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8"/>
  <workbookPr defaultThemeVersion="124226"/>
  <mc:AlternateContent xmlns:mc="http://schemas.openxmlformats.org/markup-compatibility/2006">
    <mc:Choice Requires="x15">
      <x15ac:absPath xmlns:x15ac="http://schemas.microsoft.com/office/spreadsheetml/2010/11/ac" url="\\10.20.47.239\Presupuesto Base\CATALOGOS 2023\CONVOCATORIA 009-2023\"/>
    </mc:Choice>
  </mc:AlternateContent>
  <xr:revisionPtr revIDLastSave="0" documentId="13_ncr:1_{5D6A34EE-4792-4A1F-88CA-4CE1FBF541B5}" xr6:coauthVersionLast="36" xr6:coauthVersionMax="36" xr10:uidLastSave="{00000000-0000-0000-0000-000000000000}"/>
  <bookViews>
    <workbookView xWindow="0" yWindow="0" windowWidth="28800" windowHeight="10605" xr2:uid="{00000000-000D-0000-FFFF-FFFF00000000}"/>
  </bookViews>
  <sheets>
    <sheet name="CATÁLOGO" sheetId="3" r:id="rId1"/>
  </sheets>
  <externalReferences>
    <externalReference r:id="rId2"/>
    <externalReference r:id="rId3"/>
  </externalReferences>
  <definedNames>
    <definedName name="_xlnm._FilterDatabase" localSheetId="0" hidden="1">CATÁLOGO!$A$14:$G$376</definedName>
    <definedName name="ALTOB" localSheetId="0">[1]DATOS!$B$31</definedName>
    <definedName name="ALTOB">[2]DATOS!$B$31</definedName>
    <definedName name="ANCHOB" localSheetId="0">[1]DATOS!$B$29</definedName>
    <definedName name="ANCHOB">[2]DATOS!$B$29</definedName>
    <definedName name="ANCHOV" localSheetId="0">[1]DATOS!$B$4</definedName>
    <definedName name="ANCHOV">[2]DATOS!$B$4</definedName>
    <definedName name="area">#REF!</definedName>
    <definedName name="_xlnm.Print_Area" localSheetId="0">CATÁLOGO!$A$1:$G$445</definedName>
    <definedName name="cargo">#REF!</definedName>
    <definedName name="cargocontacto">#REF!</definedName>
    <definedName name="cargoresponsabledelaobra">#REF!</definedName>
    <definedName name="cargovendedor">#REF!</definedName>
    <definedName name="ciudad">#REF!</definedName>
    <definedName name="ciudadcliente">#REF!</definedName>
    <definedName name="ciudaddelaobra">#REF!</definedName>
    <definedName name="cmic">#REF!</definedName>
    <definedName name="codigodelaobra">#REF!</definedName>
    <definedName name="codigopostalcliente">#REF!</definedName>
    <definedName name="codigopostaldelaobra">#REF!</definedName>
    <definedName name="codigovendedor">#REF!</definedName>
    <definedName name="colonia">#REF!</definedName>
    <definedName name="coloniacliente">#REF!</definedName>
    <definedName name="coloniadelaobra">#REF!</definedName>
    <definedName name="contactocliente">#REF!</definedName>
    <definedName name="decimalesredondeo">#REF!</definedName>
    <definedName name="departamento">#REF!</definedName>
    <definedName name="direccioncliente">#REF!</definedName>
    <definedName name="direcciondeconcurso">#REF!</definedName>
    <definedName name="direcciondelaobra">#REF!</definedName>
    <definedName name="domicilio">#REF!</definedName>
    <definedName name="email">#REF!</definedName>
    <definedName name="emailcliente">#REF!</definedName>
    <definedName name="emaildelaobra">#REF!</definedName>
    <definedName name="estado">#REF!</definedName>
    <definedName name="estadodelaobra">#REF!</definedName>
    <definedName name="fechaconvocatoria">#REF!</definedName>
    <definedName name="fechadeconcurso">#REF!</definedName>
    <definedName name="fechainicio">#REF!</definedName>
    <definedName name="fechaterminacion">#REF!</definedName>
    <definedName name="imss">#REF!</definedName>
    <definedName name="infonavit">#REF!</definedName>
    <definedName name="LARGOB" localSheetId="0">[1]DATOS!$B$30</definedName>
    <definedName name="LARGOB">[2]DATOS!$B$30</definedName>
    <definedName name="LARGOV" localSheetId="0">[1]DATOS!$B$5</definedName>
    <definedName name="LARGOV">[2]DATOS!$B$5</definedName>
    <definedName name="mailcontacto">#REF!</definedName>
    <definedName name="mailvendedor">#REF!</definedName>
    <definedName name="nombrecliente">#REF!</definedName>
    <definedName name="nombredelaobra">#REF!</definedName>
    <definedName name="nombrevendedor">#REF!</definedName>
    <definedName name="numconvocatoria">#REF!</definedName>
    <definedName name="numerodeconcurso">#REF!</definedName>
    <definedName name="OBRA" localSheetId="0">[1]DATOS!$B$2</definedName>
    <definedName name="OBRA">[2]DATOS!$B$2</definedName>
    <definedName name="plazocalculado">#REF!</definedName>
    <definedName name="plazoreal">#REF!</definedName>
    <definedName name="porcentajeivapresupuesto">#REF!</definedName>
    <definedName name="primeramoneda">#REF!</definedName>
    <definedName name="razonsocial">#REF!</definedName>
    <definedName name="remateprimeramoneda">#REF!</definedName>
    <definedName name="rematesegundamoneda">#REF!</definedName>
    <definedName name="responsable">#REF!</definedName>
    <definedName name="responsabledelaobra">#REF!</definedName>
    <definedName name="rfc">#REF!</definedName>
    <definedName name="segundamoneda">#REF!</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_xlnm.Print_Titles" localSheetId="0">CATÁLOGO!$1:$14</definedName>
    <definedName name="totalpresupuestoprimeramoneda">#REF!</definedName>
    <definedName name="totalpresupuestosegundamoneda">#REF!</definedName>
  </definedNames>
  <calcPr calcId="191029"/>
</workbook>
</file>

<file path=xl/calcChain.xml><?xml version="1.0" encoding="utf-8"?>
<calcChain xmlns="http://schemas.openxmlformats.org/spreadsheetml/2006/main">
  <c r="B379" i="3" l="1"/>
  <c r="B434" i="3" l="1"/>
  <c r="A434" i="3"/>
  <c r="B433" i="3"/>
  <c r="A433" i="3"/>
  <c r="B432" i="3"/>
  <c r="A432" i="3"/>
  <c r="B431" i="3"/>
  <c r="A431" i="3"/>
  <c r="B430" i="3"/>
  <c r="B429" i="3"/>
  <c r="A430" i="3"/>
  <c r="A429" i="3"/>
  <c r="B428" i="3"/>
  <c r="A428" i="3"/>
  <c r="B427" i="3"/>
  <c r="A427" i="3"/>
  <c r="A425" i="3"/>
  <c r="B426" i="3"/>
  <c r="B425" i="3"/>
  <c r="A426" i="3"/>
  <c r="D237" i="3"/>
  <c r="G260" i="3" l="1"/>
  <c r="G430" i="3" s="1"/>
  <c r="G256" i="3"/>
  <c r="G429" i="3" s="1"/>
  <c r="G246" i="3"/>
  <c r="G428" i="3" s="1"/>
  <c r="G313" i="3"/>
  <c r="G434" i="3" s="1"/>
  <c r="G302" i="3"/>
  <c r="G433" i="3" s="1"/>
  <c r="G279" i="3"/>
  <c r="G432" i="3" s="1"/>
  <c r="G273" i="3"/>
  <c r="G431" i="3" s="1"/>
  <c r="G239" i="3"/>
  <c r="G427" i="3" s="1"/>
  <c r="G233" i="3"/>
  <c r="G232" i="3" l="1"/>
  <c r="G425" i="3" s="1"/>
  <c r="G426" i="3"/>
  <c r="B437" i="3" l="1"/>
  <c r="B436" i="3"/>
  <c r="G362" i="3" l="1"/>
  <c r="G437" i="3" s="1"/>
  <c r="A435" i="3"/>
  <c r="B435" i="3"/>
  <c r="G325" i="3" l="1"/>
  <c r="G436" i="3" l="1"/>
  <c r="G324" i="3"/>
  <c r="G435" i="3" s="1"/>
  <c r="B438" i="3" l="1"/>
  <c r="B424" i="3"/>
  <c r="B423" i="3"/>
  <c r="B422" i="3"/>
  <c r="B421" i="3"/>
  <c r="B420" i="3"/>
  <c r="A424" i="3"/>
  <c r="A423" i="3"/>
  <c r="A422" i="3"/>
  <c r="A421" i="3"/>
  <c r="A420" i="3"/>
  <c r="B419" i="3"/>
  <c r="B418" i="3"/>
  <c r="B417" i="3"/>
  <c r="B416" i="3"/>
  <c r="B415" i="3"/>
  <c r="B414" i="3"/>
  <c r="B413" i="3"/>
  <c r="A419" i="3"/>
  <c r="A418" i="3"/>
  <c r="A417" i="3"/>
  <c r="A416" i="3"/>
  <c r="A415" i="3"/>
  <c r="A414" i="3"/>
  <c r="A413" i="3"/>
  <c r="A409" i="3"/>
  <c r="B412" i="3"/>
  <c r="B411" i="3"/>
  <c r="B410" i="3"/>
  <c r="B409" i="3"/>
  <c r="A412" i="3"/>
  <c r="A411" i="3"/>
  <c r="A410" i="3"/>
  <c r="A405" i="3"/>
  <c r="B408" i="3"/>
  <c r="B407" i="3"/>
  <c r="B406" i="3"/>
  <c r="B405" i="3"/>
  <c r="A408" i="3"/>
  <c r="A407" i="3"/>
  <c r="A406" i="3"/>
  <c r="A401" i="3"/>
  <c r="B404" i="3"/>
  <c r="B403" i="3"/>
  <c r="B402" i="3"/>
  <c r="B401" i="3"/>
  <c r="A404" i="3"/>
  <c r="A403" i="3"/>
  <c r="G202" i="3" l="1"/>
  <c r="A402" i="3"/>
  <c r="A397" i="3"/>
  <c r="B400" i="3"/>
  <c r="B399" i="3"/>
  <c r="B398" i="3"/>
  <c r="B397" i="3"/>
  <c r="A400" i="3"/>
  <c r="A399" i="3"/>
  <c r="A398" i="3"/>
  <c r="B396" i="3"/>
  <c r="B395" i="3"/>
  <c r="B394" i="3"/>
  <c r="A394" i="3"/>
  <c r="B392" i="3"/>
  <c r="B391" i="3"/>
  <c r="B390" i="3"/>
  <c r="B389" i="3"/>
  <c r="B388" i="3"/>
  <c r="A392" i="3"/>
  <c r="A391" i="3"/>
  <c r="A390" i="3"/>
  <c r="A389" i="3"/>
  <c r="A388" i="3"/>
  <c r="A387" i="3"/>
  <c r="B387" i="3"/>
  <c r="G373" i="3"/>
  <c r="G230" i="3"/>
  <c r="G424" i="3" s="1"/>
  <c r="G166" i="3"/>
  <c r="G153" i="3"/>
  <c r="G408" i="3" s="1"/>
  <c r="G52" i="3"/>
  <c r="G69" i="3" l="1"/>
  <c r="G390" i="3" s="1"/>
  <c r="G133" i="3"/>
  <c r="G404" i="3" s="1"/>
  <c r="G176" i="3"/>
  <c r="G184" i="3"/>
  <c r="G416" i="3" s="1"/>
  <c r="G190" i="3"/>
  <c r="G418" i="3" s="1"/>
  <c r="G96" i="3"/>
  <c r="G396" i="3" s="1"/>
  <c r="G76" i="3"/>
  <c r="G391" i="3" s="1"/>
  <c r="G128" i="3"/>
  <c r="G403" i="3" s="1"/>
  <c r="G148" i="3"/>
  <c r="G407" i="3" s="1"/>
  <c r="G65" i="3"/>
  <c r="G389" i="3" s="1"/>
  <c r="G187" i="3"/>
  <c r="G417" i="3" s="1"/>
  <c r="G106" i="3"/>
  <c r="G399" i="3" s="1"/>
  <c r="G162" i="3"/>
  <c r="G411" i="3" s="1"/>
  <c r="G79" i="3"/>
  <c r="G392" i="3" s="1"/>
  <c r="G111" i="3"/>
  <c r="G400" i="3" s="1"/>
  <c r="G412" i="3"/>
  <c r="G170" i="3"/>
  <c r="G156" i="3"/>
  <c r="G142" i="3"/>
  <c r="G406" i="3" s="1"/>
  <c r="G122" i="3"/>
  <c r="G100" i="3"/>
  <c r="G88" i="3"/>
  <c r="G395" i="3" s="1"/>
  <c r="G82" i="3"/>
  <c r="G394" i="3" s="1"/>
  <c r="G55" i="3"/>
  <c r="G224" i="3"/>
  <c r="G423" i="3" s="1"/>
  <c r="G216" i="3"/>
  <c r="G422" i="3" s="1"/>
  <c r="G209" i="3"/>
  <c r="G415" i="3"/>
  <c r="G169" i="3" l="1"/>
  <c r="G413" i="3" s="1"/>
  <c r="G141" i="3"/>
  <c r="G405" i="3" s="1"/>
  <c r="G155" i="3"/>
  <c r="G409" i="3" s="1"/>
  <c r="G121" i="3"/>
  <c r="G401" i="3" s="1"/>
  <c r="G99" i="3"/>
  <c r="G397" i="3" s="1"/>
  <c r="G414" i="3"/>
  <c r="G398" i="3"/>
  <c r="G402" i="3"/>
  <c r="G410" i="3"/>
  <c r="G81" i="3"/>
  <c r="G387" i="3"/>
  <c r="G208" i="3"/>
  <c r="G421" i="3"/>
  <c r="G419" i="3" l="1"/>
  <c r="G420" i="3"/>
  <c r="G60" i="3" l="1"/>
  <c r="G54" i="3" s="1"/>
  <c r="A438" i="3"/>
  <c r="A396" i="3"/>
  <c r="B393" i="3"/>
  <c r="A395" i="3"/>
  <c r="A393" i="3"/>
  <c r="B386" i="3"/>
  <c r="A386" i="3"/>
  <c r="B385" i="3"/>
  <c r="A385" i="3"/>
  <c r="B384" i="3"/>
  <c r="B383" i="3"/>
  <c r="A384" i="3"/>
  <c r="A383" i="3"/>
  <c r="B382" i="3"/>
  <c r="A382" i="3"/>
  <c r="G388" i="3" l="1"/>
  <c r="G385" i="3"/>
  <c r="G34" i="3" l="1"/>
  <c r="G33" i="3" s="1"/>
  <c r="G383" i="3" l="1"/>
  <c r="G384" i="3"/>
  <c r="G386" i="3" l="1"/>
  <c r="G393" i="3"/>
  <c r="G438" i="3" l="1"/>
  <c r="G16" i="3"/>
  <c r="G382" i="3" l="1"/>
  <c r="G443" i="3" s="1"/>
  <c r="G444" i="3" l="1"/>
  <c r="G445" i="3" s="1"/>
</calcChain>
</file>

<file path=xl/sharedStrings.xml><?xml version="1.0" encoding="utf-8"?>
<sst xmlns="http://schemas.openxmlformats.org/spreadsheetml/2006/main" count="1051" uniqueCount="643">
  <si>
    <t>MUNICIPIO DE ZAPOPAN, JALISCO</t>
  </si>
  <si>
    <t>DIRECCIÓN DE OBRAS PÚBLICAS E INFRAESTRUCTURA.</t>
  </si>
  <si>
    <t>UNIDAD DE PRESUPUESTOS Y CONTRATACION DE OBRA PUBLICA</t>
  </si>
  <si>
    <t>DESCRIPCIÓN GENERAL DE LOS TRABAJOS:</t>
  </si>
  <si>
    <t>PLAZO DE EJECUCIÓN:</t>
  </si>
  <si>
    <t>NOMBRE, CARGO Y FIRMA DEL LICITANTE</t>
  </si>
  <si>
    <t>DOCUMENTO</t>
  </si>
  <si>
    <t>CLAVE</t>
  </si>
  <si>
    <t xml:space="preserve">DESCRIPCIÓN </t>
  </si>
  <si>
    <t>UNIDAD</t>
  </si>
  <si>
    <t>CANTIDAD</t>
  </si>
  <si>
    <t>PRECIO UNITARIO ($)</t>
  </si>
  <si>
    <t>PRECIO UNITARIO ($) CON LETRA</t>
  </si>
  <si>
    <t>IMPORTE ($) M. N.</t>
  </si>
  <si>
    <t>SUBTOTAL M. N.</t>
  </si>
  <si>
    <t>IVA M. N.</t>
  </si>
  <si>
    <t>TOTAL M. N.</t>
  </si>
  <si>
    <t>M2</t>
  </si>
  <si>
    <t>M3</t>
  </si>
  <si>
    <t>M3-KM</t>
  </si>
  <si>
    <t>FECHA DE INICIO:</t>
  </si>
  <si>
    <t>FECHA DE TERMINACIÓN:</t>
  </si>
  <si>
    <t>FECHA DE PRESENTACIÓN:</t>
  </si>
  <si>
    <t>IMPORTE TOTAL CON LETRA</t>
  </si>
  <si>
    <t>M</t>
  </si>
  <si>
    <t>PZA</t>
  </si>
  <si>
    <t>LIMPIEZA</t>
  </si>
  <si>
    <t>LIMPIEZA GRUESA DE OBRA, INCLUYE: ACARREO A BANCO DE OBRA, MANO DE OBRA, EQUIPO Y HERRAMIENTA.</t>
  </si>
  <si>
    <t>KG</t>
  </si>
  <si>
    <t>PLANTILLA DE 5 CM DE ESPESOR DE CONCRETO HECHO EN OBRA DE F´C=100 KG/CM2, INCLUYE: PREPARACIÓN DE LA SUPERFICIE, NIVELACIÓN, MAESTREADO, COLADO, MANO DE OBRA, EQUIPO Y HERRAMIENTA.</t>
  </si>
  <si>
    <t>ASENTAMIENTO DE PLACAS METÁLICAS DE ESTRUCTURA A BASE DE GROUT NO METÁLICO, INCLUYE: MATERIALES, MANO DE OBRA, EQUIPO Y HERRAMIENTA.</t>
  </si>
  <si>
    <t>SUMINISTRO Y COLOCACIÓN DE DADO DE CONCRETO PARA ANCLAJE DE ESTRUCTURA DE PORTERÍA, A BASE DE CONCRETO HECHO EN OBRA F’C= 200 KG/CM2, T.M.A. 19 MM., CON ARMADO DE 1 VARILLA DEL #4 @ESQUINA Y ESTRIBOS DEL #3 @20 CM, MEDIDAS DE 0.40 X 0.40 X 0.90 M, INCLUYE: HERRAMIENTA, HABILITADO DE ACERO, ACARREOS, MATERIALES, EQUIPO Y MANO DE OBRA.</t>
  </si>
  <si>
    <t>EXCAVACIONES Y RELLENOS</t>
  </si>
  <si>
    <t>LOSA DE CONCRETO</t>
  </si>
  <si>
    <t>SUMINISTRO Y APLICACIÓN DE LÍNEAS DELIMITADORAS, CON PINTURA BASE ACEITE DE SECADO RÁPIDO, MATE MARCA COMEX O SIMILAR, DE 5 CM DE ANCHO, ACABADO MATE SECADO RÁPIDO, INCLUYE: HERRAMIENTA, LIMPIEZA Y PREPARACIÓN DE LA SUPERFICIE, MATERIALES, EQUIPO Y MANO DE OBRA.</t>
  </si>
  <si>
    <t>CATÁLOGO DE CONCEPTOS</t>
  </si>
  <si>
    <t>CIMBRA ACABADO COMÚN EN DALAS Y CASTILLOS A BASE DE MADERA DE PINO DE 3A, INCLUYE: HERRAMIENTA, SUMINISTRO DE MATERIALES, ACARREOS, CORTES, HABILITADO, CIMBRADO, DESCIMBRA, EQUIPO Y MANO DE OBRA.</t>
  </si>
  <si>
    <t>SUMINISTRO, HABILITADO Y COLOCACIÓN DE ACERO DE REFUERZO DE FY= 4200 KG/CM2, INCLUYE: MATERIALES, TRASLAPES, SILLETAS, HABILITADO, AMARRES, MANO DE OBRA, EQUIPO Y HERRAMIENTA.</t>
  </si>
  <si>
    <t>CIMBRA EN DADOS DE CIMENTACIÓN, ACABADO COMÚN, INCLUYE: SUMINISTRO DE MATERIALES, ACARREOS, CORTES, HABILITADO, CIMBRADO, DESCIMBRADO, MANO DE OBRA, LIMPIEZA, EQUIPO Y HERRAMIENTA.</t>
  </si>
  <si>
    <t>PISO DE CONCRETO</t>
  </si>
  <si>
    <t>CONCRETO HECHO EN OBRA DE F'C= 200 KG/CM2, T.MA. 3/4", R.N., INCLUYE: HERRAMIENTA, ELABORACIÓN DE CONCRETO, ACARREOS, COLADO, VIBRADO, EQUIPO Y MANO DE OBRA.</t>
  </si>
  <si>
    <t>SUMINISTRO Y APLICACIÓN DE LOGO CON PLANTILLA, CON LA LEYENDA DE "Ciudad de las niñas" Y/O "Ciudad de los niños" CON PINTURA BASE ACEITE DE SECADO RÁPIDO, MATE MARCA COMEX O SIMILAR, MEDIDAS PROMEDIO DE 2.66 M X 1.22 M CONFORME A DETALLE DE PROYECTO, INCLUYE: HERRAMIENTA, LIMPIEZA Y PREPARACIÓN DE LA SUPERFICIE, MATERIALES, EQUIPO Y MANO DE OBRA.</t>
  </si>
  <si>
    <t>SUMINISTRO Y APLICACIÓN DE LOGO CON PLANTILLA, CON LA LEYENDA DE "n_ñ" CON PINTURA BASE ACEITE DE SECADO RÁPIDO, MATE MARCA COMEX O SIMILAR, MEDIDAS PROMEDIO DE 2.29 M X 1.60 M CONFORME A DETALLE DE PROYECTO, INCLUYE: HERRAMIENTA, LIMPIEZA Y PREPARACIÓN DE LA SUPERFICIE, MATERIALES, EQUIPO Y MANO DE OBRA.</t>
  </si>
  <si>
    <t>BACKSTOP</t>
  </si>
  <si>
    <t>CONCRETO HECHO EN OBRA DE F'C= 250 KG/CM2, T.MA. 3/4", R.N., INCLUYE: HERRAMIENTA, ELABORACIÓN DE CONCRETO, ACARREOS, COLADO, VIBRADO, EQUIPO Y MANO DE OBRA.</t>
  </si>
  <si>
    <t>SUMINISTRO, HABILITADO Y MONTAJE DE ANCLA DE ACERO A-36  A BASE DE REDONDO LISO DE 1/2"  DE DIÁMETRO CON UN DESARROLLO DE 0.75 M CON ROSCA EN AMBOS EXTREMOS, 15 CM EN LA PARTE SUPERIOR Y 10 CM EN LA PARTE INFERIOR, INCLUYE: HERRAMIENTA, TUERCAS HEXAGONALES DE 1/2" ESTRUCTURALES PESADA GRADO 5 CON RONDANA PLANA, CORTES, EQUIPO Y MANO DE OBRA.</t>
  </si>
  <si>
    <t>SUMINISTRO Y APLICACIÓN DE PINTURA DE ESMALTE 100 MATE COMEX O SIMILAR, CUALQUIER COLOR, EN ESTRUCTURAS METÁLICAS, INCLUYE: APLICACIÓN DE RECUBRIMIENTO A 4 MILÉSIMAS DE ESPESOR, MATERIALES, MANO DE OBRA, EQUIPO Y HERRAMIENTA.</t>
  </si>
  <si>
    <t>MOBILIARIO</t>
  </si>
  <si>
    <t>SUMINISTRO, HABILITADO Y MONTAJE DE PLACA DE ACERO A-36 DE 20 X 20 CM Y 5/8" DE ESPESOR, INCLUYE: HERRAMIENTA, 4 PERFORACIONES PARA COLOCAR ANCLAS DE 1/2", TRAZO, MATERIALES, CORTES, SOLDADURA, FIJACIÓN, EQUIPO Y MANO DE OBRA.</t>
  </si>
  <si>
    <t>SUMINISTRO Y COLOCACIÓN DE PISO AMORTIGUANTE VACIADO EN SITIO RESISTENTE A LA ABRASIÓN, IMPERMEABLE,  RESISTENTE AL INTEMPERISMO,  ANTIDERRAPANTE SIN JUNTAS CONSTRUCTIVAS, COLOR DE ACUERDO A PROYECTO DE 3 CM DE ESPESOR, BICAPA CON CUBIERTA SUPERFICIAL DE EDPM AL 50%, INCLUYE: HERRAMIENTA,  PEGAMENTO PARA LIGA DE CAPAS, MATERIALES DE FIJACIÓN,  DESPERDICIOS, FLETES, ACARREOS, EQUIPO Y MANO DE OBRA.</t>
  </si>
  <si>
    <t>ÁREA DE PÍCNIC</t>
  </si>
  <si>
    <t>FIRME DE 8 CM DE ESPESOR DE CONCRETO PREMEZCLADO F´C= 150 KG/CM2, ACABADO COMÚN, INCLUYE: CIMBRA, DESCIMBRA, COLADO, CURADO, SUMINISTRO DE MATERIALES, DESPERDICIOS Y  MANO DE OBRA, EQUIPO Y HERRAMIENTA.</t>
  </si>
  <si>
    <t xml:space="preserve"> </t>
  </si>
  <si>
    <t>CANCHA DE BASQUETBOL</t>
  </si>
  <si>
    <t xml:space="preserve">SUMINISTRO E INSTALACIÓN DE ESTRUCTURAS TIPO PORTERÍA CON EXTENSIONES PARA SOPORTAR LOS TABLEROS DE BASQUETBOL, FABRICADOS A BASE DE TUBO DE 4" Y EXTENSIONES EN TUBO DE 2" TODO EN CEDULA 40, MEDIDAS (3.80 M DE ALTO POR 3.10 M DE ANCHO Y 3.20 M DE FONDO), LA DISTANCIA DE LA PORTERÍA AL TABLERO ES DE 2.75 M, TABLERO PROFESIONAL PARA BASQUETBOL EN ACRÍLICO DE 15 MM DE GROSOR REVESTIDO CON BASTIDOR DE PTR 1" VERDE (1.62 KG/M), MEDIDAS OFICIALES 1.80 M POR 1.05 M, AROS TIPO NBA DISEÑADOS PARA USO RUDO CAPACES DE SOPORTAR EL PESO DE UN JUGADOR AL COLGARSE, RED DE USO RUDO, INCLUYE: HERRAMIENTA, PRIMER ANTICORROSIVO Y TERMINADO EN ESMALTE 100 MATE COMEX O SIMILAR EN COLOR BLANCO, MATERIALES,  ACARREOS, EQUIPO Y MANO DE OBRA. </t>
  </si>
  <si>
    <t>RED DE VOLEIBOL</t>
  </si>
  <si>
    <t>DADO DE CONCRETO, CON MEDIDAS DE 0.40 X 0.40 X 0.90 M PARA ANCLAJE DE POSTE DE RED DE VOLEIBOL, A BASE DE CONCRETO HECHO EN OBRA F’C= 200 KG/CM2, T.M.A. 19 MM., CON ARMADO DE 1 VARILLA DEL #4 @ESQUINA Y ESTRIBOS DEL #3 @20 CM, INCLUYE: HERRAMIENTA, TUBO METÁLICO DE 3" CÉDULA 40 DE 60 CM DE LARGO AHOGADO EN DADO DE CONCRETO, HABILITADO DE ACERO, ACARREOS, CIMBRA, DESCIMBRA, VIBRADO, CURADO, MATERIALES, EQUIPO Y MANO DE OBRA.</t>
  </si>
  <si>
    <t>EXCAVACIÓN POR MEDIOS MECÁNICOS EN MATERIAL TIPO II, DE 0.00 A 2.00 M DE PROFUNDIDAD, INCLUYE: AFINE DE PLANTILLA Y TALUDES, ACARREO DEL MATERIAL A BANCO DE OBRA PARA SU POSTERIOR RETIRO, MANO DE OBRA, ABUNDAMIENTO, EQUIPO Y HERRAMIENTA. (MEDIDO EN TERRENO NATURAL POR SECCIÓN).</t>
  </si>
  <si>
    <t>EXCAVACIÓN POR MEDIOS MANUALES EN MATERIAL TIPO II, DE 0.00 A -2.00 M DE PROFUNDIDAD, INCLUYE: AFINE DE PLANTILLA Y TALUDES, ACARREO DEL MATERIAL A BANCO DE OBRA PARA SU POSTERIOR RETIRO, MANO DE OBRA, ABUNDAMIENTO, EQUIPO Y HERRAMIENTA. (MEDIDO EN TERRENO NATURAL POR SECCIÓN).</t>
  </si>
  <si>
    <t>PRELIMINARES</t>
  </si>
  <si>
    <t>DESMONTAJE Y RETIRO DE BANCAS DE HERRERÍA EXISTENTES DE 2.45 M DE LARGO, ANCHO DE 0.26 M Y CON UNA ALURA DE 0.50 M, CON RECUPERACIÓN, INCLUYE: HERRAMIENTA, DEMOLICIÓN DE DADOS DE CONCRETO, ACARREOS HACÍA ALMACÉN DE LA OBRA Y POSTERIOR RETIRO FUERA DE LA OBRA DONDE INDIQUE SUPERVISOR, EQUIPO Y MANO DE OBRA.</t>
  </si>
  <si>
    <t>ÁREA DE JUEGOS INFANTILES</t>
  </si>
  <si>
    <t>PISO AMORTIGUANTE</t>
  </si>
  <si>
    <t>DEMOLICIÓN POR MEDIOS MECÁNICOS DE CONCRETO SIMPLE EN PISOS DE CONCRETO Y/O BANQUETAS, INCLUYE: HERRAMIENTA, CORTE CON DISCO DE DIAMANTE PARA DELIMITAR ÁREA, ACARREO DEL MATERIAL A BANCO DE OBRA PARA SU POSTERIOR RETIRO, VOLUMEN MEDIDO EN SECCIÓN, ABUNDAMIENTO, EQUIPO Y MANO DE OBRA.</t>
  </si>
  <si>
    <t>DEMOLICIÓN POR MEDIOS MECÁNICOS DE MURO DE LADRILLO DE LAMA Y/O BLOCK, INCLUYE:  HERRAMIENTA, DEMOLICIÓN DE DALAS, CADENAS Y CASTILLOS, RECUBRIMIENTOS Y APLANADOS, ACARREO DEL MATERIAL A BANCO DE OBRA PARA SU POSTERIOR RETIRO, LIMPIEZA DEL ÁREA DE LOS TRABAJOS, VOLUMEN MEDIDO EN SECCIONES, ABUNDAMIENTO, EQUIPO Y MANO DE OBRA.</t>
  </si>
  <si>
    <t xml:space="preserve">CARGA MECÁNICA Y ACARREO EN CAMIÓN DE MATERIAL PRODUCTO DE EXCAVACIÓN, DEMOLICIÓN Y/O ESCOMBROS, A 1ER KILÓMETRO DE DISTANCIA, VOLUMEN MEDIDO EN SECCIONES, INCLUYE: REGALÍAS AL BANCO DE TIRO Y ABUNDAMIENTO. </t>
  </si>
  <si>
    <t xml:space="preserve">ACARREO EN CAMIÓN DE MATERIAL PRODUCTO DE EXCAVACIONES, DEMOLICIONES Y/O ESCOMBROS, EN KILÓMETROS SUBSECUENTES. VOLUMEN MEDIDO EN SECCIONES, INCLUYE: ABUNDAMIENTO. </t>
  </si>
  <si>
    <t>TRAZO Y NIVELACIÓN CON EQUIPO TOPOGRÁFICO DEL TERRENO ESTABLECIENDO EJES Y REFERENCIAS Y BANCOS DE NIVEL, INCLUYE: HERRAMIENTA, CRUCETAS, ESTACAS, HILOS, MARCAS Y TRAZOS CON CALHIDRA, EQUIPO Y MANO DE OBRA.</t>
  </si>
  <si>
    <t>RELLENO EN CEPAS O MESETAS CON MATERIAL DE BANCO (TEPETATE), COMPACTADO CON EQUIPO DE IMPACTO AL 95% ± 2 DE SU P.V.S.M., PRUEBA AASHTO ESTÁNDAR, CBR DEL 5% MÍNIMO, EN CAPAS NO MAYORES DE 20 CM, INCLUYE: HERRAMIENTA, INCORPORACIÓN DE AGUA NECESARIA, MEDIDO EN TERRENO NATURAL POR SECCIÓN SEGÚN PROYECTOS, ABUNDAMIENTO, EQUIPO Y MANO DE OBRA.</t>
  </si>
  <si>
    <t>SUMINISTRO Y COLOCACIÓN DE MALLA ELECTROSOLDADA 6X6-10/10, INCLUYE: HABILITADO, DESPERDICIOS, CORTES, AJUSTES, ALAMBRE, TRASLAPES, SILLETAS, MATERIAL DE FIJACIÓN, ACARREO DEL MATERIAL AL SITIO DE SU COLOCACIÓN, MANO DE OBRA Y HERRAMIENTA.</t>
  </si>
  <si>
    <t>CORTE CON DISCO DE DIAMANTE HASTA 1/3 DE ESPESOR DE LA LOSA Y HASTA 3 MM DE ANCHO, INCLUYE: EQUIPO, DISCO DE DIAMANTE, HERRAMIENTA Y MANO DE OBRA.</t>
  </si>
  <si>
    <t>CALAFATEO DE JUNTAS DE DILATACIÓN EN PAVIMENTOS DE CONCRETO HIDRÁULICO DE 13 MM X 17 MM, CON BACKER-ROD DE 13 MM DE DIÁMETRO (CINTILLA DE POLIURETANO) Y SELLADOR PARA JUNTAS SUPERSEAL P TIPO FESTER O SIMILAR, INCLUYE: HERRAMIENTA, LIMPIEZA DE LA JUNTA, ENSANCHE  CON CORTADORA HASTA 13 MM, MATERIAL, DESPERDICIOS, EQUIPO Y MANO DE OBRA.</t>
  </si>
  <si>
    <t>PISO DE CONCRETO PREMEZCLADO F'C= 200 KG/CM2, T.MA. 3/4", R.N. DE 10 CM DE ESPESOR, CON COLOR INTEGRAL ROJO AL 4%, ACABADO PULIDO, INCLUYE: HERRAMIENTA, ACARREOS, PREPARACIÓN DE LA SUPERFICIE, CIMBRA, DESCIMBRA, NIVELACIÓN, COLADO, VIBRADO, CURADO, MATERIALES, EQUIPO Y MANO DE OBRA.</t>
  </si>
  <si>
    <t>INGRESO PRINCIPAL</t>
  </si>
  <si>
    <t>SUMINISTRO Y COLOCACIÓN DE PLACA CON LAS LEYENDAS Y LOGOTIPOS INSTITUCIONALES DEL GOBIERNO DE ZAPOPAN, COMUDE Y Ciudad de las niñas y niños, CON MEDIDAS DE 1.60 M X 0.50 M, DE 1/4" (6.35 MM) DE ACERO INOXIDABLE CORTADO A LÁSER, PULIDO MECÁNICAMENTE, TERMINADO ESPEJO, PROTECCIÓN CON RECUBRIMIENTO DE BARNIZ TRANSPARENTE DE POLIURETANO, PREPARACIÓN DE ANCLAS DE 15 CM FABRICADAS CON SÓLIDO INOX DE 1/4" PARA SER FIJADAS A MURO DE CONCRETO CON 5 CM DE SEPARACIÓN CON ADHESIVO EPÓXICO ANCHORFIX COLOR GRIS O SIMILAR, INCLUYE: HERRAMIENTA, ACARRETOS, DESPERDICIOS, MATERIALES, COLOCACIÓN, BARRENOS, EQUIPO Y MANO DE OBRA.</t>
  </si>
  <si>
    <t>SUMINISTRO Y COLOCACIÓN DE CONCRETO PREMEZCLADO F´C= 250 KG/CM2 REV. 14 CM T.M.A. 19 MM R.N., EN CIMENTACIÓN, INCLUYE: MATERIALES, COLADO, VIBRADO, DESCIMBRA, CURADO,  MANO DE OBRA, EQUIPO Y HERRAMIENTA.</t>
  </si>
  <si>
    <t>SUMINISTRO Y APLICACIÓN DE PINTURA VINÍLICA LÍNEA VINIMEX PREMIUM DE COMEX O SIMILAR A DOS MANOS, EN CUALQUIER COLOR, LIMPIANDO Y PREPARANDO LA SUPERFICIE CON SELLADOR, INCLUYE: MATERIALES, ANDAMIOS, MANO DE OBRA, EQUIPO Y HERRAMIENTA.</t>
  </si>
  <si>
    <t>SUMINISTRO Y APLICACIÓN DE PINTURA DE ESMALTE 100 MATE COMEX O SIMILAR, COLOR BLANCO Y/O NEGRO, EN ESTRUCTURAS METÁLICAS, INCLUYE: APLICACIÓN DE RECUBRIMIENTO A 4 MILÉSIMAS DE ESPESOR, MATERIALES, MANO DE OBRA, EQUIPO Y HERRAMIENTA.</t>
  </si>
  <si>
    <t>CIMIENTO DE MAMPOSTERÍA DE PIEDRA BRAZA, ASENTADA CON MORTERO CEMENTO-ARENA  EN PROPORCIÓN 1:3, INCLUYE: MATERIALES, DESPERDICIOS, HERRAMIENTAS, LIMPIEZA, MANO DE OBRA Y ACARREO DE MATERIALES AL SITIO DE SU UTILIZACIÓN.</t>
  </si>
  <si>
    <t xml:space="preserve">MAMPOSTERÍA DE PIEDRA BRAZA ASENTADA CON MORTERO CEMENTO-ARENA 1:3, ACABADO APARENTE A DOS CARAS, DE 0.00 A 3.00 M DE ALTURA, INCLUYE: SELECCIÓN DE PIEDRA, MATERIALES, DESPERDICIOS, MANO DE OBRA, HERRAMIENTA, ANDAMIOS, EQUIPO Y ACARREOS. </t>
  </si>
  <si>
    <t>CALAVEREADO EN JUNTA DE MAMPOSTERÍA EXISTENTE A BASE DE MORTERO CEMENTO-ARENA PROPORCIÓN 1:3, INCLUYE: MATERIALES, MANO DE OBRA, EQUIPO Y HERRAMIENTA.</t>
  </si>
  <si>
    <t>REPISÓN SOBRE MURO DE MAMPOSTERÍA, A BASE DE CONCRETO HECHO EN OBRA F'C= 150 KG/CM2, T.M.A. 19 MM, CON SECCIÓN DE 50 CM X 10 CM DE ESPESOR, CON CHAFLÁN DE 1" EN LOS EXTREMOS, ARMADO CON MALLA ELECTROSOLDADA 6-6/10-10, INCLUYE: HERRAMIENTA, CIMBRA, DESPERDICIOS, COLADO, VIBRADO, DESCIMBRA, CURADO, EQUIPO Y MANO DE OBRA.</t>
  </si>
  <si>
    <t>HERRERÍA</t>
  </si>
  <si>
    <t>SUMINISTRO, FABRICACIÓN Y COLOCACIÓN DE HERRERÍA TUBULAR PG Y/O ESTRUCTURAL PARA CERCADO PERIMETRAL EN TIPO REJA DE HASTA 4.00 M DE ALTURA, DE ACUERDO AL PLANO DE DISEÑO PROPORCIONADO,  INCLUYE: HERRAMIENTA, SOLDADURA, CORTES, AJUSTES, MATERIALES MENORES, DESPERDICIOS, PRIMARIO ANTICORROSIVO, FLETES, ACARREO DE MATERIALES AL SITIO DE SU UTILIZACIÓN, EQUIPO Y MANO DE OBRA.</t>
  </si>
  <si>
    <t>SUMINISTRO Y COLOCACIÓN  DE MESA DE PÍCNIC CUADRANGULAR, MODELO RD-319 O SIMILAR EN CALIDAD, MEDIDAS: 1.80 X 1.80 X 0.80 M, INCLUYE: HERRAMIENTA, MATERIALES, ACARREOS, FIJACIÓN A DADO DE CONCRETO, EQUIPO Y MANO DE OBRA.</t>
  </si>
  <si>
    <t>SUMINISTRO Y COLOCACIÓN  DE MESA DE AJEDREZ, MODELO RD-G160 O SIMILAR EN CALIDAD, MEDIDAS: 1.49 X 1.49 X 0.75 M, INCLUYE: HERRAMIENTA, MATERIALES, ACARREOS, FIJACIÓN A DADO DE CONCRETO, EQUIPO Y MANO DE OBRA.</t>
  </si>
  <si>
    <t>RELLENO EN CEPAS O MESETAS CON MATERIAL PRODUCTO DE LA EXCAVACIÓN, COMPACTADO CON EQUIPO DE IMPACTO AL 95% ± 2 DE SU P.V.S.M., PRUEBA AASHTO ESTANDAR, CBR DEL 5% MÍNIMO, EN CAPAS NO MAYORES DE 20 CM, INCLUYE: HERRAMIENTA, INCORPORACIÓN DE AGUA NECESARIA, ACARREOS, ABUNDAMIENTO, EQUIPO Y MANO DE OBRA.</t>
  </si>
  <si>
    <t>BANQUETAS, CRUCES PEATONALES Y ACCESIBILIDAD UNIVERSAL</t>
  </si>
  <si>
    <t>ESCARIFICACIÓN DEL TERRENO NATURAL DE 15 CM DE ESPESOR POR MEDIOS MECÁNICOS, COMPACTADO CON EQUIPO DE IMPACTO AL 90% ± 2 DE SU P.V.S.M., PRUEBA AASHTO ESTANDAR, CBR DEL 5% MÍNIMO, INCLUYE: AFINE DE LA SUPERFICIE, EXTENDIDO DEL MATERIAL, HOMOGENIZADO, COMPACTADO, MANO DE OBRA, EQUIPO Y HERRAMIENTA.</t>
  </si>
  <si>
    <t>GUARNICIÓN TIPO "L" EN SECCIÓN 35-20X45 Y CORONA DE 15 CM DE ALTURA POR 12X15 CM, DE CONCRETO PREMEZCLADO F'C=250 KG/CM2., T.M.A. 19 MM., R.N., INCLUYE: CIMBRA, DESCIMBRA, COLADO, CURADO, MATERIALES, DESPERDICIOS, MANO DE OBRA, EQUIPO Y HERRAMIENTA.</t>
  </si>
  <si>
    <t>LOSA DE AJUSTE EN SECCIÓN 45 X 20 CM DE CONCRETO F'C=250 KG/CM2, T.M.A. 19 MM, R.N, PREMEZCLADO, INCLUYE: CIMBRA, DESCIMBRA, COLADO, MATERIALES, DESPERDICIOS, CURADO, MANO DE OBRA, EQUIPO Y HERRAMIENTA.</t>
  </si>
  <si>
    <t>GUARNICIÓN TIPO "I" EN SECCIÓN 15X35 CM DE ALTURA A BASE DE CONCRETO PREMEZCLADO F'C= 250 KG/CM2, T.M.A. 19 MM, R.N., ACABADO APARENTE, INCLUYE: CIMBRA, DESCIMBRA, COLADO, MATERIALES, CURADO, DESPERDICIOS, MANO DE OBRA, EQUIPO Y HERRAMIENTA.</t>
  </si>
  <si>
    <t>CENEFA DE 10 CM DE ESPESOR DE CONCRETO PREMEZCLADO F´C= 200 KG/CM2, R. N., T.M.A. 19 MM, TIRO DIRECTO, COLOR NEGRO INTEGRADO AL 4%, ACABADO ESTAMPADO TIPO PIEL DE ELEFANTE, INCLUYE: CIMBRA, DESCIMBRA, COLADO, DESMOLDANTE, BARNIZ, CURADO, MATERIALES, ACARREOS, DESPERDICIOS, MANO DE OBRA, EQUIPO Y HERRAMIENTA.</t>
  </si>
  <si>
    <t>BANQUETA DE 10 CM DE ESPESOR DE CONCRETO PREMEZCLADO F'C= 200  KG/CM2., R.N., T.M.A. 19 MM, CON ACABADO ESCOBILLADO, INCLUYE: CIMBRA, DESCIMBRA, COLADO, CURADO, MATERIALES, ACARREOS, DESPERDICIOS,  MANO DE OBRA, EQUIPO Y HERRAMIENTA.</t>
  </si>
  <si>
    <t>SUMINISTRO Y COLOCACIÓN DE GUÍA PODOTÁCTIL PUNTUAL Y/O AVANCE CON LÍNEAS, PREFABRICADA A BASE DE CONCRETO VIBROPRENSADO, RESISTENCIA DE F´C= 250 KG/CM2, MEDIDAS DE 40 X 40 X 4 CM, COLOR NEGRO 2500, CON SELLADOR ACRILICO LIBRE DE SOLVENTES MATE, JUNTA DE 2 A 3 MM DE ESPESOR COMO MÍNIMO DE SEPARACIÓN, ASENTADO CON MORTERO CEMENTO-ARENA 1:3 DE 2 CM MÍNIMO, INCLUYE: MATERIALES,  ACARREOS, ALMACENAJES, PREPARACIÓN DE LA SUPERFICIE, RECORTES, DESPERDICIOS, AJUSTES, EQUIPO, ASÍ COMO LA LIMPIEZA PARCIAL Y TOTAL AL INICIO Y FINAL DE ESTA ACTIVIDAD, MANO DE OBRA Y HERRAMIENTA.</t>
  </si>
  <si>
    <t>SUMINISTRO Y COLOCACIÓN DE BOLARDO DE 6" DE DIÁMETRO, COLOR GRIS MARTILLO CON PINTURA ELECTROSTÁTICA, FABRICADO EN TUBO DE ACERO AL CARBÓN CEDULA 30, DE 1.10 M DE LONGITUD (0.75 M VISIBLE Y 0.35 M OCULTO), TAPA SUPERIOR DE PLACA 3/16" C/ESCUDO EN ACERO INOXIDABLE (RECORTE LASER), 3 CALCOMANÍAS COLOR BLANCO REFLEJANTE GRADO DIAMANTE DE 3 CM DE ANCHO, 4 ANILLOS DE HERRERÍA PARA PROTEGER PLACA Y CALCOMANÍAS REFLEJANTES (VER DETALLE EN PROYECTO), CON ANCLAS SOLDADAS DE VARILLA DE 1/2" DE 10 CM PARA SU ANCLAJE, INCLUYE: DADO DE CONCRETO F´C= 150 KG/CM2 HECHO EN OBRA DE 40X40X40 CM, ACARREOS, MATERIALES, MANO DE OBRA, EQUIPO Y HERRAMIENTA.</t>
  </si>
  <si>
    <t>SUMINISTRO Y COLOCACIÓN DE SEÑALAMIENTO VERTICAL (RESTRICTIVO, INFORMATIVO O PREVENTIVO) DE 0.61X0.61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</si>
  <si>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BANQUETAS</t>
  </si>
  <si>
    <t>SEÑALAMIENTO HORIZONTAL Y VERTICAL</t>
  </si>
  <si>
    <t>RENIVELACIÓN DE REGISTRO SANITARIO FORJADO DE 0.40 M X 0.40 M Y HASTA 0.30 M DE PROFUNDIDAD, MEDIDAS INTERIORES, MUROS CON BLOCK 11 X 14 X 28 CM COLOCADO A SOGA, JUNTEADO CON MORTERO CEMENTO ARENA 1:3, CONTRAMARCO DE ÁNGULO DE 1 1/2" X 1/4" DE ESPESOR, TAPA DE CONCRETO POLIMERICO DE 50 CM X 50 CM DE 1 1/4" CON SUPERFICIE ANTIDERRAPANTE TIPO PIRAMIDAL COLOR GRIS DE PESO APROXIMADO 11 KG Y RESISTENCIA MECÁNICA DE 500 KG, LOGOTIPO DE ZAPOPAN Y JALADERA TIPO PERNO, APLANADO INTERIOR DE 1.50 CM CON MORTERO CEMENTO ARENA 1:4 CON IMPERMEABILIZANTE INTEGRAL A RAZÓN DE 0.20 KG/M2, INCLUYE: HERRAMIENTA, CIMBRA, DESCIMBRA, MATERIALES, EQUIPO Y MANO DE OBRA.</t>
  </si>
  <si>
    <t>CIMBRA EN ZAPATAS Y DADOS DE CIMENTACIÓN, ACABADO COMÚN, INCLUYE: SUMINISTRO DE MATERIALES, ACARREOS, CORTES, HABILITADO, CIMBRADO, DESCIMBRADO, MANO DE OBRA, LIMPIEZA, EQUIPO Y HERRAMIENTA.</t>
  </si>
  <si>
    <t>ÁREA DE CALISTENIA</t>
  </si>
  <si>
    <t>SUMINISTRO E INSTALACIÓN DE RED PARA VOLEIBOL MODELO PVB-117 O SIMILAR, CON MEDIDAS DE 11.00 M DE LARGO X 2.55 M DE ALTURA X 1.00 M DE ANCHO DE RED, MEDIDAS PROMEDIO,  INCLUYE: HERRAMIENTA, 2 POSTES DE 2 1/2" CEDULA 40 CON 4 AROS FORJADOS DE REDONDO LISO DE 3/8" Y 5 CM DE DIÁMETRO, RED, ELEMENTOS DE FIJACIÓN, MATERIALES,  ACARREOS, EQUIPO Y MANO DE OBRA.</t>
  </si>
  <si>
    <t>DEMOLICIÓN POR MEDIOS MECÁNICOS DE EMPEDRADO TRADICIONAL, INCLUYE: HERRAMIENTA, ACARREOS HASTA EL LUGAR DE ACOPIO DENTRO DE LA OBRA, MATERIALES, EQUIPO Y MANO DE OBRA.</t>
  </si>
  <si>
    <t>DEMOLICIÓN  DE GUARNICIÓN TIPO "I" O TIPO "L" POR MEDIOS MECÁNICOS, INCLUYE: CORTE CON DISCO DE DIAMANTE PARA DELIMITAR ÁREAS, ACARREO DEL MATERIAL A BANCO DE OBRA PARA SU POSTERIOR RETIRO, MANO DE OBRA, EQUIPO Y HERRAMIENTA.</t>
  </si>
  <si>
    <t>CIMENTACIÓN</t>
  </si>
  <si>
    <t>CIMBRA EN CIMENTACIÓN, ACABADO COMÚN, INCLUYE: SUMINISTRO DE MATERIALES, ACARREOS, CORTES, HABILITADO, CIMBRADO, DESCIMBRADO, MANO DE OBRA, LIMPIEZA, EQUIPO Y HERRAMIENTA.</t>
  </si>
  <si>
    <t>MURO DE INGRESO</t>
  </si>
  <si>
    <t>PINTURA DE ESMALTE 100 MARCA COMEX O SIMILAR, SOBRE SUPERFICIES METÁLICAS EN HERRERÍA CERRADA (VENTANAS, PROTECCIONES, CANCELERIA) A DOS MANOS, INCLUYE: PREPARACIÓN DE LA SUPERFICIE, MATERIALES MENORES Y DE CONSUMO, ANDAMIOS, HERRAMIENTAS, LIMPIEZA, MANO DE OBRA A CUALQUIER NIVEL.</t>
  </si>
  <si>
    <t>PORTÓN DE INGRESO</t>
  </si>
  <si>
    <t>SUMINISTRO Y COLOCACIÓN DE PASADOR DE TUBO C-40 DE 2" X 50 CM, CON PALANCA Y ANILLOS CON SOLERA DE 2" X 1/4", INCLUYE: HERRAMIENTA, ACARREOS, SOLDADURA, FIJACIÓN, MATERIALES MENORES, EQUIPO Y MANO DE OBRA.</t>
  </si>
  <si>
    <t>PLACA CONMEMORATIVA</t>
  </si>
  <si>
    <t>BARRERAS DE SEGURIDAD</t>
  </si>
  <si>
    <t>SUMINISTRO Y COLOCACIÓN DE SEÑALIZACIÓN URBANA INSTITUCIONAL DE 2 BARRERAS DE PROTECCIÓN EN ESCUELAS, MODELO RD-JAL7 O SIMILAR, ELABORADAS CON MARCO DE TUBULAR DE 2.5" Y 2" PARA ATIESAR BARRERA, 2 LÁMINAS METÁLICAS DE ACERO CAL. 18 Y CAL.14 EN LA PARTE SUPERIOR (1.45 M2) Y LÁMINA MULTIPERFORADA CAL.12, BARRENO 6 MM EN LA PARTE INFERIOR (0.59 M2), EN UNA DE LAS BARRERAS SE PERFORARA LA LÁMINA CAL. 18 CON LA LEYENDA "NIÑAS Y NIÑOS FELICES HOY, MEJORES ADULTOS MAÑANA" INCLUYENDO EL PERIODO "2021-2024" Y EL ESCUDO DE ESCUELAS CON ESTRELLA EN LÁMINA CAL. 14, EN LA OTRA BARRERA, SE PERFORARA CON EL NOMBRE DE LA ESCUELA, INCLUYENDO LOGO DE "GOBIERNO DE ZAPOPAN" Y LOGO "CIUDAD DE LAS NIÑAS Y LOS NIÑOS", LAS MEDIDAS DE CADA BARRERA ES DE 2.00 X 1.66 M DE ALTURA DE LOS CUALES SE ANCLARAN 30 CM EN DADO DE CONCRETO DE 40 CM DE PERALTE, BARRERAS CONFORME A DETALLE EN PLANO MOB-02, INCLUYE: HERRAMIENTA, CORTE CON LÁSER, ACARREOS, 3 DADOS DE CONCRETO F´C= 200 KG/CM2 HECHO EN OBRA CON ACABADO ESTAMPADO PIEL DE ELEFANTE EN COLOR NEGRO INTEGRAL AL 4% PARA ANCLAJE DE BARRERA ESCOLAR (2 DADOS DE 0.40X0.50X0.40 M Y UN DADO DE 0.50X0.80X0.40 M, LIMPIEZA, EQUIPO Y MANO DE OBRA.</t>
  </si>
  <si>
    <t>ESTRUCTURA CON LONARIA</t>
  </si>
  <si>
    <t>TRAZO Y NIVELACIÓN CON EQUIPO TOPOGRÁFICO DEL TERRENO ESTABLECIENDO EJES Y REFERENCIAS Y BANCOS DE NIVEL, INCLUYE: CRUCETAS, ESTACAS, HILOS, MARCAS Y TRAZOS CON CALHIDRA, MANO DE OBRA, EQUIPO Y HERRAMIENTA.</t>
  </si>
  <si>
    <r>
      <t>RELLENO EN CEPAS O MESETAS CON MATERIAL DE BANCO (TEPETATE), COMPACTADO CON EQUIPO DE IMPACTO AL</t>
    </r>
    <r>
      <rPr>
        <b/>
        <sz val="8"/>
        <rFont val="Isidora Bold"/>
      </rPr>
      <t xml:space="preserve"> 95%</t>
    </r>
    <r>
      <rPr>
        <sz val="8"/>
        <rFont val="Isidora Bold"/>
      </rPr>
      <t xml:space="preserve"> ± 2 DE SU P.V.S.M., PRUEBA AASHTO ESTÁNDAR, CBR DEL 5% MÍNIMO, EN CAPAS NO MAYORES DE 20 CM, INCLUYE: INCORPORACIÓN DE AGUA NECESARIA, MANO DE OBRA, EQUIPO Y HERRAMIENTA, MEDIDO EN TERRENO NATURAL POR SECCIÓN SEGÚN PROYECTOS.</t>
    </r>
  </si>
  <si>
    <t>CARGA MECÁNICA Y ACARREO EN CAMIÓN 1 ER. KILÓMETRO, DE MATERIAL PRODUCTO DE EXCAVACIÓN, DEMOLICIÓN Y/O ESCOMBROS, INCLUYE: REGALÍAS AL BANCO DE TIRO, MANO DE OBRA, EQUIPO Y HERRAMIENTA.</t>
  </si>
  <si>
    <t>ACARREO EN CAMIÓN KILÓMETROS SUBSECUENTES DE MATERIAL PRODUCTO DE EXCAVACIÓN, DEMOLICIÓN Y/O ESCOMBROS A TIRADERO AUTORIZADO POR SUPERVISIÓN, INCLUYE: MANO DE OBRA, EQUIPO Y HERRAMIENTA.</t>
  </si>
  <si>
    <t>MEJORAMIENTO DEL TERRENO NATURAL CON SUELO CEMENTO EN PROPORCIÓN 10:1, COMPACTADO EN CAPAS DE NO MAS DE 20 CM AL 95% DE SU P.V.S.M., CONFORME A LA PRUEBA AASTHO ESTÁNDAR, INCLUYE: EXTENDIDO DEL MATERIAL, HOMOGENIZADO, AFINE DE LA SUPERFICIE, COMPACTADO, MANO DE OBRA, EQUIPO Y HERRAMIENTA.</t>
  </si>
  <si>
    <t>ESTRUCTURA</t>
  </si>
  <si>
    <t>SUMINISTRO, HABILITADO Y COLOCACIÓN DE TUBO ESTRUCTURAL, RECTO, EN BASE A PROYECTO, INCLUYE: HERRAMIENTA, INGENIERÍA DE TALLER, CORTES, BISELADOS, SOLDADURA, NIVELACIÓN, ALINEAMIENTO Y PLOMEADO, ANDAMIOS, FONDO PRIMARIO ALQUIDÁLICO ANTICORROSIVO, GRÚA ARTICULADA, CARGA, TRASLADO, DESPERDICIOS, EQUIPO Y MANO DE OBRA.</t>
  </si>
  <si>
    <t xml:space="preserve">SUMINISTRO, HABILITADO Y COLOCACIÓN DE TUBO ESTRUCTURAL, ROLADO, EN BASE A PROYECTO, INCLUYE: HERRAMIENTA, INGENIERÍA DE TALLER, CORTES, BISELADOS, SOLDADURA, NIVELACIÓN, ALINEAMIENTO Y PLOMEADO, ANDAMIOS, FONDO PRIMARIO ALQUIDÁLICO ANTICORROSIVO, GRÚA ARTICULADA, CARGA, TRASLADO, DESPERDICIOS, EQUIPO Y MANO DE OBRA. </t>
  </si>
  <si>
    <t>SUMINISTRO, HABILITADO Y MONTAJE DE CARTABONES PARA PLB-1 CON PLACA DE ACERO A-36 DE 20 X 8 CM, 1/2" DE ESPESOR, INCLUYE: CORTES, DESPERDICIOS, SOLDADURA, PINTURA PRIMARIO ANTICORROSIVO Y ACABADO ALQUIDALICO COLOR BLANCO EN 3 MILÉSIMAS DE ESPESOR,  TRASLADO DE MATERIALES, MANO DE OBRA, EQUIPO Y HERRAMIENTA.</t>
  </si>
  <si>
    <t>SUMINISTRO, HABILITADO Y MONTAJE DE PLACA DE ACERO A-36  PARA CONEXIONES DE LONARIA, INCLUYE: TRAZO, MATERIALES, CORTES, SOLDADURA, FIJACIÓN, MANO DE OBRA, EQUIPO Y HERRAMIENTA.</t>
  </si>
  <si>
    <t>SUMINISTRO Y APLICACIÓN DE PINTURA DE ESMALTE 100 MATE COMEX O SIMILAR, COLOR BLANCO, EN ESTRUCTURAS METÁLICAS, INCLUYE: APLICACIÓN DE RECUBRIMIENTO A 4 MILÉSIMAS DE ESPESOR, MATERIALES, MANO DE OBRA, EQUIPO Y HERRAMIENTA.</t>
  </si>
  <si>
    <t>LONARIA</t>
  </si>
  <si>
    <t xml:space="preserve">SUMINISTRO, CONFECCIÓN E INSTALACIÓN DE MEMBRANA PRETENSADA DE FÁBRICA (PRECONTRAINT), MODELO FLEXLIGHT ADVANCED 902 S2 O SIMILAR EN CALIDAD, ESFUERZO MÁXIMO DE 409 KG/M, RESISTENCIA DE 1,734 KG/M, FACTOR DE SEGURIDAD MÍNIMO DE 4.24, COMPUESTA DE TEJIDO DTEX Y MICROFILAMENTOS REVESTIDOS DE FLORURO DE POLIVINILIDENO PVC Y RECUBIERTO CON TRATAMIENTO DE PVDF PLASTIFICADO, CUMPLE CON ISO 9001, ISO 14001, INCLUYE: CARTA GARANTÍA DEL PROVEEDOR DE 15 AÑOS, HERRAMIENTA, MATERIALES, PATRONAJE, ACARREOS, ELEVACIONES, CORTES, DESPERDICIOS, SISTEMA DE FIJACIÓN CON CABLE CATENARIO DE 1/2" TIPO BARRACUDA EIPS 6X19 CON ALMA DE ACERO GALVANIZADO, TERMINAL VACIADA ABIERTA EN UN EXTREMO Y TERMINAL VACIADA CERRADA EN OTRO, AMBAS DE ACERO FORJADO GALVANIZADO EN CALIENTE, VACIADAS CON RESINA Y CUMPLA NORMA ASTM D695, TENSOR QUIJADA - QUIJADA DE 3/4" X 6" EN UN EXTREMO, DE ACERO FORJADO GALVANIZADO EN CALIENTE CON ROSCA UNC., EQUIPO Y MANO DE OBRA CALIFICADA. </t>
  </si>
  <si>
    <t>CONSTRUCCIÓN Y REHABILITACIÓN DE MUROS COLINDANTES</t>
  </si>
  <si>
    <t xml:space="preserve">CIMENTACIÓN DE PIEDRA BRAZA ACOMODADA, ASENTADA CON MORTERO CEMENTO-ARENA 1:3, INCLUYE: SELECCIÓN DE PIEDRA, MATERIALES, DESPERDICIOS, MANO DE OBRA, HERRAMIENTA, EQUIPO Y ACARREOS. </t>
  </si>
  <si>
    <t>MURO</t>
  </si>
  <si>
    <t>FILETES Y BOLEADOS, HECHOS CON MORTERO CEMENTO-ARENA EN PROPORCIÓN 1:3, TANTO INCLINADOS COMO VERTICALES A TIRO DE HILO Y ESCUADRA, INCLUYE: DESPERDICIOS, ANDAMIOS, ACARREO DE MATERIALES AL SITIO DE SU UTILIZACIÓN, A CUALQUIER NIVEL, EQUIPO Y MANO DE OBRA.</t>
  </si>
  <si>
    <t>SUMINISTRO Y COLOCACIÓN DE PLACA DE POLIESTIRENO DE 14 CM DE ANCHO Y 3/4" DE ESPESOR, EN JUNTA CONSTRUCTIVA DE MURO, INCLUYE: HERRAMIENTA, CHAFLÁN, MATERIALES, CORTES, AJUSTES, FIJACIÓN, FLETES, ACARREOS, DESPERDICIOS Y MANO DE OBRA.</t>
  </si>
  <si>
    <t>SUMINISTRO Y COLOCACIÓN DE LETRERO CON LA LEYENDA DE "Unidad Deportiva La Venta del Astillero" EN ALTO RELIEVE CON ELEMENTOS INDIVIDUALES, CORTADOS CON LÁSER, FABRICADOS EN PLACA 3/16" (4.7 MM) #304 A1 DE ACERO INOXIDABLE, PULIDO MECÁNICAMENTE, TERMINADO ESPEJO, PROTECCIÓN CON RECUBRIMIENTO DE BARNIZ TRANSPARENTE DE POLIURETANO, PREPARACIÓN DE ANCLAS DE 15 CM FABRICADAS CON SÓLIDO INOX 1/4" PARA SER FIJADAS A MURO, CON 5 CM DE SEPARACIÓN CON ADHESIVO EPÓXICO ANCHORFIX COLOR GRIS, FUENTE TIPO ISIDORA BOLD, H= 15 CM, INCLUYE: HERRAMIENTA, ACARREOS, DESPERDICIOS, MATERIALES, COLOCACIÓN, BARRENOS, EQUIPO Y MANO DE OBRA.</t>
  </si>
  <si>
    <t>SUMINISTRO Y COLOCACIÓN DE PASADOR DE PISO CON VARILLA DE REDONDO LISO DE 1/2", BASE Y ANILLOS DE TUBERÍA 3/4" X 10 CM, BASE DE SOLERA DE 1" X 3/16", INCLUYE: HERRAMIENTA, SOLDADURA, TUBO DE FO.GA. DE 5/8" DIÁMETRO Y 20 CM LARGO, MATERIALES MENORES, EQUIPO Y MANO DE OBRA.</t>
  </si>
  <si>
    <t>SUMINISTRO, HABILITADO, MONTAJE Y NIVELACIÓN DE ESTRUCTURA METÁLICA PARA CUBIERTA EN ACCESO DE UNA ALTURA DE HASTA 4.00 M, A BASE DE PERFILES ESTRUCTURALES, SOLDADOS Y/O ATORNILLADOS (HSS, IPR, IPS, CPS, OR, OC, TUBULARES, PTR, POLÍN MONTEN EN CAJÓN, VIGAS W, REDONDOS, SOLERAS, PLACAS). INCLUYE: HERRAMIENTA,  PRIMARIO ANTICORROSIVO, TRAZO, CORTES, BARRENOS, SOLDADURA, MATERIALES, EQUIPO Y MANO DE OBRA</t>
  </si>
  <si>
    <t>FABRICACIÓN Y COLOCACIÓN DE PORTÓN DE HERRERÍA FABRICADA CON 2 FIJOS VERTICALES EN LOS EXTREMOS DEL PORTÓN DE PTR DE 4" X 4" CAL. 9,  EMPOTRADAS A MURO CON UNA PLACA DE 1/4", PUERTAS CON MARCO DE PTR DE 4" X 2", CON REFUERZOS HORIZONTALES A BASE DE PTR DE 2" X 2", CON BISAGRA TUBULAR DE 5/8", INCLUYE: HERRAMIENTA, FLETES Y MANIOBRAS, ACARREOS, CORTES, DESPERDICIOS, FIJACIÓN, SOLDADURAS, PLOMEO, PRIMARIO ANTICORROSIVO, MATERIALES MENORES, EQUIPO Y MANO DE OBRA.</t>
  </si>
  <si>
    <t>SUMINISTRO Y COLOCACIÓN DE CHAPA PARA SOBREPONER EN PUERTA DE HERRERÍA, MOD. AS - 625 CLÁSICA O SIMILAR, ACABADO EN COLOR BEIGE, INCLUYE: HERRAMIENTA, TALADROS, CORTES DE HERRERÍA, CONTRA CHAPA, 5 LLAVES, ELEMENTOS DE FIJACIÓN, TORNILLERÍA, LIMPIEZA Y MANO DE OBRA.</t>
  </si>
  <si>
    <t>SUMINISTRO Y COLOCACIÓN  DE MÓDULO DE JUEGO TIPO "PARQUE LINEAL CON ESCALADOR Y PIZARRONES", MODELO INP-PGL19 O SIMILAR EN CALIDAD, MEDIDAS: 7.20 M X 4.20 M X 2.60 M, INCLUYE: HERRAMIENTA, MATERIALES, ACARREOS, FIJACIÓN, EQUIPO Y MANO DE OBRA.</t>
  </si>
  <si>
    <t>PISO DE CONCRETO PREMEZCLADO F'C= 200 KG/CM2, T.MA. 3/4", R.N. DE 10 CM DE ESPESOR, CON COLOR INTEGRAL MORADO (PBIC0013 HOUSTON AL 4%), ACABADO PULIDO, INCLUYE: HERRAMIENTA, ACARREOS, PREPARACIÓN DE LA SUPERFICIE, CIMBRA, DESCIMBRA, NIVELACIÓN, COLADO, VIBRADO, CURADO, MATERIALES, EQUIPO Y MANO DE OBRA.</t>
  </si>
  <si>
    <t>A</t>
  </si>
  <si>
    <t>B</t>
  </si>
  <si>
    <t>B1</t>
  </si>
  <si>
    <t>B2</t>
  </si>
  <si>
    <t>C</t>
  </si>
  <si>
    <t>C1</t>
  </si>
  <si>
    <t>C2</t>
  </si>
  <si>
    <t>C3</t>
  </si>
  <si>
    <t>C4</t>
  </si>
  <si>
    <t>C5</t>
  </si>
  <si>
    <t>C6</t>
  </si>
  <si>
    <t>D</t>
  </si>
  <si>
    <t>D1</t>
  </si>
  <si>
    <t>D2</t>
  </si>
  <si>
    <t>D3</t>
  </si>
  <si>
    <t>E</t>
  </si>
  <si>
    <t>E1</t>
  </si>
  <si>
    <t>E2</t>
  </si>
  <si>
    <t>E3</t>
  </si>
  <si>
    <t xml:space="preserve">F </t>
  </si>
  <si>
    <t>F1</t>
  </si>
  <si>
    <t>F2</t>
  </si>
  <si>
    <t>F3</t>
  </si>
  <si>
    <t>G</t>
  </si>
  <si>
    <t>G1</t>
  </si>
  <si>
    <t>G2</t>
  </si>
  <si>
    <t>G3</t>
  </si>
  <si>
    <t>H</t>
  </si>
  <si>
    <t>H1</t>
  </si>
  <si>
    <t>H2</t>
  </si>
  <si>
    <t>H3</t>
  </si>
  <si>
    <t>I</t>
  </si>
  <si>
    <t>I1</t>
  </si>
  <si>
    <t>I2</t>
  </si>
  <si>
    <t>I3</t>
  </si>
  <si>
    <t>I4</t>
  </si>
  <si>
    <t>I5</t>
  </si>
  <si>
    <t>J</t>
  </si>
  <si>
    <t>J1</t>
  </si>
  <si>
    <t>J2</t>
  </si>
  <si>
    <t>J3</t>
  </si>
  <si>
    <t>J4</t>
  </si>
  <si>
    <t>K</t>
  </si>
  <si>
    <t>I6</t>
  </si>
  <si>
    <t>CANALETA PLUVIAL</t>
  </si>
  <si>
    <t>CONSTRUCCIÓN DE CANALETA DE CONCRETO PREMEZCLADO F'C= 150 KG/CM2, T.M.A. 19 MM, R.N., MEDIDAS INTERIORES DE CANALETA DE 25 CM DE ANCHO Y ALTURA PROMEDIO DE 20 A 30 CM, ESPESOR DE MUROS DE 10 CM, ESPESOR DE PISO DE CANALETA DE 10 CM CON REJILLA IRVING ESTÁNDAR IS-01 DE 1" X 3/16" (PINTADO EN NEGRO MATE) O SIMILAR, CONTRA MARCO A BASE DE ÁNGULO DE 1 1/4" X 1/8", ANCLAS CON ÁNGULO DE 1 1/4" X 1/8", INCLUYE: HERRAMIENTA, COLADO, VIBRADO, CIMBRA COMÚN, DESCIMBRA, SOLDADURAS, MATERIALES DE CONSUMO, EQUIPO Y MANO DE OBRA.</t>
  </si>
  <si>
    <t>DESMONTAJE Y RETIRO DE LETRERO DE MEDIDA PROMEDIO DE  2.26 M DE LARGO Y 2.00 M DE ALTURA, A BASE DE 3 POSTES DE TUBULAR DE 3 1/2", PLACA DE ACERO DE 3/4" Y REDONDO DE 1", CON RECUPERACIÓN. INCLUYE: HERRAMIENTA, DEMOLICIÓN DE DADOS DE CONCRETO, ACARREOS HACÍA ALMACÉN DE LA OBRA Y POSTERIOR RETIRO FUERA DE LA OBRA DONDE INDIQUE SUPERVISOR, EQUIPO Y MANO DE OBRA.</t>
  </si>
  <si>
    <t>CIMBRA DE MADERA ACABADO APARENTE CON DUELA, UN SOLO USO, EN MUROS DE CONCRETO ARMADO, A BASE DE TARIMAS DE 1.22 M X 2.44 M, ELABORADOS DE LA SIGUIENTE FORMA: MARCO DE 1.22 M X 2.44 M, CON BARROTE ( DE 2"X4"X8') MÁS DOS REFUERZOS VERTICALES INTERMEDIOS, CARA CUBIERTA A BASE UNA HOJA DE TRIPLAY DE PINO DE SEGUNDA DE 15 MM, HOJA DE 1.22X2.44 M, SOBRE ESA CARA SE COLOCA LA DUELA DE PINO DE PRIMERA DE 1"X4"X8', ESTUFADA, CEPILLADA Y RECTIFICADA PARA TROQUELAR LAS TARIMAS SE UTILIZA  4 REFUERZOS EN FORMA HORIZONTAL DE POLÍN (4"X 4"X10') MÁS BARROTE (2"X4"X10') CADA UNO, POR CADA UNO DE ÉSTOS REFUERZOS SE COLOCAN 2 PLACAS CUÑA DE ACERO PARA SEPARADOR DE CONO (MOÑO) DE CIMBRA, (PARA SUJETAR POLÍN MÁS BARROTE), 2 SEPARADORES DE CONO (MOÑO), APUNTALAMIENTO DE MURO DIAGONAL A BASE DE PUNTAL METÁLICO DE 3.70 M DE ALTURA CEDULA 40, ANDAMIAJES, SUMINISTRO DE MATERIALES, CORTES, HABILITADO, CIMBRADO, CHAFLANES, DESCIMBRA, HERRAMIENTA, EQUIPO Y MANO DE OBRA.</t>
  </si>
  <si>
    <t>Rehabilitación de la Unidad Deportiva Venta del Astillero, ubicada en la confluencia de la calle Lázaro Cárdenas y calle Juan Gil Preciado, la Venta del Astillero, Municipio de Zapopan, Jalisco</t>
  </si>
  <si>
    <t>DOPI-MUN-CUSMAX-EP-LP-095-2023</t>
  </si>
  <si>
    <t>DESMANTELAMIENTO CON RECUPERACIÓN DE CERCACEL EXISTENTE, POSTES VERTICALES Y HORIZONTALES, ACARREOS A LUGAR INDICADO POR SUPERVISIÓN DENTRO Y FUERA DE LA OBRA, INCLUYE: HERRAMIENTA, DEMOLICIÓN EN LA BASE DE LOS POSTES DONDE SE ENCUENTRA AHOGADOS, EQUIPO Y MANO DE OBRA.</t>
  </si>
  <si>
    <t>DESMONTAJE Y RETIRO DE ESTRUCTURA MULTIFUNCIONAL (PORTERÍA Y TABLERO DE BASQUETBOL) A BASE DE ACERO (TUBULARES DE 2" A 5") DE 3.00 M DE ANCHO PROMEDIO Y 2.00 M DE ALTURA EN PORTERÍA Y HASTA 3.00 M DE ALTURA PROMEDIO AL ARO DEL TABLERO DE BASQUETBOL, SIN RECUPERACIÓN, INCLUYE: HERRAMIENTA, DEMOLICIÓN DE DADOS DE CONCRETO CON DIMENSIONES PROMEDIO DE 0.40X0.40X0.40 M, ACARREOS DENTRO DE LA OBRA Y POSTERIORMENTE DONDE INDIQUE SUPERVISIÓN FUERA DE LA OBRA, EQUIPO Y MANO DE OBRA.</t>
  </si>
  <si>
    <t>DESMONTAJE Y RETIRO DE JUEGO INFANTIL "SUBE Y BAJA", A BASE DE HERRERÍA, SIN RECUPERACIÓN. INCLUYE: HERRAMIENTA, DEMOLICIÓN DE DADOS DE CONCRETO, ACARREOS HACÍA ALMACÉN DE LA OBRA Y POSTERIOR RETIRO FUERA DE LA OBRA DONDE INDIQUE SUPERVISOR, EQUIPO Y MANO DE OBRA.</t>
  </si>
  <si>
    <t>DESMONTAJE Y RETIRO DE JUEGO INFANTIL "COLUMNA ESCALATORIA" DE HASTA 2.00 M DE ALTURA, SIN RECUPERACIÓN. INCLUYE: HERRAMIENTA, DEMOLICIÓN DE DADOS DE CONCRETO, ACARREOS HACÍA ALMACÉN DE LA OBRA Y POSTERIOR RETIRO FUERA DE LA OBRA DONDE INDIQUE SUPERVISOR, EQUIPO Y MANO DE OBRA.</t>
  </si>
  <si>
    <t>DESMONTAJE Y RETIRO DE JUEGO INFANTIL "RESBALADILLA", A BASE DE HERRERÍA, SIN RECUPERACIÓN.  INCLUYE: HERRAMIENTA, DEMOLICIÓN DE DADOS DE CONCRETO, ACARREOS HACÍA ALMACÉN DE LA OBRA Y POSTERIOR RETIRO FUERA DE LA OBRA DONDE INDIQUE SUPERVISOR, EQUIPO Y MANO DE OBRA.</t>
  </si>
  <si>
    <t>DESMONTAJE Y RETIRO DE BACKSTOP EXISTENTE CON PERFILES ESTRUCTURALES DE PTR DE 1" HASTA 8", CON RECUPERACIÓN, INCLUYE: HERRAMIENTA, CORTES CON EQUIPO ENTRE PLACA AHOGADA A DADO DE CONCRETO Y LA BASE DE LAS COLUMNAS VERTICALES PARA SEPARAR BACKSTOP DE DADOS DE CONCRETO, GRÚA, NO INCLUYE DEMOLICIÓN DE DADOS DE CONCRETO, ACARREOS HACÍA ALMACÉN DE LA OBRA Y POSTERIOR RETIRO FUERA DE LA OBRA DONDE INDIQUE SUPERVISOR, EQUIPO Y MANO DE OBRA.</t>
  </si>
  <si>
    <t>DESMONTAJE Y RETIRO DE PORTÓN DE INGRESO, A BASE DE  CERCACEL Y MARCOS DE PTR CON MEDIDAS PROMEDIO DE 5.83 M X 3.00 M, CON RECUPERACIÓN, INCLUYE: HERRAMIENTA, DEMOLICIÓN DE CONCRETO DONDE SE ENCUENTRAN AHOGADAS LAS ANCLAS, ACARREOS DENTRO Y FUERA DE LA OBRA A LUGAR AUTORIZADO POR SUPERVISOR, EQUIPO Y MANO DE OBRA.</t>
  </si>
  <si>
    <t>DEMOLICIÓN POR MEDIOS MECÁNICOS DE ELEMENTOS ESTRUCTURALES DE CONCRETO ARMADO, INCLUYE: HERRAMIENTA, CORTE DE ACERO, ACARREO DEL MATERIAL A BANCO DE OBRA PARA SU POSTERIOR RETIRO Y LIMPIEZA DEL ÁREA DE LOS TRABAJOS, VOLUMEN MEDIDO E SECCIONES, ABUNDAMIENTO, EQUIPO Y MANO DE OBRA.</t>
  </si>
  <si>
    <t>SUMINISTRO Y COLOCACIÓN DE CONCRETO HECHO EN OBRA, F´C= 250 KG/CM2 REV. 14 CM T.M.A. 19 MM R.N., EN CIMENTACIÓN, INCLUYE: MATERIALES, COLADO, VIBRADO, DESCIMBRA, CURADO,  MANO DE OBRA, EQUIPO Y HERRAMIENTA.</t>
  </si>
  <si>
    <t>CERCADO PERIMETRAL DE HERRERÍA</t>
  </si>
  <si>
    <t>RELLENO EN CEPAS O MESETAS CON MATERIAL PRODUCTO DE LA EXCAVACIÓN, COMPACTADO CON EQUIPO DE IMPACTO AL 90% ± 2 DE SU P.V.S.M., PRUEBA AASHTO ESTANDAR, CBR DEL 5% MÍNIMO, EN CAPAS NO MAYORES DE 20 CM, INCLUYE: HERRAMIENTA, INCORPORACIÓN DE AGUA NECESARIA, ACARREOS, ABUNDAMIENTO, EQUIPO Y MANO DE OBRA.</t>
  </si>
  <si>
    <t>MAMPOSTERÍA</t>
  </si>
  <si>
    <t>APLANADO DE 1.00 CM DE ESPESOR EN MURO CON MORTERO CEMENTO-ARENA 1:3, ACABADO APALILLADO FINO, INCLUYE: HERRAMIENTA, MATERIALES, ACARREOS, DESPERDICIOS, MANO DE OBRA, ANDAMIOS, PLOMEADO, NIVELADO, REGLEADO, RECORTES, EQUIPO Y MANO DE OBRA.</t>
  </si>
  <si>
    <t>BOQUILLA DE 15 A 20 CM DE ANCHO, CON MORTERO CEMENTO ARENA PROPORCIÓN 1:3, TERMINADO PULIDO Y/O APALILLADO, EN APERTURA DE VANOS DE PUERTAS, VENTANAS Y/O PRETILES, INCLUYE: HERRAMIENTA, SUMINISTRO, ACABADO, EQUIPO Y MANO DE OBRA.</t>
  </si>
  <si>
    <t>GUARNICIÓN TIPO "I" EN SECCIÓN 15 X 30 CM DE ALTURA A BASE DE CONCRETO PREMEZCLADO F'C= 200 KG/CM2., T.M.A. 19 MM., R.N., CON COLOR INTEGRAL NEGRO AL 4%, ACABADO COMÚN EN COSTADOS Y PULIDO EN CORONA, INCLUYE: HERRAMIENTA, CIMBRA, DESCIMBRA, COLADO, CURADO, MATERIALES, EQUIPO Y MANO DE OBRA.</t>
  </si>
  <si>
    <t>SUMINISTRO Y COLOCACIÓN  DE MÓDULO DE EJERCICIO TIPO "CIRCUITO DE CROSSFIT", MODELO INP-CAL25 O SIMILAR EN CALIDAD, MEDIDAS: 4.30 M X 2.80 M X 3.45 M, INCLUYE: HERRAMIENTA, MATERIALES, ACARREOS, FIJACIÓN, EQUIPO Y MANO DE OBRA.</t>
  </si>
  <si>
    <t>SUMINISTRO Y COLOCACIÓN DE BANCA RECTANGULAR DE PTR DE 1.50 M X 0.60 M X 0.950 M, MODELO RD-312B O SIMILAR, COLOR GRIS / BLANCO / NEGRO EN UNA SOLA PIEZA, INCLUYE: HERRAMIENTA, 4 DADOS DE CONCRETO HECHO EN OBRA F´C= 150 KG/CM2 DE 0.20X0.20X0.25 M, CIMBRA, DESCIMBRA, ACARREOS, MATERIALES, EQUIPO Y MANO DE OBRA.</t>
  </si>
  <si>
    <t>SUMINISTRO, FABRICACIÓN Y COLOCACIÓN DE HERRERÍA ESTRUCTURAL A BASE DE PERFILES PTR, HSS PARA BACKSTOP, DE HASTA 5.00 M DE ALTURA, DE ACUERDO AL PLANO DE DISEÑO PROPORCIONADO,  INCLUYE: HERRAMIENTA, SOLDADURA, CORTES, AJUSTES, MATERIALES MENORES, DESPERDICIOS, PRIMARIO ANTICORROSIVO, FLETES, ACARREO DE MATERIALES AL SITIO DE SU UTILIZACIÓN, EQUIPO Y MANO DE OBRA.</t>
  </si>
  <si>
    <t>RED DE ALUMBRADO PÚBLICO</t>
  </si>
  <si>
    <r>
      <rPr>
        <sz val="8"/>
        <color rgb="FF000000"/>
        <rFont val="Isidora Bold"/>
      </rPr>
      <t>SUMINISTRO E INSTALACIÓN DE CABLE DE ALUMINIO XLP</t>
    </r>
    <r>
      <rPr>
        <sz val="8"/>
        <color indexed="8"/>
        <rFont val="Isidora Bold"/>
      </rPr>
      <t xml:space="preserve">, 600 V, CONFIGURACIÓN </t>
    </r>
    <r>
      <rPr>
        <sz val="8"/>
        <color rgb="FF000000"/>
        <rFont val="Isidora Bold"/>
      </rPr>
      <t xml:space="preserve">TRIPLEX  2+1, CAL. 4 AWG  (F)  +  CAL.  4 AWG (T) </t>
    </r>
    <r>
      <rPr>
        <sz val="8"/>
        <color indexed="8"/>
        <rFont val="Isidora Bold"/>
      </rPr>
      <t xml:space="preserve"> MARCA CONDUMEX O SIMILAR, INCLUYE: HERRAMIENTA, MATERIALES, CONEXIÓN,  PRUEBAS, EQUIPO Y MANO DE OBRA.</t>
    </r>
  </si>
  <si>
    <r>
      <rPr>
        <sz val="8"/>
        <color rgb="FF000000"/>
        <rFont val="Isidora Bold"/>
      </rPr>
      <t>SUMINISTRO E INSTALACIÓN DE TUBO PAD RD 19 DE 53 MM</t>
    </r>
    <r>
      <rPr>
        <sz val="8"/>
        <color indexed="8"/>
        <rFont val="Isidora Bold"/>
      </rPr>
      <t xml:space="preserve"> DE Ø, INCLUYE: HERRAMIENTA, MATERIALES, DESPERDICIOS, ACARREO AL SITIO DE COLOCACIÓN, GUIADO Y MANO DE OBRA.</t>
    </r>
  </si>
  <si>
    <t>EXCAVACIÓN POR MEDIOS MANUALES EN MATERIAL TIPO II, DE 0.00 A -2.00 M DE PROFUNDIDAD, INCLUYE: AFINE DE PLANTILLA Y TALUDES, ACARREO DEL MATERIAL A BANCO DE OBRA PARA SU POSTERIOR RETIRO, MANO DE OBRA, EQUIPO Y HERRAMIENTA. (MEDIDO EN TERRENO NATURAL POR SECCIÓN).</t>
  </si>
  <si>
    <t>SUMINISTRO E INSTALACIÓN DE TUBO PVC CONDUIT S. P. DE 35 MM, INCLUYE: HERRAMIENTA, MATERIAL, DESPERDICIO, ACARREO AL SITIO DE COLOCACIÓN, GUIADO Y MANO DE OBRA.</t>
  </si>
  <si>
    <t>SUMINISTRO E INSTALACIÓN DE CURVA PVC CONDUIT S. P. DE 35 MM, INCLUYE: HERRAMIENTA, MATERIAL, DESPERDICIO, ACARREO AL SITIO DE COLOCACIÓN, GUIADO Y MANO DE OBRA.</t>
  </si>
  <si>
    <t>SUMINISTRO E INSTALACIÓN DE REGISTRO PREFABRICADO DE CONCRETO PARA  ALUMBRADO DE 40X40X60 CM CON TAPA, MARCO Y CONTRAMARCO GALVANIZADO, MARCA CENMEX O SIMILAR, INCLUYE: HERRAMIENTA, SUMINISTRO, FLETES, MANIOBRAS DE CARGA Y DESCARGA, EQUIPO Y MANO DE OBRA.</t>
  </si>
  <si>
    <t>SUMINISTRO E INSTALACIÓN DE REGISTRO PREFABRICADO DE CONCRETO PARA  ALUMBRADO DE 40X60X80 CM CON TAPA, MARCO Y CONTRAMARCO GALVANIZADO, MARCA CENMEX O SIMILAR, INCLUYE: HERRAMIENTA, SUMINISTRO, FLETES, MANIOBRAS DE CARGA Y DESCARGA, EQUIPO Y MANO DE OBRA.</t>
  </si>
  <si>
    <t xml:space="preserve">SUMINISTRO Y COLOCACIÓN DE GRAVA DE 3/4", PARA FONDO DE REGISTRO ELÉCTRICO, INCLUYE: HERRAMIENTA, ACARREOS Y MANO DE OBRA. </t>
  </si>
  <si>
    <t>SUMINISTRO E INSTALACIÓN DE SISTEMA DE TIERRA, INCLUYE: 1 VARILLA COOPER WELD 5/8 X 3.00 M, CARGA CADWELD NO 90, 4.00 M DE CABLE DE COBRE DESNUDO CAL 2, CONECTOR DE VARILLA DE 5/8", INCLUYE: MANO DE OBRA, EQUIPO Y HERRAMIENTA.</t>
  </si>
  <si>
    <r>
      <rPr>
        <sz val="8"/>
        <color rgb="FF000000"/>
        <rFont val="Isidora Bold"/>
      </rPr>
      <t>SUMINISTRO Y COLOCACIÓN DE CONECTOR DE ALUMINIO EN "T" DE 3 DERIVACIONES</t>
    </r>
    <r>
      <rPr>
        <sz val="8"/>
        <color indexed="8"/>
        <rFont val="Isidora Bold"/>
      </rPr>
      <t xml:space="preserve"> Y MANGAS REMOVIBLES ACEPTA CAL. 2 Y 4 AWG EN EL PRINCIPAL Y DERIVACIÓN A LUMINARIA EN CAL. 6 Y 8 AWG QUE CUMPLA CON ESPECIFICACIÓN NMX-J-519, INCLUYE: HERRAMIENTA,  MATERIAL, EQUIPO Y MANO  DE  OBRA.</t>
    </r>
  </si>
  <si>
    <r>
      <rPr>
        <sz val="8"/>
        <color rgb="FF000000"/>
        <rFont val="Isidora Bold"/>
      </rPr>
      <t>SUMINISTRO E INSTALACIÓN DE CABLE DE ALUMINIO XHHW-2</t>
    </r>
    <r>
      <rPr>
        <sz val="8"/>
        <color indexed="8"/>
        <rFont val="Isidora Bold"/>
      </rPr>
      <t xml:space="preserve">, 600 V, CAL. 6 MONOPOLAR, MARCA CONDUMEX O SIMILAR, CABLEADO DE REGISTRO A LUMINARIA POR EL INTERIOR DEL POSTE, INCLUYE: HERRAMIENTA, MATERIALES, CONEXIÓN, PRUEBAS, EQUIPO Y MANO DE OBRA.
</t>
    </r>
  </si>
  <si>
    <t xml:space="preserve">CONTROL PARA ALUMBRADO INTEGRADO POR 1.- GABINETE PARA CONTROL DE ALUMBRADO PÚBLICO, CLASIFICACIÓN NEMA 4X (IP66), DE  DIMENSIONES MINIMAS 40 X 30 X 20 CM, CON RECUBRIMIENTO DE PINTURA EN POLIESTER TEXTURIZADO COLOR RAL7035, CON CHAPA MARCA SOUTHCO MODELO E3-110-25. 2.- INTERRUPTOR TERMOMAGNETICO EN CAJA MOLDEADA DE 3 X 30 AMP, TIPO FAL, ALTA CAPACIDAD INTERRUPTIVA, 25 KA @ 240 VCA, 600 VCA, 60 HZ, INCLUYE TERMINALES PARA CONECTAR CON CONDUCTORES DE CU O AL, DE LÍNEA Y CARGA, CALIBRE MÍNIMO 14 AWG, CALIBRE MÁXIMO 3/0 AWG. TEMPERATURA AMBIENTE DE FUNCIONAMIENTO 40°C. QUE CUMPLA CON LA NORMA NMX-J-266-ANCE-2014. 3.- CONTACTOR ELECTROMAGNÉTICO 3 POLOS,  TAMAÑO NEMA 1 PARA 30 AMP, CLASE 8502 TIPO SA,  PARA UNA TENSIÓN MÁXIMA  DE 600 VCA. LA BOBINA DEBE OPERAR A 220 VCA, 60 HERTZ. CONTAR CON  CERTIFICADOS QUE ACREDITEN EL CUMPLIMIENTO DE  LAS NORMAS: NMX-J-290-ANCE-1999, NMX-J-118/1-ANCE-2000, O EN SU DEFECTO  IEC 947-4-1  O 60947-4-1. 4.- BASE SOQUET PARA FOTOCELDA, CON FOTOCELDA/FOTOCONTROL, MONTAJE DE MEDIA VUELTA, RANGO DE ENCENDIDO DE 10-30 LUXES, APAGADO 5 VECES EL NIVEL DE ENCENDIDO, CON DISEÑO DE EXPULSION TIPO ABIERTO. EL MARGEN DE PROTECCIÓN ES DE 2,5 KV EN EL DISPARO Y 5000 A DE CAPACIDAD DE CONDUCCIÓN, FOTOCELDA DE SULFURO DE CADMIO, 1/2 PULGADA DE DIÁMETRO. SELLADA EPOXICAMENTE PARA PROTECCIÓN CONTRA CONTAMINANTES,  HUMEDAD Y MÁXIMA ESTABILIDAD. ORIENTACIÓN DE LA INSTALACIÓN UNIDIRECCIONAL, VIDA ÚTIL 5,000 OPERACIONES, TERMINALES DE LATÓN SÓLIDO PARA MÁXIMA RESISTENCIA A LA CORROSIÓN Y BUENA CONDUCCIÓN ELÉCTRICA, CONTACTOS NORMALMENTE CERRADOS. 5.- CABLEADO INTERNO. ADEMAS INCLUYE FLEJE DE ACERO INOXIDABLE 3/4", HEBILLAS  PARA FLEJE, TUBO LICUATIGH, CABLE PARA CONEXION A MEDICION Y DERIVACIÓN A CIRCUITO, VARILLA DE TIERRA PROTOCOLIZADA Y CONECTOR REFORZADO PARA VARILLA DE TIERRA, CABLEADO INTERNO, SUMINISTRO DE MATERIALES, ACARREOS, ELEVACIÓN, MATERIALES PARA SUJECIÓN, MANO DE OBRA, CONEXIÓN Y PRUEBAS.
</t>
  </si>
  <si>
    <r>
      <rPr>
        <sz val="8"/>
        <color rgb="FF000000"/>
        <rFont val="Isidora Bold"/>
      </rPr>
      <t>BASE PARA MEDIDOR TRIFÁSICO</t>
    </r>
    <r>
      <rPr>
        <sz val="8"/>
        <color indexed="8"/>
        <rFont val="Isidora Bold"/>
      </rPr>
      <t>, PARA USO EXTERIOR NEMA 3R, 7 TERMINALES CON CAPACIDAD DE 200 AMPERES, TENSIÓN MÁXIMA 600 VOLTS, INCLUYE: RECEPTÁCULO PARA TUBERÍA CONDUIT DE 2" (ADAPTADOR ROSCADO TIPO HUB), REDUCCIÓN BUSHING 2" A 1-1/4", TUBO CONDUIT PARED GRUESA ROSCADO DE 1-1/4", MUFA ROSCADA DE 1-1/4", TUBO DE AJUSTE 1/2" VARILLA DE TIERRA PROTOCOLIZADA Y CONECTOR REFORZADO PARA VARILLA DE TIERRA, FLEJE DE ACERO INOXIDABLE 3/4" Y HEBILLAS, ACARREOS, ELEMENTOS DE FIJACIÓN, CONEXIONES, PRUEBAS, AJUSTES, MATERIALES, EQUIPO Y MANO DE OBRA.</t>
    </r>
  </si>
  <si>
    <t>TERMINAL ZAPATA PARA TIERRA, DE ALUMINIO BIMETALICO PARA ALOJAR CABLES CALIBRE DESDE 14 AWG HASTA 2 AWG, CON UN ORIFICIO D FIJACIÓN DE 1/4", OPRESOR TIPO ALLEN. INCLUYE PIJABROCA DE 1/4" X 1", GALVANIZADA, CABEZA HEXAGONAL.</t>
  </si>
  <si>
    <t>TAPONADO DE DUCTOS EN EL REGISTRO DE ALUMBRADO DE 35 MM DE Ø, POSTERIOR A LA INSTALACIÓN DEL CABLEADO CON ESPUMA DE POLIURETANO (SELLO DUCTO) O SIMILAR, INCLUYE: HERRAMIENTA, MATERIALES, ACARREOS Y MANO DE OBRA.</t>
  </si>
  <si>
    <t>TRANSICIÓN AÉREO - SUBTERRÁNEA EN BAJA TENSIÓN NORMA ALUMBRADO PÚBLICO, INCLUYE: HERRAMIENTA, (2) TRAMOS TUBO CONDUIT GALV. ROSCADO DE 41 MM Ø, (1) MUFA SECA DE ALUMINIO DE 41 MM Ø, (3) CONECTOR DERIVADOR DE ALUMINIO A COMPRESIÓN TIPO "H" CAL. 6- 2 AWG BIMETÁLICO CAT. YHO100 BURNDY, (4M) FLEJE DE ACERO INOX. DE 3/4", (4) HEBILLA PARA FLEJE DE 3/4", ACARREOS, EQUIPO Y MANO DE OBRA.</t>
  </si>
  <si>
    <t>SUMINISTRO Y COLOCACIÓN DE CONECTOR  A  COMPRESIÓN  CAT. YPC2A8U CAL. 4-12, INCLUYE: HERRAMIENTA, CINTA VULCANIZABLE,  MATERIAL, EQUIPO Y MANO  DE  OBRA.</t>
  </si>
  <si>
    <t>SUMINISTRO Y COLOCACIÓN DE CONECTOR MÚLTIPLE EN BAJA TENSIÓN 600 (4V), INCLUYE: HERRAMIENTA, MATERIAL, EQUIPO Y MANO DE OBRA.</t>
  </si>
  <si>
    <t>SUMINISTRO Y COLOCACIÓN DE (3) CONECTORES DERIVADOR DE ALUMINIO A COMPRESIÓN TIPO "H" CAL. 6- 2 AWG BIMETÁLICO CAT. YHO100 BURNDY, INCLUYE: HERRAMIENTA, MATERIAL, EQUIPO Y MANO DE OBRA.</t>
  </si>
  <si>
    <t>SUMINISTRO Y COLOCACIÓN DE CONECTOR  TIPO  ZAPATA  DE  ALUMINIO  CAL. 4 AWG, 1 BARRENO, CON TORNILLO   Y   MANGA   TERMO CONTRÁCTIL  PARA  CONECTOR  MÚLTIPLE BAJA  TENSIÓN,  INCLUYE: HERRAMIENTA,  MATERIAL, EQUIPO Y MANO  DE  OBRA.</t>
  </si>
  <si>
    <t>JGO</t>
  </si>
  <si>
    <t>SUMINISTRO Y COLOCACIÓN DE CONECTOR  TIPO  ZAPATA  DE  ALUMINIO  CAL. 6 AWG, 1 BARRENO, CON TORNILLO   Y   MANGA   TERMO CONTRÁCTIL  PARA  CONECTOR  MÚLTIPLE BAJA  TENSIÓN,  INCLUYE: HERRAMIENTA,  MATERIAL, EQUIPO Y MANO  DE  OBRA.</t>
  </si>
  <si>
    <t>SUMINISTRO E INSTALACIÓN DE CABLE DE ACERO CON RECUBRIMIENTO DE COBRE TIPO CONDUCLAD ACS7 NO. 9 (46.44 MM2) MCA. CONDUMEX O SIMILAR, INCLUYE: HERRAMIENTA, MATERIALES,  DESPERDICIOS, EQUIPO Y MANO DE OBRA.</t>
  </si>
  <si>
    <t>L</t>
  </si>
  <si>
    <t>MURETE DE MEDICIÓN</t>
  </si>
  <si>
    <t>CIMBRA ACABADO COMÚN EN LOSAS A BASE DE MADERA DE PINO DE 3A, INCLUYE: HERRAMIENTA, SUMINISTRO DE MATERIALES, ACARREOS, CORTES, HABILITADO, CIMBRADO, DESCIMBRA, EQUIPO Y MANO DE OBRA.</t>
  </si>
  <si>
    <t>APLANADO DE 2 CM DE ESPESOR EN MURO CON MORTERO CEMENTO-ARENA 1:4, ACABADO APALILLADO,  INCLUYE: MATERIALES, ACARREOS, DESPERDICIOS, MANO DE OBRA, PLOMEADO, NIVELADO, REGLEADO, RECORTES, MANO DE OBRA, EQUIPO Y HERRAMIENTA.</t>
  </si>
  <si>
    <t>BOQUILLA DE 15 A 20 CM DE ANCHO, CON MORTERO CEMENTO ARENA PROPORCIÓN 1:3, TERMINADO APALILLADO, EN APERTURA DE VANOS DE PUERTAS Y VENTANAS, INCLUYE: SUMINISTRO, PULIDO, MANO DE OBRA, HERRAMIENTA Y EQUIPO.</t>
  </si>
  <si>
    <t xml:space="preserve">FILETES Y BOLEADOS, HECHOS CON MORTERO CEMENTO-ARENA EN PROPORCIÓN 1:3, TANTO INCLINADOS COMO VERTICALES A TIRO DE HILO Y ESCUADRA,  INCLUYE: DESPERDICIOS, ANDAMIOS Y ACARREO DE MATERIALES AL SITIO DE SU UTILIZACIÓN, A CUALQUIER NIVEL. </t>
  </si>
  <si>
    <t>SUMINISTRO Y APLICACIÓN DE PINTURA VINÍLICA LÍNEA VINIMEX PREMIUM DE COMEX A DOS MANOS DE 0.00 M A 3.00 M, EN CUALQUIER COLOR, LIMPIANDO Y PREPARANDO LA SUPERFICIE CON SELLADOR, INCLUYE: MATERIALES, ANDAMIOS, MANO DE OBRA, EQUIPO Y HERRAMIENTA.</t>
  </si>
  <si>
    <t>PUERTAS FABRICADAS CON BASTIDORES DE PTR DE 2" X 1",  CON REJILLA DE CELOSÍA TIPO "Z", EN LA PARTE SUPERIOR Y FORRADO CON LAMINA LISA CAL. 14, PRIMARIO ANTICORROSIVO, PINTADA CON PINTURA DE ESMALTE, COLOR GRIS SEMI MATE,  4 ANCLAS CON ÁNGULO DE 1" DE 20 CM, INCLUYE: MATERIALES, MANO DE OBRA, EQUIPO Y HERRAMIENTA.</t>
  </si>
  <si>
    <t>MURO DE BLOCK DE JALCRETO SÓLIDO, DE 14 CM DE ESPESOR PROMEDIO, A SOGA, CON BLOCK 11 X 14 X 28 CM, ACABADO COMÚN, ASENTADO CON MORTERO CEMENTO-ARENA EN PROPORCIÓN 1:3, INCLUYE: TRAZO, NIVELACIÓN, PLOMEO, ANDAMIOS, MATERIALES, DESPERDICIOS, MANO DE OBRA, LIMPIEZA, ACARREO DE MATERIALES AL SITIO DE SU UTILIZACIÓN A CUALQUIER ALTURA Y HERRAMIENTA.</t>
  </si>
  <si>
    <t>K2</t>
  </si>
  <si>
    <t>K1</t>
  </si>
  <si>
    <t>ALUMBRADO PÚBLICO</t>
  </si>
  <si>
    <t>SUMINISTRO Y COLOCACIÓN DE LUMINARIA TECNOLOGÍA LED TIPO REFLECTOR MONTAJE EN CRUCETA, OPERA MODULO INTEGRADO LED 165 W, DISTRIBUCIÓN FOTOMÉTRICA CON ÁNGULO DE APERTURA 100°, CON UNA TEMPERATURA DE COLOR CORRELACIONADA PROMEDIO (CCT) DE 5000K Y UN ÍNDICE DE REPRODUCCIÓN CROMÁTICA (CRI) MÍNIMO DE 80.  EL GRADO DE HERMETICIDAD REQUERIDO ES IP65 PARA CADA UNO DE LOS MÓDULOS LED Y GRADO DE RESISTENCIA AL IMPACTO IK-08. EL LUMINARIO DEBERÁ OPERAR A UN RANGO DE VOLTAJE DE 120 A 277 VOLTS, MODELO 80654, FLUJO LUMINOSO MÍNIMO DE 20,000 LM, INCLUYE: HERRAMIENTA, SUMINISTRO, FLETES, ACARREOS, SHORTING CAP, ELEVACIÓN, CONEXIONES, PRUEBAS, EQUIPO Y MANO DE OBRA.</t>
  </si>
  <si>
    <t>SUMINISTRO E INSTALACIÓN DE TUBO PAD RD 19 DE 41 MM DE Ø, INCLUYE: HERRAMIENTA, MATERIALES, DESPERDICIOS, ACARREO AL SITIO DE COLOCACIÓN, GUIADO Y MANO DE OBRA.</t>
  </si>
  <si>
    <t>SUMINISTRO E INSTALACIÓN DE TUBO CONDUIT GALVANIZADO DE AJUSTE DE 41 MM, INCLUYE: HERRAMIENTA, MATERIAL, DESPERDICIO, ACARREO AL SITIO DE COLOCACIÓN, GUIADO Y MANO DE OBRA.</t>
  </si>
  <si>
    <t>SUMINISTRO E INSTALACIÓN DE TUBO CONDUIT GALVANIZADO DE AJUSTE DE 21 MM, INCLUYE: HERRAMIENTA, MATERIAL, DESPERDICIO, ACARREO AL SITIO DE COLOCACIÓN, GUIADO Y MANO DE OBRA.</t>
  </si>
  <si>
    <t>SUMINISTRO E INSTALACIÓN DE CONECTOR PARA TUBO CONDUIT GALVANIZADO DE AJUSTE DE 41 MM, INCLUYE: HERRAMIENTA, MATERIAL, DESPERDICIO, ACARREO AL SITIO DE COLOCACIÓN, GUIADO Y MANO DE OBRA.</t>
  </si>
  <si>
    <t>SUMINISTRO E INSTALACIÓN DE CONECTOR PARA TUBO CONDUIT GALVANIZADO DE AJUSTE DE 21 MM, INCLUYE: HERRAMIENTA, MATERIAL, DESPERDICIO, ACARREO AL SITIO DE COLOCACIÓN, GUIADO Y MANO DE OBRA.</t>
  </si>
  <si>
    <t>SUMINISTRO E INSTALACIÓN DE COPLE TIPO AMERICANO PARA TUBO CONDUIT GALVANIZADO DE AJUSTE DE 21 MM, INCLUYE: HERRAMIENTA, MATERIAL, DESPERDICIO, ACARREO AL SITIO DE COLOCACIÓN, GUIADO Y MANO DE OBRA.</t>
  </si>
  <si>
    <t>SUMINISTRO E INSTALACIÓN DE CAJA CUADRADA DE REGISTRO GALVANIZADA REFORZADA CON TAPA PARA TUBO DE 21 MM, INCLUYE: HERRAMIENTA, MATERIAL, DESPERDICIO, ACARREO AL SITIO DE COLOCACIÓN, FIJACION A ESTRUCTURA Y MANO DE OBRA.</t>
  </si>
  <si>
    <t xml:space="preserve">SUMINISTRO Y COLOCACIÓN DE SOPORTE UNICANAL LISO 4 X 4 cm, INCLUYE: HERRAMIENTA, MATERIAL, DESPERDICIO, MATERIAL DE SUJECION A ESTRUCTURA, ACARREO AL SITIO DE COLOCACIÓN Y MANO DE OBRA. </t>
  </si>
  <si>
    <t xml:space="preserve">SUMINISTRO Y COLOCACIÓN DE ABRAZADERA UNICANAL PARA TUBO DE 21 mm, INCLUYE: HERRAMIENTA, MATERIAL, ACARREO AL SITIO DE COLOCACIÓN Y MANO DE OBRA. </t>
  </si>
  <si>
    <t xml:space="preserve">SUMINISTRO Y COLOCACIÓN DE ABRAZADERA UNICANAL PARA TUBO DE 41 mm, INCLUYE: HERRAMIENTA, MATERIAL, ACARREO AL SITIO DE COLOCACIÓN Y MANO DE OBRA. </t>
  </si>
  <si>
    <t>SUMINISTRO E INSTALACIÓN DE COPLE TIPO AMERICANO PARA TUBO CONDUIT GALVANIZADO DE AJUSTE DE 41 MM, INCLUYE: HERRAMIENTA, MATERIAL, DESPERDICIO, ACARREO AL SITIO DE COLOCACIÓN, GUIADO Y MANO DE OBRA.</t>
  </si>
  <si>
    <r>
      <rPr>
        <sz val="8"/>
        <color rgb="FF000000"/>
        <rFont val="Isidora Bold"/>
      </rPr>
      <t>TAPONADO DE DUCTOS</t>
    </r>
    <r>
      <rPr>
        <sz val="8"/>
        <color indexed="8"/>
        <rFont val="Isidora Bold"/>
      </rPr>
      <t xml:space="preserve"> EN EL REGISTRO DE ALUMBRADO DE</t>
    </r>
    <r>
      <rPr>
        <sz val="8"/>
        <color rgb="FF000000"/>
        <rFont val="Isidora Bold"/>
      </rPr>
      <t xml:space="preserve"> 41 MM</t>
    </r>
    <r>
      <rPr>
        <sz val="8"/>
        <color indexed="8"/>
        <rFont val="Isidora Bold"/>
      </rPr>
      <t xml:space="preserve"> DE Ø, POSTERIOR A LA INSTALACIÓN DEL CABLEADO CON ESPUMA DE POLIURETANO (SELLO DUCTO) O SIMILAR, INCLUYE: HERRAMIENTA, MATERIALES, ACARREOS Y MANO DE OBRA.</t>
    </r>
  </si>
  <si>
    <t>SUMINISTRO, HABILITADO Y COLOCACIÓN DE ARMEX DE REFUERZO, 15 X 15 - 4 CON FY= 6000 KG/CM2, INCLUYE: HERRAMIENTA, EQUIPO, MATERIALES, TRASLAPES, DESPERDICIOS, SILLETAS, HABILITADO, AMARRES Y MANO DE OBRA.</t>
  </si>
  <si>
    <t>SUMINISTRO, HABILITADO Y COLOCACIÓN DE ARMEX DE REFUERZO, 15 X 30 - 4 CON FY= 6000 KG/CM2, INCLUYE: HERRAMIENTA, EQUIPO, MATERIALES, TRASLAPES, DESPERDICIOS, SILLETAS, HABILITADO, AMARRES Y MANO DE OBRA.</t>
  </si>
  <si>
    <t>ALBAÑILERIAS</t>
  </si>
  <si>
    <t>CIMBRA ACABADO COMÚN EN TRABES A BASE DE MADERA DE PINO DE 3A, INCLUYE: HERRAMIENTA, SUMINISTRO DE MATERIALES, ACARREOS, CORTES, HABILITADO, CIMBRADO, DESCIMBRA, EQUIPO Y MANO DE OBRA.</t>
  </si>
  <si>
    <t>MURO DE BLOCK DE JALCRETO SÓLIDO, DE 14 CM DE ESPESOR PROMEDIO, A SOGA, CON BLOCK 11 X 14 X 28 CM, ACABADO COMÚN, ASENTADO CON MORTERO CEMENTO-ARENA EN PROPORCIÓN 1:3, DE 0.00 M A 3.00 M DE ALTURA, INCLUYE: TRAZO, NIVELACIÓN, PLOMEO, ANDAMIOS, MATERIALES, DESPERDICIOS, MANO DE OBRA, LIMPIEZA, ACARREO DE MATERIALES AL SITIO DE SU UTILIZACIÓN A CUALQUIER ALTURA Y HERRAMIENTA.</t>
  </si>
  <si>
    <t>CIMBRA DE MADERA EN LOSAS, ACABADO COMÚN, INCLUYE: HERRAMIENTA, HABILITADO, CHAFLANES, CIMBRA, DESCIMBRA, LIMPIEZA, ACARREO DE MATERIALES AL SITIO DE SU UTILIZACIÓN, A CUALQUIER NIVEL, EQUIPO Y MANO DE OBRA.</t>
  </si>
  <si>
    <t>SUMINISTRO Y COLOCACIÓN DE CONCRETO HECHO EN OBRA F'C= 250 KG/CM2, T.M.A. 3/4", EN LOSA, INCLUYE: HERRAMIENTA, MANIOBRAS, ACARREOS, DESPERDICIOS, COLADO, VIBRADO, CURADO, MATERIALES, PRUEBAS DE LABORATORIO, EQUIPO Y MANO DE OBRA.</t>
  </si>
  <si>
    <t xml:space="preserve">RECUBRIMIENTOS Y ACABADOS </t>
  </si>
  <si>
    <t>APLANADO DE 2.00 CM DE ESPESOR EN MURO CON MORTERO CEMENTO-ARENA 1:3, ACABADO APALILLADO, INCLUYE: HERRAMIENTA, MATERIALES, ACARREOS, DESPERDICIOS, MANO DE OBRA, ANDAMIOS, PLOMEADO, NIVELADO, REGLEADO, RECORTES, EQUIPO Y MANO DE OBRA.</t>
  </si>
  <si>
    <t>FILETES Y BOLEADOS, HECHOS CON MORTERO CEMENTO-ARENA EN PROPORCIÓN 1:3, TANTO INCLINADOS COMO VERTICALES A TIRO DE HILO Y ESCUADRA,  INCLUYE: DESPERDICIOS, ANDAMIOS, ACARREO DE MATERIALES AL SITIO DE SU UTILIZACIÓN, A CUALQUIER NIVEL, EQUIPO Y MANO DE OBRA.</t>
  </si>
  <si>
    <t>SUMINISTRO Y APLICACIÓN DE PINTURA VINÍLICA LÍNEA VINIMEX PREMIUM DE COMEX A DOS MANOS, A CUALQUIER ALTURA, EN CUALQUIER COLOR, LIMPIANDO Y PREPARANDO LA SUPERFICIE, APLICACIÓN DE SELLADOR 5 X 1 O SIMILAR, INCLUYE: HERRAMIENTA, ANDAMIOS, MATERIALES, EQUIPO Y MANO DE OBRA.</t>
  </si>
  <si>
    <t xml:space="preserve">SUMINISTRO Y COLOCACIÓN DE PISO PORCELÁNICO, MODELO INFINITY COLLECTION SIMPHONY GREY DE 60X120 CM O SIMILAR, ASENTADO CON PEGAPISO, JUNTAS A HUESO, INCLUYE: HERRAMIENTA, JUNTEADOR SIN ARENA COLOR S.M.A., CORTES, REMATES, ESCUADRE, DESPERDICIOS, DESPATINADO, ACARREOS, MATERIALES, LIMPIEZA Y MANO DE OBRA. </t>
  </si>
  <si>
    <t>SUMINISTRO Y COLOCACIÓN DE PIEDRA NATURAL TIPO CANTERA NEGRO AMÉRICA O SIMILAR, EN FORMATO 60 X 40 CM, COLOCADO A HUESO, ASENTADO CON PEGA PIEDRA PERDURA O SIMILAR, INCLUYE: HERRAMIENTA, CORTES, DESPERDICIOS, ACARREOS, EQUIPO Y MANO DE OBRA.</t>
  </si>
  <si>
    <t xml:space="preserve">PUERTAS, VENTANAS Y HERRERÍA </t>
  </si>
  <si>
    <t>SUMINISTRO Y COLOCACIÓN DE MARCO PARA VENTANAS A BASE DE HERRERÍA (TUBULAR P-250, ANGULO DE 1" X 1/4", TUBULAR J-U DE 12 X 12 CM, SOLERAS, RIEL U-29 Y CUADRADOS DE 3/8"), INCLUYE: HERRAMIENTA, HABILITADO, RECORTES, DESPERDICIOS, FABRICACIÓN, COLOCACIÓN, ELEMENTOS DE FIJACIÓN, ADECUACIONES, SOLDADURAS, PRIMARIO ANTICORROSIVO, ACARREOS, EQUIPO Y MANO DE OBRA ESPECIALIZADA.</t>
  </si>
  <si>
    <t>SUMINISTRO Y COLOCACIÓN DE CRISTAL FLOTADO DE 6 MM DE ESPESOR,  ASENTADO CON SILICÓN, INCLUYE: CORTES, DESPERDICIOS Y ACARREO DE MATERIALES AL SITIO DE SU UTILIZACIÓN A CUALQUIER NIVEL.</t>
  </si>
  <si>
    <t>TRAZO Y NIVELACIÓN PARA LÍNEAS, INCLUYE: EQUIPO DE TOPOGRAFÍA, MATERIALES PARA SEÑALAMIENTO, MANO DE OBRA, EQUIPO Y HERRAMIENTA.</t>
  </si>
  <si>
    <t>REGISTRO SANITARIO FORJADO DE 0.40 M X 0.40 M Y HASTA 0.75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</si>
  <si>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SUMINISTRO E INSTALACIÓN DE TUBERÍA DE P.V.C. PARA ALCANTARILLADO SANITARIO SERIE 20, DIÁMETRO DE 6", INCLUYE: MATERIALES NECESARIOS, EQUIPO, MANO DE OBRA Y PRUEBA HIDROSTÁTICA.</t>
  </si>
  <si>
    <t>SUMINISTRO E INSTALACIÓN DE CODO PVC DE 45°X 6", PARA ALCANTARILLADO SANITARIO SERIE 20, INCLUYE: MANO DE OBRA, EQUIPO Y HERRAMIENTA.</t>
  </si>
  <si>
    <t>SUMINISTRO E INSTALACIÓN DE SILLETA PVC DE 10"X 6", PARA ALCANTARILLADO SANITARIO SERIE 20, INCLUYE: MANO DE OBRA, EQUIPO Y HERRAMIENTA.</t>
  </si>
  <si>
    <t>SUMINISTRO E INSTALACIÓN DE MANGA DE EMPOTRAMIENTO DE  P.V.C. DE 6" DE DIÁMETRO, PARA ALCANTARILLADO SANITARIO SERIE 20,  INCLUYE: MATERIAL, ACARREOS, MANO  DE OBRA Y HERRAMIENTA.</t>
  </si>
  <si>
    <t>CAMA DE ARENA AMARILLA PARA APOYO DE TUBERÍAS, INCLUYE: MATERIALES, ACARREOS, MANO DE OBRA, EQUIPO Y HERRAMIENTA.</t>
  </si>
  <si>
    <t>RELLENO ACOSTILLADO EN CEPAS O MESETAS CON MATERIAL DE BANCO, COMPACTADO MANUALMENTE EN CAPAS NO MAYORES DE 20 CM, INCLUYE: ABUNDAMIENTO, INCORPORACIÓN DE AGUA NECESARIA, MANO DE OBRA, HERRAMIENTAS Y ACARREOS.</t>
  </si>
  <si>
    <t>RELLENO EN CEPAS O MESETAS CON MATERIAL DE BANCO (TEPETATE), COMPACTADO CON EQUIPO DE IMPACTO AL 90% ± 2 DE SU P.V.S.M., PRUEBA AASHTO ESTÁNDAR, CBR DEL 5% MÍNIMO, EN CAPAS NO MAYORES DE 20 CM, INCLUYE: HERRAMIENTA, INCORPORACIÓN DE AGUA NECESARIA, MEDIDO EN TERRENO NATURAL POR SECCIÓN SEGÚN PROYECTOS, ABUNDAMIENTO, EQUIPO Y MANO DE OBRA.</t>
  </si>
  <si>
    <t>SALIDA HIDRÁULICA DE AGUA FRÍA Y/O CALIENTE, PARA ALIMENTACIÓN A MUEBLE SANITARIO, CONSISTENTE EN TUBERÍA Y CONEXIONES DE CPVC DE 1/2" A 2" DE DIÁMETRO,  INCLUYE: TRAZO, RANURAS, CÁMARAS CONTRA GOLPE DE ARIETE, CONEXIONES, (COPLES, CODOS, TAPONES, TEES, YEES, REDUCCIONES, ETC),  VÁLVULAS, TUERCAS UNIÓN EN CUADROS DE VÁLVULAS, MATERIALES MENORES Y DE CONSUMO, PEGAMENTOS, ELEMENTOS DE FIJACIÓN, DESPERDICIOS,  HERRAMIENTAS, LIMPIEZA, MANO DE OBRA, PRUEBAS HIDROSTÁTICAS, FLETES Y ACARREO DE LOS MATERIALES AL SITIO DE SU INSTALACIÓN.</t>
  </si>
  <si>
    <t>SAL</t>
  </si>
  <si>
    <t>SALIDA SANITARIA A MUEBLE, CONSISTENTE EN TUBERÍA Y CONEXIONES DE PVC DE 2" Y 4" DE DIÁMETRO, INCLUYE: DESPERDICIO DE TUBERÍA, LÍNEA DE VENTILACIÓN (DESFOGUE),  COPLES, CODOS, TEES, YEES, REDUCCIONES, REGISTRO SANITARIO, MATERIALES MENORES, FLETES Y ACARREO DE LOS MATERIALES AL SITIO DE SU INSTALACIÓN Y PRUEBAS.</t>
  </si>
  <si>
    <t>SUMINISTRO E INSTALACIÓN DE TUBERÍA DE P.V.C. SANITARIO DIÁMETRO DE 4" SERIE 25, INCLUYE: HERRAMIENTA, CONEXIONES, COPLES, CODOS, MATERIAL, PEGAMENTO, MATERIALES MENORES, LIMPIEZAS, ACARREOS AL SITIO DE SU COLOCACIÓN, A CUALQUIER ALTURA Y MANO DE OBRA.</t>
  </si>
  <si>
    <t>SUMINISTRO Y TENDIDO DE TUBERÍA DE CPVC DE 1/2" DE DIÁMETRO, INCLUYE: HERRAMIENTA, COPLES, CORTES, DESPERDICIOS, MATERIALES MENORES Y DE CONSUMO, ACARREOS, PRUEBAS, EQUIPO Y MANO DE OBRA.</t>
  </si>
  <si>
    <t>SUMINISTRO Y COLOCACIÓN DE ESPEJO FLOTADO RECTANGULAR BISELADO DE 6 MM, DIMENSIONES 0.60 X 0.75 M, CON INCLINACIÓN DE 10", INCLUYE: HERRAMIENTA, ELEMENTOS DE FIJACIÓN, ACARREOS, MATERIALES, EQUIPO Y MANO DE OBRA.</t>
  </si>
  <si>
    <t>SUMINISTRO Y COLOCACIÓN DE BOTE DE BASURA, DIMENSIONES 31.50 CM DE ALTO, 29.20 CM DE ANCHO Y 21.50 CM DE PROFUNDIDAD, INCLUYE: HERRAMIENTA, ACARREOS, MATERIALES, EQUIPO Y MANO DE OBRA.</t>
  </si>
  <si>
    <t>SUMINISTRO Y COLOCACIÓN DE LAVABO DE COLGAR PROGRESO IMSS 8", MODELO: 01003.020 O SIMILAR, INCLUYE: HERRAMIENTA, ELEMENTOS DE FIJACIÓN, ACARREOS, MATERIALES, EQUIPO Y MANO DE OBRA.</t>
  </si>
  <si>
    <t>SUMINISTRO Y COLOCACIÓN DE INODORO, TAZA Y TANQUE MODELO: 4142100MX.020 O SIMILAR, ELONGADO COMPACTO CON TRAMPA EXPUESTA Y DESCARGA DE 4.8 LPD, CON BOTÓN ACCIONADOR, COLOR BLANCO INCLUYE: HERRAMIENTA, ACARREOS, ASIENTO PARA INODORO MODELO: AT-4 O SIMILAR, JUNTA DE CERA, LLAVE ANGULAR, PIJAS, JUNTEO, MATERIALES, FIJACIÓN, AJUSTES, PRUEBAS, EQUIPO Y MANO DE OBRA.</t>
  </si>
  <si>
    <t xml:space="preserve">INSTALACIÓN ELÉCTRICA </t>
  </si>
  <si>
    <t>SUMINISTRO E INSTALACIÓN DE CABLE DE ALUMINIO XHHW-2, 600 V, CAL. 12 MONOPOLAR, MARCA CONDUMEX O SIMILAR, CABLEADO DE DISTRIBUCIÓN DESDE CENTRO DE CARGA POR MUROS Y LOSA, DENTRO DE TUBO DE PVC DE 21 MM, INCLUYE: HERRAMIENTA, MATERIALES, CONEXIÓN, PRUEBAS, EQUIPO Y MANO DE OBRA.</t>
  </si>
  <si>
    <t>SALIDA ELÉCTRICA PARA CONTACTO DUPLEX POLARIZADO, OCULTA, CON TUBERÍA Y CONEXIONES CONDUIT DE PVC USO PESADO DE 13, 19 Y 25 MM DE DIÁMETRO, CABLE VINANEL THW-LS 600 V. A 75° C, 90° C, (VIAKON-PROTOCOLIZADO), CABLE VINANEL 21 THW-LS 600 V. A 75° C, 90° C, (CONDUMEX PROTOCOLIZADO), CALIBRE 10 Y 12, CAJAS DE REGISTRO CUADRADAS, CHALUPAS, INCLUYE: HERRAMIENTA, TRAZO, RANURAS, CONEXIÓNES, MATERIALES MENORES Y DE CONSUMO, PRUEBAS, CORTES, DESPERDICIOS Y ACARREO DEL MATERIAL AL SITIO DE SU COLOCACIÓN, A CUALQUIER NIVEL, EQUIPO Y MANO DE OBRA.</t>
  </si>
  <si>
    <t>SALIDA ELÉCTRICA PARA APAGADOR SENCILLO, OCULTA, CON TUBERÍA Y CONEXIONES CONDUIT DE PVC USO PESADO DE 13, 19 Y 25 MM DE DIÁMETRO, CABLE VINANEL THW-LS 600 V. A 75° C, 90° C, (VIAKON-PROTOCOLIZADO), CABLE VINANEL 21 THW-LS 600 V. A 75° C, 90° C, (CONDUMEX PROTOCOLIZADO), CALIBRE 12, CAJAS DE REGISTRO CUADRADAS, CHALUPAS, INCLUYE: HERRAMIENTA, TRAZO, RANURAS, CONEXIÓNES, MATERIALES MENORES Y DE CONSUMO, PRUEBAS, CORTES, DESPERDICIOS Y ACARREO DEL MATERIAL AL SITIO DE SU COLOCACIÓN, A CUALQUIER NIVEL, EQUIPO Y MANO DE OBRA.</t>
  </si>
  <si>
    <t>SUMINISTRO Y COLOCACIÓN DE CONTACTO SENCILLO PARA INTERIORES SQZ4030SP, CAPACIDAD DE MANEJO DE CORRIENTE DE 13,000 A, FABRICADO EN TERMOPLÁSTICO AUTOEXTINGUIBLE Y RESISTENTE AL IMPACTO, COLOR BLANCO, CORRIENTE NOMINAL 15 A, TENSIÓN NOMINAL 127 VAC., TENSIÓN NOMINAL 127 V, LÍNEA QUINZIÑO MX O SIMILAR, INCLUYE: HERRAMIENTA, ACARREOS, ELEMENTOS DE FIJACIÓN, CONEXIONES, AJUSTES, PRUEBAS, MATERIALES, EQUIPO Y MANO DE OBRA.</t>
  </si>
  <si>
    <t>SUMINISTRO Y COLOCACIÓN DE APAGADOR DE UNA VÍA PARA INTERIORES, CAPACIDAD DE VOLTAJE: 100 - 240 V, CAPACIDAD DE FRECUENCIA: 50 - 60 HZ, RANGO DE CARGA INCANDESCENTES: 5 - 150 W, LEDS /CFLS : 5 -37W, CONSUMO DE ENERGÍA EN MODO ESPERA : 0.2W, COLOR BLANCO, SERIE MODUS PRO O SIMILAR, INCLUYE: HERRAMIENTA, ACARREOS, ELEMENTOS DE FIJACIÓN, CONEXIONES, AJUSTES, PRUEBAS, MATERIALES, EQUIPO Y MANO DE OBRA.</t>
  </si>
  <si>
    <t>SUMINISTRO Y COLOCACIÓN DE LUMINARIA HERMÉTICA LED, SERIE GAMMA TOT 100-240 V F.P 0.9 IRC 82, MODELO L6812-5I0, GAMMA 1200 30, DE 30 W, 3600 LUMENES 4000°K, PANTALLA TRANSPARENTE, IP 65, MONTAJE SOBREPUESTO EN LOSA, CUALQUIER ALTURA, INCLUYE: HERRAMIENTA, ACARREOS, ELEMENTOS DE FIJACIÓN, CONEXIONES, AJUSTES, PRUEBAS, MATERIALES, EQUIPO Y MANO DE OBRA.</t>
  </si>
  <si>
    <t>K3</t>
  </si>
  <si>
    <t>K4</t>
  </si>
  <si>
    <t>K5</t>
  </si>
  <si>
    <t>K6</t>
  </si>
  <si>
    <t>K7</t>
  </si>
  <si>
    <t>K8</t>
  </si>
  <si>
    <t>K9</t>
  </si>
  <si>
    <t>L1</t>
  </si>
  <si>
    <t>L2</t>
  </si>
  <si>
    <t>CASETA DE VIGILANCIA</t>
  </si>
  <si>
    <t>FIRME DE CONCRETO HECHO EN OBRA DE F'C= 100 KG/CM2, T.MA. 3/4", R.N., DE 10 CM DE ESPESOR, TERMINADO FLOTEADO, INCLUYE: HERRAMIENTA, ELABORACIÓN DE CONCRETO, ACARREOS, COLADO, VIBRADO, CURADO, EQUIPO Y MANO DE OBRA.</t>
  </si>
  <si>
    <t>APLANADO DE 2.00 CM DE ESPESOR EN MURO CON MORTERO CEMENTO-ARENA 1:3, ACABADO REPELLADO, INCLUYE: HERRAMIENTA, MATERIALES, ACARREOS, DESPERDICIOS, MANO DE OBRA, ANDAMIOS, PLOMEADO, NIVELADO, REGLEADO, RECORTES, EQUIPO Y MANO DE OBRA.</t>
  </si>
  <si>
    <t>BOQUILLA DE 15 A 20 CM DE ANCHO, CON MORTERO CEMENTO-ARENA PROPORCIÓN 1:3, TERMINADO APALILLADO, INCLUYE: MATERIALES, ACARREOS, DESPERDICIOS, MANO DE OBRA, PLOMEADO, NIVELADO, REGLEADO, RECORTES, MANO DE OBRA, EQUIPO Y HERRAMIENTA.</t>
  </si>
  <si>
    <t xml:space="preserve">SUMINISTRO Y COLOCACIÓN DE AZULEJO ESMALTADO CERÁMICO RECTIFICADO, MODELO ASTRATTO BLANCO ANTIBACTERIAL DE 20X20 CM O SIMILAR, ASENTADO CON PEGAPISO, JUNTAS A HUESO, INCLUYE: HERRAMIENTA, JUNTEADOR SIN ARENA COLOR S.M.A., CORTES, REMATES, ESCUADRE, DESPERDICIOS, DESPATINADO, ACARREOS, MATERIALES, LIMPIEZA Y MANO DE OBRA. </t>
  </si>
  <si>
    <t xml:space="preserve">ZOCLO DE PISO CERÁMICO RECTIFICADO, MODELO INFINITY COLLECTION SIMPHONY GREY DE 10 CM DE ALTURA, ASENTADO CON PEGAPISO, JUNTAS A HUESO, INCLUYE: HERRAMIENTA, JUNTEADOR SIN ARENA COLOR S.M.A., CORTES, REMATES, ESCUADRE, DESPERDICIOS, DESPATINADO, ACARREOS, MATERIALES, LIMPIEZA Y MANO DE OBRA. </t>
  </si>
  <si>
    <t>ENTORTADO DE JALCRETO F´C= 100 KG/CM2, AGREGANDO IMPERMEABILIZANTE INTEGRAL A RAZÓN DE 1 KG/ 50 KG DE CEMENTO, DE 5.0 CM DE ESPESOR PROMEDIO, PARA DAR PENDIENTES EN AZOTEAS, ACABADO  APALILLADO FINO EN FORMA INTEGRAL (SIN PASTA),  INCLUYE: HERRAMIENTA, MATERIALES, NIVELACIÓN,  ELEVACIONES, DESPERDICIOS,  LIMPIEZA, ACARREOS AL SITIO DE SU COLOCACIÓN, EN CUALQUIER NIVEL, EQUIPO Y MANO DE OBRA.</t>
  </si>
  <si>
    <t>FORJADO DE CHAFLÁN A BASE DE MORTERO CEMENTO-ARENA, EN PROPORCIÓN: 1:5, EN MEDIDAS DE 15 X 15 CM A 45°, CON ACABADO APALILLADO, INCLUYE: HERRAMIENTA, MATERIALES, DESPERDICIOS, EQUIPO DE SEGURIDAD, LIMPIEZA, ACARREO DE MATERIALES AL LUGAR DE SU UTILIZACIÓN A CUALQUIER NIVEL, EQUIPO Y MANO DE OBRA.</t>
  </si>
  <si>
    <t>IMPERMEABILIZACIÓN EN AZOTEA, A BASE DE MEMBRANA PREFABRICADA, UNIPPLAS AÉREO PLUS SBS, ALTO DESEMPEÑO CON VENTILACIÓN ANTIABOLSAMIENTOS, FABRICADA A BASE DE ASFALTOS MODIFICADOS CON POLÍMEROS SINTÉTICOS SBS (ESTIRENO BUTADIENO ESTIRENO) REFORZADA CON MALLA POLIÉSTER DE ALTA RESISTENCIA, ACABADO APARENTE A BASE DE GRAVILLA ESMALTADA A FUEGO, 4.5 MM DE ESPESOR TOTAL, COLOR INDICADO EN OBRA POR SUPERVISIÓN, INCLUYE: HERRAMIENTA, GARANTÍA POR ESCRITO DE 10 AÑOS POR LA EMPRESA CONTRATISTA, SUMINISTRO DE MATERIALES, LIMPIEZA DE LA SUPERFICIE, ACARREOS A LA ZONA DE TRABAJO EN AZOTEAS, TRASLAPES, ELEVACIONES, AJUSTES, EQUIPO Y MANO DE OBRA.</t>
  </si>
  <si>
    <t>FABRICACIÓN Y COLOCACIÓN DE PUERTA DE HERRERÍA CON DIMENSIONES DE 0.80 M A 0.90 M DE ANCHO X 2.10 M DE ALTURA, FABRICADA CON MARCO DE ÁNGULO DE 1 1/4" X 1/8", AHOGADO A MUROS Y/O PISO CON ÁNGULO DE 1" X 1/4" DE 10 CM DE LARGO, FORRADA CON LAMINA DEL #18 (9.96 KG/M2), ACABADO LISO, BISAGRA TIPO BARRIL DE 1/2", CUADRADO DE 1/2", JALADERA DE ANGULO DE 1" X 10 CM,  INCLUYE: HERRAMIENTA, TRABAJOS EN HERRERÍA, MATERIALES, CORTES, DESPERDICIOS, SOLDADURA, PLANTA DE SOLDAR, PRIMARIO ANTICORROSIVO, MANO DE OBRA, ACARREOS, HERRAJES DE FIJACIÓN, PERFORACIÓN, ELEVACIONES, AJUSTES EN SITIO, EQUIPO Y MANO DE OBRA.</t>
  </si>
  <si>
    <t>SUMINISTRO Y COLOCACIÓN DE CHAPA PARA SOBREPONER EN PUERTA DE HERRERÍA, MOD. X-720 IF (DERECHA) 3 LLAVES TETRA, INCLUYE: HERRAMIENTA, TALADROS, CORTES DE HERRERÍA, CONTRA CHAPA, 5 LLAVES, ELEMENTOS DE FIJACIÓN, TORNILLERÍA, LIMPIEZA Y MANO DE OBRA.</t>
  </si>
  <si>
    <t>DESCARGA SANITARIA Y TOMA DOMICILIARIA</t>
  </si>
  <si>
    <t>SUMINISTRO E INSTALACIÓN DE ABRAZADERA DE BRONCE DE 4" X 1/2", INCLUYE: MATERIAL, MANO DE OBRA, EQUIPO Y HERRAMIENTA.</t>
  </si>
  <si>
    <t>SUMINISTRO E INSTALACIÓN DE VÁLVULA DE COMPUERTA ROSCADA DE 1/2", INCLUYE: MANO DE OBRA, EQUIPO Y HERRAMIENTA.</t>
  </si>
  <si>
    <t>SUMINISTRO E INSTALACIÓN DE LLAVE DE INSERCIÓN DE BRONCE DE 1/2", INCLUYE: MATERIAL, MANO DE OBRA, EQUIPO Y HERRAMIENTA.</t>
  </si>
  <si>
    <t>SUMINISTRO E INSTALACIÓN DE INSERTOR DE BRONCE DE 1/2", INCLUYE: MATERIAL, MANO DE OBRA, EQUIPO Y HERRAMIENTA.</t>
  </si>
  <si>
    <t>SUMINISTRO E INSTALACIÓN DE TUBO DE P.A.D. RD-9 DE 13MM (1/2") DE DIÁMETRO PARA TOMA DOMICILIARIA, INCLUYE: MATERIAL, MANO DE OBRA, EQUIPO Y HERRAMIENTA.</t>
  </si>
  <si>
    <t>SUMINISTRO E INSTALACIÓN ADAPTADOR DE BRONCE DE 1/2", INCLUYE: MATERIAL, MANO DE OBRA, EQUIPO Y HERRAMIENTA.</t>
  </si>
  <si>
    <t>SUMINISTRO E INSTALACIÓN DE TAPÓN MACHO GALVANIZADO DE 1/2", INCLUYE: MATERIAL, MANO DE OBRA, EQUIPO Y HERRAMIENTA.</t>
  </si>
  <si>
    <t>SUMINISTRO E INSTALACIÓN DE CONECTOR DE BRONCE 1/2", INCLUYE: MANO DE OBRA, EQUIPO Y HERRAMIENTA.</t>
  </si>
  <si>
    <t>CUADRO DE MEDICIÓN PARA AGUA POTABLE EN TOMA DOMICILIARIA, INCLUYE: HERRAMIENTA, CODO DE BRONCE CON ENTRADA A POLIETILENO Y SALIDA A FIERRO GALVANIZADO CON SISTEMA A PRESIÓN DE 1/2", NIPLE GALVANIZADO DE 1/2" (0.50 M PROMEDIO), LLAVE DE PASO DE 1/2", NIPLE GALVANIZADO DE 1/2" (0.05 M PROMEDIO), TEE DE ACERO GALVANIZADO DE 1/2", VÁLVULA ELIMINADORA DE AIRE DE 1/2", TEE DE ACERO GALVANIZADO DE 1/2", TAPÓN MACHO GALVANIZADO DE 1/2", NIPLE GALVANIZADO DE 1/2" (0.05 M PROMEDIO), CODO DE 90° GALVANIZADO DE 1/2", VÁLVULA DE COMPUERTA DE 1/2", NIPLE GALVANIZADO DE 1/2" (0.40 M PROMEDIO), CONEXIONES, CORTES, NIVELACIÓN, MATERIALES, EQUIPO Y MANO DE OBRA.</t>
  </si>
  <si>
    <t>SUMINISTRO Y COLOCACIÓN DE DISPENSADOR DE JABÓN LÍQUIDO RELLENABLE, MODELO: AC-54000 O SIMILAR, COLOR INOX SATINADO DE ACERO, DIMENSIONES 20 X 14 X 11 CM, INCLUYE: HERRAMIENTA, ELEMENTOS DE FIJACIÓN, ACARREOS, MATERIALES, EQUIPO Y MANO DE OBRA.</t>
  </si>
  <si>
    <t>SUMINISTRO Y COLOCACIÓN DE DISPENSADOR DE PAPEL HIGIÉNICO DE ACERO INOXIDABLE, MODELO: FUTURA AE26000 O SIMILAR, INCLUYE: HERRAMIENTA, ACCESORIOS PARA INSTALAR, BARRENOS, FIJACIONES, MATERIALES, EQUIPO Y MANO DE OBRA.</t>
  </si>
  <si>
    <t xml:space="preserve">MOBILIARIO E INSTALACIÓN HIDRÁULICA Y SANITARIA </t>
  </si>
  <si>
    <t>SUMINISTRO E INSTALACIÓN DE TUBO PVC DE 19 MM DE Ø, INCLUYE: HERRAMIENTA, MATERIALES, DESPERDICIOS, ACARREO AL SITIO DE COLOCACIÓN, GUIADO Y MANO DE OBRA.</t>
  </si>
  <si>
    <t>SUMINISTRO E INSTALACIÓN DE CENTRO DE CARGA DE 4 ESPACIOS, 50 A MCA. SQUARE D O SIMILAR, INCLUYE: HERRAMIENTA, CENTRO DE CARGA, MATERIALES, CONEXIONES, DESPERDICIO DE TUBERÍA, FLETES Y ACARREO DE LOS MATERIALES AL SITIO DE SU INSTALACIÓN, PRUEBAS EQUIPO Y MANO DE OBRA.</t>
  </si>
  <si>
    <t>SUMINISTRO Y COLOCACIÓN DE CAJA REGISTRO GALVANIZADA REFORZADA PARA TUBO DE 19 MM, INCLUYE: HERRAMIENTA, ACARREOS, ELEMENTOS DE FIJACIÓN, CONEXIONES, AJUSTES, PRUEBAS, MATERIALES, EQUIPO Y MANO DE OBRA.</t>
  </si>
  <si>
    <t xml:space="preserve">SUMINISTRO Y COLOCACIÓN DE INTERRUPTOR TERMOMAGNÉTICO DERIVADO CON 1 POLO DE 10 AMPERES, MCA. SQUARE D, CAT. QO., INCLUYE: HERRAMIENTA, PRUEBAS, MATERIALES MENORES, ACARREOS Y MANO DE OBRA ESPECIALIZADA.      </t>
  </si>
  <si>
    <t>SUMINISTRO, HABILITADO Y MONTAJE DE PLACA DE ACERO A-36 DE 55 X 55 CM Y 1" DE ESPESOR, INCLUYE: TRAZO, MATERIALES, 8 PERFORACIONES PARA ANCLAS DE 1", CORTES, SOLDADURA, FIJACIÓN, MANO DE OBRA, EQUIPO Y HERRAMIENTA.</t>
  </si>
  <si>
    <t>SUMINISTRO, HABILITADO Y MONTAJE DE ANCLA DE ACERO A-36  A BASE DE REDONDO LISO DE 1'' DE DIÁMETRO CON UN DESARROLLO DE 1.05 M CON ROSCA EN AMBOS EXTREMOS, 15 CM EN LA PARTE SUPERIOR Y 10 CM EN LA PARTE INFERIOR, INCLUYE: HERRAMIENTA, ACARREOS, TUERCAS HEXAGONALES DE 1" ESTRUCTURALES PESADA GRADO 5 CON RONDANA PLANA, CORTES, NIVELADO, MATERIALES, EQUIPO Y MANO DE OBRA.</t>
  </si>
  <si>
    <t>LICITACION PUBLICA No.</t>
  </si>
  <si>
    <t>RAZÓN SOCIAL DEL LICITANTE</t>
  </si>
  <si>
    <t>PE-1</t>
  </si>
  <si>
    <t>RESUMEN DE PARTIDAS</t>
  </si>
  <si>
    <t>DOPI-001</t>
  </si>
  <si>
    <t>DOPI-002</t>
  </si>
  <si>
    <t>DOPI-003</t>
  </si>
  <si>
    <t>DOPI-004</t>
  </si>
  <si>
    <t>DOPI-005</t>
  </si>
  <si>
    <t>DOPI-006</t>
  </si>
  <si>
    <t>DOPI-007</t>
  </si>
  <si>
    <t>DOPI-008</t>
  </si>
  <si>
    <t>DOPI-009</t>
  </si>
  <si>
    <t>DOPI-010</t>
  </si>
  <si>
    <t>DOPI-011</t>
  </si>
  <si>
    <t>DOPI-012</t>
  </si>
  <si>
    <t>DOPI-013</t>
  </si>
  <si>
    <t>DOPI-014</t>
  </si>
  <si>
    <t>DOPI-015</t>
  </si>
  <si>
    <t>DOPI-016</t>
  </si>
  <si>
    <t>DOPI-017</t>
  </si>
  <si>
    <t>DOPI-018</t>
  </si>
  <si>
    <t>DOPI-019</t>
  </si>
  <si>
    <t>DOPI-020</t>
  </si>
  <si>
    <t>DOPI-021</t>
  </si>
  <si>
    <t>DOPI-022</t>
  </si>
  <si>
    <t>DOPI-023</t>
  </si>
  <si>
    <t>DOPI-024</t>
  </si>
  <si>
    <t>DOPI-025</t>
  </si>
  <si>
    <t>DOPI-026</t>
  </si>
  <si>
    <t>DOPI-027</t>
  </si>
  <si>
    <t>DOPI-028</t>
  </si>
  <si>
    <t>DOPI-029</t>
  </si>
  <si>
    <t>DOPI-030</t>
  </si>
  <si>
    <t>DOPI-031</t>
  </si>
  <si>
    <t>DOPI-032</t>
  </si>
  <si>
    <t>DOPI-033</t>
  </si>
  <si>
    <t>DOPI-034</t>
  </si>
  <si>
    <t>DOPI-035</t>
  </si>
  <si>
    <t>DOPI-036</t>
  </si>
  <si>
    <t>DOPI-037</t>
  </si>
  <si>
    <t>DOPI-038</t>
  </si>
  <si>
    <t>DOPI-039</t>
  </si>
  <si>
    <t>DOPI-040</t>
  </si>
  <si>
    <t>DOPI-041</t>
  </si>
  <si>
    <t>DOPI-042</t>
  </si>
  <si>
    <t>DOPI-043</t>
  </si>
  <si>
    <t>DOPI-044</t>
  </si>
  <si>
    <t>DOPI-045</t>
  </si>
  <si>
    <t>DOPI-046</t>
  </si>
  <si>
    <t>DOPI-047</t>
  </si>
  <si>
    <t>DOPI-048</t>
  </si>
  <si>
    <t>DOPI-049</t>
  </si>
  <si>
    <t>DOPI-050</t>
  </si>
  <si>
    <t>DOPI-051</t>
  </si>
  <si>
    <t>DOPI-052</t>
  </si>
  <si>
    <t>DOPI-053</t>
  </si>
  <si>
    <t>DOPI-054</t>
  </si>
  <si>
    <t>DOPI-055</t>
  </si>
  <si>
    <t>DOPI-056</t>
  </si>
  <si>
    <t>DOPI-057</t>
  </si>
  <si>
    <t>DOPI-058</t>
  </si>
  <si>
    <t>DOPI-059</t>
  </si>
  <si>
    <t>DOPI-060</t>
  </si>
  <si>
    <t>DOPI-061</t>
  </si>
  <si>
    <t>DOPI-062</t>
  </si>
  <si>
    <t>DOPI-063</t>
  </si>
  <si>
    <t>DOPI-064</t>
  </si>
  <si>
    <t>DOPI-065</t>
  </si>
  <si>
    <t>DOPI-066</t>
  </si>
  <si>
    <t>DOPI-067</t>
  </si>
  <si>
    <t>DOPI-068</t>
  </si>
  <si>
    <t>DOPI-069</t>
  </si>
  <si>
    <t>DOPI-070</t>
  </si>
  <si>
    <t>DOPI-071</t>
  </si>
  <si>
    <t>DOPI-072</t>
  </si>
  <si>
    <t>DOPI-073</t>
  </si>
  <si>
    <t>DOPI-074</t>
  </si>
  <si>
    <t>DOPI-075</t>
  </si>
  <si>
    <t>DOPI-076</t>
  </si>
  <si>
    <t>DOPI-077</t>
  </si>
  <si>
    <t>DOPI-078</t>
  </si>
  <si>
    <t>DOPI-079</t>
  </si>
  <si>
    <t>DOPI-080</t>
  </si>
  <si>
    <t>DOPI-081</t>
  </si>
  <si>
    <t>DOPI-082</t>
  </si>
  <si>
    <t>DOPI-083</t>
  </si>
  <si>
    <t>DOPI-084</t>
  </si>
  <si>
    <t>DOPI-085</t>
  </si>
  <si>
    <t>DOPI-086</t>
  </si>
  <si>
    <t>DOPI-087</t>
  </si>
  <si>
    <t>DOPI-088</t>
  </si>
  <si>
    <t>DOPI-089</t>
  </si>
  <si>
    <t>DOPI-090</t>
  </si>
  <si>
    <t>DOPI-091</t>
  </si>
  <si>
    <t>DOPI-092</t>
  </si>
  <si>
    <t>DOPI-093</t>
  </si>
  <si>
    <t>DOPI-094</t>
  </si>
  <si>
    <t>DOPI-095</t>
  </si>
  <si>
    <t>DOPI-096</t>
  </si>
  <si>
    <t>DOPI-097</t>
  </si>
  <si>
    <t>DOPI-098</t>
  </si>
  <si>
    <t>DOPI-099</t>
  </si>
  <si>
    <t>DOPI-100</t>
  </si>
  <si>
    <t>DOPI-101</t>
  </si>
  <si>
    <t>DOPI-102</t>
  </si>
  <si>
    <t>DOPI-103</t>
  </si>
  <si>
    <t>DOPI-104</t>
  </si>
  <si>
    <t>DOPI-105</t>
  </si>
  <si>
    <t>DOPI-106</t>
  </si>
  <si>
    <t>DOPI-107</t>
  </si>
  <si>
    <t>DOPI-108</t>
  </si>
  <si>
    <t>DOPI-109</t>
  </si>
  <si>
    <t>DOPI-110</t>
  </si>
  <si>
    <t>DOPI-111</t>
  </si>
  <si>
    <t>DOPI-112</t>
  </si>
  <si>
    <t>DOPI-113</t>
  </si>
  <si>
    <t>DOPI-114</t>
  </si>
  <si>
    <t>DOPI-115</t>
  </si>
  <si>
    <t>DOPI-116</t>
  </si>
  <si>
    <t>DOPI-117</t>
  </si>
  <si>
    <t>DOPI-118</t>
  </si>
  <si>
    <t>DOPI-119</t>
  </si>
  <si>
    <t>DOPI-120</t>
  </si>
  <si>
    <t>DOPI-121</t>
  </si>
  <si>
    <t>DOPI-122</t>
  </si>
  <si>
    <t>DOPI-123</t>
  </si>
  <si>
    <t>DOPI-124</t>
  </si>
  <si>
    <t>DOPI-125</t>
  </si>
  <si>
    <t>DOPI-126</t>
  </si>
  <si>
    <t>DOPI-127</t>
  </si>
  <si>
    <t>DOPI-128</t>
  </si>
  <si>
    <t>DOPI-129</t>
  </si>
  <si>
    <t>DOPI-130</t>
  </si>
  <si>
    <t>DOPI-131</t>
  </si>
  <si>
    <t>DOPI-132</t>
  </si>
  <si>
    <t>DOPI-133</t>
  </si>
  <si>
    <t>DOPI-134</t>
  </si>
  <si>
    <t>DOPI-135</t>
  </si>
  <si>
    <t>DOPI-136</t>
  </si>
  <si>
    <t>DOPI-137</t>
  </si>
  <si>
    <t>DOPI-138</t>
  </si>
  <si>
    <t>DOPI-139</t>
  </si>
  <si>
    <t>DOPI-140</t>
  </si>
  <si>
    <t>DOPI-141</t>
  </si>
  <si>
    <t>DOPI-142</t>
  </si>
  <si>
    <t>DOPI-143</t>
  </si>
  <si>
    <t>DOPI-144</t>
  </si>
  <si>
    <t>DOPI-145</t>
  </si>
  <si>
    <t>DOPI-146</t>
  </si>
  <si>
    <t>DOPI-147</t>
  </si>
  <si>
    <t>DOPI-148</t>
  </si>
  <si>
    <t>DOPI-149</t>
  </si>
  <si>
    <t>DOPI-150</t>
  </si>
  <si>
    <t>DOPI-151</t>
  </si>
  <si>
    <t>DOPI-152</t>
  </si>
  <si>
    <t>DOPI-153</t>
  </si>
  <si>
    <t>DOPI-154</t>
  </si>
  <si>
    <t>DOPI-155</t>
  </si>
  <si>
    <t>DOPI-156</t>
  </si>
  <si>
    <t>DOPI-157</t>
  </si>
  <si>
    <t>DOPI-158</t>
  </si>
  <si>
    <t>DOPI-159</t>
  </si>
  <si>
    <t>DOPI-160</t>
  </si>
  <si>
    <t>DOPI-161</t>
  </si>
  <si>
    <t>DOPI-162</t>
  </si>
  <si>
    <t>DOPI-163</t>
  </si>
  <si>
    <t>DOPI-164</t>
  </si>
  <si>
    <t>DOPI-165</t>
  </si>
  <si>
    <t>DOPI-166</t>
  </si>
  <si>
    <t>DOPI-167</t>
  </si>
  <si>
    <t>DOPI-168</t>
  </si>
  <si>
    <t>DOPI-169</t>
  </si>
  <si>
    <t>DOPI-170</t>
  </si>
  <si>
    <t>DOPI-171</t>
  </si>
  <si>
    <t>DOPI-172</t>
  </si>
  <si>
    <t>DOPI-173</t>
  </si>
  <si>
    <t>DOPI-174</t>
  </si>
  <si>
    <t>DOPI-175</t>
  </si>
  <si>
    <t>DOPI-176</t>
  </si>
  <si>
    <t>DOPI-177</t>
  </si>
  <si>
    <t>DOPI-178</t>
  </si>
  <si>
    <t>DOPI-179</t>
  </si>
  <si>
    <t>DOPI-180</t>
  </si>
  <si>
    <t>DOPI-181</t>
  </si>
  <si>
    <t>DOPI-182</t>
  </si>
  <si>
    <t>DOPI-183</t>
  </si>
  <si>
    <t>DOPI-184</t>
  </si>
  <si>
    <t>DOPI-185</t>
  </si>
  <si>
    <t>DOPI-186</t>
  </si>
  <si>
    <t>DOPI-187</t>
  </si>
  <si>
    <t>DOPI-188</t>
  </si>
  <si>
    <t>DOPI-189</t>
  </si>
  <si>
    <t>DOPI-190</t>
  </si>
  <si>
    <t>DOPI-191</t>
  </si>
  <si>
    <t>DOPI-192</t>
  </si>
  <si>
    <t>DOPI-193</t>
  </si>
  <si>
    <t>DOPI-194</t>
  </si>
  <si>
    <t>DOPI-195</t>
  </si>
  <si>
    <t>DOPI-196</t>
  </si>
  <si>
    <t>DOPI-197</t>
  </si>
  <si>
    <t>DOPI-198</t>
  </si>
  <si>
    <t>DOPI-199</t>
  </si>
  <si>
    <t>DOPI-200</t>
  </si>
  <si>
    <t>DOPI-201</t>
  </si>
  <si>
    <t>DOPI-202</t>
  </si>
  <si>
    <t>DOPI-203</t>
  </si>
  <si>
    <t>DOPI-204</t>
  </si>
  <si>
    <t>DOPI-205</t>
  </si>
  <si>
    <t>DOPI-206</t>
  </si>
  <si>
    <t>DOPI-207</t>
  </si>
  <si>
    <t>DOPI-208</t>
  </si>
  <si>
    <t>DOPI-209</t>
  </si>
  <si>
    <t>DOPI-210</t>
  </si>
  <si>
    <t>DOPI-211</t>
  </si>
  <si>
    <t>DOPI-212</t>
  </si>
  <si>
    <t>DOPI-213</t>
  </si>
  <si>
    <t>DOPI-214</t>
  </si>
  <si>
    <t>DOPI-215</t>
  </si>
  <si>
    <t>DOPI-216</t>
  </si>
  <si>
    <t>DOPI-217</t>
  </si>
  <si>
    <t>DOPI-218</t>
  </si>
  <si>
    <t>DOPI-219</t>
  </si>
  <si>
    <t>DOPI-220</t>
  </si>
  <si>
    <t>DOPI-221</t>
  </si>
  <si>
    <t>DOPI-222</t>
  </si>
  <si>
    <t>DOPI-223</t>
  </si>
  <si>
    <t>DOPI-224</t>
  </si>
  <si>
    <t>DOPI-225</t>
  </si>
  <si>
    <t>DOPI-226</t>
  </si>
  <si>
    <t>DOPI-227</t>
  </si>
  <si>
    <t>DOPI-228</t>
  </si>
  <si>
    <t>DOPI-229</t>
  </si>
  <si>
    <t>DOPI-230</t>
  </si>
  <si>
    <t>DOPI-231</t>
  </si>
  <si>
    <t>DOPI-232</t>
  </si>
  <si>
    <t>DOPI-233</t>
  </si>
  <si>
    <t>DOPI-234</t>
  </si>
  <si>
    <t>DOPI-235</t>
  </si>
  <si>
    <t>DOPI-236</t>
  </si>
  <si>
    <t>DOPI-237</t>
  </si>
  <si>
    <t>DOPI-238</t>
  </si>
  <si>
    <t>DOPI-239</t>
  </si>
  <si>
    <t>DOPI-240</t>
  </si>
  <si>
    <t>DOPI-241</t>
  </si>
  <si>
    <t>DOPI-242</t>
  </si>
  <si>
    <t>DOPI-243</t>
  </si>
  <si>
    <t>DOPI-244</t>
  </si>
  <si>
    <t>DOPI-245</t>
  </si>
  <si>
    <t>DOPI-246</t>
  </si>
  <si>
    <t>DOPI-247</t>
  </si>
  <si>
    <t>DOPI-248</t>
  </si>
  <si>
    <t>DOPI-249</t>
  </si>
  <si>
    <t>DOPI-250</t>
  </si>
  <si>
    <t>DOPI-251</t>
  </si>
  <si>
    <t>DOPI-252</t>
  </si>
  <si>
    <t>DOPI-253</t>
  </si>
  <si>
    <t>DOPI-254</t>
  </si>
  <si>
    <t>DOPI-255</t>
  </si>
  <si>
    <t>DOPI-256</t>
  </si>
  <si>
    <t>DOPI-257</t>
  </si>
  <si>
    <t>DOPI-258</t>
  </si>
  <si>
    <t>DOPI-259</t>
  </si>
  <si>
    <t>DOPI-260</t>
  </si>
  <si>
    <t>DOPI-261</t>
  </si>
  <si>
    <t>DOPI-262</t>
  </si>
  <si>
    <t>DOPI-263</t>
  </si>
  <si>
    <t>DOPI-264</t>
  </si>
  <si>
    <t>DOPI-265</t>
  </si>
  <si>
    <t>DOPI-266</t>
  </si>
  <si>
    <t>DOPI-267</t>
  </si>
  <si>
    <t>DOPI-268</t>
  </si>
  <si>
    <t>DOPI-269</t>
  </si>
  <si>
    <t>DOPI-270</t>
  </si>
  <si>
    <t>DOPI-271</t>
  </si>
  <si>
    <t>DOPI-272</t>
  </si>
  <si>
    <t>DOPI-273</t>
  </si>
  <si>
    <t>DOPI-274</t>
  </si>
  <si>
    <t>DOPI-275</t>
  </si>
  <si>
    <t>DOPI-276</t>
  </si>
  <si>
    <t>DOPI-277</t>
  </si>
  <si>
    <t>DOPI-278</t>
  </si>
  <si>
    <t>DOPI-279</t>
  </si>
  <si>
    <t>DOPI-280</t>
  </si>
  <si>
    <t>DOPI-281</t>
  </si>
  <si>
    <t>DOPI-282</t>
  </si>
  <si>
    <t>DOPI-283</t>
  </si>
  <si>
    <t>DOPI-284</t>
  </si>
  <si>
    <t>DOPI-285</t>
  </si>
  <si>
    <t>DOPI-286</t>
  </si>
  <si>
    <t>DOPI-287</t>
  </si>
  <si>
    <t>DOPI-288</t>
  </si>
  <si>
    <t>DOPI-289</t>
  </si>
  <si>
    <t>DOPI-290</t>
  </si>
  <si>
    <t>DOPI-291</t>
  </si>
  <si>
    <t>DOPI-292</t>
  </si>
  <si>
    <t>DOPI-293</t>
  </si>
  <si>
    <t>DOPI-294</t>
  </si>
  <si>
    <t>DOPI-295</t>
  </si>
  <si>
    <t>DOPI-296</t>
  </si>
  <si>
    <t>DOPI-297</t>
  </si>
  <si>
    <t>DOPI-298</t>
  </si>
  <si>
    <t>DOPI-299</t>
  </si>
  <si>
    <t>DOPI-300</t>
  </si>
  <si>
    <t>DOPI-301</t>
  </si>
  <si>
    <t>DOPI-302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</si>
</sst>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quot;$&quot;#,##0.00"/>
    <numFmt numFmtId="165" formatCode="#,##0.00;\(#,##0.00\)"/>
  </numFmts>
  <fonts count="29">
    <font>
      <sz val="11"/>
      <color theme="1"/>
      <name val="Calibri"/>
      <family val="2"/>
      <scheme val="minor"/>
    </font>
    <font>
      <sz val="11"/>
      <color theme="1"/>
      <name val="Calibri"/>
      <family val="2"/>
      <scheme val="minor"/>
    </font>
    <font>
      <sz val="10"/>
      <name val="Arial"/>
      <family val="2"/>
    </font>
    <font>
      <sz val="10"/>
      <color indexed="64"/>
      <name val="Arial"/>
      <family val="2"/>
    </font>
    <font>
      <sz val="10"/>
      <name val="Arial"/>
      <family val="2"/>
    </font>
    <font>
      <sz val="10"/>
      <color theme="8" tint="-0.249977111117893"/>
      <name val="Isidora Bold"/>
    </font>
    <font>
      <sz val="10"/>
      <color indexed="64"/>
      <name val="Isidora Bold"/>
    </font>
    <font>
      <b/>
      <sz val="10"/>
      <color indexed="64"/>
      <name val="Isidora Bold"/>
    </font>
    <font>
      <b/>
      <sz val="10"/>
      <name val="Isidora Bold"/>
    </font>
    <font>
      <sz val="8"/>
      <name val="Isidora Bold"/>
    </font>
    <font>
      <sz val="8"/>
      <color rgb="FF000000"/>
      <name val="Isidora Bold"/>
    </font>
    <font>
      <sz val="8"/>
      <color indexed="64"/>
      <name val="Isidora Bold"/>
    </font>
    <font>
      <b/>
      <sz val="10"/>
      <color rgb="FF0070C0"/>
      <name val="Isidora Bold"/>
    </font>
    <font>
      <b/>
      <sz val="9"/>
      <name val="Isidora Bold"/>
    </font>
    <font>
      <sz val="9"/>
      <name val="Isidora Bold"/>
    </font>
    <font>
      <sz val="6"/>
      <name val="Isidora Bold"/>
    </font>
    <font>
      <sz val="11"/>
      <name val="Isidora Bold"/>
    </font>
    <font>
      <sz val="20"/>
      <name val="Isidora Bold"/>
    </font>
    <font>
      <b/>
      <sz val="11"/>
      <name val="Isidora Bold"/>
    </font>
    <font>
      <b/>
      <sz val="12"/>
      <name val="Isidora Bold"/>
    </font>
    <font>
      <b/>
      <sz val="10"/>
      <color theme="0"/>
      <name val="Isidora Bold"/>
    </font>
    <font>
      <b/>
      <sz val="10"/>
      <color theme="9" tint="-0.249977111117893"/>
      <name val="Isidora Bold"/>
    </font>
    <font>
      <sz val="12"/>
      <name val="Isidora Bold"/>
    </font>
    <font>
      <b/>
      <sz val="8"/>
      <color indexed="64"/>
      <name val="Isidora Bold"/>
    </font>
    <font>
      <b/>
      <sz val="8"/>
      <name val="Isidora Bold"/>
    </font>
    <font>
      <sz val="10"/>
      <color theme="8" tint="-0.249977111117893"/>
      <name val="Arial"/>
      <family val="2"/>
    </font>
    <font>
      <sz val="8"/>
      <color indexed="8"/>
      <name val="Isidora Bold"/>
    </font>
    <font>
      <b/>
      <sz val="20"/>
      <name val="Isidora Bold"/>
    </font>
    <font>
      <b/>
      <sz val="22"/>
      <name val="Isidora Bold"/>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2" tint="-0.249977111117893"/>
        <bgColor indexed="64"/>
      </patternFill>
    </fill>
  </fills>
  <borders count="15">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0">
    <xf numFmtId="0" fontId="0" fillId="0" borderId="0"/>
    <xf numFmtId="44" fontId="1" fillId="0" borderId="0" applyFont="0" applyFill="0" applyBorder="0" applyAlignment="0" applyProtection="0"/>
    <xf numFmtId="0" fontId="2" fillId="0" borderId="0"/>
    <xf numFmtId="0" fontId="3" fillId="0" borderId="0"/>
    <xf numFmtId="0" fontId="3" fillId="0" borderId="0"/>
    <xf numFmtId="0" fontId="1" fillId="0" borderId="0"/>
    <xf numFmtId="0" fontId="4" fillId="0" borderId="0"/>
    <xf numFmtId="43" fontId="2" fillId="0" borderId="0" applyFont="0" applyFill="0" applyBorder="0" applyAlignment="0" applyProtection="0"/>
    <xf numFmtId="0" fontId="2" fillId="0" borderId="0"/>
    <xf numFmtId="0" fontId="3" fillId="0" borderId="0"/>
  </cellStyleXfs>
  <cellXfs count="128">
    <xf numFmtId="0" fontId="0" fillId="0" borderId="0" xfId="0"/>
    <xf numFmtId="0" fontId="5" fillId="0" borderId="0" xfId="3" applyFont="1" applyAlignment="1">
      <alignment wrapText="1"/>
    </xf>
    <xf numFmtId="0" fontId="6" fillId="0" borderId="0" xfId="3" applyFont="1"/>
    <xf numFmtId="49" fontId="7" fillId="3" borderId="0" xfId="3" applyNumberFormat="1" applyFont="1" applyFill="1" applyAlignment="1">
      <alignment horizontal="center" vertical="center" wrapText="1"/>
    </xf>
    <xf numFmtId="2" fontId="7" fillId="3" borderId="0" xfId="3" applyNumberFormat="1" applyFont="1" applyFill="1" applyAlignment="1">
      <alignment vertical="top"/>
    </xf>
    <xf numFmtId="44" fontId="8" fillId="3" borderId="0" xfId="1" applyFont="1" applyFill="1" applyBorder="1" applyAlignment="1">
      <alignment horizontal="center" vertical="top" wrapText="1"/>
    </xf>
    <xf numFmtId="49" fontId="9" fillId="0" borderId="0" xfId="0" applyNumberFormat="1" applyFont="1" applyAlignment="1">
      <alignment horizontal="center" vertical="top"/>
    </xf>
    <xf numFmtId="164" fontId="9" fillId="0" borderId="0" xfId="0" applyNumberFormat="1" applyFont="1" applyAlignment="1">
      <alignment horizontal="right" vertical="justify"/>
    </xf>
    <xf numFmtId="0" fontId="10" fillId="0" borderId="0" xfId="0" applyFont="1" applyAlignment="1">
      <alignment horizontal="center" vertical="top" wrapText="1"/>
    </xf>
    <xf numFmtId="44" fontId="11" fillId="0" borderId="0" xfId="1" applyFont="1" applyFill="1" applyBorder="1" applyAlignment="1">
      <alignment horizontal="center" vertical="top" wrapText="1"/>
    </xf>
    <xf numFmtId="4" fontId="10" fillId="0" borderId="0" xfId="0" applyNumberFormat="1" applyFont="1" applyAlignment="1">
      <alignment horizontal="center" vertical="top" wrapText="1"/>
    </xf>
    <xf numFmtId="49" fontId="7" fillId="3" borderId="0" xfId="3" applyNumberFormat="1" applyFont="1" applyFill="1" applyAlignment="1">
      <alignment horizontal="left" vertical="center" wrapText="1"/>
    </xf>
    <xf numFmtId="0" fontId="7" fillId="3" borderId="0" xfId="3" applyFont="1" applyFill="1" applyAlignment="1">
      <alignment vertical="top" wrapText="1"/>
    </xf>
    <xf numFmtId="164" fontId="7" fillId="3" borderId="0" xfId="3" applyNumberFormat="1" applyFont="1" applyFill="1" applyAlignment="1">
      <alignment horizontal="right" vertical="top" wrapText="1"/>
    </xf>
    <xf numFmtId="2" fontId="10" fillId="0" borderId="0" xfId="0" applyNumberFormat="1" applyFont="1" applyAlignment="1">
      <alignment horizontal="center" vertical="top" wrapText="1"/>
    </xf>
    <xf numFmtId="2" fontId="7" fillId="3" borderId="0" xfId="3" applyNumberFormat="1" applyFont="1" applyFill="1" applyAlignment="1">
      <alignment horizontal="justify" vertical="top"/>
    </xf>
    <xf numFmtId="0" fontId="12" fillId="2" borderId="0" xfId="3" applyFont="1" applyFill="1" applyAlignment="1">
      <alignment horizontal="center" vertical="center" wrapText="1"/>
    </xf>
    <xf numFmtId="0" fontId="12" fillId="2" borderId="0" xfId="3" applyFont="1" applyFill="1" applyAlignment="1">
      <alignment horizontal="justify" vertical="top"/>
    </xf>
    <xf numFmtId="0" fontId="12" fillId="2" borderId="0" xfId="3" applyFont="1" applyFill="1" applyAlignment="1">
      <alignment horizontal="center" vertical="top" wrapText="1"/>
    </xf>
    <xf numFmtId="164" fontId="12" fillId="2" borderId="0" xfId="3" applyNumberFormat="1" applyFont="1" applyFill="1" applyAlignment="1">
      <alignment horizontal="right" vertical="top" wrapText="1"/>
    </xf>
    <xf numFmtId="164" fontId="12" fillId="2" borderId="0" xfId="3" applyNumberFormat="1" applyFont="1" applyFill="1" applyAlignment="1">
      <alignment horizontal="left" vertical="top" wrapText="1"/>
    </xf>
    <xf numFmtId="49" fontId="13" fillId="2" borderId="0" xfId="2" applyNumberFormat="1" applyFont="1" applyFill="1" applyAlignment="1">
      <alignment horizontal="center" vertical="center" wrapText="1"/>
    </xf>
    <xf numFmtId="0" fontId="13" fillId="0" borderId="2" xfId="2" applyFont="1" applyBorder="1" applyAlignment="1">
      <alignment horizontal="justify" vertical="top" wrapText="1"/>
    </xf>
    <xf numFmtId="0" fontId="14" fillId="0" borderId="2" xfId="2" applyFont="1" applyBorder="1" applyAlignment="1">
      <alignment vertical="top" wrapText="1"/>
    </xf>
    <xf numFmtId="0" fontId="13" fillId="0" borderId="6" xfId="2" applyFont="1" applyBorder="1" applyAlignment="1">
      <alignment horizontal="justify" vertical="top" wrapText="1"/>
    </xf>
    <xf numFmtId="0" fontId="14" fillId="0" borderId="6" xfId="2" applyFont="1" applyBorder="1" applyAlignment="1">
      <alignment vertical="top" wrapText="1"/>
    </xf>
    <xf numFmtId="165" fontId="15" fillId="0" borderId="6" xfId="2" applyNumberFormat="1" applyFont="1" applyBorder="1" applyAlignment="1">
      <alignment vertical="top"/>
    </xf>
    <xf numFmtId="0" fontId="13" fillId="0" borderId="6" xfId="2" applyFont="1" applyBorder="1" applyAlignment="1">
      <alignment horizontal="center" vertical="top" wrapText="1"/>
    </xf>
    <xf numFmtId="0" fontId="17" fillId="0" borderId="6" xfId="2" applyFont="1" applyBorder="1" applyAlignment="1">
      <alignment horizontal="left"/>
    </xf>
    <xf numFmtId="0" fontId="14" fillId="0" borderId="9" xfId="2" applyFont="1" applyBorder="1" applyAlignment="1">
      <alignment horizontal="center" vertical="top"/>
    </xf>
    <xf numFmtId="2" fontId="14" fillId="0" borderId="9" xfId="2" applyNumberFormat="1" applyFont="1" applyBorder="1" applyAlignment="1">
      <alignment horizontal="right" vertical="top"/>
    </xf>
    <xf numFmtId="164" fontId="13" fillId="0" borderId="9" xfId="2" applyNumberFormat="1" applyFont="1" applyBorder="1" applyAlignment="1">
      <alignment horizontal="right" vertical="top"/>
    </xf>
    <xf numFmtId="14" fontId="14" fillId="0" borderId="9" xfId="2" applyNumberFormat="1" applyFont="1" applyBorder="1" applyAlignment="1">
      <alignment horizontal="justify" vertical="top" wrapText="1"/>
    </xf>
    <xf numFmtId="0" fontId="14" fillId="0" borderId="6" xfId="2" applyFont="1" applyBorder="1" applyAlignment="1">
      <alignment vertical="top"/>
    </xf>
    <xf numFmtId="0" fontId="13" fillId="0" borderId="2" xfId="5" applyFont="1" applyBorder="1" applyAlignment="1">
      <alignment horizontal="center" vertical="top" wrapText="1"/>
    </xf>
    <xf numFmtId="0" fontId="6" fillId="0" borderId="0" xfId="3" applyFont="1" applyAlignment="1">
      <alignment wrapText="1"/>
    </xf>
    <xf numFmtId="49" fontId="7" fillId="0" borderId="0" xfId="3" applyNumberFormat="1" applyFont="1" applyAlignment="1">
      <alignment horizontal="center" vertical="center" wrapText="1"/>
    </xf>
    <xf numFmtId="164" fontId="7" fillId="0" borderId="0" xfId="3" applyNumberFormat="1" applyFont="1" applyAlignment="1">
      <alignment horizontal="right" vertical="top" wrapText="1"/>
    </xf>
    <xf numFmtId="0" fontId="12" fillId="0" borderId="0" xfId="3" applyFont="1" applyAlignment="1">
      <alignment horizontal="center" vertical="center" wrapText="1"/>
    </xf>
    <xf numFmtId="0" fontId="12" fillId="0" borderId="0" xfId="3" applyFont="1" applyAlignment="1">
      <alignment horizontal="justify" vertical="top"/>
    </xf>
    <xf numFmtId="0" fontId="7" fillId="0" borderId="0" xfId="3" applyFont="1" applyAlignment="1">
      <alignment vertical="top" wrapText="1"/>
    </xf>
    <xf numFmtId="4" fontId="20" fillId="0" borderId="0" xfId="3" applyNumberFormat="1" applyFont="1" applyAlignment="1">
      <alignment horizontal="right" vertical="top" wrapText="1"/>
    </xf>
    <xf numFmtId="164" fontId="12" fillId="0" borderId="0" xfId="1" applyNumberFormat="1" applyFont="1" applyFill="1" applyBorder="1" applyAlignment="1">
      <alignment horizontal="right" vertical="top"/>
    </xf>
    <xf numFmtId="49" fontId="21" fillId="0" borderId="0" xfId="3" applyNumberFormat="1" applyFont="1" applyAlignment="1">
      <alignment horizontal="center" vertical="center" wrapText="1"/>
    </xf>
    <xf numFmtId="2" fontId="21" fillId="0" borderId="0" xfId="3" applyNumberFormat="1" applyFont="1" applyAlignment="1">
      <alignment horizontal="justify" vertical="top"/>
    </xf>
    <xf numFmtId="0" fontId="21" fillId="0" borderId="0" xfId="3" applyFont="1" applyAlignment="1">
      <alignment vertical="top" wrapText="1"/>
    </xf>
    <xf numFmtId="164" fontId="21" fillId="0" borderId="0" xfId="3" applyNumberFormat="1" applyFont="1" applyAlignment="1">
      <alignment horizontal="right" vertical="top" wrapText="1"/>
    </xf>
    <xf numFmtId="0" fontId="14" fillId="0" borderId="1" xfId="2" applyFont="1" applyBorder="1" applyAlignment="1">
      <alignment vertical="top" wrapText="1"/>
    </xf>
    <xf numFmtId="0" fontId="14" fillId="0" borderId="5" xfId="2" applyFont="1" applyBorder="1" applyAlignment="1">
      <alignment vertical="top" wrapText="1"/>
    </xf>
    <xf numFmtId="0" fontId="14" fillId="0" borderId="8" xfId="2" applyFont="1" applyBorder="1" applyAlignment="1">
      <alignment vertical="top" wrapText="1"/>
    </xf>
    <xf numFmtId="0" fontId="22" fillId="0" borderId="0" xfId="2" applyFont="1" applyAlignment="1">
      <alignment horizontal="center"/>
    </xf>
    <xf numFmtId="0" fontId="22" fillId="0" borderId="0" xfId="2" applyFont="1" applyAlignment="1">
      <alignment horizontal="justify" wrapText="1"/>
    </xf>
    <xf numFmtId="0" fontId="22" fillId="0" borderId="0" xfId="2" applyFont="1" applyAlignment="1">
      <alignment horizontal="centerContinuous"/>
    </xf>
    <xf numFmtId="4" fontId="22" fillId="0" borderId="0" xfId="2" applyNumberFormat="1" applyFont="1" applyAlignment="1">
      <alignment horizontal="center"/>
    </xf>
    <xf numFmtId="0" fontId="23" fillId="0" borderId="0" xfId="3" applyFont="1" applyAlignment="1">
      <alignment horizontal="right" vertical="top"/>
    </xf>
    <xf numFmtId="0" fontId="11" fillId="0" borderId="0" xfId="3" applyFont="1" applyAlignment="1">
      <alignment vertical="top" wrapText="1"/>
    </xf>
    <xf numFmtId="4" fontId="6" fillId="0" borderId="0" xfId="3" applyNumberFormat="1" applyFont="1"/>
    <xf numFmtId="4" fontId="21" fillId="0" borderId="0" xfId="3" applyNumberFormat="1" applyFont="1" applyAlignment="1">
      <alignment horizontal="right" vertical="top" wrapText="1"/>
    </xf>
    <xf numFmtId="164" fontId="21" fillId="0" borderId="0" xfId="1" applyNumberFormat="1" applyFont="1" applyFill="1" applyBorder="1" applyAlignment="1">
      <alignment horizontal="right" vertical="top"/>
    </xf>
    <xf numFmtId="0" fontId="11" fillId="0" borderId="0" xfId="3" applyFont="1"/>
    <xf numFmtId="44" fontId="8" fillId="3" borderId="0" xfId="1" applyFont="1" applyFill="1" applyAlignment="1">
      <alignment horizontal="center" vertical="top" wrapText="1"/>
    </xf>
    <xf numFmtId="44" fontId="12" fillId="2" borderId="0" xfId="1" applyFont="1" applyFill="1" applyAlignment="1">
      <alignment horizontal="center" vertical="top" wrapText="1"/>
    </xf>
    <xf numFmtId="44" fontId="12" fillId="2" borderId="0" xfId="1" applyFont="1" applyFill="1" applyBorder="1" applyAlignment="1">
      <alignment horizontal="center" vertical="top" wrapText="1"/>
    </xf>
    <xf numFmtId="0" fontId="25" fillId="0" borderId="0" xfId="3" applyFont="1" applyAlignment="1">
      <alignment wrapText="1"/>
    </xf>
    <xf numFmtId="0" fontId="3" fillId="0" borderId="0" xfId="3"/>
    <xf numFmtId="0" fontId="12" fillId="0" borderId="0" xfId="3" applyFont="1" applyAlignment="1">
      <alignment horizontal="center" vertical="top"/>
    </xf>
    <xf numFmtId="2" fontId="7" fillId="0" borderId="0" xfId="3" applyNumberFormat="1" applyFont="1" applyAlignment="1">
      <alignment vertical="top"/>
    </xf>
    <xf numFmtId="2" fontId="7" fillId="0" borderId="0" xfId="3" applyNumberFormat="1" applyFont="1" applyAlignment="1">
      <alignment horizontal="center" vertical="top"/>
    </xf>
    <xf numFmtId="0" fontId="9" fillId="0" borderId="0" xfId="0" applyFont="1" applyFill="1" applyAlignment="1">
      <alignment horizontal="justify" vertical="top" wrapText="1"/>
    </xf>
    <xf numFmtId="0" fontId="9" fillId="0" borderId="0" xfId="0" applyFont="1" applyFill="1" applyAlignment="1">
      <alignment horizontal="center" vertical="top"/>
    </xf>
    <xf numFmtId="4" fontId="9" fillId="0" borderId="0" xfId="0" applyNumberFormat="1" applyFont="1" applyFill="1" applyAlignment="1">
      <alignment horizontal="right" vertical="top"/>
    </xf>
    <xf numFmtId="0" fontId="5" fillId="0" borderId="0" xfId="3" applyFont="1" applyFill="1" applyAlignment="1">
      <alignment wrapText="1"/>
    </xf>
    <xf numFmtId="164" fontId="9" fillId="0" borderId="0" xfId="0" applyNumberFormat="1" applyFont="1" applyFill="1" applyAlignment="1">
      <alignment horizontal="right" vertical="justify"/>
    </xf>
    <xf numFmtId="0" fontId="10" fillId="0" borderId="0" xfId="0" applyNumberFormat="1" applyFont="1" applyFill="1" applyBorder="1" applyAlignment="1">
      <alignment horizontal="center" vertical="top" wrapText="1"/>
    </xf>
    <xf numFmtId="49" fontId="9" fillId="0" borderId="0" xfId="0" applyNumberFormat="1" applyFont="1" applyFill="1" applyAlignment="1">
      <alignment horizontal="center" vertical="top"/>
    </xf>
    <xf numFmtId="0" fontId="6" fillId="0" borderId="0" xfId="3" applyFont="1" applyFill="1"/>
    <xf numFmtId="49" fontId="7" fillId="3" borderId="0" xfId="3" applyNumberFormat="1" applyFont="1" applyFill="1" applyBorder="1" applyAlignment="1">
      <alignment horizontal="center" vertical="center" wrapText="1"/>
    </xf>
    <xf numFmtId="2" fontId="7" fillId="3" borderId="0" xfId="3" applyNumberFormat="1" applyFont="1" applyFill="1" applyBorder="1" applyAlignment="1">
      <alignment vertical="top"/>
    </xf>
    <xf numFmtId="0" fontId="25" fillId="0" borderId="0" xfId="3" applyFont="1" applyFill="1" applyAlignment="1">
      <alignment wrapText="1"/>
    </xf>
    <xf numFmtId="0" fontId="25" fillId="4" borderId="0" xfId="3" applyFont="1" applyFill="1" applyAlignment="1">
      <alignment wrapText="1"/>
    </xf>
    <xf numFmtId="0" fontId="12" fillId="0" borderId="0" xfId="3" applyNumberFormat="1" applyFont="1" applyAlignment="1">
      <alignment horizontal="center" vertical="center" wrapText="1"/>
    </xf>
    <xf numFmtId="0" fontId="14" fillId="0" borderId="3" xfId="2" applyFont="1" applyFill="1" applyBorder="1" applyAlignment="1">
      <alignment horizontal="center" vertical="top"/>
    </xf>
    <xf numFmtId="2" fontId="14" fillId="0" borderId="3" xfId="2" applyNumberFormat="1" applyFont="1" applyFill="1" applyBorder="1" applyAlignment="1">
      <alignment horizontal="right" vertical="top"/>
    </xf>
    <xf numFmtId="164" fontId="13" fillId="0" borderId="3" xfId="2" applyNumberFormat="1" applyFont="1" applyFill="1" applyBorder="1" applyAlignment="1">
      <alignment horizontal="right" vertical="top"/>
    </xf>
    <xf numFmtId="14" fontId="14" fillId="0" borderId="3" xfId="2" applyNumberFormat="1" applyFont="1" applyFill="1" applyBorder="1" applyAlignment="1">
      <alignment horizontal="justify" vertical="top" wrapText="1"/>
    </xf>
    <xf numFmtId="0" fontId="14" fillId="0" borderId="0" xfId="2" applyFont="1" applyFill="1" applyAlignment="1">
      <alignment horizontal="center" vertical="top"/>
    </xf>
    <xf numFmtId="2" fontId="14" fillId="0" borderId="0" xfId="2" applyNumberFormat="1" applyFont="1" applyFill="1" applyAlignment="1">
      <alignment horizontal="right" vertical="top"/>
    </xf>
    <xf numFmtId="164" fontId="13" fillId="0" borderId="0" xfId="2" applyNumberFormat="1" applyFont="1" applyFill="1" applyAlignment="1">
      <alignment horizontal="right" vertical="top"/>
    </xf>
    <xf numFmtId="14" fontId="14" fillId="0" borderId="0" xfId="2" applyNumberFormat="1" applyFont="1" applyFill="1" applyAlignment="1">
      <alignment horizontal="justify" vertical="top" wrapText="1"/>
    </xf>
    <xf numFmtId="49" fontId="13" fillId="2" borderId="0" xfId="2" applyNumberFormat="1" applyFont="1" applyFill="1" applyAlignment="1">
      <alignment horizontal="center" vertical="center"/>
    </xf>
    <xf numFmtId="2" fontId="13" fillId="0" borderId="0" xfId="3" applyNumberFormat="1" applyFont="1" applyAlignment="1">
      <alignment horizontal="justify" vertical="top"/>
    </xf>
    <xf numFmtId="0" fontId="8" fillId="2" borderId="0" xfId="5" applyFont="1" applyFill="1" applyAlignment="1">
      <alignment horizontal="right" vertical="top" wrapText="1"/>
    </xf>
    <xf numFmtId="49" fontId="21" fillId="0" borderId="0" xfId="3" applyNumberFormat="1" applyFont="1" applyAlignment="1">
      <alignment vertical="center" wrapText="1"/>
    </xf>
    <xf numFmtId="2" fontId="21" fillId="0" borderId="0" xfId="3" applyNumberFormat="1" applyFont="1" applyAlignment="1">
      <alignment vertical="top"/>
    </xf>
    <xf numFmtId="0" fontId="12" fillId="0" borderId="0" xfId="3" applyFont="1" applyAlignment="1">
      <alignment vertical="center" wrapText="1"/>
    </xf>
    <xf numFmtId="0" fontId="12" fillId="0" borderId="0" xfId="3" applyFont="1" applyAlignment="1">
      <alignment vertical="top"/>
    </xf>
    <xf numFmtId="4" fontId="20" fillId="0" borderId="0" xfId="3" applyNumberFormat="1" applyFont="1" applyAlignment="1">
      <alignment vertical="top" wrapText="1"/>
    </xf>
    <xf numFmtId="0" fontId="6" fillId="0" borderId="0" xfId="3" applyFont="1" applyAlignment="1"/>
    <xf numFmtId="44" fontId="8" fillId="0" borderId="0" xfId="1" applyNumberFormat="1" applyFont="1" applyFill="1" applyBorder="1" applyAlignment="1">
      <alignment horizontal="right" vertical="top"/>
    </xf>
    <xf numFmtId="44" fontId="12" fillId="0" borderId="0" xfId="1" applyNumberFormat="1" applyFont="1" applyFill="1" applyBorder="1" applyAlignment="1">
      <alignment horizontal="right" vertical="top"/>
    </xf>
    <xf numFmtId="44" fontId="18" fillId="2" borderId="0" xfId="3" applyNumberFormat="1" applyFont="1" applyFill="1" applyAlignment="1">
      <alignment horizontal="right" vertical="top" wrapText="1"/>
    </xf>
    <xf numFmtId="44" fontId="19" fillId="2" borderId="0" xfId="3" applyNumberFormat="1" applyFont="1" applyFill="1" applyAlignment="1">
      <alignment horizontal="right" vertical="top" wrapText="1"/>
    </xf>
    <xf numFmtId="0" fontId="28" fillId="0" borderId="6" xfId="5" applyFont="1" applyBorder="1" applyAlignment="1">
      <alignment horizontal="center" vertical="center" wrapText="1"/>
    </xf>
    <xf numFmtId="0" fontId="28" fillId="0" borderId="11" xfId="5" applyFont="1" applyBorder="1" applyAlignment="1">
      <alignment horizontal="center" vertical="center" wrapText="1"/>
    </xf>
    <xf numFmtId="0" fontId="13" fillId="2" borderId="12" xfId="2" applyFont="1" applyFill="1" applyBorder="1" applyAlignment="1">
      <alignment horizontal="center" vertical="center"/>
    </xf>
    <xf numFmtId="0" fontId="13" fillId="2" borderId="13" xfId="2" applyFont="1" applyFill="1" applyBorder="1" applyAlignment="1">
      <alignment horizontal="center" vertical="center"/>
    </xf>
    <xf numFmtId="0" fontId="13" fillId="2" borderId="14" xfId="2" applyFont="1" applyFill="1" applyBorder="1" applyAlignment="1">
      <alignment horizontal="center" vertical="center"/>
    </xf>
    <xf numFmtId="0" fontId="8" fillId="2" borderId="0" xfId="5" applyFont="1" applyFill="1" applyAlignment="1">
      <alignment horizontal="center" vertical="center" wrapText="1"/>
    </xf>
    <xf numFmtId="0" fontId="19" fillId="2" borderId="0" xfId="5" applyFont="1" applyFill="1" applyAlignment="1">
      <alignment horizontal="center" vertical="center" wrapText="1"/>
    </xf>
    <xf numFmtId="0" fontId="8" fillId="0" borderId="1" xfId="2" applyFont="1" applyBorder="1" applyAlignment="1">
      <alignment horizontal="center" vertical="top" wrapText="1"/>
    </xf>
    <xf numFmtId="0" fontId="8" fillId="0" borderId="3" xfId="2" applyFont="1" applyBorder="1" applyAlignment="1">
      <alignment horizontal="center" vertical="top" wrapText="1"/>
    </xf>
    <xf numFmtId="0" fontId="8" fillId="0" borderId="4" xfId="2" applyFont="1" applyBorder="1" applyAlignment="1">
      <alignment horizontal="center" vertical="top" wrapText="1"/>
    </xf>
    <xf numFmtId="0" fontId="27" fillId="0" borderId="5" xfId="2" applyFont="1" applyFill="1" applyBorder="1" applyAlignment="1">
      <alignment horizontal="center" vertical="center" wrapText="1"/>
    </xf>
    <xf numFmtId="0" fontId="27" fillId="0" borderId="0" xfId="2" applyFont="1" applyFill="1" applyAlignment="1">
      <alignment horizontal="center" vertical="center" wrapText="1"/>
    </xf>
    <xf numFmtId="0" fontId="27" fillId="0" borderId="7" xfId="2" applyFont="1" applyFill="1" applyBorder="1" applyAlignment="1">
      <alignment horizontal="center" vertical="center" wrapText="1"/>
    </xf>
    <xf numFmtId="2" fontId="16" fillId="0" borderId="6" xfId="4" applyNumberFormat="1" applyFont="1" applyBorder="1" applyAlignment="1">
      <alignment horizontal="justify" vertical="top" wrapText="1"/>
    </xf>
    <xf numFmtId="2" fontId="16" fillId="0" borderId="11" xfId="4" applyNumberFormat="1" applyFont="1" applyBorder="1" applyAlignment="1">
      <alignment horizontal="justify" vertical="top" wrapText="1"/>
    </xf>
    <xf numFmtId="0" fontId="13" fillId="0" borderId="1" xfId="2" applyFont="1" applyBorder="1" applyAlignment="1">
      <alignment horizontal="center" vertical="top" wrapText="1"/>
    </xf>
    <xf numFmtId="0" fontId="13" fillId="0" borderId="3" xfId="2" applyFont="1" applyBorder="1" applyAlignment="1">
      <alignment horizontal="center" vertical="top" wrapText="1"/>
    </xf>
    <xf numFmtId="0" fontId="13" fillId="0" borderId="4" xfId="2" applyFont="1" applyBorder="1" applyAlignment="1">
      <alignment horizontal="center" vertical="top" wrapText="1"/>
    </xf>
    <xf numFmtId="0" fontId="14" fillId="0" borderId="6" xfId="2" applyFont="1" applyBorder="1" applyAlignment="1">
      <alignment horizontal="justify" vertical="top" wrapText="1"/>
    </xf>
    <xf numFmtId="0" fontId="14" fillId="0" borderId="11" xfId="2" applyFont="1" applyBorder="1" applyAlignment="1">
      <alignment horizontal="justify" vertical="top" wrapText="1"/>
    </xf>
    <xf numFmtId="0" fontId="14" fillId="0" borderId="5" xfId="2" applyFont="1" applyBorder="1" applyAlignment="1">
      <alignment horizontal="center" vertical="top" wrapText="1"/>
    </xf>
    <xf numFmtId="0" fontId="14" fillId="0" borderId="0" xfId="2" applyFont="1" applyBorder="1" applyAlignment="1">
      <alignment horizontal="center" vertical="top" wrapText="1"/>
    </xf>
    <xf numFmtId="0" fontId="14" fillId="0" borderId="7" xfId="2" applyFont="1" applyBorder="1" applyAlignment="1">
      <alignment horizontal="center" vertical="top" wrapText="1"/>
    </xf>
    <xf numFmtId="0" fontId="14" fillId="0" borderId="8" xfId="2" applyFont="1" applyBorder="1" applyAlignment="1">
      <alignment horizontal="center" vertical="top" wrapText="1"/>
    </xf>
    <xf numFmtId="0" fontId="14" fillId="0" borderId="9" xfId="2" applyFont="1" applyBorder="1" applyAlignment="1">
      <alignment horizontal="center" vertical="top" wrapText="1"/>
    </xf>
    <xf numFmtId="0" fontId="14" fillId="0" borderId="10" xfId="2" applyFont="1" applyBorder="1" applyAlignment="1">
      <alignment horizontal="center" vertical="top" wrapText="1"/>
    </xf>
  </cellXfs>
  <cellStyles count="10">
    <cellStyle name="Millares 2" xfId="7" xr:uid="{00000000-0005-0000-0000-000000000000}"/>
    <cellStyle name="Moneda" xfId="1" builtinId="4"/>
    <cellStyle name="Normal" xfId="0" builtinId="0"/>
    <cellStyle name="Normal 2" xfId="4" xr:uid="{00000000-0005-0000-0000-000003000000}"/>
    <cellStyle name="Normal 2 2" xfId="5" xr:uid="{00000000-0005-0000-0000-000004000000}"/>
    <cellStyle name="Normal 3" xfId="3" xr:uid="{00000000-0005-0000-0000-000005000000}"/>
    <cellStyle name="Normal 3 2" xfId="2" xr:uid="{00000000-0005-0000-0000-000006000000}"/>
    <cellStyle name="Normal 3 3" xfId="9" xr:uid="{00000000-0005-0000-0000-000007000000}"/>
    <cellStyle name="Normal 4" xfId="6" xr:uid="{00000000-0005-0000-0000-000008000000}"/>
    <cellStyle name="Normal 4 2" xfId="8" xr:uid="{00000000-0005-0000-0000-000009000000}"/>
  </cellStyles>
  <dxfs count="0"/>
  <tableStyles count="0" defaultTableStyle="TableStyleMedium2" defaultPivotStyle="PivotStyleLight16"/>
  <colors>
    <mruColors>
      <color rgb="FFFF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4646</xdr:colOff>
      <xdr:row>0</xdr:row>
      <xdr:rowOff>52504</xdr:rowOff>
    </xdr:from>
    <xdr:to>
      <xdr:col>6</xdr:col>
      <xdr:colOff>1282390</xdr:colOff>
      <xdr:row>4</xdr:row>
      <xdr:rowOff>44329</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559" r="16679"/>
        <a:stretch/>
      </xdr:blipFill>
      <xdr:spPr>
        <a:xfrm>
          <a:off x="12396439" y="215126"/>
          <a:ext cx="1277744" cy="751314"/>
        </a:xfrm>
        <a:prstGeom prst="rect">
          <a:avLst/>
        </a:prstGeom>
      </xdr:spPr>
    </xdr:pic>
    <xdr:clientData/>
  </xdr:twoCellAnchor>
  <xdr:twoCellAnchor editAs="oneCell">
    <xdr:from>
      <xdr:col>0</xdr:col>
      <xdr:colOff>0</xdr:colOff>
      <xdr:row>0</xdr:row>
      <xdr:rowOff>64892</xdr:rowOff>
    </xdr:from>
    <xdr:to>
      <xdr:col>0</xdr:col>
      <xdr:colOff>1030593</xdr:colOff>
      <xdr:row>6</xdr:row>
      <xdr:rowOff>2367</xdr:rowOff>
    </xdr:to>
    <xdr:pic>
      <xdr:nvPicPr>
        <xdr:cNvPr id="8" name="Imagen 7">
          <a:extLst>
            <a:ext uri="{FF2B5EF4-FFF2-40B4-BE49-F238E27FC236}">
              <a16:creationId xmlns:a16="http://schemas.microsoft.com/office/drawing/2014/main" id="{00000000-0008-0000-0000-000008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004" t="19422" r="45894" b="34066"/>
        <a:stretch/>
      </xdr:blipFill>
      <xdr:spPr bwMode="auto">
        <a:xfrm>
          <a:off x="176894" y="221774"/>
          <a:ext cx="1028912" cy="11401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esupuesto%20para%20licitaciones%20n\4.-%20C.%20BELLAVISTA%20Y%20PUENTE%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0.47.239\Cat&#225;logos%20y%20Cuantificaci&#243;n\Users\eruiz\Downloads\14.%20IGNACIO%20ZARAGO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BELLAVISTA Y PUENTE 25%"/>
      <sheetName val="EL CAMPANARIO 18%"/>
      <sheetName val="EL CAMPANARIO 22%"/>
      <sheetName val="EL CAMPANARIO imprimir"/>
      <sheetName val="BOCA DE TORMENTAS "/>
      <sheetName val="IMPRIMIR"/>
      <sheetName val="CAJA VALVULAS"/>
      <sheetName val="POZO DE VISITAS "/>
    </sheetNames>
    <sheetDataSet>
      <sheetData sheetId="0">
        <row r="2">
          <cell r="B2" t="str">
            <v xml:space="preserve">CONSTRUCCIÓN DE VILIDAD CON CONCRETO HIDRÁULICO EN LA CALLE BELLAVISTA Y PUENTE VEHICULAR DE CALLE RIO BLANCO A CALLE VALLE DE TESISTAN, INCLUYE: SUSTITUCIÓN DE INFRAESTRUCTURA HIDRÁULICA, INFRAESTRUCTURA PLUVIAL, ALUMNBRADO PÚBLICO, ACCESIBILIDAD Y FORESTACIÓN, EN LA LOCALIDAD DE TESISTÁN, MUNICIPIO DE ZAPOPAN, JALISCO. </v>
          </cell>
        </row>
        <row r="4">
          <cell r="B4">
            <v>8</v>
          </cell>
        </row>
        <row r="5">
          <cell r="B5">
            <v>203.24</v>
          </cell>
        </row>
        <row r="29">
          <cell r="B29">
            <v>1</v>
          </cell>
        </row>
        <row r="30">
          <cell r="B30">
            <v>203.24</v>
          </cell>
        </row>
        <row r="31">
          <cell r="B31">
            <v>0.1</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IGNACIO ZARAGOZA 25%"/>
      <sheetName val="IGNACIO ZARAGOZA 18%"/>
      <sheetName val="IGNACIO ZARAGOZA 22%"/>
      <sheetName val="IGNACIO ZARAGOZA IMPRIMIR"/>
      <sheetName val="BOCA DE TORMENTAS "/>
      <sheetName val="IMPRIMIR"/>
      <sheetName val="CAJA VALVULAS"/>
      <sheetName val="POZO DE VISITAS "/>
    </sheetNames>
    <sheetDataSet>
      <sheetData sheetId="0">
        <row r="2">
          <cell r="B2" t="str">
            <v>PAVIMENTO DE CONCRETO HIDÁULICO DE CALLE IGNACIO ZARAGOZA, DE CALLE VICENTE GUERRERO A CALLE JUSTO SIERRA, INCLUYE AGUA POTABLE, DRENAJE, GUARNICIONES, BANQUETAS, ALUMBRADO Y SEÑALETICA, EN LA COLONIA AGUA BLANCA INDUSTRIAL, EN EL MUNICIPIO DE ZAPOPAN, JA</v>
          </cell>
        </row>
        <row r="4">
          <cell r="B4">
            <v>8.1</v>
          </cell>
        </row>
        <row r="5">
          <cell r="B5">
            <v>174.5</v>
          </cell>
        </row>
        <row r="29">
          <cell r="B29">
            <v>1</v>
          </cell>
        </row>
        <row r="30">
          <cell r="B30">
            <v>174.5</v>
          </cell>
        </row>
        <row r="31">
          <cell r="B31">
            <v>0.12</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7">
    <tabColor rgb="FF00B0F0"/>
  </sheetPr>
  <dimension ref="A1:G445"/>
  <sheetViews>
    <sheetView showGridLines="0" tabSelected="1" view="pageBreakPreview" zoomScale="70" zoomScaleNormal="70" zoomScaleSheetLayoutView="70" workbookViewId="0">
      <selection activeCell="A444" sqref="A444:E445"/>
    </sheetView>
  </sheetViews>
  <sheetFormatPr baseColWidth="10" defaultColWidth="9.140625" defaultRowHeight="12.75" customHeight="1" outlineLevelCol="1"/>
  <cols>
    <col min="1" max="1" width="15.5703125" style="59" customWidth="1"/>
    <col min="2" max="2" width="74.7109375" style="2" customWidth="1"/>
    <col min="3" max="3" width="9.140625" style="2" customWidth="1"/>
    <col min="4" max="4" width="13.85546875" style="56" customWidth="1"/>
    <col min="5" max="5" width="16" style="2" customWidth="1"/>
    <col min="6" max="6" width="53.85546875" style="2" customWidth="1" outlineLevel="1"/>
    <col min="7" max="7" width="19.42578125" style="2" customWidth="1"/>
    <col min="8" max="8" width="14.28515625" style="2" bestFit="1" customWidth="1"/>
    <col min="9" max="16384" width="9.140625" style="2"/>
  </cols>
  <sheetData>
    <row r="1" spans="1:7">
      <c r="A1" s="47"/>
      <c r="B1" s="22" t="s">
        <v>0</v>
      </c>
      <c r="C1" s="109" t="s">
        <v>337</v>
      </c>
      <c r="D1" s="110"/>
      <c r="E1" s="110"/>
      <c r="F1" s="111"/>
      <c r="G1" s="23"/>
    </row>
    <row r="2" spans="1:7">
      <c r="A2" s="48"/>
      <c r="B2" s="24" t="s">
        <v>1</v>
      </c>
      <c r="C2" s="112" t="s">
        <v>189</v>
      </c>
      <c r="D2" s="113"/>
      <c r="E2" s="113"/>
      <c r="F2" s="114"/>
      <c r="G2" s="25"/>
    </row>
    <row r="3" spans="1:7" ht="13.5" thickBot="1">
      <c r="A3" s="48"/>
      <c r="B3" s="24" t="s">
        <v>2</v>
      </c>
      <c r="C3" s="112"/>
      <c r="D3" s="113"/>
      <c r="E3" s="113"/>
      <c r="F3" s="114"/>
      <c r="G3" s="25"/>
    </row>
    <row r="4" spans="1:7" ht="16.5" customHeight="1">
      <c r="A4" s="48"/>
      <c r="B4" s="22" t="s">
        <v>3</v>
      </c>
      <c r="C4" s="81"/>
      <c r="D4" s="82"/>
      <c r="E4" s="83" t="s">
        <v>20</v>
      </c>
      <c r="F4" s="84"/>
      <c r="G4" s="26"/>
    </row>
    <row r="5" spans="1:7" ht="16.5" customHeight="1">
      <c r="A5" s="48"/>
      <c r="B5" s="115" t="s">
        <v>188</v>
      </c>
      <c r="C5" s="85"/>
      <c r="D5" s="86"/>
      <c r="E5" s="87" t="s">
        <v>21</v>
      </c>
      <c r="F5" s="88"/>
      <c r="G5" s="27"/>
    </row>
    <row r="6" spans="1:7" ht="16.5" customHeight="1">
      <c r="A6" s="48"/>
      <c r="B6" s="115"/>
      <c r="C6" s="85"/>
      <c r="D6" s="86"/>
      <c r="E6" s="87" t="s">
        <v>4</v>
      </c>
      <c r="F6" s="88"/>
      <c r="G6" s="28"/>
    </row>
    <row r="7" spans="1:7" ht="16.5" customHeight="1" thickBot="1">
      <c r="A7" s="48"/>
      <c r="B7" s="116"/>
      <c r="C7" s="29"/>
      <c r="D7" s="30"/>
      <c r="E7" s="31" t="s">
        <v>22</v>
      </c>
      <c r="F7" s="32"/>
      <c r="G7" s="33"/>
    </row>
    <row r="8" spans="1:7">
      <c r="A8" s="48"/>
      <c r="B8" s="27" t="s">
        <v>338</v>
      </c>
      <c r="C8" s="117" t="s">
        <v>5</v>
      </c>
      <c r="D8" s="118"/>
      <c r="E8" s="118"/>
      <c r="F8" s="119"/>
      <c r="G8" s="34" t="s">
        <v>6</v>
      </c>
    </row>
    <row r="9" spans="1:7">
      <c r="A9" s="48"/>
      <c r="B9" s="120" t="s">
        <v>52</v>
      </c>
      <c r="C9" s="122"/>
      <c r="D9" s="123"/>
      <c r="E9" s="123"/>
      <c r="F9" s="124"/>
      <c r="G9" s="102" t="s">
        <v>339</v>
      </c>
    </row>
    <row r="10" spans="1:7" ht="15.75" customHeight="1" thickBot="1">
      <c r="A10" s="49"/>
      <c r="B10" s="121"/>
      <c r="C10" s="125"/>
      <c r="D10" s="126"/>
      <c r="E10" s="126"/>
      <c r="F10" s="127"/>
      <c r="G10" s="103"/>
    </row>
    <row r="11" spans="1:7" ht="3" customHeight="1" thickBot="1">
      <c r="A11" s="50"/>
      <c r="B11" s="51"/>
      <c r="C11" s="52"/>
      <c r="D11" s="53"/>
      <c r="E11" s="50"/>
      <c r="F11" s="52"/>
      <c r="G11" s="52"/>
    </row>
    <row r="12" spans="1:7" ht="15.75" customHeight="1" thickBot="1">
      <c r="A12" s="104" t="s">
        <v>35</v>
      </c>
      <c r="B12" s="105"/>
      <c r="C12" s="105"/>
      <c r="D12" s="105"/>
      <c r="E12" s="105"/>
      <c r="F12" s="105"/>
      <c r="G12" s="106"/>
    </row>
    <row r="13" spans="1:7" ht="3" customHeight="1">
      <c r="A13" s="54"/>
      <c r="B13" s="55"/>
      <c r="C13" s="55"/>
    </row>
    <row r="14" spans="1:7" ht="24">
      <c r="A14" s="89" t="s">
        <v>7</v>
      </c>
      <c r="B14" s="21" t="s">
        <v>8</v>
      </c>
      <c r="C14" s="89" t="s">
        <v>9</v>
      </c>
      <c r="D14" s="89" t="s">
        <v>10</v>
      </c>
      <c r="E14" s="21" t="s">
        <v>11</v>
      </c>
      <c r="F14" s="21" t="s">
        <v>12</v>
      </c>
      <c r="G14" s="21" t="s">
        <v>13</v>
      </c>
    </row>
    <row r="15" spans="1:7" ht="6" customHeight="1">
      <c r="A15" s="97"/>
      <c r="B15" s="97"/>
      <c r="C15" s="97"/>
      <c r="D15" s="97"/>
      <c r="E15" s="97"/>
      <c r="F15" s="97"/>
      <c r="G15" s="97"/>
    </row>
    <row r="16" spans="1:7">
      <c r="A16" s="3" t="s">
        <v>140</v>
      </c>
      <c r="B16" s="11" t="s">
        <v>59</v>
      </c>
      <c r="C16" s="12"/>
      <c r="D16" s="13"/>
      <c r="E16" s="13"/>
      <c r="F16" s="13"/>
      <c r="G16" s="5">
        <f>ROUND(SUM(G17:G32),2)</f>
        <v>0</v>
      </c>
    </row>
    <row r="17" spans="1:7" s="1" customFormat="1" ht="45">
      <c r="A17" s="6" t="s">
        <v>341</v>
      </c>
      <c r="B17" s="68" t="s">
        <v>63</v>
      </c>
      <c r="C17" s="69" t="s">
        <v>18</v>
      </c>
      <c r="D17" s="70">
        <v>112.49</v>
      </c>
      <c r="E17" s="7"/>
      <c r="F17" s="14"/>
      <c r="G17" s="9"/>
    </row>
    <row r="18" spans="1:7" s="1" customFormat="1" ht="33.75">
      <c r="A18" s="6" t="s">
        <v>342</v>
      </c>
      <c r="B18" s="68" t="s">
        <v>103</v>
      </c>
      <c r="C18" s="69" t="s">
        <v>18</v>
      </c>
      <c r="D18" s="70">
        <v>56.83</v>
      </c>
      <c r="E18" s="7"/>
      <c r="F18" s="14"/>
      <c r="G18" s="9"/>
    </row>
    <row r="19" spans="1:7" s="1" customFormat="1" ht="33.75">
      <c r="A19" s="6" t="s">
        <v>343</v>
      </c>
      <c r="B19" s="68" t="s">
        <v>104</v>
      </c>
      <c r="C19" s="69" t="s">
        <v>18</v>
      </c>
      <c r="D19" s="70">
        <v>50.63</v>
      </c>
      <c r="E19" s="7"/>
      <c r="F19" s="14"/>
      <c r="G19" s="9"/>
    </row>
    <row r="20" spans="1:7" s="1" customFormat="1" ht="45">
      <c r="A20" s="6" t="s">
        <v>344</v>
      </c>
      <c r="B20" s="68" t="s">
        <v>64</v>
      </c>
      <c r="C20" s="69" t="s">
        <v>18</v>
      </c>
      <c r="D20" s="70">
        <v>18.231999999999999</v>
      </c>
      <c r="E20" s="7"/>
      <c r="F20" s="14"/>
      <c r="G20" s="9"/>
    </row>
    <row r="21" spans="1:7" s="1" customFormat="1" ht="45">
      <c r="A21" s="6" t="s">
        <v>345</v>
      </c>
      <c r="B21" s="68" t="s">
        <v>197</v>
      </c>
      <c r="C21" s="69" t="s">
        <v>18</v>
      </c>
      <c r="D21" s="70">
        <v>1.42</v>
      </c>
      <c r="E21" s="7"/>
      <c r="F21" s="14"/>
      <c r="G21" s="9"/>
    </row>
    <row r="22" spans="1:7" s="1" customFormat="1" ht="45">
      <c r="A22" s="6" t="s">
        <v>346</v>
      </c>
      <c r="B22" s="68" t="s">
        <v>60</v>
      </c>
      <c r="C22" s="69" t="s">
        <v>25</v>
      </c>
      <c r="D22" s="70">
        <v>3</v>
      </c>
      <c r="E22" s="7"/>
      <c r="F22" s="14"/>
      <c r="G22" s="9"/>
    </row>
    <row r="23" spans="1:7" s="1" customFormat="1" ht="56.25">
      <c r="A23" s="6" t="s">
        <v>347</v>
      </c>
      <c r="B23" s="68" t="s">
        <v>186</v>
      </c>
      <c r="C23" s="69" t="s">
        <v>25</v>
      </c>
      <c r="D23" s="70">
        <v>1</v>
      </c>
      <c r="E23" s="7"/>
      <c r="F23" s="14"/>
      <c r="G23" s="9"/>
    </row>
    <row r="24" spans="1:7" s="1" customFormat="1" ht="67.5">
      <c r="A24" s="6" t="s">
        <v>348</v>
      </c>
      <c r="B24" s="68" t="s">
        <v>191</v>
      </c>
      <c r="C24" s="69" t="s">
        <v>25</v>
      </c>
      <c r="D24" s="70">
        <v>2</v>
      </c>
      <c r="E24" s="7"/>
      <c r="F24" s="14"/>
      <c r="G24" s="9"/>
    </row>
    <row r="25" spans="1:7" s="1" customFormat="1" ht="45">
      <c r="A25" s="6" t="s">
        <v>349</v>
      </c>
      <c r="B25" s="68" t="s">
        <v>192</v>
      </c>
      <c r="C25" s="69" t="s">
        <v>25</v>
      </c>
      <c r="D25" s="70">
        <v>2</v>
      </c>
      <c r="E25" s="7"/>
      <c r="F25" s="14"/>
      <c r="G25" s="9"/>
    </row>
    <row r="26" spans="1:7" s="1" customFormat="1" ht="45">
      <c r="A26" s="6" t="s">
        <v>350</v>
      </c>
      <c r="B26" s="68" t="s">
        <v>193</v>
      </c>
      <c r="C26" s="69" t="s">
        <v>25</v>
      </c>
      <c r="D26" s="70">
        <v>1</v>
      </c>
      <c r="E26" s="7"/>
      <c r="F26" s="14"/>
      <c r="G26" s="9"/>
    </row>
    <row r="27" spans="1:7" s="1" customFormat="1" ht="45">
      <c r="A27" s="6" t="s">
        <v>351</v>
      </c>
      <c r="B27" s="68" t="s">
        <v>194</v>
      </c>
      <c r="C27" s="69" t="s">
        <v>25</v>
      </c>
      <c r="D27" s="70">
        <v>1</v>
      </c>
      <c r="E27" s="7"/>
      <c r="F27" s="14"/>
      <c r="G27" s="9"/>
    </row>
    <row r="28" spans="1:7" s="1" customFormat="1" ht="67.5">
      <c r="A28" s="6" t="s">
        <v>352</v>
      </c>
      <c r="B28" s="68" t="s">
        <v>195</v>
      </c>
      <c r="C28" s="69" t="s">
        <v>17</v>
      </c>
      <c r="D28" s="70">
        <v>86.05</v>
      </c>
      <c r="E28" s="7"/>
      <c r="F28" s="14"/>
      <c r="G28" s="9"/>
    </row>
    <row r="29" spans="1:7" s="1" customFormat="1" ht="45">
      <c r="A29" s="6" t="s">
        <v>353</v>
      </c>
      <c r="B29" s="68" t="s">
        <v>196</v>
      </c>
      <c r="C29" s="69" t="s">
        <v>17</v>
      </c>
      <c r="D29" s="70">
        <v>17.489999999999998</v>
      </c>
      <c r="E29" s="7"/>
      <c r="F29" s="14"/>
      <c r="G29" s="9"/>
    </row>
    <row r="30" spans="1:7" s="1" customFormat="1" ht="45">
      <c r="A30" s="6" t="s">
        <v>354</v>
      </c>
      <c r="B30" s="68" t="s">
        <v>190</v>
      </c>
      <c r="C30" s="69" t="s">
        <v>17</v>
      </c>
      <c r="D30" s="70">
        <v>145.41999999999999</v>
      </c>
      <c r="E30" s="7"/>
      <c r="F30" s="14"/>
      <c r="G30" s="9"/>
    </row>
    <row r="31" spans="1:7" s="1" customFormat="1" ht="33.75">
      <c r="A31" s="6" t="s">
        <v>355</v>
      </c>
      <c r="B31" s="68" t="s">
        <v>65</v>
      </c>
      <c r="C31" s="69" t="s">
        <v>18</v>
      </c>
      <c r="D31" s="70">
        <v>239.6</v>
      </c>
      <c r="E31" s="7"/>
      <c r="F31" s="14"/>
      <c r="G31" s="9"/>
    </row>
    <row r="32" spans="1:7" s="1" customFormat="1" ht="33.75">
      <c r="A32" s="6" t="s">
        <v>356</v>
      </c>
      <c r="B32" s="68" t="s">
        <v>66</v>
      </c>
      <c r="C32" s="69" t="s">
        <v>19</v>
      </c>
      <c r="D32" s="70">
        <v>4552.3999999999996</v>
      </c>
      <c r="E32" s="7"/>
      <c r="F32" s="8"/>
      <c r="G32" s="9"/>
    </row>
    <row r="33" spans="1:7" s="1" customFormat="1">
      <c r="A33" s="3" t="s">
        <v>141</v>
      </c>
      <c r="B33" s="4" t="s">
        <v>87</v>
      </c>
      <c r="C33" s="4"/>
      <c r="D33" s="4"/>
      <c r="E33" s="4"/>
      <c r="F33" s="4"/>
      <c r="G33" s="5">
        <f>ROUND(SUM(G34,G52),2)</f>
        <v>0</v>
      </c>
    </row>
    <row r="34" spans="1:7" s="1" customFormat="1">
      <c r="A34" s="16" t="s">
        <v>142</v>
      </c>
      <c r="B34" s="17" t="s">
        <v>97</v>
      </c>
      <c r="C34" s="18"/>
      <c r="D34" s="19"/>
      <c r="E34" s="61"/>
      <c r="F34" s="20"/>
      <c r="G34" s="61">
        <f>ROUND(SUM(G35:G51),2)</f>
        <v>0</v>
      </c>
    </row>
    <row r="35" spans="1:7" s="1" customFormat="1" ht="33.75">
      <c r="A35" s="6" t="s">
        <v>357</v>
      </c>
      <c r="B35" s="68" t="s">
        <v>67</v>
      </c>
      <c r="C35" s="69" t="s">
        <v>17</v>
      </c>
      <c r="D35" s="70">
        <v>984.68</v>
      </c>
      <c r="E35" s="7"/>
      <c r="F35" s="8"/>
      <c r="G35" s="9"/>
    </row>
    <row r="36" spans="1:7" s="1" customFormat="1" ht="45">
      <c r="A36" s="6" t="s">
        <v>358</v>
      </c>
      <c r="B36" s="68" t="s">
        <v>58</v>
      </c>
      <c r="C36" s="69" t="s">
        <v>18</v>
      </c>
      <c r="D36" s="70">
        <v>44.31</v>
      </c>
      <c r="E36" s="7"/>
      <c r="F36" s="8"/>
      <c r="G36" s="9"/>
    </row>
    <row r="37" spans="1:7" s="1" customFormat="1" ht="45">
      <c r="A37" s="6" t="s">
        <v>359</v>
      </c>
      <c r="B37" s="68" t="s">
        <v>88</v>
      </c>
      <c r="C37" s="69" t="s">
        <v>17</v>
      </c>
      <c r="D37" s="70">
        <v>689.28</v>
      </c>
      <c r="E37" s="7"/>
      <c r="F37" s="8"/>
      <c r="G37" s="9"/>
    </row>
    <row r="38" spans="1:7" s="1" customFormat="1" ht="45">
      <c r="A38" s="6" t="s">
        <v>360</v>
      </c>
      <c r="B38" s="68" t="s">
        <v>86</v>
      </c>
      <c r="C38" s="69" t="s">
        <v>18</v>
      </c>
      <c r="D38" s="70">
        <v>17.72</v>
      </c>
      <c r="E38" s="7"/>
      <c r="F38" s="8"/>
      <c r="G38" s="9"/>
    </row>
    <row r="39" spans="1:7" s="1" customFormat="1" ht="56.25">
      <c r="A39" s="6" t="s">
        <v>361</v>
      </c>
      <c r="B39" s="68" t="s">
        <v>68</v>
      </c>
      <c r="C39" s="69" t="s">
        <v>18</v>
      </c>
      <c r="D39" s="70">
        <v>26.59</v>
      </c>
      <c r="E39" s="7"/>
      <c r="F39" s="8"/>
      <c r="G39" s="9"/>
    </row>
    <row r="40" spans="1:7" s="1" customFormat="1" ht="33.75">
      <c r="A40" s="6" t="s">
        <v>362</v>
      </c>
      <c r="B40" s="68" t="s">
        <v>89</v>
      </c>
      <c r="C40" s="69" t="s">
        <v>24</v>
      </c>
      <c r="D40" s="70">
        <v>142.4</v>
      </c>
      <c r="E40" s="7"/>
      <c r="F40" s="8"/>
      <c r="G40" s="9"/>
    </row>
    <row r="41" spans="1:7" s="1" customFormat="1" ht="33.75">
      <c r="A41" s="6" t="s">
        <v>363</v>
      </c>
      <c r="B41" s="68" t="s">
        <v>90</v>
      </c>
      <c r="C41" s="69" t="s">
        <v>24</v>
      </c>
      <c r="D41" s="70">
        <v>87.31</v>
      </c>
      <c r="E41" s="7"/>
      <c r="F41" s="8"/>
      <c r="G41" s="9"/>
    </row>
    <row r="42" spans="1:7" s="1" customFormat="1" ht="33.75">
      <c r="A42" s="6" t="s">
        <v>364</v>
      </c>
      <c r="B42" s="68" t="s">
        <v>91</v>
      </c>
      <c r="C42" s="69" t="s">
        <v>24</v>
      </c>
      <c r="D42" s="70">
        <v>213.42</v>
      </c>
      <c r="E42" s="7"/>
      <c r="F42" s="8"/>
      <c r="G42" s="9"/>
    </row>
    <row r="43" spans="1:7" s="1" customFormat="1" ht="45">
      <c r="A43" s="6" t="s">
        <v>365</v>
      </c>
      <c r="B43" s="68" t="s">
        <v>92</v>
      </c>
      <c r="C43" s="69" t="s">
        <v>17</v>
      </c>
      <c r="D43" s="70">
        <v>218.28</v>
      </c>
      <c r="E43" s="7"/>
      <c r="F43" s="8"/>
      <c r="G43" s="9"/>
    </row>
    <row r="44" spans="1:7" s="1" customFormat="1" ht="33.75">
      <c r="A44" s="6" t="s">
        <v>366</v>
      </c>
      <c r="B44" s="68" t="s">
        <v>93</v>
      </c>
      <c r="C44" s="69" t="s">
        <v>17</v>
      </c>
      <c r="D44" s="70">
        <v>766.4</v>
      </c>
      <c r="E44" s="7"/>
      <c r="F44" s="8"/>
      <c r="G44" s="9"/>
    </row>
    <row r="45" spans="1:7" s="1" customFormat="1" ht="33.75">
      <c r="A45" s="6" t="s">
        <v>367</v>
      </c>
      <c r="B45" s="68" t="s">
        <v>69</v>
      </c>
      <c r="C45" s="69" t="s">
        <v>17</v>
      </c>
      <c r="D45" s="70">
        <v>196.94</v>
      </c>
      <c r="E45" s="7"/>
      <c r="F45" s="8"/>
      <c r="G45" s="9"/>
    </row>
    <row r="46" spans="1:7" s="1" customFormat="1" ht="22.5">
      <c r="A46" s="6" t="s">
        <v>368</v>
      </c>
      <c r="B46" s="68" t="s">
        <v>70</v>
      </c>
      <c r="C46" s="69" t="s">
        <v>24</v>
      </c>
      <c r="D46" s="70">
        <v>877.14</v>
      </c>
      <c r="E46" s="7"/>
      <c r="F46" s="14"/>
      <c r="G46" s="9"/>
    </row>
    <row r="47" spans="1:7" s="1" customFormat="1" ht="90">
      <c r="A47" s="6" t="s">
        <v>369</v>
      </c>
      <c r="B47" s="68" t="s">
        <v>95</v>
      </c>
      <c r="C47" s="69" t="s">
        <v>25</v>
      </c>
      <c r="D47" s="70">
        <v>34</v>
      </c>
      <c r="E47" s="7"/>
      <c r="F47" s="14"/>
      <c r="G47" s="9"/>
    </row>
    <row r="48" spans="1:7" s="1" customFormat="1" ht="90">
      <c r="A48" s="6" t="s">
        <v>370</v>
      </c>
      <c r="B48" s="68" t="s">
        <v>94</v>
      </c>
      <c r="C48" s="69" t="s">
        <v>25</v>
      </c>
      <c r="D48" s="70">
        <v>310</v>
      </c>
      <c r="E48" s="7"/>
      <c r="F48" s="14"/>
      <c r="G48" s="9"/>
    </row>
    <row r="49" spans="1:7" s="1" customFormat="1" ht="90">
      <c r="A49" s="6" t="s">
        <v>371</v>
      </c>
      <c r="B49" s="68" t="s">
        <v>99</v>
      </c>
      <c r="C49" s="69" t="s">
        <v>25</v>
      </c>
      <c r="D49" s="70">
        <v>12</v>
      </c>
      <c r="E49" s="7"/>
      <c r="F49" s="14"/>
      <c r="G49" s="9"/>
    </row>
    <row r="50" spans="1:7" s="1" customFormat="1" ht="33.75">
      <c r="A50" s="6" t="s">
        <v>372</v>
      </c>
      <c r="B50" s="68" t="s">
        <v>65</v>
      </c>
      <c r="C50" s="69" t="s">
        <v>18</v>
      </c>
      <c r="D50" s="70">
        <v>26.590000000000003</v>
      </c>
      <c r="E50" s="7"/>
      <c r="F50" s="8"/>
      <c r="G50" s="9"/>
    </row>
    <row r="51" spans="1:7" s="1" customFormat="1" ht="33.75">
      <c r="A51" s="6" t="s">
        <v>373</v>
      </c>
      <c r="B51" s="68" t="s">
        <v>66</v>
      </c>
      <c r="C51" s="69" t="s">
        <v>19</v>
      </c>
      <c r="D51" s="70">
        <v>505.21000000000004</v>
      </c>
      <c r="E51" s="7"/>
      <c r="F51" s="8"/>
      <c r="G51" s="9"/>
    </row>
    <row r="52" spans="1:7" s="1" customFormat="1">
      <c r="A52" s="16" t="s">
        <v>143</v>
      </c>
      <c r="B52" s="17" t="s">
        <v>98</v>
      </c>
      <c r="C52" s="18"/>
      <c r="D52" s="19"/>
      <c r="E52" s="61"/>
      <c r="F52" s="20"/>
      <c r="G52" s="61">
        <f>ROUND(SUM(G53:G53),2)</f>
        <v>0</v>
      </c>
    </row>
    <row r="53" spans="1:7" s="1" customFormat="1" ht="67.5">
      <c r="A53" s="6" t="s">
        <v>374</v>
      </c>
      <c r="B53" s="68" t="s">
        <v>96</v>
      </c>
      <c r="C53" s="69" t="s">
        <v>25</v>
      </c>
      <c r="D53" s="70">
        <v>2</v>
      </c>
      <c r="E53" s="7"/>
      <c r="F53" s="8"/>
      <c r="G53" s="9"/>
    </row>
    <row r="54" spans="1:7">
      <c r="A54" s="3" t="s">
        <v>144</v>
      </c>
      <c r="B54" s="15" t="s">
        <v>73</v>
      </c>
      <c r="C54" s="12"/>
      <c r="D54" s="13"/>
      <c r="E54" s="13"/>
      <c r="F54" s="13"/>
      <c r="G54" s="60">
        <f>ROUND(SUM(G55,G65,G60,G69,G76,G79),2)</f>
        <v>0</v>
      </c>
    </row>
    <row r="55" spans="1:7" s="1" customFormat="1">
      <c r="A55" s="16" t="s">
        <v>145</v>
      </c>
      <c r="B55" s="17" t="s">
        <v>32</v>
      </c>
      <c r="C55" s="18"/>
      <c r="D55" s="19"/>
      <c r="E55" s="62"/>
      <c r="F55" s="20"/>
      <c r="G55" s="62">
        <f>ROUND(SUM(G56:G59),2)</f>
        <v>0</v>
      </c>
    </row>
    <row r="56" spans="1:7" s="1" customFormat="1" ht="33.75">
      <c r="A56" s="6" t="s">
        <v>375</v>
      </c>
      <c r="B56" s="68" t="s">
        <v>67</v>
      </c>
      <c r="C56" s="69" t="s">
        <v>17</v>
      </c>
      <c r="D56" s="70">
        <v>8.15</v>
      </c>
      <c r="E56" s="7"/>
      <c r="F56" s="14"/>
      <c r="G56" s="9"/>
    </row>
    <row r="57" spans="1:7" s="1" customFormat="1" ht="45">
      <c r="A57" s="6" t="s">
        <v>376</v>
      </c>
      <c r="B57" s="68" t="s">
        <v>57</v>
      </c>
      <c r="C57" s="69" t="s">
        <v>18</v>
      </c>
      <c r="D57" s="70">
        <v>4.34</v>
      </c>
      <c r="E57" s="7"/>
      <c r="F57" s="14"/>
      <c r="G57" s="9"/>
    </row>
    <row r="58" spans="1:7" s="1" customFormat="1" ht="33.75">
      <c r="A58" s="6" t="s">
        <v>377</v>
      </c>
      <c r="B58" s="68" t="s">
        <v>65</v>
      </c>
      <c r="C58" s="69" t="s">
        <v>18</v>
      </c>
      <c r="D58" s="70">
        <v>4.34</v>
      </c>
      <c r="E58" s="7"/>
      <c r="F58" s="10"/>
      <c r="G58" s="9"/>
    </row>
    <row r="59" spans="1:7" s="1" customFormat="1" ht="33.75">
      <c r="A59" s="6" t="s">
        <v>378</v>
      </c>
      <c r="B59" s="68" t="s">
        <v>66</v>
      </c>
      <c r="C59" s="69" t="s">
        <v>19</v>
      </c>
      <c r="D59" s="70">
        <v>82.46</v>
      </c>
      <c r="E59" s="7"/>
      <c r="F59" s="8"/>
      <c r="G59" s="9"/>
    </row>
    <row r="60" spans="1:7" s="1" customFormat="1">
      <c r="A60" s="16" t="s">
        <v>146</v>
      </c>
      <c r="B60" s="17" t="s">
        <v>105</v>
      </c>
      <c r="C60" s="18"/>
      <c r="D60" s="19"/>
      <c r="E60" s="62"/>
      <c r="F60" s="20"/>
      <c r="G60" s="62">
        <f>ROUND(SUM(G61:G64),2)</f>
        <v>0</v>
      </c>
    </row>
    <row r="61" spans="1:7" s="1" customFormat="1" ht="33.75">
      <c r="A61" s="6" t="s">
        <v>379</v>
      </c>
      <c r="B61" s="68" t="s">
        <v>29</v>
      </c>
      <c r="C61" s="69" t="s">
        <v>17</v>
      </c>
      <c r="D61" s="70">
        <v>3.61</v>
      </c>
      <c r="E61" s="7"/>
      <c r="F61" s="8"/>
      <c r="G61" s="9"/>
    </row>
    <row r="62" spans="1:7" s="1" customFormat="1" ht="33.75">
      <c r="A62" s="6" t="s">
        <v>380</v>
      </c>
      <c r="B62" s="68" t="s">
        <v>106</v>
      </c>
      <c r="C62" s="69" t="s">
        <v>17</v>
      </c>
      <c r="D62" s="70">
        <v>6.52</v>
      </c>
      <c r="E62" s="7"/>
      <c r="F62" s="8"/>
      <c r="G62" s="9"/>
    </row>
    <row r="63" spans="1:7" s="1" customFormat="1" ht="33.75">
      <c r="A63" s="6" t="s">
        <v>381</v>
      </c>
      <c r="B63" s="68" t="s">
        <v>37</v>
      </c>
      <c r="C63" s="69" t="s">
        <v>28</v>
      </c>
      <c r="D63" s="70">
        <v>149.63</v>
      </c>
      <c r="E63" s="7"/>
      <c r="F63" s="8"/>
      <c r="G63" s="9"/>
    </row>
    <row r="64" spans="1:7" s="1" customFormat="1" ht="33.75">
      <c r="A64" s="6" t="s">
        <v>382</v>
      </c>
      <c r="B64" s="68" t="s">
        <v>198</v>
      </c>
      <c r="C64" s="69" t="s">
        <v>18</v>
      </c>
      <c r="D64" s="70">
        <v>1.63</v>
      </c>
      <c r="E64" s="7"/>
      <c r="F64" s="14"/>
      <c r="G64" s="9"/>
    </row>
    <row r="65" spans="1:7" s="1" customFormat="1">
      <c r="A65" s="16" t="s">
        <v>147</v>
      </c>
      <c r="B65" s="17" t="s">
        <v>107</v>
      </c>
      <c r="C65" s="18"/>
      <c r="D65" s="19"/>
      <c r="E65" s="62"/>
      <c r="F65" s="20"/>
      <c r="G65" s="62">
        <f>ROUND(SUM(G66:G68),2)</f>
        <v>0</v>
      </c>
    </row>
    <row r="66" spans="1:7" s="1" customFormat="1" ht="135">
      <c r="A66" s="6" t="s">
        <v>383</v>
      </c>
      <c r="B66" s="68" t="s">
        <v>187</v>
      </c>
      <c r="C66" s="69" t="s">
        <v>17</v>
      </c>
      <c r="D66" s="70">
        <v>16.78</v>
      </c>
      <c r="E66" s="7"/>
      <c r="F66" s="8"/>
      <c r="G66" s="9"/>
    </row>
    <row r="67" spans="1:7" s="1" customFormat="1" ht="33.75">
      <c r="A67" s="6" t="s">
        <v>384</v>
      </c>
      <c r="B67" s="68" t="s">
        <v>37</v>
      </c>
      <c r="C67" s="69" t="s">
        <v>28</v>
      </c>
      <c r="D67" s="70">
        <v>140.03</v>
      </c>
      <c r="E67" s="7"/>
      <c r="F67" s="8"/>
      <c r="G67" s="9"/>
    </row>
    <row r="68" spans="1:7" s="1" customFormat="1" ht="33.75">
      <c r="A68" s="6" t="s">
        <v>385</v>
      </c>
      <c r="B68" s="68" t="s">
        <v>198</v>
      </c>
      <c r="C68" s="69" t="s">
        <v>18</v>
      </c>
      <c r="D68" s="70">
        <v>1.55</v>
      </c>
      <c r="E68" s="7"/>
      <c r="F68" s="14"/>
      <c r="G68" s="9"/>
    </row>
    <row r="69" spans="1:7" s="1" customFormat="1">
      <c r="A69" s="16" t="s">
        <v>148</v>
      </c>
      <c r="B69" s="17" t="s">
        <v>109</v>
      </c>
      <c r="C69" s="18"/>
      <c r="D69" s="19"/>
      <c r="E69" s="62"/>
      <c r="F69" s="20"/>
      <c r="G69" s="62">
        <f>ROUND(SUM(G70:G75),2)</f>
        <v>0</v>
      </c>
    </row>
    <row r="70" spans="1:7" s="1" customFormat="1" ht="67.5">
      <c r="A70" s="6" t="s">
        <v>386</v>
      </c>
      <c r="B70" s="68" t="s">
        <v>136</v>
      </c>
      <c r="C70" s="69" t="s">
        <v>28</v>
      </c>
      <c r="D70" s="70">
        <v>542.35</v>
      </c>
      <c r="E70" s="7"/>
      <c r="F70" s="14"/>
      <c r="G70" s="9"/>
    </row>
    <row r="71" spans="1:7" s="1" customFormat="1" ht="56.25">
      <c r="A71" s="6" t="s">
        <v>387</v>
      </c>
      <c r="B71" s="68" t="s">
        <v>135</v>
      </c>
      <c r="C71" s="69" t="s">
        <v>28</v>
      </c>
      <c r="D71" s="70">
        <v>62.7</v>
      </c>
      <c r="E71" s="7"/>
      <c r="F71" s="14"/>
      <c r="G71" s="9"/>
    </row>
    <row r="72" spans="1:7" s="1" customFormat="1" ht="45">
      <c r="A72" s="6" t="s">
        <v>388</v>
      </c>
      <c r="B72" s="68" t="s">
        <v>108</v>
      </c>
      <c r="C72" s="69" t="s">
        <v>28</v>
      </c>
      <c r="D72" s="70">
        <v>605.04999999999995</v>
      </c>
      <c r="E72" s="7"/>
      <c r="F72" s="14"/>
      <c r="G72" s="9"/>
    </row>
    <row r="73" spans="1:7" s="1" customFormat="1" ht="45">
      <c r="A73" s="6" t="s">
        <v>389</v>
      </c>
      <c r="B73" s="68" t="s">
        <v>137</v>
      </c>
      <c r="C73" s="69" t="s">
        <v>25</v>
      </c>
      <c r="D73" s="70">
        <v>1</v>
      </c>
      <c r="E73" s="7"/>
      <c r="F73" s="14"/>
      <c r="G73" s="9"/>
    </row>
    <row r="74" spans="1:7" s="1" customFormat="1" ht="33.75">
      <c r="A74" s="6" t="s">
        <v>390</v>
      </c>
      <c r="B74" s="68" t="s">
        <v>110</v>
      </c>
      <c r="C74" s="69" t="s">
        <v>25</v>
      </c>
      <c r="D74" s="70">
        <v>1</v>
      </c>
      <c r="E74" s="7"/>
      <c r="F74" s="14"/>
      <c r="G74" s="9"/>
    </row>
    <row r="75" spans="1:7" s="1" customFormat="1" ht="45">
      <c r="A75" s="6" t="s">
        <v>391</v>
      </c>
      <c r="B75" s="68" t="s">
        <v>134</v>
      </c>
      <c r="C75" s="69" t="s">
        <v>25</v>
      </c>
      <c r="D75" s="70">
        <v>1</v>
      </c>
      <c r="E75" s="7"/>
      <c r="F75" s="14"/>
      <c r="G75" s="9"/>
    </row>
    <row r="76" spans="1:7" ht="13.5" customHeight="1">
      <c r="A76" s="16" t="s">
        <v>149</v>
      </c>
      <c r="B76" s="17" t="s">
        <v>111</v>
      </c>
      <c r="C76" s="18"/>
      <c r="D76" s="19"/>
      <c r="E76" s="62"/>
      <c r="F76" s="20"/>
      <c r="G76" s="62">
        <f>ROUND(SUM(G77:G78),2)</f>
        <v>0</v>
      </c>
    </row>
    <row r="77" spans="1:7" s="1" customFormat="1" ht="90">
      <c r="A77" s="6" t="s">
        <v>392</v>
      </c>
      <c r="B77" s="68" t="s">
        <v>133</v>
      </c>
      <c r="C77" s="69" t="s">
        <v>25</v>
      </c>
      <c r="D77" s="70">
        <v>1</v>
      </c>
      <c r="E77" s="7"/>
      <c r="F77" s="14"/>
      <c r="G77" s="9"/>
    </row>
    <row r="78" spans="1:7" s="1" customFormat="1" ht="90">
      <c r="A78" s="6" t="s">
        <v>393</v>
      </c>
      <c r="B78" s="68" t="s">
        <v>74</v>
      </c>
      <c r="C78" s="69" t="s">
        <v>25</v>
      </c>
      <c r="D78" s="70">
        <v>1</v>
      </c>
      <c r="E78" s="7"/>
      <c r="F78" s="14"/>
      <c r="G78" s="9"/>
    </row>
    <row r="79" spans="1:7" ht="13.5" customHeight="1">
      <c r="A79" s="16" t="s">
        <v>150</v>
      </c>
      <c r="B79" s="17" t="s">
        <v>112</v>
      </c>
      <c r="C79" s="18"/>
      <c r="D79" s="19"/>
      <c r="E79" s="62"/>
      <c r="F79" s="20"/>
      <c r="G79" s="62">
        <f>ROUND(SUM(G80),2)</f>
        <v>0</v>
      </c>
    </row>
    <row r="80" spans="1:7" s="1" customFormat="1" ht="168.75">
      <c r="A80" s="6" t="s">
        <v>394</v>
      </c>
      <c r="B80" s="68" t="s">
        <v>113</v>
      </c>
      <c r="C80" s="69" t="s">
        <v>25</v>
      </c>
      <c r="D80" s="70">
        <v>1</v>
      </c>
      <c r="E80" s="7"/>
      <c r="F80" s="8"/>
      <c r="G80" s="9"/>
    </row>
    <row r="81" spans="1:7" s="1" customFormat="1">
      <c r="A81" s="3" t="s">
        <v>151</v>
      </c>
      <c r="B81" s="15" t="s">
        <v>199</v>
      </c>
      <c r="C81" s="12"/>
      <c r="D81" s="13"/>
      <c r="E81" s="13"/>
      <c r="F81" s="13"/>
      <c r="G81" s="60">
        <f>ROUND(SUM(G82,G88,G96),2)</f>
        <v>0</v>
      </c>
    </row>
    <row r="82" spans="1:7" s="1" customFormat="1">
      <c r="A82" s="16" t="s">
        <v>152</v>
      </c>
      <c r="B82" s="17" t="s">
        <v>32</v>
      </c>
      <c r="C82" s="18"/>
      <c r="D82" s="19"/>
      <c r="E82" s="61"/>
      <c r="F82" s="20"/>
      <c r="G82" s="61">
        <f>ROUND(SUM(G83:G87),2)</f>
        <v>0</v>
      </c>
    </row>
    <row r="83" spans="1:7" s="1" customFormat="1" ht="33.75">
      <c r="A83" s="6" t="s">
        <v>395</v>
      </c>
      <c r="B83" s="68" t="s">
        <v>67</v>
      </c>
      <c r="C83" s="69" t="s">
        <v>17</v>
      </c>
      <c r="D83" s="70">
        <v>25.32</v>
      </c>
      <c r="E83" s="7"/>
      <c r="F83" s="14"/>
      <c r="G83" s="9"/>
    </row>
    <row r="84" spans="1:7" s="1" customFormat="1" ht="45">
      <c r="A84" s="6" t="s">
        <v>396</v>
      </c>
      <c r="B84" s="68" t="s">
        <v>58</v>
      </c>
      <c r="C84" s="69" t="s">
        <v>18</v>
      </c>
      <c r="D84" s="70">
        <v>7.11</v>
      </c>
      <c r="E84" s="7"/>
      <c r="F84" s="14"/>
      <c r="G84" s="9"/>
    </row>
    <row r="85" spans="1:7" s="71" customFormat="1" ht="45">
      <c r="A85" s="74" t="s">
        <v>397</v>
      </c>
      <c r="B85" s="68" t="s">
        <v>200</v>
      </c>
      <c r="C85" s="69" t="s">
        <v>18</v>
      </c>
      <c r="D85" s="70">
        <v>2.54</v>
      </c>
      <c r="E85" s="72"/>
      <c r="F85" s="73"/>
      <c r="G85" s="9"/>
    </row>
    <row r="86" spans="1:7" s="1" customFormat="1" ht="33.75">
      <c r="A86" s="6" t="s">
        <v>398</v>
      </c>
      <c r="B86" s="68" t="s">
        <v>65</v>
      </c>
      <c r="C86" s="69" t="s">
        <v>18</v>
      </c>
      <c r="D86" s="70">
        <v>7.11</v>
      </c>
      <c r="E86" s="7"/>
      <c r="F86" s="10"/>
      <c r="G86" s="9"/>
    </row>
    <row r="87" spans="1:7" s="1" customFormat="1" ht="33.75">
      <c r="A87" s="6" t="s">
        <v>399</v>
      </c>
      <c r="B87" s="68" t="s">
        <v>66</v>
      </c>
      <c r="C87" s="69" t="s">
        <v>19</v>
      </c>
      <c r="D87" s="70">
        <v>135.09</v>
      </c>
      <c r="E87" s="7"/>
      <c r="F87" s="8"/>
      <c r="G87" s="9"/>
    </row>
    <row r="88" spans="1:7" s="1" customFormat="1">
      <c r="A88" s="16" t="s">
        <v>153</v>
      </c>
      <c r="B88" s="17" t="s">
        <v>201</v>
      </c>
      <c r="C88" s="18"/>
      <c r="D88" s="19"/>
      <c r="E88" s="61"/>
      <c r="F88" s="20"/>
      <c r="G88" s="61">
        <f>ROUND(SUM(G89:G95),2)</f>
        <v>0</v>
      </c>
    </row>
    <row r="89" spans="1:7" s="1" customFormat="1" ht="33.75">
      <c r="A89" s="6" t="s">
        <v>400</v>
      </c>
      <c r="B89" s="68" t="s">
        <v>29</v>
      </c>
      <c r="C89" s="69" t="s">
        <v>17</v>
      </c>
      <c r="D89" s="70">
        <v>23.71</v>
      </c>
      <c r="E89" s="7"/>
      <c r="F89" s="8"/>
      <c r="G89" s="9"/>
    </row>
    <row r="90" spans="1:7" s="1" customFormat="1" ht="33.75">
      <c r="A90" s="6" t="s">
        <v>401</v>
      </c>
      <c r="B90" s="68" t="s">
        <v>38</v>
      </c>
      <c r="C90" s="69" t="s">
        <v>17</v>
      </c>
      <c r="D90" s="70">
        <v>9.6</v>
      </c>
      <c r="E90" s="7"/>
      <c r="F90" s="14"/>
      <c r="G90" s="9"/>
    </row>
    <row r="91" spans="1:7" s="1" customFormat="1" ht="22.5">
      <c r="A91" s="6" t="s">
        <v>402</v>
      </c>
      <c r="B91" s="68" t="s">
        <v>40</v>
      </c>
      <c r="C91" s="69" t="s">
        <v>18</v>
      </c>
      <c r="D91" s="70">
        <v>2.0699999999999998</v>
      </c>
      <c r="E91" s="7"/>
      <c r="F91" s="14"/>
      <c r="G91" s="9"/>
    </row>
    <row r="92" spans="1:7" s="1" customFormat="1" ht="33.75">
      <c r="A92" s="6" t="s">
        <v>403</v>
      </c>
      <c r="B92" s="68" t="s">
        <v>78</v>
      </c>
      <c r="C92" s="69" t="s">
        <v>18</v>
      </c>
      <c r="D92" s="70">
        <v>6.62</v>
      </c>
      <c r="E92" s="7"/>
      <c r="F92" s="14"/>
      <c r="G92" s="9"/>
    </row>
    <row r="93" spans="1:7" s="1" customFormat="1" ht="33.75">
      <c r="A93" s="6" t="s">
        <v>404</v>
      </c>
      <c r="B93" s="68" t="s">
        <v>79</v>
      </c>
      <c r="C93" s="69" t="s">
        <v>18</v>
      </c>
      <c r="D93" s="70">
        <v>8.1</v>
      </c>
      <c r="E93" s="7"/>
      <c r="F93" s="14"/>
      <c r="G93" s="9"/>
    </row>
    <row r="94" spans="1:7" s="1" customFormat="1" ht="22.5">
      <c r="A94" s="6" t="s">
        <v>405</v>
      </c>
      <c r="B94" s="68" t="s">
        <v>80</v>
      </c>
      <c r="C94" s="69" t="s">
        <v>17</v>
      </c>
      <c r="D94" s="70">
        <v>40.51</v>
      </c>
      <c r="E94" s="7"/>
      <c r="F94" s="14"/>
      <c r="G94" s="9"/>
    </row>
    <row r="95" spans="1:7" s="1" customFormat="1" ht="45">
      <c r="A95" s="6" t="s">
        <v>406</v>
      </c>
      <c r="B95" s="68" t="s">
        <v>81</v>
      </c>
      <c r="C95" s="69" t="s">
        <v>24</v>
      </c>
      <c r="D95" s="70">
        <v>50.64</v>
      </c>
      <c r="E95" s="7"/>
      <c r="F95" s="14"/>
      <c r="G95" s="9"/>
    </row>
    <row r="96" spans="1:7" s="1" customFormat="1">
      <c r="A96" s="16" t="s">
        <v>154</v>
      </c>
      <c r="B96" s="17" t="s">
        <v>82</v>
      </c>
      <c r="C96" s="18"/>
      <c r="D96" s="19"/>
      <c r="E96" s="61"/>
      <c r="F96" s="20"/>
      <c r="G96" s="61">
        <f>ROUND(SUM(G97:G98),2)</f>
        <v>0</v>
      </c>
    </row>
    <row r="97" spans="1:7" s="1" customFormat="1" ht="56.25">
      <c r="A97" s="6" t="s">
        <v>407</v>
      </c>
      <c r="B97" s="68" t="s">
        <v>83</v>
      </c>
      <c r="C97" s="69" t="s">
        <v>28</v>
      </c>
      <c r="D97" s="70">
        <v>6186.9</v>
      </c>
      <c r="E97" s="7"/>
      <c r="F97" s="14"/>
      <c r="G97" s="9"/>
    </row>
    <row r="98" spans="1:7" s="1" customFormat="1" ht="33.75">
      <c r="A98" s="6" t="s">
        <v>408</v>
      </c>
      <c r="B98" s="68" t="s">
        <v>77</v>
      </c>
      <c r="C98" s="69" t="s">
        <v>28</v>
      </c>
      <c r="D98" s="70">
        <v>6186.9</v>
      </c>
      <c r="E98" s="7"/>
      <c r="F98" s="14"/>
      <c r="G98" s="9"/>
    </row>
    <row r="99" spans="1:7" s="1" customFormat="1">
      <c r="A99" s="3" t="s">
        <v>155</v>
      </c>
      <c r="B99" s="15" t="s">
        <v>128</v>
      </c>
      <c r="C99" s="12"/>
      <c r="D99" s="13"/>
      <c r="E99" s="13"/>
      <c r="F99" s="13"/>
      <c r="G99" s="5">
        <f>ROUND(SUM(G100,G106,G111),2)</f>
        <v>0</v>
      </c>
    </row>
    <row r="100" spans="1:7" s="1" customFormat="1">
      <c r="A100" s="16" t="s">
        <v>156</v>
      </c>
      <c r="B100" s="17" t="s">
        <v>32</v>
      </c>
      <c r="C100" s="18"/>
      <c r="D100" s="19"/>
      <c r="E100" s="62"/>
      <c r="F100" s="20"/>
      <c r="G100" s="62">
        <f>ROUND(SUM(G101:G105),2)</f>
        <v>0</v>
      </c>
    </row>
    <row r="101" spans="1:7" s="1" customFormat="1" ht="33.75">
      <c r="A101" s="6" t="s">
        <v>409</v>
      </c>
      <c r="B101" s="68" t="s">
        <v>67</v>
      </c>
      <c r="C101" s="69" t="s">
        <v>17</v>
      </c>
      <c r="D101" s="70">
        <v>45.54</v>
      </c>
      <c r="E101" s="7"/>
      <c r="F101" s="14"/>
      <c r="G101" s="9"/>
    </row>
    <row r="102" spans="1:7" s="1" customFormat="1" ht="45">
      <c r="A102" s="6" t="s">
        <v>410</v>
      </c>
      <c r="B102" s="68" t="s">
        <v>58</v>
      </c>
      <c r="C102" s="69" t="s">
        <v>18</v>
      </c>
      <c r="D102" s="70">
        <v>39.85</v>
      </c>
      <c r="E102" s="7"/>
      <c r="F102" s="14"/>
      <c r="G102" s="9"/>
    </row>
    <row r="103" spans="1:7" s="71" customFormat="1" ht="45">
      <c r="A103" s="74" t="s">
        <v>411</v>
      </c>
      <c r="B103" s="68" t="s">
        <v>200</v>
      </c>
      <c r="C103" s="69" t="s">
        <v>18</v>
      </c>
      <c r="D103" s="70">
        <v>13.54</v>
      </c>
      <c r="E103" s="72"/>
      <c r="F103" s="73"/>
      <c r="G103" s="9"/>
    </row>
    <row r="104" spans="1:7" s="1" customFormat="1" ht="33.75">
      <c r="A104" s="6" t="s">
        <v>412</v>
      </c>
      <c r="B104" s="68" t="s">
        <v>65</v>
      </c>
      <c r="C104" s="69" t="s">
        <v>18</v>
      </c>
      <c r="D104" s="70">
        <v>39.85</v>
      </c>
      <c r="E104" s="7"/>
      <c r="F104" s="10"/>
      <c r="G104" s="9"/>
    </row>
    <row r="105" spans="1:7" s="1" customFormat="1" ht="33.75">
      <c r="A105" s="6" t="s">
        <v>413</v>
      </c>
      <c r="B105" s="68" t="s">
        <v>66</v>
      </c>
      <c r="C105" s="69" t="s">
        <v>19</v>
      </c>
      <c r="D105" s="70">
        <v>757.15</v>
      </c>
      <c r="E105" s="7"/>
      <c r="F105" s="8"/>
      <c r="G105" s="9"/>
    </row>
    <row r="106" spans="1:7" s="1" customFormat="1">
      <c r="A106" s="16" t="s">
        <v>157</v>
      </c>
      <c r="B106" s="17" t="s">
        <v>105</v>
      </c>
      <c r="C106" s="18"/>
      <c r="D106" s="19"/>
      <c r="E106" s="62"/>
      <c r="F106" s="20"/>
      <c r="G106" s="62">
        <f>ROUND(SUM(G107:G110),2)</f>
        <v>0</v>
      </c>
    </row>
    <row r="107" spans="1:7" s="1" customFormat="1" ht="33.75">
      <c r="A107" s="6" t="s">
        <v>414</v>
      </c>
      <c r="B107" s="68" t="s">
        <v>38</v>
      </c>
      <c r="C107" s="69" t="s">
        <v>17</v>
      </c>
      <c r="D107" s="70">
        <v>14.77</v>
      </c>
      <c r="E107" s="7"/>
      <c r="F107" s="14"/>
      <c r="G107" s="9"/>
    </row>
    <row r="108" spans="1:7" s="1" customFormat="1" ht="33.75">
      <c r="A108" s="6" t="s">
        <v>415</v>
      </c>
      <c r="B108" s="68" t="s">
        <v>37</v>
      </c>
      <c r="C108" s="69" t="s">
        <v>28</v>
      </c>
      <c r="D108" s="70">
        <v>91.93</v>
      </c>
      <c r="E108" s="7"/>
      <c r="F108" s="14"/>
      <c r="G108" s="9"/>
    </row>
    <row r="109" spans="1:7" s="1" customFormat="1" ht="22.5">
      <c r="A109" s="6" t="s">
        <v>416</v>
      </c>
      <c r="B109" s="68" t="s">
        <v>40</v>
      </c>
      <c r="C109" s="69" t="s">
        <v>18</v>
      </c>
      <c r="D109" s="70">
        <v>1.97</v>
      </c>
      <c r="E109" s="7"/>
      <c r="F109" s="14"/>
      <c r="G109" s="9"/>
    </row>
    <row r="110" spans="1:7" s="1" customFormat="1" ht="33.75">
      <c r="A110" s="6" t="s">
        <v>417</v>
      </c>
      <c r="B110" s="68" t="s">
        <v>129</v>
      </c>
      <c r="C110" s="69" t="s">
        <v>18</v>
      </c>
      <c r="D110" s="70">
        <v>32.19</v>
      </c>
      <c r="E110" s="7"/>
      <c r="F110" s="14"/>
      <c r="G110" s="9"/>
    </row>
    <row r="111" spans="1:7" s="1" customFormat="1">
      <c r="A111" s="16" t="s">
        <v>158</v>
      </c>
      <c r="B111" s="17" t="s">
        <v>130</v>
      </c>
      <c r="C111" s="18"/>
      <c r="D111" s="19"/>
      <c r="E111" s="62"/>
      <c r="F111" s="20"/>
      <c r="G111" s="62">
        <f>ROUND(SUM(G112:G120),2)</f>
        <v>0</v>
      </c>
    </row>
    <row r="112" spans="1:7" s="1" customFormat="1" ht="33.75">
      <c r="A112" s="6" t="s">
        <v>418</v>
      </c>
      <c r="B112" s="68" t="s">
        <v>36</v>
      </c>
      <c r="C112" s="69" t="s">
        <v>17</v>
      </c>
      <c r="D112" s="70">
        <v>97.04</v>
      </c>
      <c r="E112" s="7"/>
      <c r="F112" s="14"/>
      <c r="G112" s="9"/>
    </row>
    <row r="113" spans="1:7" s="1" customFormat="1" ht="33.75">
      <c r="A113" s="6" t="s">
        <v>419</v>
      </c>
      <c r="B113" s="68" t="s">
        <v>37</v>
      </c>
      <c r="C113" s="69" t="s">
        <v>28</v>
      </c>
      <c r="D113" s="70">
        <v>1131.98</v>
      </c>
      <c r="E113" s="7"/>
      <c r="F113" s="14"/>
      <c r="G113" s="9"/>
    </row>
    <row r="114" spans="1:7" s="1" customFormat="1" ht="22.5">
      <c r="A114" s="6" t="s">
        <v>420</v>
      </c>
      <c r="B114" s="68" t="s">
        <v>40</v>
      </c>
      <c r="C114" s="69" t="s">
        <v>18</v>
      </c>
      <c r="D114" s="70">
        <v>6.45</v>
      </c>
      <c r="E114" s="7"/>
      <c r="F114" s="14"/>
      <c r="G114" s="9"/>
    </row>
    <row r="115" spans="1:7" s="1" customFormat="1" ht="56.25">
      <c r="A115" s="6" t="s">
        <v>421</v>
      </c>
      <c r="B115" s="68" t="s">
        <v>240</v>
      </c>
      <c r="C115" s="69" t="s">
        <v>17</v>
      </c>
      <c r="D115" s="70">
        <v>163.19</v>
      </c>
      <c r="E115" s="7"/>
      <c r="F115" s="14"/>
      <c r="G115" s="9"/>
    </row>
    <row r="116" spans="1:7" s="1" customFormat="1" ht="33.75">
      <c r="A116" s="6" t="s">
        <v>422</v>
      </c>
      <c r="B116" s="68" t="s">
        <v>202</v>
      </c>
      <c r="C116" s="69" t="s">
        <v>17</v>
      </c>
      <c r="D116" s="70">
        <v>199.24</v>
      </c>
      <c r="E116" s="7"/>
      <c r="F116" s="14"/>
      <c r="G116" s="9"/>
    </row>
    <row r="117" spans="1:7" s="1" customFormat="1" ht="33.75">
      <c r="A117" s="6" t="s">
        <v>423</v>
      </c>
      <c r="B117" s="68" t="s">
        <v>76</v>
      </c>
      <c r="C117" s="69" t="s">
        <v>17</v>
      </c>
      <c r="D117" s="70">
        <v>199.24</v>
      </c>
      <c r="E117" s="7"/>
      <c r="F117" s="14"/>
      <c r="G117" s="9"/>
    </row>
    <row r="118" spans="1:7" s="1" customFormat="1" ht="33.75">
      <c r="A118" s="6" t="s">
        <v>424</v>
      </c>
      <c r="B118" s="68" t="s">
        <v>203</v>
      </c>
      <c r="C118" s="69" t="s">
        <v>24</v>
      </c>
      <c r="D118" s="70">
        <v>64.489999999999995</v>
      </c>
      <c r="E118" s="7"/>
      <c r="F118" s="14"/>
      <c r="G118" s="9"/>
    </row>
    <row r="119" spans="1:7" s="1" customFormat="1" ht="45">
      <c r="A119" s="6" t="s">
        <v>425</v>
      </c>
      <c r="B119" s="68" t="s">
        <v>131</v>
      </c>
      <c r="C119" s="69" t="s">
        <v>24</v>
      </c>
      <c r="D119" s="70">
        <v>7.56</v>
      </c>
      <c r="E119" s="7"/>
      <c r="F119" s="14"/>
      <c r="G119" s="9"/>
    </row>
    <row r="120" spans="1:7" s="1" customFormat="1" ht="33.75">
      <c r="A120" s="6" t="s">
        <v>426</v>
      </c>
      <c r="B120" s="68" t="s">
        <v>132</v>
      </c>
      <c r="C120" s="69" t="s">
        <v>24</v>
      </c>
      <c r="D120" s="70">
        <v>15.12</v>
      </c>
      <c r="E120" s="7"/>
      <c r="F120" s="14"/>
      <c r="G120" s="9"/>
    </row>
    <row r="121" spans="1:7">
      <c r="A121" s="3" t="s">
        <v>159</v>
      </c>
      <c r="B121" s="15" t="s">
        <v>50</v>
      </c>
      <c r="C121" s="12"/>
      <c r="D121" s="13"/>
      <c r="E121" s="4"/>
      <c r="F121" s="4"/>
      <c r="G121" s="60">
        <f>ROUND(SUM(G122,G128,G133),2)</f>
        <v>0</v>
      </c>
    </row>
    <row r="122" spans="1:7" s="1" customFormat="1">
      <c r="A122" s="16" t="s">
        <v>160</v>
      </c>
      <c r="B122" s="17" t="s">
        <v>32</v>
      </c>
      <c r="C122" s="18"/>
      <c r="D122" s="19"/>
      <c r="E122" s="61"/>
      <c r="F122" s="20"/>
      <c r="G122" s="61">
        <f>ROUND(SUM(G123:G127),2)</f>
        <v>0</v>
      </c>
    </row>
    <row r="123" spans="1:7" s="1" customFormat="1" ht="33.75">
      <c r="A123" s="6" t="s">
        <v>427</v>
      </c>
      <c r="B123" s="68" t="s">
        <v>67</v>
      </c>
      <c r="C123" s="69" t="s">
        <v>17</v>
      </c>
      <c r="D123" s="70">
        <v>50.65</v>
      </c>
      <c r="E123" s="7"/>
      <c r="F123" s="14"/>
      <c r="G123" s="9"/>
    </row>
    <row r="124" spans="1:7" s="1" customFormat="1" ht="45">
      <c r="A124" s="6" t="s">
        <v>428</v>
      </c>
      <c r="B124" s="68" t="s">
        <v>57</v>
      </c>
      <c r="C124" s="69" t="s">
        <v>18</v>
      </c>
      <c r="D124" s="70">
        <v>12.66</v>
      </c>
      <c r="E124" s="7"/>
      <c r="F124" s="14"/>
      <c r="G124" s="9"/>
    </row>
    <row r="125" spans="1:7" s="1" customFormat="1" ht="56.25">
      <c r="A125" s="6" t="s">
        <v>429</v>
      </c>
      <c r="B125" s="68" t="s">
        <v>68</v>
      </c>
      <c r="C125" s="69" t="s">
        <v>18</v>
      </c>
      <c r="D125" s="70">
        <v>7.6</v>
      </c>
      <c r="E125" s="7"/>
      <c r="F125" s="14"/>
      <c r="G125" s="9"/>
    </row>
    <row r="126" spans="1:7" s="1" customFormat="1" ht="33.75">
      <c r="A126" s="6" t="s">
        <v>430</v>
      </c>
      <c r="B126" s="68" t="s">
        <v>65</v>
      </c>
      <c r="C126" s="69" t="s">
        <v>18</v>
      </c>
      <c r="D126" s="70">
        <v>12.66</v>
      </c>
      <c r="E126" s="7"/>
      <c r="F126" s="10"/>
      <c r="G126" s="9"/>
    </row>
    <row r="127" spans="1:7" s="1" customFormat="1" ht="33.75">
      <c r="A127" s="6" t="s">
        <v>431</v>
      </c>
      <c r="B127" s="68" t="s">
        <v>66</v>
      </c>
      <c r="C127" s="69" t="s">
        <v>19</v>
      </c>
      <c r="D127" s="70">
        <v>240.54</v>
      </c>
      <c r="E127" s="7"/>
      <c r="F127" s="8"/>
      <c r="G127" s="9"/>
    </row>
    <row r="128" spans="1:7" s="1" customFormat="1">
      <c r="A128" s="16" t="s">
        <v>161</v>
      </c>
      <c r="B128" s="17" t="s">
        <v>39</v>
      </c>
      <c r="C128" s="18"/>
      <c r="D128" s="19"/>
      <c r="E128" s="61"/>
      <c r="F128" s="20"/>
      <c r="G128" s="61">
        <f>ROUND(SUM(G129:G132),2)</f>
        <v>0</v>
      </c>
    </row>
    <row r="129" spans="1:7" s="1" customFormat="1" ht="45">
      <c r="A129" s="6" t="s">
        <v>432</v>
      </c>
      <c r="B129" s="68" t="s">
        <v>204</v>
      </c>
      <c r="C129" s="69" t="s">
        <v>24</v>
      </c>
      <c r="D129" s="70">
        <v>21.82</v>
      </c>
      <c r="E129" s="7"/>
      <c r="F129" s="14"/>
      <c r="G129" s="9"/>
    </row>
    <row r="130" spans="1:7" s="1" customFormat="1" ht="45">
      <c r="A130" s="6" t="s">
        <v>433</v>
      </c>
      <c r="B130" s="68" t="s">
        <v>72</v>
      </c>
      <c r="C130" s="69" t="s">
        <v>17</v>
      </c>
      <c r="D130" s="70">
        <v>50.65</v>
      </c>
      <c r="E130" s="7"/>
      <c r="F130" s="14"/>
      <c r="G130" s="9"/>
    </row>
    <row r="131" spans="1:7" s="1" customFormat="1" ht="22.5">
      <c r="A131" s="6" t="s">
        <v>434</v>
      </c>
      <c r="B131" s="68" t="s">
        <v>70</v>
      </c>
      <c r="C131" s="69" t="s">
        <v>24</v>
      </c>
      <c r="D131" s="70">
        <v>41.9</v>
      </c>
      <c r="E131" s="7"/>
      <c r="F131" s="14"/>
      <c r="G131" s="9"/>
    </row>
    <row r="132" spans="1:7" s="1" customFormat="1" ht="45">
      <c r="A132" s="6" t="s">
        <v>435</v>
      </c>
      <c r="B132" s="68" t="s">
        <v>71</v>
      </c>
      <c r="C132" s="69" t="s">
        <v>24</v>
      </c>
      <c r="D132" s="70">
        <v>41.9</v>
      </c>
      <c r="E132" s="7"/>
      <c r="F132" s="8"/>
      <c r="G132" s="9"/>
    </row>
    <row r="133" spans="1:7" s="1" customFormat="1">
      <c r="A133" s="16" t="s">
        <v>162</v>
      </c>
      <c r="B133" s="17" t="s">
        <v>47</v>
      </c>
      <c r="C133" s="18"/>
      <c r="D133" s="19"/>
      <c r="E133" s="61"/>
      <c r="F133" s="20"/>
      <c r="G133" s="61">
        <f>ROUND(SUM(G134:G140),2)</f>
        <v>0</v>
      </c>
    </row>
    <row r="134" spans="1:7" s="1" customFormat="1" ht="45">
      <c r="A134" s="6" t="s">
        <v>436</v>
      </c>
      <c r="B134" s="68" t="s">
        <v>58</v>
      </c>
      <c r="C134" s="69" t="s">
        <v>18</v>
      </c>
      <c r="D134" s="70">
        <v>0.28000000000000003</v>
      </c>
      <c r="E134" s="7"/>
      <c r="F134" s="14"/>
      <c r="G134" s="9"/>
    </row>
    <row r="135" spans="1:7" s="1" customFormat="1" ht="33.75">
      <c r="A135" s="6" t="s">
        <v>437</v>
      </c>
      <c r="B135" s="68" t="s">
        <v>38</v>
      </c>
      <c r="C135" s="69" t="s">
        <v>17</v>
      </c>
      <c r="D135" s="70">
        <v>1.28</v>
      </c>
      <c r="E135" s="7"/>
      <c r="F135" s="14"/>
      <c r="G135" s="9"/>
    </row>
    <row r="136" spans="1:7" s="1" customFormat="1" ht="22.5">
      <c r="A136" s="6" t="s">
        <v>438</v>
      </c>
      <c r="B136" s="68" t="s">
        <v>40</v>
      </c>
      <c r="C136" s="69" t="s">
        <v>18</v>
      </c>
      <c r="D136" s="70">
        <v>0.28000000000000003</v>
      </c>
      <c r="E136" s="7"/>
      <c r="F136" s="14"/>
      <c r="G136" s="9"/>
    </row>
    <row r="137" spans="1:7" s="1" customFormat="1" ht="33.75">
      <c r="A137" s="6" t="s">
        <v>439</v>
      </c>
      <c r="B137" s="68" t="s">
        <v>84</v>
      </c>
      <c r="C137" s="69" t="s">
        <v>25</v>
      </c>
      <c r="D137" s="70">
        <v>2</v>
      </c>
      <c r="E137" s="7"/>
      <c r="F137" s="8"/>
      <c r="G137" s="9"/>
    </row>
    <row r="138" spans="1:7" s="1" customFormat="1" ht="33.75">
      <c r="A138" s="6" t="s">
        <v>440</v>
      </c>
      <c r="B138" s="68" t="s">
        <v>85</v>
      </c>
      <c r="C138" s="69" t="s">
        <v>25</v>
      </c>
      <c r="D138" s="70">
        <v>1</v>
      </c>
      <c r="E138" s="7"/>
      <c r="F138" s="8"/>
      <c r="G138" s="9"/>
    </row>
    <row r="139" spans="1:7" s="1" customFormat="1" ht="33.75">
      <c r="A139" s="6" t="s">
        <v>441</v>
      </c>
      <c r="B139" s="68" t="s">
        <v>65</v>
      </c>
      <c r="C139" s="69" t="s">
        <v>18</v>
      </c>
      <c r="D139" s="70">
        <v>0.28000000000000003</v>
      </c>
      <c r="E139" s="7"/>
      <c r="F139" s="10"/>
      <c r="G139" s="9"/>
    </row>
    <row r="140" spans="1:7" s="1" customFormat="1" ht="33.75">
      <c r="A140" s="6" t="s">
        <v>442</v>
      </c>
      <c r="B140" s="68" t="s">
        <v>66</v>
      </c>
      <c r="C140" s="69" t="s">
        <v>19</v>
      </c>
      <c r="D140" s="70">
        <v>5.32</v>
      </c>
      <c r="E140" s="7"/>
      <c r="F140" s="8"/>
      <c r="G140" s="9"/>
    </row>
    <row r="141" spans="1:7">
      <c r="A141" s="3" t="s">
        <v>163</v>
      </c>
      <c r="B141" s="15" t="s">
        <v>101</v>
      </c>
      <c r="C141" s="12"/>
      <c r="D141" s="13"/>
      <c r="E141" s="4"/>
      <c r="F141" s="4"/>
      <c r="G141" s="60">
        <f>ROUND(SUM(G142,G148,G153),2)</f>
        <v>0</v>
      </c>
    </row>
    <row r="142" spans="1:7" s="1" customFormat="1">
      <c r="A142" s="16" t="s">
        <v>164</v>
      </c>
      <c r="B142" s="17" t="s">
        <v>32</v>
      </c>
      <c r="C142" s="18"/>
      <c r="D142" s="19"/>
      <c r="E142" s="61"/>
      <c r="F142" s="20"/>
      <c r="G142" s="61">
        <f>ROUND(SUM(G143:G147),2)</f>
        <v>0</v>
      </c>
    </row>
    <row r="143" spans="1:7" s="1" customFormat="1" ht="33.75">
      <c r="A143" s="6" t="s">
        <v>443</v>
      </c>
      <c r="B143" s="68" t="s">
        <v>67</v>
      </c>
      <c r="C143" s="69" t="s">
        <v>17</v>
      </c>
      <c r="D143" s="70">
        <v>49.39</v>
      </c>
      <c r="E143" s="7"/>
      <c r="F143" s="14"/>
      <c r="G143" s="9"/>
    </row>
    <row r="144" spans="1:7" s="1" customFormat="1" ht="45">
      <c r="A144" s="6" t="s">
        <v>444</v>
      </c>
      <c r="B144" s="68" t="s">
        <v>57</v>
      </c>
      <c r="C144" s="69" t="s">
        <v>18</v>
      </c>
      <c r="D144" s="70">
        <v>17.29</v>
      </c>
      <c r="E144" s="7"/>
      <c r="F144" s="14"/>
      <c r="G144" s="9"/>
    </row>
    <row r="145" spans="1:7" s="1" customFormat="1" ht="56.25">
      <c r="A145" s="6" t="s">
        <v>445</v>
      </c>
      <c r="B145" s="68" t="s">
        <v>68</v>
      </c>
      <c r="C145" s="69" t="s">
        <v>18</v>
      </c>
      <c r="D145" s="70">
        <v>7.41</v>
      </c>
      <c r="E145" s="7"/>
      <c r="F145" s="14"/>
      <c r="G145" s="9"/>
    </row>
    <row r="146" spans="1:7" s="1" customFormat="1" ht="33.75">
      <c r="A146" s="6" t="s">
        <v>446</v>
      </c>
      <c r="B146" s="68" t="s">
        <v>65</v>
      </c>
      <c r="C146" s="69" t="s">
        <v>18</v>
      </c>
      <c r="D146" s="70">
        <v>17.29</v>
      </c>
      <c r="E146" s="7"/>
      <c r="F146" s="10"/>
      <c r="G146" s="9"/>
    </row>
    <row r="147" spans="1:7" s="1" customFormat="1" ht="33.75">
      <c r="A147" s="6" t="s">
        <v>447</v>
      </c>
      <c r="B147" s="68" t="s">
        <v>66</v>
      </c>
      <c r="C147" s="69" t="s">
        <v>19</v>
      </c>
      <c r="D147" s="70">
        <v>328.51</v>
      </c>
      <c r="E147" s="7"/>
      <c r="F147" s="8"/>
      <c r="G147" s="9"/>
    </row>
    <row r="148" spans="1:7" s="1" customFormat="1">
      <c r="A148" s="16" t="s">
        <v>165</v>
      </c>
      <c r="B148" s="17" t="s">
        <v>39</v>
      </c>
      <c r="C148" s="18"/>
      <c r="D148" s="19"/>
      <c r="E148" s="61"/>
      <c r="F148" s="20"/>
      <c r="G148" s="61">
        <f>ROUND(SUM(G149:G152),2)</f>
        <v>0</v>
      </c>
    </row>
    <row r="149" spans="1:7" s="1" customFormat="1" ht="45">
      <c r="A149" s="6" t="s">
        <v>448</v>
      </c>
      <c r="B149" s="68" t="s">
        <v>204</v>
      </c>
      <c r="C149" s="69" t="s">
        <v>24</v>
      </c>
      <c r="D149" s="70">
        <v>23.75</v>
      </c>
      <c r="E149" s="7"/>
      <c r="F149" s="14"/>
      <c r="G149" s="9"/>
    </row>
    <row r="150" spans="1:7" s="1" customFormat="1" ht="45">
      <c r="A150" s="6" t="s">
        <v>449</v>
      </c>
      <c r="B150" s="68" t="s">
        <v>72</v>
      </c>
      <c r="C150" s="69" t="s">
        <v>17</v>
      </c>
      <c r="D150" s="70">
        <v>43.39</v>
      </c>
      <c r="E150" s="7"/>
      <c r="F150" s="14"/>
      <c r="G150" s="9"/>
    </row>
    <row r="151" spans="1:7" s="1" customFormat="1" ht="22.5">
      <c r="A151" s="6" t="s">
        <v>450</v>
      </c>
      <c r="B151" s="68" t="s">
        <v>70</v>
      </c>
      <c r="C151" s="69" t="s">
        <v>24</v>
      </c>
      <c r="D151" s="70">
        <v>38.89</v>
      </c>
      <c r="E151" s="7"/>
      <c r="F151" s="14"/>
      <c r="G151" s="9"/>
    </row>
    <row r="152" spans="1:7" s="1" customFormat="1" ht="45">
      <c r="A152" s="6" t="s">
        <v>451</v>
      </c>
      <c r="B152" s="68" t="s">
        <v>71</v>
      </c>
      <c r="C152" s="69" t="s">
        <v>24</v>
      </c>
      <c r="D152" s="70">
        <v>38.89</v>
      </c>
      <c r="E152" s="7"/>
      <c r="F152" s="14"/>
      <c r="G152" s="9"/>
    </row>
    <row r="153" spans="1:7" s="1" customFormat="1">
      <c r="A153" s="16" t="s">
        <v>166</v>
      </c>
      <c r="B153" s="17" t="s">
        <v>47</v>
      </c>
      <c r="C153" s="18"/>
      <c r="D153" s="19"/>
      <c r="E153" s="61"/>
      <c r="F153" s="20"/>
      <c r="G153" s="61">
        <f>ROUND(SUM(G154:G154),2)</f>
        <v>0</v>
      </c>
    </row>
    <row r="154" spans="1:7" s="1" customFormat="1" ht="33.75">
      <c r="A154" s="6" t="s">
        <v>452</v>
      </c>
      <c r="B154" s="68" t="s">
        <v>205</v>
      </c>
      <c r="C154" s="69" t="s">
        <v>25</v>
      </c>
      <c r="D154" s="70">
        <v>1</v>
      </c>
      <c r="E154" s="7"/>
      <c r="F154" s="14"/>
      <c r="G154" s="9"/>
    </row>
    <row r="155" spans="1:7">
      <c r="A155" s="3" t="s">
        <v>167</v>
      </c>
      <c r="B155" s="15" t="s">
        <v>61</v>
      </c>
      <c r="C155" s="12"/>
      <c r="D155" s="13"/>
      <c r="E155" s="4"/>
      <c r="F155" s="4"/>
      <c r="G155" s="60">
        <f>ROUND(SUM(G156,G162,G166),2)</f>
        <v>0</v>
      </c>
    </row>
    <row r="156" spans="1:7" s="1" customFormat="1">
      <c r="A156" s="16" t="s">
        <v>168</v>
      </c>
      <c r="B156" s="17" t="s">
        <v>32</v>
      </c>
      <c r="C156" s="18"/>
      <c r="D156" s="19"/>
      <c r="E156" s="61"/>
      <c r="F156" s="20"/>
      <c r="G156" s="61">
        <f>ROUND(SUM(G157:G161),2)</f>
        <v>0</v>
      </c>
    </row>
    <row r="157" spans="1:7" s="1" customFormat="1" ht="33.75">
      <c r="A157" s="6" t="s">
        <v>453</v>
      </c>
      <c r="B157" s="68" t="s">
        <v>67</v>
      </c>
      <c r="C157" s="69" t="s">
        <v>17</v>
      </c>
      <c r="D157" s="70">
        <v>60.9</v>
      </c>
      <c r="E157" s="7"/>
      <c r="F157" s="14"/>
      <c r="G157" s="9"/>
    </row>
    <row r="158" spans="1:7" s="1" customFormat="1" ht="45">
      <c r="A158" s="6" t="s">
        <v>454</v>
      </c>
      <c r="B158" s="68" t="s">
        <v>57</v>
      </c>
      <c r="C158" s="69" t="s">
        <v>18</v>
      </c>
      <c r="D158" s="70">
        <v>15.83</v>
      </c>
      <c r="E158" s="7"/>
      <c r="F158" s="14"/>
      <c r="G158" s="9"/>
    </row>
    <row r="159" spans="1:7" s="1" customFormat="1" ht="56.25">
      <c r="A159" s="6" t="s">
        <v>455</v>
      </c>
      <c r="B159" s="68" t="s">
        <v>68</v>
      </c>
      <c r="C159" s="69" t="s">
        <v>18</v>
      </c>
      <c r="D159" s="70">
        <v>9.14</v>
      </c>
      <c r="E159" s="7"/>
      <c r="F159" s="14"/>
      <c r="G159" s="9"/>
    </row>
    <row r="160" spans="1:7" s="1" customFormat="1" ht="33.75">
      <c r="A160" s="6" t="s">
        <v>456</v>
      </c>
      <c r="B160" s="68" t="s">
        <v>65</v>
      </c>
      <c r="C160" s="69" t="s">
        <v>18</v>
      </c>
      <c r="D160" s="70">
        <v>15.83</v>
      </c>
      <c r="E160" s="7"/>
      <c r="F160" s="10"/>
      <c r="G160" s="9"/>
    </row>
    <row r="161" spans="1:7" s="1" customFormat="1" ht="33.75">
      <c r="A161" s="6" t="s">
        <v>457</v>
      </c>
      <c r="B161" s="68" t="s">
        <v>66</v>
      </c>
      <c r="C161" s="69" t="s">
        <v>19</v>
      </c>
      <c r="D161" s="70">
        <v>300.77</v>
      </c>
      <c r="E161" s="7"/>
      <c r="F161" s="8"/>
      <c r="G161" s="9"/>
    </row>
    <row r="162" spans="1:7" s="1" customFormat="1">
      <c r="A162" s="16" t="s">
        <v>169</v>
      </c>
      <c r="B162" s="17" t="s">
        <v>62</v>
      </c>
      <c r="C162" s="18"/>
      <c r="D162" s="19"/>
      <c r="E162" s="61"/>
      <c r="F162" s="20"/>
      <c r="G162" s="61">
        <f>ROUND(SUM(G163:G165),2)</f>
        <v>0</v>
      </c>
    </row>
    <row r="163" spans="1:7" s="1" customFormat="1" ht="33.75">
      <c r="A163" s="6" t="s">
        <v>458</v>
      </c>
      <c r="B163" s="68" t="s">
        <v>51</v>
      </c>
      <c r="C163" s="69" t="s">
        <v>17</v>
      </c>
      <c r="D163" s="70">
        <v>60.9</v>
      </c>
      <c r="E163" s="7"/>
      <c r="F163" s="14"/>
      <c r="G163" s="9"/>
    </row>
    <row r="164" spans="1:7" s="1" customFormat="1" ht="22.5">
      <c r="A164" s="6" t="s">
        <v>459</v>
      </c>
      <c r="B164" s="68" t="s">
        <v>70</v>
      </c>
      <c r="C164" s="69" t="s">
        <v>24</v>
      </c>
      <c r="D164" s="70">
        <v>38.17</v>
      </c>
      <c r="E164" s="7"/>
      <c r="F164" s="14"/>
      <c r="G164" s="9"/>
    </row>
    <row r="165" spans="1:7" s="1" customFormat="1" ht="56.25">
      <c r="A165" s="6" t="s">
        <v>460</v>
      </c>
      <c r="B165" s="68" t="s">
        <v>49</v>
      </c>
      <c r="C165" s="69" t="s">
        <v>17</v>
      </c>
      <c r="D165" s="70">
        <v>60.9</v>
      </c>
      <c r="E165" s="7"/>
      <c r="F165" s="8"/>
      <c r="G165" s="9"/>
    </row>
    <row r="166" spans="1:7" s="1" customFormat="1">
      <c r="A166" s="16" t="s">
        <v>170</v>
      </c>
      <c r="B166" s="17" t="s">
        <v>47</v>
      </c>
      <c r="C166" s="18"/>
      <c r="D166" s="19"/>
      <c r="E166" s="61"/>
      <c r="F166" s="20"/>
      <c r="G166" s="61">
        <f>ROUND(SUM(G167:G168),2)</f>
        <v>0</v>
      </c>
    </row>
    <row r="167" spans="1:7" s="1" customFormat="1" ht="33.75">
      <c r="A167" s="6" t="s">
        <v>461</v>
      </c>
      <c r="B167" s="68" t="s">
        <v>138</v>
      </c>
      <c r="C167" s="69" t="s">
        <v>25</v>
      </c>
      <c r="D167" s="70">
        <v>1</v>
      </c>
      <c r="E167" s="7"/>
      <c r="F167" s="14"/>
      <c r="G167" s="9"/>
    </row>
    <row r="168" spans="1:7" s="1" customFormat="1" ht="45">
      <c r="A168" s="6" t="s">
        <v>462</v>
      </c>
      <c r="B168" s="68" t="s">
        <v>206</v>
      </c>
      <c r="C168" s="69" t="s">
        <v>25</v>
      </c>
      <c r="D168" s="70">
        <v>6</v>
      </c>
      <c r="E168" s="7"/>
      <c r="F168" s="8"/>
      <c r="G168" s="9"/>
    </row>
    <row r="169" spans="1:7">
      <c r="A169" s="3" t="s">
        <v>171</v>
      </c>
      <c r="B169" s="15" t="s">
        <v>53</v>
      </c>
      <c r="C169" s="12"/>
      <c r="D169" s="13"/>
      <c r="E169" s="13"/>
      <c r="F169" s="13"/>
      <c r="G169" s="60">
        <f>ROUND(SUM(G170,G176,G184,G187,G190,G202),2)</f>
        <v>0</v>
      </c>
    </row>
    <row r="170" spans="1:7" s="1" customFormat="1">
      <c r="A170" s="16" t="s">
        <v>172</v>
      </c>
      <c r="B170" s="17" t="s">
        <v>32</v>
      </c>
      <c r="C170" s="18"/>
      <c r="D170" s="19"/>
      <c r="E170" s="61"/>
      <c r="F170" s="20"/>
      <c r="G170" s="61">
        <f>ROUND(SUM(G171:G175),2)</f>
        <v>0</v>
      </c>
    </row>
    <row r="171" spans="1:7" s="1" customFormat="1" ht="33.75">
      <c r="A171" s="6" t="s">
        <v>463</v>
      </c>
      <c r="B171" s="68" t="s">
        <v>67</v>
      </c>
      <c r="C171" s="69" t="s">
        <v>17</v>
      </c>
      <c r="D171" s="70">
        <v>527.79999999999995</v>
      </c>
      <c r="E171" s="7"/>
      <c r="F171" s="14"/>
      <c r="G171" s="9"/>
    </row>
    <row r="172" spans="1:7" s="1" customFormat="1" ht="45">
      <c r="A172" s="6" t="s">
        <v>464</v>
      </c>
      <c r="B172" s="68" t="s">
        <v>57</v>
      </c>
      <c r="C172" s="69" t="s">
        <v>18</v>
      </c>
      <c r="D172" s="70">
        <v>105.56</v>
      </c>
      <c r="E172" s="7"/>
      <c r="F172" s="14"/>
      <c r="G172" s="9"/>
    </row>
    <row r="173" spans="1:7" s="1" customFormat="1" ht="56.25">
      <c r="A173" s="6" t="s">
        <v>465</v>
      </c>
      <c r="B173" s="68" t="s">
        <v>68</v>
      </c>
      <c r="C173" s="69" t="s">
        <v>18</v>
      </c>
      <c r="D173" s="70">
        <v>105.56</v>
      </c>
      <c r="E173" s="7"/>
      <c r="F173" s="8"/>
      <c r="G173" s="9"/>
    </row>
    <row r="174" spans="1:7" s="1" customFormat="1" ht="33.75">
      <c r="A174" s="6" t="s">
        <v>466</v>
      </c>
      <c r="B174" s="68" t="s">
        <v>65</v>
      </c>
      <c r="C174" s="69" t="s">
        <v>18</v>
      </c>
      <c r="D174" s="70">
        <v>105.56</v>
      </c>
      <c r="E174" s="7"/>
      <c r="F174" s="10"/>
      <c r="G174" s="9"/>
    </row>
    <row r="175" spans="1:7" s="1" customFormat="1" ht="33.75">
      <c r="A175" s="6" t="s">
        <v>467</v>
      </c>
      <c r="B175" s="68" t="s">
        <v>66</v>
      </c>
      <c r="C175" s="69" t="s">
        <v>19</v>
      </c>
      <c r="D175" s="70">
        <v>2005.64</v>
      </c>
      <c r="E175" s="7"/>
      <c r="F175" s="8"/>
      <c r="G175" s="9"/>
    </row>
    <row r="176" spans="1:7" s="1" customFormat="1">
      <c r="A176" s="16" t="s">
        <v>173</v>
      </c>
      <c r="B176" s="17" t="s">
        <v>33</v>
      </c>
      <c r="C176" s="18"/>
      <c r="D176" s="19"/>
      <c r="E176" s="61"/>
      <c r="F176" s="20"/>
      <c r="G176" s="61">
        <f>ROUND(SUM(G177:G183),2)</f>
        <v>0</v>
      </c>
    </row>
    <row r="177" spans="1:7" s="1" customFormat="1" ht="33.75">
      <c r="A177" s="6" t="s">
        <v>468</v>
      </c>
      <c r="B177" s="68" t="s">
        <v>69</v>
      </c>
      <c r="C177" s="69" t="s">
        <v>17</v>
      </c>
      <c r="D177" s="70">
        <v>512.64</v>
      </c>
      <c r="E177" s="7"/>
      <c r="F177" s="14"/>
      <c r="G177" s="9"/>
    </row>
    <row r="178" spans="1:7" s="1" customFormat="1" ht="45">
      <c r="A178" s="6" t="s">
        <v>469</v>
      </c>
      <c r="B178" s="68" t="s">
        <v>139</v>
      </c>
      <c r="C178" s="69" t="s">
        <v>17</v>
      </c>
      <c r="D178" s="70">
        <v>512.64</v>
      </c>
      <c r="E178" s="7"/>
      <c r="F178" s="14"/>
      <c r="G178" s="9"/>
    </row>
    <row r="179" spans="1:7" s="1" customFormat="1" ht="22.5">
      <c r="A179" s="6" t="s">
        <v>470</v>
      </c>
      <c r="B179" s="68" t="s">
        <v>70</v>
      </c>
      <c r="C179" s="69" t="s">
        <v>24</v>
      </c>
      <c r="D179" s="70">
        <v>482.93</v>
      </c>
      <c r="E179" s="7"/>
      <c r="F179" s="14"/>
      <c r="G179" s="9"/>
    </row>
    <row r="180" spans="1:7" s="1" customFormat="1" ht="45">
      <c r="A180" s="6" t="s">
        <v>471</v>
      </c>
      <c r="B180" s="68" t="s">
        <v>71</v>
      </c>
      <c r="C180" s="69" t="s">
        <v>24</v>
      </c>
      <c r="D180" s="70">
        <v>482.93</v>
      </c>
      <c r="E180" s="7"/>
      <c r="F180" s="14"/>
      <c r="G180" s="9"/>
    </row>
    <row r="181" spans="1:7" s="1" customFormat="1" ht="45">
      <c r="A181" s="6" t="s">
        <v>472</v>
      </c>
      <c r="B181" s="68" t="s">
        <v>34</v>
      </c>
      <c r="C181" s="69" t="s">
        <v>24</v>
      </c>
      <c r="D181" s="70">
        <v>260.91000000000003</v>
      </c>
      <c r="E181" s="7"/>
      <c r="F181" s="14"/>
      <c r="G181" s="9"/>
    </row>
    <row r="182" spans="1:7" s="1" customFormat="1" ht="56.25">
      <c r="A182" s="6" t="s">
        <v>473</v>
      </c>
      <c r="B182" s="68" t="s">
        <v>41</v>
      </c>
      <c r="C182" s="69" t="s">
        <v>25</v>
      </c>
      <c r="D182" s="70">
        <v>2</v>
      </c>
      <c r="E182" s="7"/>
      <c r="F182" s="14"/>
      <c r="G182" s="9"/>
    </row>
    <row r="183" spans="1:7" s="1" customFormat="1" ht="45">
      <c r="A183" s="6" t="s">
        <v>474</v>
      </c>
      <c r="B183" s="68" t="s">
        <v>42</v>
      </c>
      <c r="C183" s="69" t="s">
        <v>25</v>
      </c>
      <c r="D183" s="70">
        <v>1</v>
      </c>
      <c r="E183" s="7"/>
      <c r="F183" s="14"/>
      <c r="G183" s="9"/>
    </row>
    <row r="184" spans="1:7" s="1" customFormat="1">
      <c r="A184" s="16" t="s">
        <v>174</v>
      </c>
      <c r="B184" s="17" t="s">
        <v>55</v>
      </c>
      <c r="C184" s="18"/>
      <c r="D184" s="19"/>
      <c r="E184" s="61"/>
      <c r="F184" s="20"/>
      <c r="G184" s="61">
        <f>ROUND(SUM(G185:G186),2)</f>
        <v>0</v>
      </c>
    </row>
    <row r="185" spans="1:7" s="1" customFormat="1" ht="67.5">
      <c r="A185" s="6" t="s">
        <v>475</v>
      </c>
      <c r="B185" s="68" t="s">
        <v>56</v>
      </c>
      <c r="C185" s="69" t="s">
        <v>25</v>
      </c>
      <c r="D185" s="70">
        <v>2</v>
      </c>
      <c r="E185" s="7"/>
      <c r="F185" s="14"/>
      <c r="G185" s="9"/>
    </row>
    <row r="186" spans="1:7" s="1" customFormat="1" ht="56.25">
      <c r="A186" s="6" t="s">
        <v>476</v>
      </c>
      <c r="B186" s="68" t="s">
        <v>102</v>
      </c>
      <c r="C186" s="69" t="s">
        <v>25</v>
      </c>
      <c r="D186" s="70">
        <v>1</v>
      </c>
      <c r="E186" s="7"/>
      <c r="F186" s="14"/>
      <c r="G186" s="9"/>
    </row>
    <row r="187" spans="1:7" s="1" customFormat="1">
      <c r="A187" s="16" t="s">
        <v>175</v>
      </c>
      <c r="B187" s="17" t="s">
        <v>47</v>
      </c>
      <c r="C187" s="18"/>
      <c r="D187" s="19"/>
      <c r="E187" s="61"/>
      <c r="F187" s="20"/>
      <c r="G187" s="61">
        <f>ROUND(SUM(G188:G189),2)</f>
        <v>0</v>
      </c>
    </row>
    <row r="188" spans="1:7" s="1" customFormat="1" ht="56.25">
      <c r="A188" s="6" t="s">
        <v>477</v>
      </c>
      <c r="B188" s="68" t="s">
        <v>31</v>
      </c>
      <c r="C188" s="69" t="s">
        <v>25</v>
      </c>
      <c r="D188" s="70">
        <v>8</v>
      </c>
      <c r="E188" s="7"/>
      <c r="F188" s="8"/>
      <c r="G188" s="9"/>
    </row>
    <row r="189" spans="1:7" s="1" customFormat="1" ht="101.25">
      <c r="A189" s="6" t="s">
        <v>478</v>
      </c>
      <c r="B189" s="68" t="s">
        <v>54</v>
      </c>
      <c r="C189" s="69" t="s">
        <v>25</v>
      </c>
      <c r="D189" s="70">
        <v>2</v>
      </c>
      <c r="E189" s="7"/>
      <c r="F189" s="8"/>
      <c r="G189" s="9"/>
    </row>
    <row r="190" spans="1:7" s="1" customFormat="1">
      <c r="A190" s="16" t="s">
        <v>176</v>
      </c>
      <c r="B190" s="17" t="s">
        <v>43</v>
      </c>
      <c r="C190" s="18"/>
      <c r="D190" s="19"/>
      <c r="E190" s="61"/>
      <c r="F190" s="20"/>
      <c r="G190" s="61">
        <f>ROUND(SUM(G191:G201),2)</f>
        <v>0</v>
      </c>
    </row>
    <row r="191" spans="1:7" s="1" customFormat="1" ht="45">
      <c r="A191" s="6" t="s">
        <v>479</v>
      </c>
      <c r="B191" s="68" t="s">
        <v>58</v>
      </c>
      <c r="C191" s="69" t="s">
        <v>18</v>
      </c>
      <c r="D191" s="70">
        <v>4.8600000000000003</v>
      </c>
      <c r="E191" s="7"/>
      <c r="F191" s="14"/>
      <c r="G191" s="9"/>
    </row>
    <row r="192" spans="1:7" s="1" customFormat="1" ht="33.75">
      <c r="A192" s="6" t="s">
        <v>480</v>
      </c>
      <c r="B192" s="68" t="s">
        <v>37</v>
      </c>
      <c r="C192" s="69" t="s">
        <v>28</v>
      </c>
      <c r="D192" s="70">
        <v>384.37</v>
      </c>
      <c r="E192" s="7"/>
      <c r="F192" s="14"/>
      <c r="G192" s="9"/>
    </row>
    <row r="193" spans="1:7" s="1" customFormat="1" ht="33.75">
      <c r="A193" s="6" t="s">
        <v>481</v>
      </c>
      <c r="B193" s="68" t="s">
        <v>38</v>
      </c>
      <c r="C193" s="69" t="s">
        <v>17</v>
      </c>
      <c r="D193" s="70">
        <v>31.1</v>
      </c>
      <c r="E193" s="7"/>
      <c r="F193" s="14"/>
      <c r="G193" s="9"/>
    </row>
    <row r="194" spans="1:7" s="1" customFormat="1" ht="22.5">
      <c r="A194" s="6" t="s">
        <v>482</v>
      </c>
      <c r="B194" s="68" t="s">
        <v>44</v>
      </c>
      <c r="C194" s="69" t="s">
        <v>18</v>
      </c>
      <c r="D194" s="70">
        <v>3.11</v>
      </c>
      <c r="E194" s="7"/>
      <c r="F194" s="14"/>
      <c r="G194" s="9"/>
    </row>
    <row r="195" spans="1:7" s="1" customFormat="1" ht="56.25">
      <c r="A195" s="6" t="s">
        <v>483</v>
      </c>
      <c r="B195" s="68" t="s">
        <v>45</v>
      </c>
      <c r="C195" s="69" t="s">
        <v>25</v>
      </c>
      <c r="D195" s="70">
        <v>48</v>
      </c>
      <c r="E195" s="7"/>
      <c r="F195" s="14"/>
      <c r="G195" s="9"/>
    </row>
    <row r="196" spans="1:7" s="1" customFormat="1" ht="33.75">
      <c r="A196" s="6" t="s">
        <v>484</v>
      </c>
      <c r="B196" s="68" t="s">
        <v>48</v>
      </c>
      <c r="C196" s="69" t="s">
        <v>25</v>
      </c>
      <c r="D196" s="70">
        <v>12</v>
      </c>
      <c r="E196" s="7"/>
      <c r="F196" s="14"/>
      <c r="G196" s="9"/>
    </row>
    <row r="197" spans="1:7" s="1" customFormat="1" ht="22.5">
      <c r="A197" s="6" t="s">
        <v>485</v>
      </c>
      <c r="B197" s="68" t="s">
        <v>30</v>
      </c>
      <c r="C197" s="69" t="s">
        <v>18</v>
      </c>
      <c r="D197" s="70">
        <v>0.02</v>
      </c>
      <c r="E197" s="7"/>
      <c r="F197" s="14"/>
      <c r="G197" s="9"/>
    </row>
    <row r="198" spans="1:7" s="1" customFormat="1" ht="56.25">
      <c r="A198" s="6" t="s">
        <v>486</v>
      </c>
      <c r="B198" s="68" t="s">
        <v>207</v>
      </c>
      <c r="C198" s="69" t="s">
        <v>28</v>
      </c>
      <c r="D198" s="70">
        <v>967.08</v>
      </c>
      <c r="E198" s="7"/>
      <c r="F198" s="14"/>
      <c r="G198" s="9"/>
    </row>
    <row r="199" spans="1:7" s="1" customFormat="1" ht="33.75">
      <c r="A199" s="6" t="s">
        <v>487</v>
      </c>
      <c r="B199" s="68" t="s">
        <v>46</v>
      </c>
      <c r="C199" s="69" t="s">
        <v>28</v>
      </c>
      <c r="D199" s="70">
        <v>967.08</v>
      </c>
      <c r="E199" s="7"/>
      <c r="F199" s="14"/>
      <c r="G199" s="9"/>
    </row>
    <row r="200" spans="1:7" s="1" customFormat="1" ht="33.75">
      <c r="A200" s="6" t="s">
        <v>488</v>
      </c>
      <c r="B200" s="68" t="s">
        <v>65</v>
      </c>
      <c r="C200" s="69" t="s">
        <v>18</v>
      </c>
      <c r="D200" s="70">
        <v>3.32</v>
      </c>
      <c r="E200" s="7"/>
      <c r="F200" s="10"/>
      <c r="G200" s="9"/>
    </row>
    <row r="201" spans="1:7" s="1" customFormat="1" ht="33.75">
      <c r="A201" s="6" t="s">
        <v>489</v>
      </c>
      <c r="B201" s="68" t="s">
        <v>66</v>
      </c>
      <c r="C201" s="69" t="s">
        <v>19</v>
      </c>
      <c r="D201" s="70">
        <v>63.08</v>
      </c>
      <c r="E201" s="7"/>
      <c r="F201" s="8"/>
      <c r="G201" s="9"/>
    </row>
    <row r="202" spans="1:7" s="1" customFormat="1">
      <c r="A202" s="16" t="s">
        <v>183</v>
      </c>
      <c r="B202" s="17" t="s">
        <v>184</v>
      </c>
      <c r="C202" s="18"/>
      <c r="D202" s="19"/>
      <c r="E202" s="61"/>
      <c r="F202" s="20"/>
      <c r="G202" s="61">
        <f>ROUND(SUM(G203:G207),2)</f>
        <v>0</v>
      </c>
    </row>
    <row r="203" spans="1:7" s="1" customFormat="1" ht="45">
      <c r="A203" s="6" t="s">
        <v>490</v>
      </c>
      <c r="B203" s="68" t="s">
        <v>58</v>
      </c>
      <c r="C203" s="69" t="s">
        <v>18</v>
      </c>
      <c r="D203" s="70">
        <v>4.55</v>
      </c>
      <c r="E203" s="7"/>
      <c r="F203" s="8"/>
      <c r="G203" s="9"/>
    </row>
    <row r="204" spans="1:7" s="1" customFormat="1" ht="33.75">
      <c r="A204" s="6" t="s">
        <v>491</v>
      </c>
      <c r="B204" s="68" t="s">
        <v>29</v>
      </c>
      <c r="C204" s="69" t="s">
        <v>17</v>
      </c>
      <c r="D204" s="70">
        <v>15.15</v>
      </c>
      <c r="E204" s="7"/>
      <c r="F204" s="8"/>
      <c r="G204" s="9"/>
    </row>
    <row r="205" spans="1:7" s="1" customFormat="1" ht="78.75">
      <c r="A205" s="6" t="s">
        <v>492</v>
      </c>
      <c r="B205" s="68" t="s">
        <v>185</v>
      </c>
      <c r="C205" s="69" t="s">
        <v>24</v>
      </c>
      <c r="D205" s="70">
        <v>31.18</v>
      </c>
      <c r="E205" s="7"/>
      <c r="F205" s="14"/>
      <c r="G205" s="9"/>
    </row>
    <row r="206" spans="1:7" s="1" customFormat="1" ht="33.75">
      <c r="A206" s="6" t="s">
        <v>493</v>
      </c>
      <c r="B206" s="68" t="s">
        <v>65</v>
      </c>
      <c r="C206" s="69" t="s">
        <v>18</v>
      </c>
      <c r="D206" s="70">
        <v>4.55</v>
      </c>
      <c r="E206" s="7"/>
      <c r="F206" s="10"/>
      <c r="G206" s="9"/>
    </row>
    <row r="207" spans="1:7" s="1" customFormat="1" ht="33.75">
      <c r="A207" s="6" t="s">
        <v>494</v>
      </c>
      <c r="B207" s="68" t="s">
        <v>66</v>
      </c>
      <c r="C207" s="69" t="s">
        <v>19</v>
      </c>
      <c r="D207" s="70">
        <v>86.45</v>
      </c>
      <c r="E207" s="7"/>
      <c r="F207" s="8"/>
      <c r="G207" s="9"/>
    </row>
    <row r="208" spans="1:7" s="64" customFormat="1" ht="13.5" customHeight="1">
      <c r="A208" s="3" t="s">
        <v>177</v>
      </c>
      <c r="B208" s="15" t="s">
        <v>114</v>
      </c>
      <c r="C208" s="12"/>
      <c r="D208" s="13"/>
      <c r="E208" s="13"/>
      <c r="F208" s="13"/>
      <c r="G208" s="5">
        <f>ROUND(SUM(G209,G216,G224,G230),2)</f>
        <v>0</v>
      </c>
    </row>
    <row r="209" spans="1:7" s="63" customFormat="1">
      <c r="A209" s="16" t="s">
        <v>178</v>
      </c>
      <c r="B209" s="17" t="s">
        <v>32</v>
      </c>
      <c r="C209" s="18"/>
      <c r="D209" s="19"/>
      <c r="E209" s="62"/>
      <c r="F209" s="20"/>
      <c r="G209" s="62">
        <f>ROUND(SUM(G210:G215),2)</f>
        <v>0</v>
      </c>
    </row>
    <row r="210" spans="1:7" s="63" customFormat="1" ht="36.75" customHeight="1">
      <c r="A210" s="6" t="s">
        <v>495</v>
      </c>
      <c r="B210" s="68" t="s">
        <v>115</v>
      </c>
      <c r="C210" s="69" t="s">
        <v>17</v>
      </c>
      <c r="D210" s="70">
        <v>22.03</v>
      </c>
      <c r="E210" s="7"/>
      <c r="F210" s="14"/>
      <c r="G210" s="9"/>
    </row>
    <row r="211" spans="1:7" s="63" customFormat="1" ht="37.5" customHeight="1">
      <c r="A211" s="6" t="s">
        <v>496</v>
      </c>
      <c r="B211" s="68" t="s">
        <v>57</v>
      </c>
      <c r="C211" s="69" t="s">
        <v>18</v>
      </c>
      <c r="D211" s="70">
        <v>52.88</v>
      </c>
      <c r="E211" s="7"/>
      <c r="F211" s="14"/>
      <c r="G211" s="9"/>
    </row>
    <row r="212" spans="1:7" s="63" customFormat="1" ht="60.75" customHeight="1">
      <c r="A212" s="6" t="s">
        <v>497</v>
      </c>
      <c r="B212" s="68" t="s">
        <v>116</v>
      </c>
      <c r="C212" s="69" t="s">
        <v>18</v>
      </c>
      <c r="D212" s="70">
        <v>15.29</v>
      </c>
      <c r="E212" s="7"/>
      <c r="F212" s="14"/>
      <c r="G212" s="9"/>
    </row>
    <row r="213" spans="1:7" s="1" customFormat="1" ht="45">
      <c r="A213" s="6" t="s">
        <v>498</v>
      </c>
      <c r="B213" s="68" t="s">
        <v>119</v>
      </c>
      <c r="C213" s="69" t="s">
        <v>18</v>
      </c>
      <c r="D213" s="70">
        <v>18.73</v>
      </c>
      <c r="E213" s="7"/>
      <c r="F213" s="14"/>
      <c r="G213" s="9"/>
    </row>
    <row r="214" spans="1:7" s="1" customFormat="1" ht="33.75">
      <c r="A214" s="6" t="s">
        <v>499</v>
      </c>
      <c r="B214" s="68" t="s">
        <v>117</v>
      </c>
      <c r="C214" s="69" t="s">
        <v>18</v>
      </c>
      <c r="D214" s="70">
        <v>52.88</v>
      </c>
      <c r="E214" s="7"/>
      <c r="F214" s="14"/>
      <c r="G214" s="9"/>
    </row>
    <row r="215" spans="1:7" s="1" customFormat="1" ht="33.75">
      <c r="A215" s="6" t="s">
        <v>500</v>
      </c>
      <c r="B215" s="68" t="s">
        <v>118</v>
      </c>
      <c r="C215" s="69" t="s">
        <v>19</v>
      </c>
      <c r="D215" s="70">
        <v>1004.72</v>
      </c>
      <c r="E215" s="7"/>
      <c r="F215" s="14"/>
      <c r="G215" s="9"/>
    </row>
    <row r="216" spans="1:7" s="63" customFormat="1">
      <c r="A216" s="16" t="s">
        <v>179</v>
      </c>
      <c r="B216" s="17" t="s">
        <v>105</v>
      </c>
      <c r="C216" s="18"/>
      <c r="D216" s="19"/>
      <c r="E216" s="62"/>
      <c r="F216" s="20"/>
      <c r="G216" s="62">
        <f>ROUND(SUM(G217:G223),2)</f>
        <v>0</v>
      </c>
    </row>
    <row r="217" spans="1:7" s="63" customFormat="1" ht="33.75">
      <c r="A217" s="6" t="s">
        <v>501</v>
      </c>
      <c r="B217" s="68" t="s">
        <v>29</v>
      </c>
      <c r="C217" s="69" t="s">
        <v>17</v>
      </c>
      <c r="D217" s="70">
        <v>16.2</v>
      </c>
      <c r="E217" s="7"/>
      <c r="F217" s="14"/>
      <c r="G217" s="9"/>
    </row>
    <row r="218" spans="1:7" s="63" customFormat="1" ht="33.75">
      <c r="A218" s="6" t="s">
        <v>502</v>
      </c>
      <c r="B218" s="68" t="s">
        <v>100</v>
      </c>
      <c r="C218" s="69" t="s">
        <v>17</v>
      </c>
      <c r="D218" s="70">
        <v>47.3</v>
      </c>
      <c r="E218" s="7"/>
      <c r="F218" s="14"/>
      <c r="G218" s="9"/>
    </row>
    <row r="219" spans="1:7" s="63" customFormat="1" ht="33.75">
      <c r="A219" s="6" t="s">
        <v>503</v>
      </c>
      <c r="B219" s="68" t="s">
        <v>37</v>
      </c>
      <c r="C219" s="69" t="s">
        <v>28</v>
      </c>
      <c r="D219" s="70">
        <v>1240.43</v>
      </c>
      <c r="E219" s="7"/>
      <c r="F219" s="14"/>
      <c r="G219" s="9"/>
    </row>
    <row r="220" spans="1:7" s="63" customFormat="1" ht="33.75">
      <c r="A220" s="6" t="s">
        <v>504</v>
      </c>
      <c r="B220" s="68" t="s">
        <v>75</v>
      </c>
      <c r="C220" s="69" t="s">
        <v>18</v>
      </c>
      <c r="D220" s="70">
        <v>9.5299999999999994</v>
      </c>
      <c r="E220" s="7"/>
      <c r="F220" s="14"/>
      <c r="G220" s="9"/>
    </row>
    <row r="221" spans="1:7" s="1" customFormat="1" ht="56.25">
      <c r="A221" s="6" t="s">
        <v>505</v>
      </c>
      <c r="B221" s="68" t="s">
        <v>336</v>
      </c>
      <c r="C221" s="69" t="s">
        <v>25</v>
      </c>
      <c r="D221" s="70">
        <v>80</v>
      </c>
      <c r="E221" s="7"/>
      <c r="F221" s="14"/>
      <c r="G221" s="9"/>
    </row>
    <row r="222" spans="1:7" s="1" customFormat="1" ht="33.75">
      <c r="A222" s="6" t="s">
        <v>506</v>
      </c>
      <c r="B222" s="68" t="s">
        <v>335</v>
      </c>
      <c r="C222" s="69" t="s">
        <v>25</v>
      </c>
      <c r="D222" s="70">
        <v>10</v>
      </c>
      <c r="E222" s="7"/>
      <c r="F222" s="14"/>
      <c r="G222" s="9"/>
    </row>
    <row r="223" spans="1:7" s="63" customFormat="1" ht="22.5">
      <c r="A223" s="6" t="s">
        <v>507</v>
      </c>
      <c r="B223" s="68" t="s">
        <v>30</v>
      </c>
      <c r="C223" s="69" t="s">
        <v>18</v>
      </c>
      <c r="D223" s="70">
        <v>0.09</v>
      </c>
      <c r="E223" s="7"/>
      <c r="F223" s="14"/>
      <c r="G223" s="9"/>
    </row>
    <row r="224" spans="1:7" s="63" customFormat="1">
      <c r="A224" s="16" t="s">
        <v>180</v>
      </c>
      <c r="B224" s="17" t="s">
        <v>120</v>
      </c>
      <c r="C224" s="18"/>
      <c r="D224" s="19"/>
      <c r="E224" s="62"/>
      <c r="F224" s="20"/>
      <c r="G224" s="62">
        <f>ROUND(SUM(G225:G229),2)</f>
        <v>0</v>
      </c>
    </row>
    <row r="225" spans="1:7" s="1" customFormat="1" ht="45">
      <c r="A225" s="6" t="s">
        <v>508</v>
      </c>
      <c r="B225" s="68" t="s">
        <v>121</v>
      </c>
      <c r="C225" s="69" t="s">
        <v>28</v>
      </c>
      <c r="D225" s="70">
        <v>4470.6400000000003</v>
      </c>
      <c r="E225" s="7"/>
      <c r="F225" s="14"/>
      <c r="G225" s="9"/>
    </row>
    <row r="226" spans="1:7" s="1" customFormat="1" ht="56.25">
      <c r="A226" s="6" t="s">
        <v>509</v>
      </c>
      <c r="B226" s="68" t="s">
        <v>122</v>
      </c>
      <c r="C226" s="69" t="s">
        <v>28</v>
      </c>
      <c r="D226" s="70">
        <v>6524.25</v>
      </c>
      <c r="E226" s="7"/>
      <c r="F226" s="14"/>
      <c r="G226" s="9"/>
    </row>
    <row r="227" spans="1:7" s="1" customFormat="1" ht="45">
      <c r="A227" s="6" t="s">
        <v>510</v>
      </c>
      <c r="B227" s="68" t="s">
        <v>123</v>
      </c>
      <c r="C227" s="69" t="s">
        <v>25</v>
      </c>
      <c r="D227" s="70">
        <v>80</v>
      </c>
      <c r="E227" s="7"/>
      <c r="F227" s="14"/>
      <c r="G227" s="9"/>
    </row>
    <row r="228" spans="1:7" s="63" customFormat="1" ht="33.75">
      <c r="A228" s="6" t="s">
        <v>511</v>
      </c>
      <c r="B228" s="68" t="s">
        <v>124</v>
      </c>
      <c r="C228" s="69" t="s">
        <v>28</v>
      </c>
      <c r="D228" s="70">
        <v>34.01</v>
      </c>
      <c r="E228" s="7"/>
      <c r="F228" s="14"/>
      <c r="G228" s="9"/>
    </row>
    <row r="229" spans="1:7" s="63" customFormat="1" ht="33.75">
      <c r="A229" s="6" t="s">
        <v>512</v>
      </c>
      <c r="B229" s="68" t="s">
        <v>125</v>
      </c>
      <c r="C229" s="69" t="s">
        <v>28</v>
      </c>
      <c r="D229" s="70">
        <v>11028.9</v>
      </c>
      <c r="E229" s="7"/>
      <c r="F229" s="14"/>
      <c r="G229" s="9"/>
    </row>
    <row r="230" spans="1:7" s="63" customFormat="1">
      <c r="A230" s="16" t="s">
        <v>181</v>
      </c>
      <c r="B230" s="17" t="s">
        <v>126</v>
      </c>
      <c r="C230" s="18"/>
      <c r="D230" s="19"/>
      <c r="E230" s="62"/>
      <c r="F230" s="20"/>
      <c r="G230" s="62">
        <f>+ROUND(SUM(G231),2)</f>
        <v>0</v>
      </c>
    </row>
    <row r="231" spans="1:7" s="1" customFormat="1" ht="135">
      <c r="A231" s="6" t="s">
        <v>513</v>
      </c>
      <c r="B231" s="68" t="s">
        <v>127</v>
      </c>
      <c r="C231" s="69" t="s">
        <v>17</v>
      </c>
      <c r="D231" s="70">
        <v>592.6</v>
      </c>
      <c r="E231" s="7"/>
      <c r="F231" s="14"/>
      <c r="G231" s="9"/>
    </row>
    <row r="232" spans="1:7" s="1" customFormat="1">
      <c r="A232" s="3" t="s">
        <v>182</v>
      </c>
      <c r="B232" s="4" t="s">
        <v>307</v>
      </c>
      <c r="C232" s="4"/>
      <c r="D232" s="4"/>
      <c r="E232" s="4"/>
      <c r="F232" s="4"/>
      <c r="G232" s="5">
        <f>+ROUND(SUM(G233,G239,G246,G256,G260,G273,G279,G302,G313),2)</f>
        <v>0</v>
      </c>
    </row>
    <row r="233" spans="1:7" s="1" customFormat="1">
      <c r="A233" s="16" t="s">
        <v>242</v>
      </c>
      <c r="B233" s="17" t="s">
        <v>32</v>
      </c>
      <c r="C233" s="18"/>
      <c r="D233" s="19"/>
      <c r="E233" s="61"/>
      <c r="F233" s="20"/>
      <c r="G233" s="61">
        <f>ROUND(SUM(G234:G238),2)</f>
        <v>0</v>
      </c>
    </row>
    <row r="234" spans="1:7" s="1" customFormat="1" ht="33.75">
      <c r="A234" s="6" t="s">
        <v>514</v>
      </c>
      <c r="B234" s="68" t="s">
        <v>67</v>
      </c>
      <c r="C234" s="69" t="s">
        <v>17</v>
      </c>
      <c r="D234" s="70">
        <v>6.62</v>
      </c>
      <c r="E234" s="7"/>
      <c r="F234" s="8"/>
      <c r="G234" s="9"/>
    </row>
    <row r="235" spans="1:7" s="1" customFormat="1" ht="45">
      <c r="A235" s="6" t="s">
        <v>515</v>
      </c>
      <c r="B235" s="68" t="s">
        <v>58</v>
      </c>
      <c r="C235" s="69" t="s">
        <v>18</v>
      </c>
      <c r="D235" s="70">
        <v>14.34</v>
      </c>
      <c r="E235" s="7"/>
      <c r="F235" s="8"/>
      <c r="G235" s="9"/>
    </row>
    <row r="236" spans="1:7" s="1" customFormat="1" ht="56.25">
      <c r="A236" s="6" t="s">
        <v>516</v>
      </c>
      <c r="B236" s="68" t="s">
        <v>68</v>
      </c>
      <c r="C236" s="69" t="s">
        <v>18</v>
      </c>
      <c r="D236" s="70">
        <v>7.46</v>
      </c>
      <c r="E236" s="7"/>
      <c r="F236" s="8"/>
      <c r="G236" s="9"/>
    </row>
    <row r="237" spans="1:7" s="1" customFormat="1" ht="33.75">
      <c r="A237" s="6" t="s">
        <v>517</v>
      </c>
      <c r="B237" s="68" t="s">
        <v>65</v>
      </c>
      <c r="C237" s="69" t="s">
        <v>18</v>
      </c>
      <c r="D237" s="70">
        <f>+D235-D236</f>
        <v>6.88</v>
      </c>
      <c r="E237" s="7"/>
      <c r="F237" s="8"/>
      <c r="G237" s="9"/>
    </row>
    <row r="238" spans="1:7" s="1" customFormat="1" ht="33.75">
      <c r="A238" s="6" t="s">
        <v>518</v>
      </c>
      <c r="B238" s="68" t="s">
        <v>66</v>
      </c>
      <c r="C238" s="69" t="s">
        <v>19</v>
      </c>
      <c r="D238" s="70">
        <v>130.72</v>
      </c>
      <c r="E238" s="7"/>
      <c r="F238" s="8"/>
      <c r="G238" s="9"/>
    </row>
    <row r="239" spans="1:7" s="1" customFormat="1">
      <c r="A239" s="16" t="s">
        <v>241</v>
      </c>
      <c r="B239" s="17" t="s">
        <v>105</v>
      </c>
      <c r="C239" s="18"/>
      <c r="D239" s="19"/>
      <c r="E239" s="62"/>
      <c r="F239" s="20"/>
      <c r="G239" s="62">
        <f>ROUND(SUM(G240:G245),2)</f>
        <v>0</v>
      </c>
    </row>
    <row r="240" spans="1:7" s="1" customFormat="1" ht="33.75">
      <c r="A240" s="6" t="s">
        <v>519</v>
      </c>
      <c r="B240" s="68" t="s">
        <v>29</v>
      </c>
      <c r="C240" s="69" t="s">
        <v>17</v>
      </c>
      <c r="D240" s="70">
        <v>11.47</v>
      </c>
      <c r="E240" s="7"/>
      <c r="F240" s="8"/>
      <c r="G240" s="9"/>
    </row>
    <row r="241" spans="1:7" s="1" customFormat="1" ht="33.75">
      <c r="A241" s="6" t="s">
        <v>520</v>
      </c>
      <c r="B241" s="68" t="s">
        <v>106</v>
      </c>
      <c r="C241" s="69" t="s">
        <v>17</v>
      </c>
      <c r="D241" s="70">
        <v>5.7</v>
      </c>
      <c r="E241" s="7"/>
      <c r="F241" s="14"/>
      <c r="G241" s="9"/>
    </row>
    <row r="242" spans="1:7" s="1" customFormat="1" ht="33.75">
      <c r="A242" s="6" t="s">
        <v>521</v>
      </c>
      <c r="B242" s="68" t="s">
        <v>257</v>
      </c>
      <c r="C242" s="69" t="s">
        <v>24</v>
      </c>
      <c r="D242" s="70">
        <v>6.9</v>
      </c>
      <c r="E242" s="7"/>
      <c r="F242" s="14"/>
      <c r="G242" s="9"/>
    </row>
    <row r="243" spans="1:7" s="1" customFormat="1" ht="33.75">
      <c r="A243" s="6" t="s">
        <v>522</v>
      </c>
      <c r="B243" s="68" t="s">
        <v>258</v>
      </c>
      <c r="C243" s="69" t="s">
        <v>24</v>
      </c>
      <c r="D243" s="70">
        <v>1.73</v>
      </c>
      <c r="E243" s="7"/>
      <c r="F243" s="14"/>
      <c r="G243" s="9"/>
    </row>
    <row r="244" spans="1:7" s="1" customFormat="1" ht="33.75">
      <c r="A244" s="6" t="s">
        <v>523</v>
      </c>
      <c r="B244" s="68" t="s">
        <v>198</v>
      </c>
      <c r="C244" s="69" t="s">
        <v>18</v>
      </c>
      <c r="D244" s="70">
        <v>0.23</v>
      </c>
      <c r="E244" s="7"/>
      <c r="F244" s="14"/>
      <c r="G244" s="9"/>
    </row>
    <row r="245" spans="1:7" s="1" customFormat="1" ht="33.75">
      <c r="A245" s="6" t="s">
        <v>524</v>
      </c>
      <c r="B245" s="68" t="s">
        <v>129</v>
      </c>
      <c r="C245" s="69" t="s">
        <v>18</v>
      </c>
      <c r="D245" s="70">
        <v>6.1</v>
      </c>
      <c r="E245" s="7"/>
      <c r="F245" s="14"/>
      <c r="G245" s="9"/>
    </row>
    <row r="246" spans="1:7" s="1" customFormat="1">
      <c r="A246" s="16" t="s">
        <v>298</v>
      </c>
      <c r="B246" s="17" t="s">
        <v>259</v>
      </c>
      <c r="C246" s="18"/>
      <c r="D246" s="19"/>
      <c r="E246" s="62"/>
      <c r="F246" s="20"/>
      <c r="G246" s="62">
        <f>ROUND(SUM(G247:G255),2)</f>
        <v>0</v>
      </c>
    </row>
    <row r="247" spans="1:7" s="1" customFormat="1" ht="33.75">
      <c r="A247" s="6" t="s">
        <v>525</v>
      </c>
      <c r="B247" s="68" t="s">
        <v>36</v>
      </c>
      <c r="C247" s="69" t="s">
        <v>17</v>
      </c>
      <c r="D247" s="70">
        <v>27.75</v>
      </c>
      <c r="E247" s="7"/>
      <c r="F247" s="8"/>
      <c r="G247" s="9"/>
    </row>
    <row r="248" spans="1:7" s="1" customFormat="1" ht="33.75">
      <c r="A248" s="6" t="s">
        <v>526</v>
      </c>
      <c r="B248" s="68" t="s">
        <v>260</v>
      </c>
      <c r="C248" s="69" t="s">
        <v>17</v>
      </c>
      <c r="D248" s="70">
        <v>2.27</v>
      </c>
      <c r="E248" s="7"/>
      <c r="F248" s="14"/>
      <c r="G248" s="9"/>
    </row>
    <row r="249" spans="1:7" s="1" customFormat="1" ht="33.75">
      <c r="A249" s="6" t="s">
        <v>527</v>
      </c>
      <c r="B249" s="68" t="s">
        <v>257</v>
      </c>
      <c r="C249" s="69" t="s">
        <v>24</v>
      </c>
      <c r="D249" s="70">
        <v>25.92</v>
      </c>
      <c r="E249" s="7"/>
      <c r="F249" s="14"/>
      <c r="G249" s="9"/>
    </row>
    <row r="250" spans="1:7" s="1" customFormat="1" ht="33.75">
      <c r="A250" s="6" t="s">
        <v>528</v>
      </c>
      <c r="B250" s="68" t="s">
        <v>258</v>
      </c>
      <c r="C250" s="69" t="s">
        <v>24</v>
      </c>
      <c r="D250" s="70">
        <v>32.69</v>
      </c>
      <c r="E250" s="7"/>
      <c r="F250" s="14"/>
      <c r="G250" s="9"/>
    </row>
    <row r="251" spans="1:7" s="1" customFormat="1" ht="33.75">
      <c r="A251" s="6" t="s">
        <v>529</v>
      </c>
      <c r="B251" s="68" t="s">
        <v>37</v>
      </c>
      <c r="C251" s="69" t="s">
        <v>28</v>
      </c>
      <c r="D251" s="70">
        <v>36.21</v>
      </c>
      <c r="E251" s="7"/>
      <c r="F251" s="14"/>
      <c r="G251" s="9"/>
    </row>
    <row r="252" spans="1:7" s="1" customFormat="1" ht="22.5">
      <c r="A252" s="6" t="s">
        <v>530</v>
      </c>
      <c r="B252" s="68" t="s">
        <v>44</v>
      </c>
      <c r="C252" s="69" t="s">
        <v>18</v>
      </c>
      <c r="D252" s="70">
        <v>2.25</v>
      </c>
      <c r="E252" s="7"/>
      <c r="F252" s="14"/>
      <c r="G252" s="9"/>
    </row>
    <row r="253" spans="1:7" s="1" customFormat="1" ht="33.75">
      <c r="A253" s="6" t="s">
        <v>531</v>
      </c>
      <c r="B253" s="68" t="s">
        <v>308</v>
      </c>
      <c r="C253" s="69" t="s">
        <v>17</v>
      </c>
      <c r="D253" s="70">
        <v>4.97</v>
      </c>
      <c r="E253" s="7"/>
      <c r="F253" s="14"/>
      <c r="G253" s="9"/>
    </row>
    <row r="254" spans="1:7" s="1" customFormat="1" ht="22.5">
      <c r="A254" s="6" t="s">
        <v>532</v>
      </c>
      <c r="B254" s="68" t="s">
        <v>70</v>
      </c>
      <c r="C254" s="69" t="s">
        <v>24</v>
      </c>
      <c r="D254" s="70">
        <v>8.65</v>
      </c>
      <c r="E254" s="7"/>
      <c r="F254" s="14"/>
      <c r="G254" s="9"/>
    </row>
    <row r="255" spans="1:7" s="1" customFormat="1" ht="56.25">
      <c r="A255" s="6" t="s">
        <v>533</v>
      </c>
      <c r="B255" s="68" t="s">
        <v>261</v>
      </c>
      <c r="C255" s="69" t="s">
        <v>17</v>
      </c>
      <c r="D255" s="70">
        <v>30.59</v>
      </c>
      <c r="E255" s="7"/>
      <c r="F255" s="14"/>
      <c r="G255" s="9"/>
    </row>
    <row r="256" spans="1:7" s="1" customFormat="1">
      <c r="A256" s="16" t="s">
        <v>299</v>
      </c>
      <c r="B256" s="17" t="s">
        <v>33</v>
      </c>
      <c r="C256" s="18"/>
      <c r="D256" s="19"/>
      <c r="E256" s="62"/>
      <c r="F256" s="20"/>
      <c r="G256" s="62">
        <f>ROUND(SUM(G257:G259),2)</f>
        <v>0</v>
      </c>
    </row>
    <row r="257" spans="1:7" s="1" customFormat="1" ht="33.75">
      <c r="A257" s="6" t="s">
        <v>534</v>
      </c>
      <c r="B257" s="68" t="s">
        <v>262</v>
      </c>
      <c r="C257" s="69" t="s">
        <v>17</v>
      </c>
      <c r="D257" s="70">
        <v>4.97</v>
      </c>
      <c r="E257" s="7"/>
      <c r="F257" s="14"/>
      <c r="G257" s="9"/>
    </row>
    <row r="258" spans="1:7" s="1" customFormat="1" ht="33.75">
      <c r="A258" s="6" t="s">
        <v>535</v>
      </c>
      <c r="B258" s="68" t="s">
        <v>37</v>
      </c>
      <c r="C258" s="69" t="s">
        <v>28</v>
      </c>
      <c r="D258" s="70">
        <v>102.49</v>
      </c>
      <c r="E258" s="7"/>
      <c r="F258" s="14"/>
      <c r="G258" s="9"/>
    </row>
    <row r="259" spans="1:7" s="1" customFormat="1" ht="33.75">
      <c r="A259" s="6" t="s">
        <v>536</v>
      </c>
      <c r="B259" s="68" t="s">
        <v>263</v>
      </c>
      <c r="C259" s="69" t="s">
        <v>18</v>
      </c>
      <c r="D259" s="70">
        <v>0.99</v>
      </c>
      <c r="E259" s="7"/>
      <c r="F259" s="14"/>
      <c r="G259" s="9"/>
    </row>
    <row r="260" spans="1:7" s="1" customFormat="1">
      <c r="A260" s="16" t="s">
        <v>300</v>
      </c>
      <c r="B260" s="17" t="s">
        <v>264</v>
      </c>
      <c r="C260" s="18"/>
      <c r="D260" s="19"/>
      <c r="E260" s="62"/>
      <c r="F260" s="20"/>
      <c r="G260" s="62">
        <f>ROUND(SUM(G261:G272),2)</f>
        <v>0</v>
      </c>
    </row>
    <row r="261" spans="1:7" s="1" customFormat="1" ht="33.75">
      <c r="A261" s="6" t="s">
        <v>537</v>
      </c>
      <c r="B261" s="68" t="s">
        <v>265</v>
      </c>
      <c r="C261" s="69" t="s">
        <v>17</v>
      </c>
      <c r="D261" s="70">
        <v>23.51</v>
      </c>
      <c r="E261" s="7"/>
      <c r="F261" s="8"/>
      <c r="G261" s="9"/>
    </row>
    <row r="262" spans="1:7" s="1" customFormat="1" ht="33.75">
      <c r="A262" s="6" t="s">
        <v>538</v>
      </c>
      <c r="B262" s="68" t="s">
        <v>309</v>
      </c>
      <c r="C262" s="69" t="s">
        <v>17</v>
      </c>
      <c r="D262" s="70">
        <v>34.229999999999997</v>
      </c>
      <c r="E262" s="7"/>
      <c r="F262" s="14"/>
      <c r="G262" s="9"/>
    </row>
    <row r="263" spans="1:7" s="1" customFormat="1" ht="33.75">
      <c r="A263" s="6" t="s">
        <v>539</v>
      </c>
      <c r="B263" s="68" t="s">
        <v>310</v>
      </c>
      <c r="C263" s="69" t="s">
        <v>24</v>
      </c>
      <c r="D263" s="70">
        <v>25.2</v>
      </c>
      <c r="E263" s="7"/>
      <c r="F263" s="14"/>
      <c r="G263" s="9"/>
    </row>
    <row r="264" spans="1:7" s="1" customFormat="1" ht="45">
      <c r="A264" s="6" t="s">
        <v>540</v>
      </c>
      <c r="B264" s="68" t="s">
        <v>266</v>
      </c>
      <c r="C264" s="69" t="s">
        <v>24</v>
      </c>
      <c r="D264" s="70">
        <v>6.4</v>
      </c>
      <c r="E264" s="7"/>
      <c r="F264" s="14"/>
      <c r="G264" s="9"/>
    </row>
    <row r="265" spans="1:7" s="1" customFormat="1" ht="45">
      <c r="A265" s="6" t="s">
        <v>541</v>
      </c>
      <c r="B265" s="68" t="s">
        <v>267</v>
      </c>
      <c r="C265" s="69" t="s">
        <v>17</v>
      </c>
      <c r="D265" s="70">
        <v>23.51</v>
      </c>
      <c r="E265" s="7"/>
      <c r="F265" s="14"/>
      <c r="G265" s="9"/>
    </row>
    <row r="266" spans="1:7" s="1" customFormat="1" ht="45">
      <c r="A266" s="6" t="s">
        <v>542</v>
      </c>
      <c r="B266" s="68" t="s">
        <v>311</v>
      </c>
      <c r="C266" s="69" t="s">
        <v>17</v>
      </c>
      <c r="D266" s="70">
        <v>20.02</v>
      </c>
      <c r="E266" s="7"/>
      <c r="F266" s="14"/>
      <c r="G266" s="9"/>
    </row>
    <row r="267" spans="1:7" s="1" customFormat="1" ht="45">
      <c r="A267" s="6" t="s">
        <v>543</v>
      </c>
      <c r="B267" s="68" t="s">
        <v>268</v>
      </c>
      <c r="C267" s="69" t="s">
        <v>17</v>
      </c>
      <c r="D267" s="70">
        <v>4.97</v>
      </c>
      <c r="E267" s="7"/>
      <c r="F267" s="14"/>
      <c r="G267" s="9"/>
    </row>
    <row r="268" spans="1:7" s="1" customFormat="1" ht="45">
      <c r="A268" s="6" t="s">
        <v>544</v>
      </c>
      <c r="B268" s="68" t="s">
        <v>312</v>
      </c>
      <c r="C268" s="69" t="s">
        <v>24</v>
      </c>
      <c r="D268" s="70">
        <v>7.52</v>
      </c>
      <c r="E268" s="7"/>
      <c r="F268" s="14"/>
      <c r="G268" s="9"/>
    </row>
    <row r="269" spans="1:7" s="1" customFormat="1" ht="33.75">
      <c r="A269" s="6" t="s">
        <v>545</v>
      </c>
      <c r="B269" s="68" t="s">
        <v>269</v>
      </c>
      <c r="C269" s="69" t="s">
        <v>17</v>
      </c>
      <c r="D269" s="70">
        <v>19.48</v>
      </c>
      <c r="E269" s="7"/>
      <c r="F269" s="14"/>
      <c r="G269" s="9"/>
    </row>
    <row r="270" spans="1:7" s="1" customFormat="1" ht="56.25">
      <c r="A270" s="6" t="s">
        <v>546</v>
      </c>
      <c r="B270" s="68" t="s">
        <v>313</v>
      </c>
      <c r="C270" s="69" t="s">
        <v>18</v>
      </c>
      <c r="D270" s="70">
        <v>0.33</v>
      </c>
      <c r="E270" s="7"/>
      <c r="F270" s="14"/>
      <c r="G270" s="9"/>
    </row>
    <row r="271" spans="1:7" s="1" customFormat="1" ht="45">
      <c r="A271" s="6" t="s">
        <v>547</v>
      </c>
      <c r="B271" s="68" t="s">
        <v>314</v>
      </c>
      <c r="C271" s="69" t="s">
        <v>24</v>
      </c>
      <c r="D271" s="70">
        <v>12.7</v>
      </c>
      <c r="E271" s="7"/>
      <c r="F271" s="14"/>
      <c r="G271" s="9"/>
    </row>
    <row r="272" spans="1:7" s="1" customFormat="1" ht="90">
      <c r="A272" s="6" t="s">
        <v>548</v>
      </c>
      <c r="B272" s="68" t="s">
        <v>315</v>
      </c>
      <c r="C272" s="69" t="s">
        <v>17</v>
      </c>
      <c r="D272" s="70">
        <v>6.6</v>
      </c>
      <c r="E272" s="7"/>
      <c r="F272" s="14"/>
      <c r="G272" s="9"/>
    </row>
    <row r="273" spans="1:7" s="1" customFormat="1">
      <c r="A273" s="16" t="s">
        <v>301</v>
      </c>
      <c r="B273" s="17" t="s">
        <v>270</v>
      </c>
      <c r="C273" s="18"/>
      <c r="D273" s="19"/>
      <c r="E273" s="62"/>
      <c r="F273" s="20"/>
      <c r="G273" s="62">
        <f>ROUND(SUM(G274:G278),2)</f>
        <v>0</v>
      </c>
    </row>
    <row r="274" spans="1:7" s="1" customFormat="1" ht="90">
      <c r="A274" s="6" t="s">
        <v>549</v>
      </c>
      <c r="B274" s="68" t="s">
        <v>316</v>
      </c>
      <c r="C274" s="69" t="s">
        <v>28</v>
      </c>
      <c r="D274" s="70">
        <v>58.76</v>
      </c>
      <c r="E274" s="7"/>
      <c r="F274" s="8"/>
      <c r="G274" s="9"/>
    </row>
    <row r="275" spans="1:7" s="1" customFormat="1" ht="33.75">
      <c r="A275" s="6" t="s">
        <v>550</v>
      </c>
      <c r="B275" s="68" t="s">
        <v>317</v>
      </c>
      <c r="C275" s="69" t="s">
        <v>25</v>
      </c>
      <c r="D275" s="70">
        <v>2</v>
      </c>
      <c r="E275" s="7"/>
      <c r="F275" s="14"/>
      <c r="G275" s="9"/>
    </row>
    <row r="276" spans="1:7" s="1" customFormat="1" ht="56.25">
      <c r="A276" s="6" t="s">
        <v>551</v>
      </c>
      <c r="B276" s="68" t="s">
        <v>271</v>
      </c>
      <c r="C276" s="69" t="s">
        <v>28</v>
      </c>
      <c r="D276" s="70">
        <v>32.33</v>
      </c>
      <c r="E276" s="7"/>
      <c r="F276" s="8"/>
      <c r="G276" s="9"/>
    </row>
    <row r="277" spans="1:7" s="1" customFormat="1" ht="33.75">
      <c r="A277" s="6" t="s">
        <v>552</v>
      </c>
      <c r="B277" s="68" t="s">
        <v>272</v>
      </c>
      <c r="C277" s="69" t="s">
        <v>17</v>
      </c>
      <c r="D277" s="70">
        <v>1.18</v>
      </c>
      <c r="E277" s="7"/>
      <c r="F277" s="8"/>
      <c r="G277" s="9"/>
    </row>
    <row r="278" spans="1:7" s="1" customFormat="1" ht="33.75" customHeight="1">
      <c r="A278" s="6" t="s">
        <v>553</v>
      </c>
      <c r="B278" s="68" t="s">
        <v>77</v>
      </c>
      <c r="C278" s="69" t="s">
        <v>28</v>
      </c>
      <c r="D278" s="70">
        <v>91.09</v>
      </c>
      <c r="E278" s="7"/>
      <c r="F278" s="8"/>
      <c r="G278" s="9"/>
    </row>
    <row r="279" spans="1:7" s="1" customFormat="1">
      <c r="A279" s="16" t="s">
        <v>302</v>
      </c>
      <c r="B279" s="17" t="s">
        <v>318</v>
      </c>
      <c r="C279" s="18"/>
      <c r="D279" s="19"/>
      <c r="E279" s="62"/>
      <c r="F279" s="20"/>
      <c r="G279" s="62">
        <f>ROUND(SUM(G280:G301),2)</f>
        <v>0</v>
      </c>
    </row>
    <row r="280" spans="1:7" s="1" customFormat="1" ht="22.5">
      <c r="A280" s="6" t="s">
        <v>554</v>
      </c>
      <c r="B280" s="68" t="s">
        <v>273</v>
      </c>
      <c r="C280" s="69" t="s">
        <v>24</v>
      </c>
      <c r="D280" s="70">
        <v>8</v>
      </c>
      <c r="E280" s="7"/>
      <c r="F280" s="8"/>
      <c r="G280" s="9"/>
    </row>
    <row r="281" spans="1:7" s="1" customFormat="1" ht="45">
      <c r="A281" s="6" t="s">
        <v>555</v>
      </c>
      <c r="B281" s="68" t="s">
        <v>57</v>
      </c>
      <c r="C281" s="69" t="s">
        <v>18</v>
      </c>
      <c r="D281" s="70">
        <v>13.3</v>
      </c>
      <c r="E281" s="7"/>
      <c r="F281" s="8"/>
      <c r="G281" s="9"/>
    </row>
    <row r="282" spans="1:7" s="1" customFormat="1" ht="112.5">
      <c r="A282" s="6" t="s">
        <v>556</v>
      </c>
      <c r="B282" s="68" t="s">
        <v>274</v>
      </c>
      <c r="C282" s="69" t="s">
        <v>25</v>
      </c>
      <c r="D282" s="70">
        <v>1</v>
      </c>
      <c r="E282" s="7"/>
      <c r="F282" s="8"/>
      <c r="G282" s="9"/>
    </row>
    <row r="283" spans="1:7" s="1" customFormat="1" ht="33.75">
      <c r="A283" s="6" t="s">
        <v>557</v>
      </c>
      <c r="B283" s="68" t="s">
        <v>275</v>
      </c>
      <c r="C283" s="69" t="s">
        <v>24</v>
      </c>
      <c r="D283" s="70">
        <v>8</v>
      </c>
      <c r="E283" s="7"/>
      <c r="F283" s="8"/>
      <c r="G283" s="9"/>
    </row>
    <row r="284" spans="1:7" s="1" customFormat="1" ht="22.5">
      <c r="A284" s="6" t="s">
        <v>558</v>
      </c>
      <c r="B284" s="68" t="s">
        <v>276</v>
      </c>
      <c r="C284" s="69" t="s">
        <v>25</v>
      </c>
      <c r="D284" s="70">
        <v>1</v>
      </c>
      <c r="E284" s="7"/>
      <c r="F284" s="8"/>
      <c r="G284" s="9"/>
    </row>
    <row r="285" spans="1:7" s="1" customFormat="1" ht="22.5">
      <c r="A285" s="6" t="s">
        <v>559</v>
      </c>
      <c r="B285" s="68" t="s">
        <v>277</v>
      </c>
      <c r="C285" s="69" t="s">
        <v>25</v>
      </c>
      <c r="D285" s="70">
        <v>1</v>
      </c>
      <c r="E285" s="7"/>
      <c r="F285" s="8"/>
      <c r="G285" s="9"/>
    </row>
    <row r="286" spans="1:7" s="1" customFormat="1" ht="33.75">
      <c r="A286" s="6" t="s">
        <v>560</v>
      </c>
      <c r="B286" s="68" t="s">
        <v>278</v>
      </c>
      <c r="C286" s="69" t="s">
        <v>25</v>
      </c>
      <c r="D286" s="70">
        <v>1</v>
      </c>
      <c r="E286" s="7"/>
      <c r="F286" s="8"/>
      <c r="G286" s="9"/>
    </row>
    <row r="287" spans="1:7" s="71" customFormat="1" ht="22.5">
      <c r="A287" s="6" t="s">
        <v>561</v>
      </c>
      <c r="B287" s="68" t="s">
        <v>319</v>
      </c>
      <c r="C287" s="69" t="s">
        <v>25</v>
      </c>
      <c r="D287" s="70">
        <v>1</v>
      </c>
      <c r="E287" s="72"/>
      <c r="F287" s="73"/>
      <c r="G287" s="9"/>
    </row>
    <row r="288" spans="1:7" s="71" customFormat="1" ht="22.5">
      <c r="A288" s="6" t="s">
        <v>562</v>
      </c>
      <c r="B288" s="68" t="s">
        <v>320</v>
      </c>
      <c r="C288" s="69" t="s">
        <v>25</v>
      </c>
      <c r="D288" s="70">
        <v>1</v>
      </c>
      <c r="E288" s="72"/>
      <c r="F288" s="73"/>
      <c r="G288" s="9"/>
    </row>
    <row r="289" spans="1:7" s="71" customFormat="1" ht="22.5">
      <c r="A289" s="6" t="s">
        <v>563</v>
      </c>
      <c r="B289" s="68" t="s">
        <v>321</v>
      </c>
      <c r="C289" s="69" t="s">
        <v>25</v>
      </c>
      <c r="D289" s="70">
        <v>1</v>
      </c>
      <c r="E289" s="72"/>
      <c r="F289" s="73"/>
      <c r="G289" s="9"/>
    </row>
    <row r="290" spans="1:7" s="71" customFormat="1" ht="22.5">
      <c r="A290" s="6" t="s">
        <v>564</v>
      </c>
      <c r="B290" s="68" t="s">
        <v>322</v>
      </c>
      <c r="C290" s="69" t="s">
        <v>25</v>
      </c>
      <c r="D290" s="70">
        <v>1</v>
      </c>
      <c r="E290" s="72"/>
      <c r="F290" s="73"/>
      <c r="G290" s="9"/>
    </row>
    <row r="291" spans="1:7" s="71" customFormat="1" ht="22.5">
      <c r="A291" s="6" t="s">
        <v>565</v>
      </c>
      <c r="B291" s="68" t="s">
        <v>323</v>
      </c>
      <c r="C291" s="69" t="s">
        <v>24</v>
      </c>
      <c r="D291" s="70">
        <v>8</v>
      </c>
      <c r="E291" s="72"/>
      <c r="F291" s="73"/>
      <c r="G291" s="9"/>
    </row>
    <row r="292" spans="1:7" s="71" customFormat="1" ht="22.5">
      <c r="A292" s="6" t="s">
        <v>566</v>
      </c>
      <c r="B292" s="68" t="s">
        <v>324</v>
      </c>
      <c r="C292" s="69" t="s">
        <v>25</v>
      </c>
      <c r="D292" s="70">
        <v>1</v>
      </c>
      <c r="E292" s="72"/>
      <c r="F292" s="73"/>
      <c r="G292" s="9"/>
    </row>
    <row r="293" spans="1:7" s="71" customFormat="1" ht="22.5">
      <c r="A293" s="6" t="s">
        <v>567</v>
      </c>
      <c r="B293" s="68" t="s">
        <v>325</v>
      </c>
      <c r="C293" s="69" t="s">
        <v>25</v>
      </c>
      <c r="D293" s="70">
        <v>1</v>
      </c>
      <c r="E293" s="72"/>
      <c r="F293" s="73"/>
      <c r="G293" s="9"/>
    </row>
    <row r="294" spans="1:7" s="71" customFormat="1" ht="22.5">
      <c r="A294" s="6" t="s">
        <v>568</v>
      </c>
      <c r="B294" s="68" t="s">
        <v>326</v>
      </c>
      <c r="C294" s="69" t="s">
        <v>25</v>
      </c>
      <c r="D294" s="70">
        <v>1</v>
      </c>
      <c r="E294" s="72"/>
      <c r="F294" s="73"/>
      <c r="G294" s="9"/>
    </row>
    <row r="295" spans="1:7" s="71" customFormat="1" ht="90">
      <c r="A295" s="74" t="s">
        <v>569</v>
      </c>
      <c r="B295" s="68" t="s">
        <v>327</v>
      </c>
      <c r="C295" s="69" t="s">
        <v>25</v>
      </c>
      <c r="D295" s="70">
        <v>1</v>
      </c>
      <c r="E295" s="72"/>
      <c r="F295" s="73"/>
      <c r="G295" s="9"/>
    </row>
    <row r="296" spans="1:7" s="1" customFormat="1" ht="22.5">
      <c r="A296" s="6" t="s">
        <v>570</v>
      </c>
      <c r="B296" s="68" t="s">
        <v>279</v>
      </c>
      <c r="C296" s="69" t="s">
        <v>18</v>
      </c>
      <c r="D296" s="70">
        <v>1.2</v>
      </c>
      <c r="E296" s="7"/>
      <c r="F296" s="8"/>
      <c r="G296" s="9"/>
    </row>
    <row r="297" spans="1:7" s="1" customFormat="1" ht="33.75">
      <c r="A297" s="6" t="s">
        <v>571</v>
      </c>
      <c r="B297" s="68" t="s">
        <v>280</v>
      </c>
      <c r="C297" s="69" t="s">
        <v>18</v>
      </c>
      <c r="D297" s="70">
        <v>2.56</v>
      </c>
      <c r="E297" s="7"/>
      <c r="F297" s="8"/>
      <c r="G297" s="9"/>
    </row>
    <row r="298" spans="1:7" s="1" customFormat="1" ht="45">
      <c r="A298" s="6" t="s">
        <v>572</v>
      </c>
      <c r="B298" s="68" t="s">
        <v>200</v>
      </c>
      <c r="C298" s="69" t="s">
        <v>18</v>
      </c>
      <c r="D298" s="70">
        <v>4.0999999999999996</v>
      </c>
      <c r="E298" s="7"/>
      <c r="F298" s="8"/>
      <c r="G298" s="9"/>
    </row>
    <row r="299" spans="1:7" s="1" customFormat="1" ht="56.25">
      <c r="A299" s="6" t="s">
        <v>573</v>
      </c>
      <c r="B299" s="68" t="s">
        <v>281</v>
      </c>
      <c r="C299" s="69" t="s">
        <v>18</v>
      </c>
      <c r="D299" s="70">
        <v>2.66</v>
      </c>
      <c r="E299" s="7"/>
      <c r="F299" s="8"/>
      <c r="G299" s="9"/>
    </row>
    <row r="300" spans="1:7" s="1" customFormat="1" ht="33.75">
      <c r="A300" s="6" t="s">
        <v>574</v>
      </c>
      <c r="B300" s="68" t="s">
        <v>65</v>
      </c>
      <c r="C300" s="69" t="s">
        <v>18</v>
      </c>
      <c r="D300" s="70">
        <v>9.1999999999999993</v>
      </c>
      <c r="E300" s="7"/>
      <c r="F300" s="8"/>
      <c r="G300" s="9"/>
    </row>
    <row r="301" spans="1:7" s="1" customFormat="1" ht="33.75">
      <c r="A301" s="6" t="s">
        <v>575</v>
      </c>
      <c r="B301" s="68" t="s">
        <v>66</v>
      </c>
      <c r="C301" s="69" t="s">
        <v>19</v>
      </c>
      <c r="D301" s="70">
        <v>174.8</v>
      </c>
      <c r="E301" s="7"/>
      <c r="F301" s="8"/>
      <c r="G301" s="9"/>
    </row>
    <row r="302" spans="1:7" s="1" customFormat="1">
      <c r="A302" s="16" t="s">
        <v>303</v>
      </c>
      <c r="B302" s="17" t="s">
        <v>330</v>
      </c>
      <c r="C302" s="18"/>
      <c r="D302" s="19"/>
      <c r="E302" s="62"/>
      <c r="F302" s="20"/>
      <c r="G302" s="62">
        <f>ROUND(SUM(G303:G312),2)</f>
        <v>0</v>
      </c>
    </row>
    <row r="303" spans="1:7" s="1" customFormat="1" ht="78.75">
      <c r="A303" s="6" t="s">
        <v>576</v>
      </c>
      <c r="B303" s="68" t="s">
        <v>282</v>
      </c>
      <c r="C303" s="69" t="s">
        <v>283</v>
      </c>
      <c r="D303" s="70">
        <v>2</v>
      </c>
      <c r="E303" s="7"/>
      <c r="F303" s="14"/>
      <c r="G303" s="9"/>
    </row>
    <row r="304" spans="1:7" s="1" customFormat="1" ht="45">
      <c r="A304" s="6" t="s">
        <v>577</v>
      </c>
      <c r="B304" s="68" t="s">
        <v>284</v>
      </c>
      <c r="C304" s="69" t="s">
        <v>283</v>
      </c>
      <c r="D304" s="70">
        <v>2</v>
      </c>
      <c r="E304" s="7"/>
      <c r="F304" s="14"/>
      <c r="G304" s="9"/>
    </row>
    <row r="305" spans="1:7" s="1" customFormat="1" ht="33.75">
      <c r="A305" s="6" t="s">
        <v>578</v>
      </c>
      <c r="B305" s="68" t="s">
        <v>285</v>
      </c>
      <c r="C305" s="69" t="s">
        <v>24</v>
      </c>
      <c r="D305" s="70">
        <v>4.9000000000000004</v>
      </c>
      <c r="E305" s="7"/>
      <c r="F305" s="14"/>
      <c r="G305" s="9"/>
    </row>
    <row r="306" spans="1:7" s="1" customFormat="1" ht="33.75">
      <c r="A306" s="6" t="s">
        <v>579</v>
      </c>
      <c r="B306" s="68" t="s">
        <v>286</v>
      </c>
      <c r="C306" s="69" t="s">
        <v>24</v>
      </c>
      <c r="D306" s="70">
        <v>3.15</v>
      </c>
      <c r="E306" s="7"/>
      <c r="F306" s="14"/>
      <c r="G306" s="9"/>
    </row>
    <row r="307" spans="1:7" s="1" customFormat="1" ht="33.75">
      <c r="A307" s="6" t="s">
        <v>580</v>
      </c>
      <c r="B307" s="68" t="s">
        <v>287</v>
      </c>
      <c r="C307" s="69" t="s">
        <v>25</v>
      </c>
      <c r="D307" s="70">
        <v>1</v>
      </c>
      <c r="E307" s="7"/>
      <c r="F307" s="14"/>
      <c r="G307" s="9"/>
    </row>
    <row r="308" spans="1:7" s="1" customFormat="1" ht="33.75">
      <c r="A308" s="6" t="s">
        <v>581</v>
      </c>
      <c r="B308" s="68" t="s">
        <v>328</v>
      </c>
      <c r="C308" s="69" t="s">
        <v>25</v>
      </c>
      <c r="D308" s="70">
        <v>1</v>
      </c>
      <c r="E308" s="7"/>
      <c r="F308" s="14"/>
      <c r="G308" s="9"/>
    </row>
    <row r="309" spans="1:7" s="1" customFormat="1" ht="33.75">
      <c r="A309" s="6" t="s">
        <v>582</v>
      </c>
      <c r="B309" s="68" t="s">
        <v>329</v>
      </c>
      <c r="C309" s="69" t="s">
        <v>25</v>
      </c>
      <c r="D309" s="70">
        <v>1</v>
      </c>
      <c r="E309" s="7"/>
      <c r="F309" s="14"/>
      <c r="G309" s="9"/>
    </row>
    <row r="310" spans="1:7" s="1" customFormat="1" ht="33.75">
      <c r="A310" s="6" t="s">
        <v>583</v>
      </c>
      <c r="B310" s="68" t="s">
        <v>288</v>
      </c>
      <c r="C310" s="69" t="s">
        <v>25</v>
      </c>
      <c r="D310" s="70">
        <v>1</v>
      </c>
      <c r="E310" s="7"/>
      <c r="F310" s="14"/>
      <c r="G310" s="9"/>
    </row>
    <row r="311" spans="1:7" s="1" customFormat="1" ht="33.75">
      <c r="A311" s="6" t="s">
        <v>584</v>
      </c>
      <c r="B311" s="68" t="s">
        <v>289</v>
      </c>
      <c r="C311" s="69" t="s">
        <v>25</v>
      </c>
      <c r="D311" s="70">
        <v>1</v>
      </c>
      <c r="E311" s="7"/>
      <c r="F311" s="14"/>
      <c r="G311" s="9"/>
    </row>
    <row r="312" spans="1:7" s="1" customFormat="1" ht="56.25">
      <c r="A312" s="6" t="s">
        <v>585</v>
      </c>
      <c r="B312" s="68" t="s">
        <v>290</v>
      </c>
      <c r="C312" s="69" t="s">
        <v>25</v>
      </c>
      <c r="D312" s="70">
        <v>1</v>
      </c>
      <c r="E312" s="7"/>
      <c r="F312" s="14"/>
      <c r="G312" s="9"/>
    </row>
    <row r="313" spans="1:7" s="1" customFormat="1">
      <c r="A313" s="16" t="s">
        <v>304</v>
      </c>
      <c r="B313" s="17" t="s">
        <v>291</v>
      </c>
      <c r="C313" s="18"/>
      <c r="D313" s="19"/>
      <c r="E313" s="62"/>
      <c r="F313" s="20"/>
      <c r="G313" s="62">
        <f>ROUND(SUM(G314:G323),2)</f>
        <v>0</v>
      </c>
    </row>
    <row r="314" spans="1:7" s="1" customFormat="1" ht="45">
      <c r="A314" s="6" t="s">
        <v>586</v>
      </c>
      <c r="B314" s="68" t="s">
        <v>332</v>
      </c>
      <c r="C314" s="69" t="s">
        <v>25</v>
      </c>
      <c r="D314" s="70">
        <v>1</v>
      </c>
      <c r="E314" s="7"/>
      <c r="F314" s="14"/>
      <c r="G314" s="9"/>
    </row>
    <row r="315" spans="1:7" s="1" customFormat="1" ht="45">
      <c r="A315" s="6" t="s">
        <v>587</v>
      </c>
      <c r="B315" s="68" t="s">
        <v>292</v>
      </c>
      <c r="C315" s="69" t="s">
        <v>24</v>
      </c>
      <c r="D315" s="70">
        <v>2.82</v>
      </c>
      <c r="E315" s="7"/>
      <c r="F315" s="14"/>
      <c r="G315" s="9"/>
    </row>
    <row r="316" spans="1:7" s="1" customFormat="1" ht="22.5">
      <c r="A316" s="6" t="s">
        <v>588</v>
      </c>
      <c r="B316" s="68" t="s">
        <v>331</v>
      </c>
      <c r="C316" s="69" t="s">
        <v>24</v>
      </c>
      <c r="D316" s="70">
        <v>2.82</v>
      </c>
      <c r="E316" s="7"/>
      <c r="F316" s="14"/>
      <c r="G316" s="9"/>
    </row>
    <row r="317" spans="1:7" s="1" customFormat="1" ht="33.75">
      <c r="A317" s="6" t="s">
        <v>589</v>
      </c>
      <c r="B317" s="68" t="s">
        <v>333</v>
      </c>
      <c r="C317" s="69" t="s">
        <v>25</v>
      </c>
      <c r="D317" s="70">
        <v>3</v>
      </c>
      <c r="E317" s="7"/>
      <c r="F317" s="14"/>
      <c r="G317" s="9"/>
    </row>
    <row r="318" spans="1:7" s="1" customFormat="1" ht="78.75">
      <c r="A318" s="6" t="s">
        <v>590</v>
      </c>
      <c r="B318" s="68" t="s">
        <v>293</v>
      </c>
      <c r="C318" s="69" t="s">
        <v>283</v>
      </c>
      <c r="D318" s="70">
        <v>2</v>
      </c>
      <c r="E318" s="7"/>
      <c r="F318" s="14"/>
      <c r="G318" s="9"/>
    </row>
    <row r="319" spans="1:7" s="1" customFormat="1" ht="78.75">
      <c r="A319" s="6" t="s">
        <v>591</v>
      </c>
      <c r="B319" s="68" t="s">
        <v>294</v>
      </c>
      <c r="C319" s="69" t="s">
        <v>283</v>
      </c>
      <c r="D319" s="70">
        <v>2</v>
      </c>
      <c r="E319" s="7"/>
      <c r="F319" s="14"/>
      <c r="G319" s="9"/>
    </row>
    <row r="320" spans="1:7" s="1" customFormat="1" ht="33.75">
      <c r="A320" s="6" t="s">
        <v>592</v>
      </c>
      <c r="B320" s="68" t="s">
        <v>334</v>
      </c>
      <c r="C320" s="69" t="s">
        <v>25</v>
      </c>
      <c r="D320" s="70">
        <v>1</v>
      </c>
      <c r="E320" s="7"/>
      <c r="F320" s="14"/>
      <c r="G320" s="9"/>
    </row>
    <row r="321" spans="1:7" s="1" customFormat="1" ht="67.5">
      <c r="A321" s="6" t="s">
        <v>593</v>
      </c>
      <c r="B321" s="68" t="s">
        <v>295</v>
      </c>
      <c r="C321" s="69" t="s">
        <v>25</v>
      </c>
      <c r="D321" s="70">
        <v>2</v>
      </c>
      <c r="E321" s="7"/>
      <c r="F321" s="14"/>
      <c r="G321" s="9"/>
    </row>
    <row r="322" spans="1:7" s="1" customFormat="1" ht="56.25">
      <c r="A322" s="6" t="s">
        <v>594</v>
      </c>
      <c r="B322" s="68" t="s">
        <v>296</v>
      </c>
      <c r="C322" s="69" t="s">
        <v>25</v>
      </c>
      <c r="D322" s="70">
        <v>2</v>
      </c>
      <c r="E322" s="7"/>
      <c r="F322" s="14"/>
      <c r="G322" s="9"/>
    </row>
    <row r="323" spans="1:7" s="1" customFormat="1" ht="56.25">
      <c r="A323" s="6" t="s">
        <v>595</v>
      </c>
      <c r="B323" s="68" t="s">
        <v>297</v>
      </c>
      <c r="C323" s="69" t="s">
        <v>25</v>
      </c>
      <c r="D323" s="70">
        <v>2</v>
      </c>
      <c r="E323" s="7"/>
      <c r="F323" s="14"/>
      <c r="G323" s="9"/>
    </row>
    <row r="324" spans="1:7" s="75" customFormat="1" ht="13.5" customHeight="1">
      <c r="A324" s="76" t="s">
        <v>232</v>
      </c>
      <c r="B324" s="77" t="s">
        <v>208</v>
      </c>
      <c r="C324" s="77"/>
      <c r="D324" s="77"/>
      <c r="E324" s="77"/>
      <c r="F324" s="77"/>
      <c r="G324" s="5">
        <f>ROUND(SUM(G325,G362),2)</f>
        <v>0</v>
      </c>
    </row>
    <row r="325" spans="1:7" s="78" customFormat="1">
      <c r="A325" s="16" t="s">
        <v>305</v>
      </c>
      <c r="B325" s="17" t="s">
        <v>243</v>
      </c>
      <c r="C325" s="18"/>
      <c r="D325" s="19"/>
      <c r="E325" s="62"/>
      <c r="F325" s="20"/>
      <c r="G325" s="62">
        <f>ROUND(SUM(G326:G361),2)</f>
        <v>0</v>
      </c>
    </row>
    <row r="326" spans="1:7" s="1" customFormat="1" ht="33.75">
      <c r="A326" s="6" t="s">
        <v>596</v>
      </c>
      <c r="B326" s="68" t="s">
        <v>209</v>
      </c>
      <c r="C326" s="69" t="s">
        <v>24</v>
      </c>
      <c r="D326" s="70">
        <v>81.72</v>
      </c>
      <c r="E326" s="7"/>
      <c r="F326" s="8"/>
      <c r="G326" s="9"/>
    </row>
    <row r="327" spans="1:7" s="1" customFormat="1" ht="22.5">
      <c r="A327" s="6" t="s">
        <v>597</v>
      </c>
      <c r="B327" s="68" t="s">
        <v>210</v>
      </c>
      <c r="C327" s="69" t="s">
        <v>24</v>
      </c>
      <c r="D327" s="70">
        <v>49.12</v>
      </c>
      <c r="E327" s="7"/>
      <c r="F327" s="8"/>
      <c r="G327" s="9"/>
    </row>
    <row r="328" spans="1:7" s="1" customFormat="1" ht="22.5">
      <c r="A328" s="6" t="s">
        <v>598</v>
      </c>
      <c r="B328" s="68" t="s">
        <v>245</v>
      </c>
      <c r="C328" s="69" t="s">
        <v>24</v>
      </c>
      <c r="D328" s="70">
        <v>37.6</v>
      </c>
      <c r="E328" s="7"/>
      <c r="F328" s="8"/>
      <c r="G328" s="9"/>
    </row>
    <row r="329" spans="1:7" s="1" customFormat="1" ht="45">
      <c r="A329" s="6" t="s">
        <v>599</v>
      </c>
      <c r="B329" s="68" t="s">
        <v>211</v>
      </c>
      <c r="C329" s="69" t="s">
        <v>18</v>
      </c>
      <c r="D329" s="70">
        <v>13.25</v>
      </c>
      <c r="E329" s="7"/>
      <c r="F329" s="8"/>
      <c r="G329" s="9"/>
    </row>
    <row r="330" spans="1:7" s="1" customFormat="1" ht="45">
      <c r="A330" s="6" t="s">
        <v>600</v>
      </c>
      <c r="B330" s="68" t="s">
        <v>200</v>
      </c>
      <c r="C330" s="69" t="s">
        <v>18</v>
      </c>
      <c r="D330" s="70">
        <v>13.25</v>
      </c>
      <c r="E330" s="7"/>
      <c r="F330" s="8"/>
      <c r="G330" s="9"/>
    </row>
    <row r="331" spans="1:7" s="1" customFormat="1" ht="22.5">
      <c r="A331" s="6" t="s">
        <v>601</v>
      </c>
      <c r="B331" s="68" t="s">
        <v>212</v>
      </c>
      <c r="C331" s="69" t="s">
        <v>24</v>
      </c>
      <c r="D331" s="70">
        <v>8</v>
      </c>
      <c r="E331" s="7"/>
      <c r="F331" s="8"/>
      <c r="G331" s="9"/>
    </row>
    <row r="332" spans="1:7" s="1" customFormat="1" ht="22.5">
      <c r="A332" s="6" t="s">
        <v>602</v>
      </c>
      <c r="B332" s="68" t="s">
        <v>213</v>
      </c>
      <c r="C332" s="69" t="s">
        <v>25</v>
      </c>
      <c r="D332" s="70">
        <v>8</v>
      </c>
      <c r="E332" s="7"/>
      <c r="F332" s="8"/>
      <c r="G332" s="9"/>
    </row>
    <row r="333" spans="1:7" s="1" customFormat="1" ht="45">
      <c r="A333" s="6" t="s">
        <v>603</v>
      </c>
      <c r="B333" s="68" t="s">
        <v>214</v>
      </c>
      <c r="C333" s="69" t="s">
        <v>25</v>
      </c>
      <c r="D333" s="70">
        <v>8</v>
      </c>
      <c r="E333" s="7"/>
      <c r="F333" s="8"/>
      <c r="G333" s="9"/>
    </row>
    <row r="334" spans="1:7" s="1" customFormat="1" ht="45">
      <c r="A334" s="6" t="s">
        <v>604</v>
      </c>
      <c r="B334" s="68" t="s">
        <v>215</v>
      </c>
      <c r="C334" s="69" t="s">
        <v>25</v>
      </c>
      <c r="D334" s="70">
        <v>2</v>
      </c>
      <c r="E334" s="7"/>
      <c r="F334" s="8"/>
      <c r="G334" s="9"/>
    </row>
    <row r="335" spans="1:7" s="1" customFormat="1" ht="22.5">
      <c r="A335" s="6" t="s">
        <v>605</v>
      </c>
      <c r="B335" s="68" t="s">
        <v>216</v>
      </c>
      <c r="C335" s="69" t="s">
        <v>18</v>
      </c>
      <c r="D335" s="70">
        <v>0.3</v>
      </c>
      <c r="E335" s="7"/>
      <c r="F335" s="8"/>
      <c r="G335" s="9"/>
    </row>
    <row r="336" spans="1:7" s="1" customFormat="1" ht="90">
      <c r="A336" s="6" t="s">
        <v>606</v>
      </c>
      <c r="B336" s="68" t="s">
        <v>244</v>
      </c>
      <c r="C336" s="69" t="s">
        <v>25</v>
      </c>
      <c r="D336" s="70">
        <v>8</v>
      </c>
      <c r="E336" s="7"/>
      <c r="F336" s="14"/>
      <c r="G336" s="9"/>
    </row>
    <row r="337" spans="1:7" s="1" customFormat="1" ht="33.75">
      <c r="A337" s="6" t="s">
        <v>607</v>
      </c>
      <c r="B337" s="68" t="s">
        <v>246</v>
      </c>
      <c r="C337" s="69" t="s">
        <v>24</v>
      </c>
      <c r="D337" s="70">
        <v>6</v>
      </c>
      <c r="E337" s="7"/>
      <c r="F337" s="14"/>
      <c r="G337" s="9"/>
    </row>
    <row r="338" spans="1:7" s="1" customFormat="1" ht="33.75">
      <c r="A338" s="6" t="s">
        <v>608</v>
      </c>
      <c r="B338" s="68" t="s">
        <v>247</v>
      </c>
      <c r="C338" s="69" t="s">
        <v>24</v>
      </c>
      <c r="D338" s="70">
        <v>76</v>
      </c>
      <c r="E338" s="7"/>
      <c r="F338" s="14"/>
      <c r="G338" s="9"/>
    </row>
    <row r="339" spans="1:7" s="1" customFormat="1" ht="33.75">
      <c r="A339" s="6" t="s">
        <v>609</v>
      </c>
      <c r="B339" s="68" t="s">
        <v>248</v>
      </c>
      <c r="C339" s="69" t="s">
        <v>25</v>
      </c>
      <c r="D339" s="70">
        <v>2</v>
      </c>
      <c r="E339" s="7"/>
      <c r="F339" s="14"/>
      <c r="G339" s="9"/>
    </row>
    <row r="340" spans="1:7" s="1" customFormat="1" ht="33.75">
      <c r="A340" s="6" t="s">
        <v>610</v>
      </c>
      <c r="B340" s="68" t="s">
        <v>249</v>
      </c>
      <c r="C340" s="69" t="s">
        <v>25</v>
      </c>
      <c r="D340" s="70">
        <v>14</v>
      </c>
      <c r="E340" s="7"/>
      <c r="F340" s="14"/>
      <c r="G340" s="9"/>
    </row>
    <row r="341" spans="1:7" s="1" customFormat="1" ht="33.75">
      <c r="A341" s="6" t="s">
        <v>611</v>
      </c>
      <c r="B341" s="68" t="s">
        <v>250</v>
      </c>
      <c r="C341" s="69" t="s">
        <v>25</v>
      </c>
      <c r="D341" s="70">
        <v>18</v>
      </c>
      <c r="E341" s="7"/>
      <c r="F341" s="14"/>
      <c r="G341" s="9"/>
    </row>
    <row r="342" spans="1:7" s="1" customFormat="1" ht="33.75">
      <c r="A342" s="6" t="s">
        <v>612</v>
      </c>
      <c r="B342" s="68" t="s">
        <v>251</v>
      </c>
      <c r="C342" s="69" t="s">
        <v>24</v>
      </c>
      <c r="D342" s="70">
        <v>8</v>
      </c>
      <c r="E342" s="7"/>
      <c r="F342" s="14"/>
      <c r="G342" s="9"/>
    </row>
    <row r="343" spans="1:7" s="1" customFormat="1" ht="33.75">
      <c r="A343" s="6" t="s">
        <v>613</v>
      </c>
      <c r="B343" s="68" t="s">
        <v>252</v>
      </c>
      <c r="C343" s="69" t="s">
        <v>24</v>
      </c>
      <c r="D343" s="70">
        <v>2.7</v>
      </c>
      <c r="E343" s="7"/>
      <c r="F343" s="14"/>
      <c r="G343" s="9"/>
    </row>
    <row r="344" spans="1:7" s="1" customFormat="1" ht="22.5">
      <c r="A344" s="6" t="s">
        <v>614</v>
      </c>
      <c r="B344" s="68" t="s">
        <v>253</v>
      </c>
      <c r="C344" s="69" t="s">
        <v>25</v>
      </c>
      <c r="D344" s="70">
        <v>50</v>
      </c>
      <c r="E344" s="7"/>
      <c r="F344" s="14"/>
      <c r="G344" s="9"/>
    </row>
    <row r="345" spans="1:7" s="1" customFormat="1" ht="22.5">
      <c r="A345" s="6" t="s">
        <v>615</v>
      </c>
      <c r="B345" s="68" t="s">
        <v>254</v>
      </c>
      <c r="C345" s="69" t="s">
        <v>25</v>
      </c>
      <c r="D345" s="70">
        <v>2</v>
      </c>
      <c r="E345" s="7"/>
      <c r="F345" s="14"/>
      <c r="G345" s="9"/>
    </row>
    <row r="346" spans="1:7" s="1" customFormat="1" ht="33.75">
      <c r="A346" s="6" t="s">
        <v>616</v>
      </c>
      <c r="B346" s="68" t="s">
        <v>255</v>
      </c>
      <c r="C346" s="69" t="s">
        <v>25</v>
      </c>
      <c r="D346" s="70">
        <v>2</v>
      </c>
      <c r="E346" s="7"/>
      <c r="F346" s="14"/>
      <c r="G346" s="9"/>
    </row>
    <row r="347" spans="1:7" s="1" customFormat="1" ht="33.75">
      <c r="A347" s="6" t="s">
        <v>617</v>
      </c>
      <c r="B347" s="68" t="s">
        <v>217</v>
      </c>
      <c r="C347" s="69" t="s">
        <v>25</v>
      </c>
      <c r="D347" s="70">
        <v>1</v>
      </c>
      <c r="E347" s="7"/>
      <c r="F347" s="14"/>
      <c r="G347" s="9"/>
    </row>
    <row r="348" spans="1:7" s="1" customFormat="1" ht="45">
      <c r="A348" s="6" t="s">
        <v>618</v>
      </c>
      <c r="B348" s="68" t="s">
        <v>218</v>
      </c>
      <c r="C348" s="69" t="s">
        <v>25</v>
      </c>
      <c r="D348" s="70">
        <v>8</v>
      </c>
      <c r="E348" s="7"/>
      <c r="F348" s="14"/>
      <c r="G348" s="9"/>
    </row>
    <row r="349" spans="1:7" s="1" customFormat="1" ht="45">
      <c r="A349" s="6" t="s">
        <v>619</v>
      </c>
      <c r="B349" s="68" t="s">
        <v>219</v>
      </c>
      <c r="C349" s="69" t="s">
        <v>24</v>
      </c>
      <c r="D349" s="70">
        <v>144</v>
      </c>
      <c r="E349" s="7"/>
      <c r="F349" s="14"/>
      <c r="G349" s="9"/>
    </row>
    <row r="350" spans="1:7" s="1" customFormat="1" ht="281.25">
      <c r="A350" s="6" t="s">
        <v>620</v>
      </c>
      <c r="B350" s="68" t="s">
        <v>220</v>
      </c>
      <c r="C350" s="69" t="s">
        <v>25</v>
      </c>
      <c r="D350" s="70">
        <v>1</v>
      </c>
      <c r="E350" s="7"/>
      <c r="F350" s="8"/>
      <c r="G350" s="9"/>
    </row>
    <row r="351" spans="1:7" s="1" customFormat="1" ht="78.75">
      <c r="A351" s="6" t="s">
        <v>621</v>
      </c>
      <c r="B351" s="68" t="s">
        <v>221</v>
      </c>
      <c r="C351" s="69" t="s">
        <v>25</v>
      </c>
      <c r="D351" s="70">
        <v>1</v>
      </c>
      <c r="E351" s="7"/>
      <c r="F351" s="8"/>
      <c r="G351" s="9"/>
    </row>
    <row r="352" spans="1:7" s="1" customFormat="1" ht="33.75">
      <c r="A352" s="6" t="s">
        <v>622</v>
      </c>
      <c r="B352" s="68" t="s">
        <v>222</v>
      </c>
      <c r="C352" s="69" t="s">
        <v>25</v>
      </c>
      <c r="D352" s="70">
        <v>1</v>
      </c>
      <c r="E352" s="7"/>
      <c r="F352" s="8"/>
      <c r="G352" s="9"/>
    </row>
    <row r="353" spans="1:7" s="1" customFormat="1" ht="33.75">
      <c r="A353" s="6" t="s">
        <v>623</v>
      </c>
      <c r="B353" s="68" t="s">
        <v>256</v>
      </c>
      <c r="C353" s="69" t="s">
        <v>25</v>
      </c>
      <c r="D353" s="70">
        <v>2</v>
      </c>
      <c r="E353" s="7"/>
      <c r="F353" s="8"/>
      <c r="G353" s="9"/>
    </row>
    <row r="354" spans="1:7" s="1" customFormat="1" ht="33.75">
      <c r="A354" s="6" t="s">
        <v>624</v>
      </c>
      <c r="B354" s="68" t="s">
        <v>223</v>
      </c>
      <c r="C354" s="69" t="s">
        <v>25</v>
      </c>
      <c r="D354" s="70">
        <v>6</v>
      </c>
      <c r="E354" s="7"/>
      <c r="F354" s="8"/>
      <c r="G354" s="9"/>
    </row>
    <row r="355" spans="1:7" s="1" customFormat="1" ht="56.25">
      <c r="A355" s="6" t="s">
        <v>625</v>
      </c>
      <c r="B355" s="68" t="s">
        <v>224</v>
      </c>
      <c r="C355" s="69" t="s">
        <v>25</v>
      </c>
      <c r="D355" s="70">
        <v>1</v>
      </c>
      <c r="E355" s="7"/>
      <c r="F355" s="8"/>
      <c r="G355" s="9"/>
    </row>
    <row r="356" spans="1:7" s="1" customFormat="1" ht="22.5">
      <c r="A356" s="6" t="s">
        <v>626</v>
      </c>
      <c r="B356" s="68" t="s">
        <v>225</v>
      </c>
      <c r="C356" s="69" t="s">
        <v>25</v>
      </c>
      <c r="D356" s="70">
        <v>1</v>
      </c>
      <c r="E356" s="7"/>
      <c r="F356" s="8"/>
      <c r="G356" s="9"/>
    </row>
    <row r="357" spans="1:7" s="1" customFormat="1" ht="22.5">
      <c r="A357" s="6" t="s">
        <v>627</v>
      </c>
      <c r="B357" s="68" t="s">
        <v>226</v>
      </c>
      <c r="C357" s="69" t="s">
        <v>25</v>
      </c>
      <c r="D357" s="70">
        <v>1</v>
      </c>
      <c r="E357" s="7"/>
      <c r="F357" s="8"/>
      <c r="G357" s="9"/>
    </row>
    <row r="358" spans="1:7" s="1" customFormat="1" ht="33.75">
      <c r="A358" s="6" t="s">
        <v>628</v>
      </c>
      <c r="B358" s="68" t="s">
        <v>227</v>
      </c>
      <c r="C358" s="69" t="s">
        <v>25</v>
      </c>
      <c r="D358" s="70">
        <v>1</v>
      </c>
      <c r="E358" s="7"/>
      <c r="F358" s="8"/>
      <c r="G358" s="9"/>
    </row>
    <row r="359" spans="1:7" s="1" customFormat="1" ht="33.75">
      <c r="A359" s="6" t="s">
        <v>629</v>
      </c>
      <c r="B359" s="68" t="s">
        <v>228</v>
      </c>
      <c r="C359" s="69" t="s">
        <v>229</v>
      </c>
      <c r="D359" s="70">
        <v>1</v>
      </c>
      <c r="E359" s="7"/>
      <c r="F359" s="8"/>
      <c r="G359" s="9"/>
    </row>
    <row r="360" spans="1:7" s="1" customFormat="1" ht="33.75">
      <c r="A360" s="6" t="s">
        <v>630</v>
      </c>
      <c r="B360" s="68" t="s">
        <v>230</v>
      </c>
      <c r="C360" s="69" t="s">
        <v>229</v>
      </c>
      <c r="D360" s="70">
        <v>1</v>
      </c>
      <c r="E360" s="7"/>
      <c r="F360" s="8"/>
      <c r="G360" s="9"/>
    </row>
    <row r="361" spans="1:7" s="1" customFormat="1" ht="33.75">
      <c r="A361" s="6" t="s">
        <v>631</v>
      </c>
      <c r="B361" s="68" t="s">
        <v>231</v>
      </c>
      <c r="C361" s="69" t="s">
        <v>24</v>
      </c>
      <c r="D361" s="70">
        <v>12.6</v>
      </c>
      <c r="E361" s="7"/>
      <c r="F361" s="8"/>
      <c r="G361" s="9"/>
    </row>
    <row r="362" spans="1:7" s="78" customFormat="1">
      <c r="A362" s="16" t="s">
        <v>306</v>
      </c>
      <c r="B362" s="17" t="s">
        <v>233</v>
      </c>
      <c r="C362" s="18"/>
      <c r="D362" s="19"/>
      <c r="E362" s="62"/>
      <c r="F362" s="20"/>
      <c r="G362" s="62">
        <f>ROUND(SUM(G363:G372),2)</f>
        <v>0</v>
      </c>
    </row>
    <row r="363" spans="1:7" s="79" customFormat="1" ht="33.75">
      <c r="A363" s="6" t="s">
        <v>632</v>
      </c>
      <c r="B363" s="68" t="s">
        <v>36</v>
      </c>
      <c r="C363" s="69" t="s">
        <v>17</v>
      </c>
      <c r="D363" s="70">
        <v>1.99</v>
      </c>
      <c r="E363" s="7"/>
      <c r="F363" s="8"/>
      <c r="G363" s="9"/>
    </row>
    <row r="364" spans="1:7" s="79" customFormat="1" ht="33.75">
      <c r="A364" s="6" t="s">
        <v>633</v>
      </c>
      <c r="B364" s="68" t="s">
        <v>234</v>
      </c>
      <c r="C364" s="69" t="s">
        <v>17</v>
      </c>
      <c r="D364" s="70">
        <v>0.2</v>
      </c>
      <c r="E364" s="7"/>
      <c r="F364" s="8"/>
      <c r="G364" s="9"/>
    </row>
    <row r="365" spans="1:7" s="79" customFormat="1" ht="33.75">
      <c r="A365" s="6" t="s">
        <v>634</v>
      </c>
      <c r="B365" s="68" t="s">
        <v>37</v>
      </c>
      <c r="C365" s="69" t="s">
        <v>28</v>
      </c>
      <c r="D365" s="70">
        <v>43.44</v>
      </c>
      <c r="E365" s="7"/>
      <c r="F365" s="8"/>
      <c r="G365" s="9"/>
    </row>
    <row r="366" spans="1:7" s="1" customFormat="1" ht="22.5">
      <c r="A366" s="6" t="s">
        <v>635</v>
      </c>
      <c r="B366" s="68" t="s">
        <v>40</v>
      </c>
      <c r="C366" s="69" t="s">
        <v>18</v>
      </c>
      <c r="D366" s="70">
        <v>0.26</v>
      </c>
      <c r="E366" s="7"/>
      <c r="F366" s="14"/>
      <c r="G366" s="9"/>
    </row>
    <row r="367" spans="1:7" s="79" customFormat="1" ht="56.25">
      <c r="A367" s="6" t="s">
        <v>636</v>
      </c>
      <c r="B367" s="68" t="s">
        <v>240</v>
      </c>
      <c r="C367" s="69" t="s">
        <v>17</v>
      </c>
      <c r="D367" s="70">
        <v>1.95</v>
      </c>
      <c r="E367" s="7"/>
      <c r="F367" s="8"/>
      <c r="G367" s="9"/>
    </row>
    <row r="368" spans="1:7" s="79" customFormat="1" ht="33.75">
      <c r="A368" s="6" t="s">
        <v>637</v>
      </c>
      <c r="B368" s="68" t="s">
        <v>235</v>
      </c>
      <c r="C368" s="69" t="s">
        <v>17</v>
      </c>
      <c r="D368" s="70">
        <v>4.8</v>
      </c>
      <c r="E368" s="7"/>
      <c r="F368" s="8"/>
      <c r="G368" s="9"/>
    </row>
    <row r="369" spans="1:7" s="79" customFormat="1" ht="33.75">
      <c r="A369" s="6" t="s">
        <v>638</v>
      </c>
      <c r="B369" s="68" t="s">
        <v>236</v>
      </c>
      <c r="C369" s="69" t="s">
        <v>24</v>
      </c>
      <c r="D369" s="70">
        <v>3.4</v>
      </c>
      <c r="E369" s="7"/>
      <c r="F369" s="8"/>
      <c r="G369" s="9"/>
    </row>
    <row r="370" spans="1:7" s="79" customFormat="1" ht="33.75">
      <c r="A370" s="6" t="s">
        <v>639</v>
      </c>
      <c r="B370" s="68" t="s">
        <v>237</v>
      </c>
      <c r="C370" s="69" t="s">
        <v>24</v>
      </c>
      <c r="D370" s="70">
        <v>6.8</v>
      </c>
      <c r="E370" s="7"/>
      <c r="F370" s="8"/>
      <c r="G370" s="9"/>
    </row>
    <row r="371" spans="1:7" s="79" customFormat="1" ht="33.75">
      <c r="A371" s="6" t="s">
        <v>640</v>
      </c>
      <c r="B371" s="68" t="s">
        <v>238</v>
      </c>
      <c r="C371" s="69" t="s">
        <v>17</v>
      </c>
      <c r="D371" s="70">
        <v>4.8</v>
      </c>
      <c r="E371" s="7"/>
      <c r="F371" s="8"/>
      <c r="G371" s="9"/>
    </row>
    <row r="372" spans="1:7" s="79" customFormat="1" ht="45">
      <c r="A372" s="6" t="s">
        <v>641</v>
      </c>
      <c r="B372" s="68" t="s">
        <v>239</v>
      </c>
      <c r="C372" s="69" t="s">
        <v>28</v>
      </c>
      <c r="D372" s="70">
        <v>49.05</v>
      </c>
      <c r="E372" s="7"/>
      <c r="F372" s="8"/>
      <c r="G372" s="9"/>
    </row>
    <row r="373" spans="1:7">
      <c r="A373" s="3" t="s">
        <v>24</v>
      </c>
      <c r="B373" s="15" t="s">
        <v>26</v>
      </c>
      <c r="C373" s="12"/>
      <c r="D373" s="13"/>
      <c r="E373" s="13"/>
      <c r="F373" s="13"/>
      <c r="G373" s="5">
        <f>ROUND(SUM(G374),2)</f>
        <v>0</v>
      </c>
    </row>
    <row r="374" spans="1:7" s="1" customFormat="1" ht="22.5">
      <c r="A374" s="6" t="s">
        <v>642</v>
      </c>
      <c r="B374" s="68" t="s">
        <v>27</v>
      </c>
      <c r="C374" s="69" t="s">
        <v>17</v>
      </c>
      <c r="D374" s="70">
        <v>1759.05</v>
      </c>
      <c r="E374" s="7"/>
      <c r="F374" s="14"/>
      <c r="G374" s="9"/>
    </row>
    <row r="375" spans="1:7" s="1" customFormat="1">
      <c r="A375" s="6"/>
      <c r="B375" s="68"/>
      <c r="C375" s="69"/>
      <c r="D375" s="70"/>
      <c r="E375" s="7"/>
      <c r="F375" s="14"/>
      <c r="G375" s="9"/>
    </row>
    <row r="376" spans="1:7" s="1" customFormat="1">
      <c r="A376" s="6"/>
      <c r="B376" s="68"/>
      <c r="C376" s="69"/>
      <c r="D376" s="70"/>
      <c r="E376" s="7"/>
      <c r="F376" s="14"/>
      <c r="G376" s="9"/>
    </row>
    <row r="377" spans="1:7" s="35" customFormat="1">
      <c r="A377" s="38"/>
      <c r="B377" s="39"/>
      <c r="C377" s="40"/>
      <c r="D377" s="41"/>
      <c r="E377" s="37"/>
      <c r="F377" s="37"/>
      <c r="G377" s="42"/>
    </row>
    <row r="378" spans="1:7">
      <c r="A378" s="3"/>
      <c r="B378" s="15" t="s">
        <v>340</v>
      </c>
      <c r="C378" s="12"/>
      <c r="D378" s="13"/>
      <c r="E378" s="13"/>
      <c r="F378" s="13"/>
      <c r="G378" s="5"/>
    </row>
    <row r="379" spans="1:7" s="35" customFormat="1" ht="36">
      <c r="A379" s="38"/>
      <c r="B379" s="90" t="str">
        <f>+B5</f>
        <v>Rehabilitación de la Unidad Deportiva Venta del Astillero, ubicada en la confluencia de la calle Lázaro Cárdenas y calle Juan Gil Preciado, la Venta del Astillero, Municipio de Zapopan, Jalisco</v>
      </c>
      <c r="C379" s="40"/>
      <c r="D379" s="41"/>
      <c r="E379" s="37"/>
      <c r="F379" s="37"/>
      <c r="G379" s="42"/>
    </row>
    <row r="380" spans="1:7" s="35" customFormat="1">
      <c r="A380" s="38"/>
      <c r="B380" s="39"/>
      <c r="C380" s="40"/>
      <c r="D380" s="41"/>
      <c r="E380" s="37"/>
      <c r="F380" s="37"/>
      <c r="G380" s="42"/>
    </row>
    <row r="381" spans="1:7" s="35" customFormat="1">
      <c r="A381" s="38"/>
      <c r="B381" s="39"/>
      <c r="C381" s="40"/>
      <c r="D381" s="41"/>
      <c r="E381" s="37"/>
      <c r="F381" s="37"/>
      <c r="G381" s="42"/>
    </row>
    <row r="382" spans="1:7" s="35" customFormat="1">
      <c r="A382" s="36" t="str">
        <f>A16</f>
        <v>A</v>
      </c>
      <c r="B382" s="66" t="str">
        <f>B16</f>
        <v>PRELIMINARES</v>
      </c>
      <c r="C382" s="66"/>
      <c r="D382" s="66"/>
      <c r="E382" s="66"/>
      <c r="F382" s="37"/>
      <c r="G382" s="98">
        <f>G16</f>
        <v>0</v>
      </c>
    </row>
    <row r="383" spans="1:7" s="35" customFormat="1">
      <c r="A383" s="36" t="str">
        <f>A33</f>
        <v>B</v>
      </c>
      <c r="B383" s="66" t="str">
        <f>B33</f>
        <v>BANQUETAS, CRUCES PEATONALES Y ACCESIBILIDAD UNIVERSAL</v>
      </c>
      <c r="C383" s="66"/>
      <c r="D383" s="66"/>
      <c r="E383" s="66"/>
      <c r="F383" s="37"/>
      <c r="G383" s="98">
        <f>G33</f>
        <v>0</v>
      </c>
    </row>
    <row r="384" spans="1:7" s="35" customFormat="1">
      <c r="A384" s="38" t="str">
        <f>A34</f>
        <v>B1</v>
      </c>
      <c r="B384" s="39" t="str">
        <f>B34</f>
        <v>BANQUETAS</v>
      </c>
      <c r="C384" s="40"/>
      <c r="D384" s="41"/>
      <c r="E384" s="37"/>
      <c r="F384" s="37"/>
      <c r="G384" s="99">
        <f>G34</f>
        <v>0</v>
      </c>
    </row>
    <row r="385" spans="1:7" s="35" customFormat="1">
      <c r="A385" s="38" t="str">
        <f>A52</f>
        <v>B2</v>
      </c>
      <c r="B385" s="39" t="str">
        <f>B52</f>
        <v>SEÑALAMIENTO HORIZONTAL Y VERTICAL</v>
      </c>
      <c r="C385" s="40"/>
      <c r="D385" s="41"/>
      <c r="E385" s="37"/>
      <c r="F385" s="37"/>
      <c r="G385" s="99">
        <f>G52</f>
        <v>0</v>
      </c>
    </row>
    <row r="386" spans="1:7" s="35" customFormat="1">
      <c r="A386" s="36" t="str">
        <f>A54</f>
        <v>C</v>
      </c>
      <c r="B386" s="66" t="str">
        <f>B54</f>
        <v>INGRESO PRINCIPAL</v>
      </c>
      <c r="C386" s="66"/>
      <c r="D386" s="66"/>
      <c r="E386" s="66"/>
      <c r="F386" s="37"/>
      <c r="G386" s="98">
        <f>G54</f>
        <v>0</v>
      </c>
    </row>
    <row r="387" spans="1:7" s="35" customFormat="1">
      <c r="A387" s="65" t="str">
        <f>+A55</f>
        <v>C1</v>
      </c>
      <c r="B387" s="39" t="str">
        <f>+B55</f>
        <v>EXCAVACIONES Y RELLENOS</v>
      </c>
      <c r="C387" s="40"/>
      <c r="D387" s="41"/>
      <c r="E387" s="37"/>
      <c r="F387" s="37"/>
      <c r="G387" s="99">
        <f>+G55</f>
        <v>0</v>
      </c>
    </row>
    <row r="388" spans="1:7" s="35" customFormat="1">
      <c r="A388" s="38" t="str">
        <f>+A60</f>
        <v>C2</v>
      </c>
      <c r="B388" s="39" t="str">
        <f>+B60</f>
        <v>CIMENTACIÓN</v>
      </c>
      <c r="C388" s="40"/>
      <c r="D388" s="41"/>
      <c r="E388" s="37"/>
      <c r="F388" s="37"/>
      <c r="G388" s="99">
        <f>+G60</f>
        <v>0</v>
      </c>
    </row>
    <row r="389" spans="1:7" s="35" customFormat="1">
      <c r="A389" s="38" t="str">
        <f>+A65</f>
        <v>C3</v>
      </c>
      <c r="B389" s="39" t="str">
        <f>+B65</f>
        <v>MURO DE INGRESO</v>
      </c>
      <c r="C389" s="40"/>
      <c r="D389" s="41"/>
      <c r="E389" s="37"/>
      <c r="F389" s="37"/>
      <c r="G389" s="99">
        <f>+G65</f>
        <v>0</v>
      </c>
    </row>
    <row r="390" spans="1:7" s="35" customFormat="1">
      <c r="A390" s="38" t="str">
        <f>+A69</f>
        <v>C4</v>
      </c>
      <c r="B390" s="39" t="str">
        <f>+B69</f>
        <v>PORTÓN DE INGRESO</v>
      </c>
      <c r="C390" s="40"/>
      <c r="D390" s="41"/>
      <c r="E390" s="37"/>
      <c r="F390" s="37"/>
      <c r="G390" s="99">
        <f>+G69</f>
        <v>0</v>
      </c>
    </row>
    <row r="391" spans="1:7" s="35" customFormat="1">
      <c r="A391" s="38" t="str">
        <f>+A76</f>
        <v>C5</v>
      </c>
      <c r="B391" s="39" t="str">
        <f>+B76</f>
        <v>PLACA CONMEMORATIVA</v>
      </c>
      <c r="C391" s="40"/>
      <c r="D391" s="41"/>
      <c r="E391" s="37"/>
      <c r="F391" s="37"/>
      <c r="G391" s="99">
        <f>+G76</f>
        <v>0</v>
      </c>
    </row>
    <row r="392" spans="1:7" s="35" customFormat="1">
      <c r="A392" s="38" t="str">
        <f>+A79</f>
        <v>C6</v>
      </c>
      <c r="B392" s="39" t="str">
        <f>+B79</f>
        <v>BARRERAS DE SEGURIDAD</v>
      </c>
      <c r="C392" s="40"/>
      <c r="D392" s="41"/>
      <c r="E392" s="37"/>
      <c r="F392" s="37"/>
      <c r="G392" s="99">
        <f>+G79</f>
        <v>0</v>
      </c>
    </row>
    <row r="393" spans="1:7" s="35" customFormat="1">
      <c r="A393" s="36" t="str">
        <f>A81</f>
        <v>D</v>
      </c>
      <c r="B393" s="66" t="str">
        <f>B81</f>
        <v>CERCADO PERIMETRAL DE HERRERÍA</v>
      </c>
      <c r="C393" s="66"/>
      <c r="D393" s="66"/>
      <c r="E393" s="66"/>
      <c r="F393" s="37"/>
      <c r="G393" s="98">
        <f>G81</f>
        <v>0</v>
      </c>
    </row>
    <row r="394" spans="1:7" s="35" customFormat="1">
      <c r="A394" s="38" t="str">
        <f>A82</f>
        <v>D1</v>
      </c>
      <c r="B394" s="39" t="str">
        <f>+B82</f>
        <v>EXCAVACIONES Y RELLENOS</v>
      </c>
      <c r="C394" s="40"/>
      <c r="D394" s="41"/>
      <c r="E394" s="37"/>
      <c r="F394" s="37"/>
      <c r="G394" s="99">
        <f>+G82</f>
        <v>0</v>
      </c>
    </row>
    <row r="395" spans="1:7" s="35" customFormat="1">
      <c r="A395" s="38" t="str">
        <f>A88</f>
        <v>D2</v>
      </c>
      <c r="B395" s="39" t="str">
        <f>+B88</f>
        <v>MAMPOSTERÍA</v>
      </c>
      <c r="C395" s="40"/>
      <c r="D395" s="41"/>
      <c r="E395" s="37"/>
      <c r="F395" s="37"/>
      <c r="G395" s="99">
        <f>+G88</f>
        <v>0</v>
      </c>
    </row>
    <row r="396" spans="1:7" s="35" customFormat="1">
      <c r="A396" s="38" t="str">
        <f>A96</f>
        <v>D3</v>
      </c>
      <c r="B396" s="39" t="str">
        <f>+B96</f>
        <v>HERRERÍA</v>
      </c>
      <c r="C396" s="40"/>
      <c r="D396" s="41"/>
      <c r="E396" s="37"/>
      <c r="F396" s="37"/>
      <c r="G396" s="99">
        <f>+G96</f>
        <v>0</v>
      </c>
    </row>
    <row r="397" spans="1:7" s="35" customFormat="1">
      <c r="A397" s="67" t="str">
        <f>+A99</f>
        <v>E</v>
      </c>
      <c r="B397" s="66" t="str">
        <f>+B99</f>
        <v>CONSTRUCCIÓN Y REHABILITACIÓN DE MUROS COLINDANTES</v>
      </c>
      <c r="C397" s="66"/>
      <c r="D397" s="66"/>
      <c r="E397" s="66"/>
      <c r="F397" s="37"/>
      <c r="G397" s="98">
        <f>+G99</f>
        <v>0</v>
      </c>
    </row>
    <row r="398" spans="1:7" s="35" customFormat="1">
      <c r="A398" s="38" t="str">
        <f>+A100</f>
        <v>E1</v>
      </c>
      <c r="B398" s="39" t="str">
        <f>+B100</f>
        <v>EXCAVACIONES Y RELLENOS</v>
      </c>
      <c r="C398" s="40"/>
      <c r="D398" s="41"/>
      <c r="E398" s="37"/>
      <c r="F398" s="37"/>
      <c r="G398" s="99">
        <f>+G100</f>
        <v>0</v>
      </c>
    </row>
    <row r="399" spans="1:7" s="35" customFormat="1">
      <c r="A399" s="38" t="str">
        <f>+A106</f>
        <v>E2</v>
      </c>
      <c r="B399" s="39" t="str">
        <f>+B106</f>
        <v>CIMENTACIÓN</v>
      </c>
      <c r="C399" s="40"/>
      <c r="D399" s="41"/>
      <c r="E399" s="37"/>
      <c r="F399" s="37"/>
      <c r="G399" s="99">
        <f>+G106</f>
        <v>0</v>
      </c>
    </row>
    <row r="400" spans="1:7" s="35" customFormat="1">
      <c r="A400" s="38" t="str">
        <f>+A111</f>
        <v>E3</v>
      </c>
      <c r="B400" s="39" t="str">
        <f>+B111</f>
        <v>MURO</v>
      </c>
      <c r="C400" s="40"/>
      <c r="D400" s="41"/>
      <c r="E400" s="37"/>
      <c r="F400" s="37"/>
      <c r="G400" s="99">
        <f>+G111</f>
        <v>0</v>
      </c>
    </row>
    <row r="401" spans="1:7" s="35" customFormat="1">
      <c r="A401" s="67" t="str">
        <f>+A121</f>
        <v xml:space="preserve">F </v>
      </c>
      <c r="B401" s="66" t="str">
        <f>+B121</f>
        <v>ÁREA DE PÍCNIC</v>
      </c>
      <c r="C401" s="66"/>
      <c r="D401" s="66"/>
      <c r="E401" s="66"/>
      <c r="F401" s="37"/>
      <c r="G401" s="98">
        <f>+G121</f>
        <v>0</v>
      </c>
    </row>
    <row r="402" spans="1:7" s="35" customFormat="1">
      <c r="A402" s="38" t="str">
        <f>+A122</f>
        <v>F1</v>
      </c>
      <c r="B402" s="39" t="str">
        <f>+B122</f>
        <v>EXCAVACIONES Y RELLENOS</v>
      </c>
      <c r="C402" s="40"/>
      <c r="D402" s="41"/>
      <c r="E402" s="37"/>
      <c r="F402" s="37"/>
      <c r="G402" s="99">
        <f>+G122</f>
        <v>0</v>
      </c>
    </row>
    <row r="403" spans="1:7" s="35" customFormat="1">
      <c r="A403" s="38" t="str">
        <f>+A128</f>
        <v>F2</v>
      </c>
      <c r="B403" s="39" t="str">
        <f>+B128</f>
        <v>PISO DE CONCRETO</v>
      </c>
      <c r="C403" s="40"/>
      <c r="D403" s="41"/>
      <c r="E403" s="37"/>
      <c r="F403" s="37"/>
      <c r="G403" s="99">
        <f>+G128</f>
        <v>0</v>
      </c>
    </row>
    <row r="404" spans="1:7" s="35" customFormat="1">
      <c r="A404" s="38" t="str">
        <f>+A133</f>
        <v>F3</v>
      </c>
      <c r="B404" s="39" t="str">
        <f>+B133</f>
        <v>MOBILIARIO</v>
      </c>
      <c r="C404" s="40"/>
      <c r="D404" s="41"/>
      <c r="E404" s="37"/>
      <c r="F404" s="37"/>
      <c r="G404" s="99">
        <f>+G133</f>
        <v>0</v>
      </c>
    </row>
    <row r="405" spans="1:7" s="35" customFormat="1">
      <c r="A405" s="67" t="str">
        <f>+A141</f>
        <v>G</v>
      </c>
      <c r="B405" s="66" t="str">
        <f>+B141</f>
        <v>ÁREA DE CALISTENIA</v>
      </c>
      <c r="C405" s="66"/>
      <c r="D405" s="66"/>
      <c r="E405" s="66"/>
      <c r="F405" s="37"/>
      <c r="G405" s="98">
        <f>+G141</f>
        <v>0</v>
      </c>
    </row>
    <row r="406" spans="1:7" s="35" customFormat="1">
      <c r="A406" s="38" t="str">
        <f>+A142</f>
        <v>G1</v>
      </c>
      <c r="B406" s="39" t="str">
        <f>+B142</f>
        <v>EXCAVACIONES Y RELLENOS</v>
      </c>
      <c r="C406" s="40"/>
      <c r="D406" s="41"/>
      <c r="E406" s="37"/>
      <c r="F406" s="37"/>
      <c r="G406" s="99">
        <f>G142</f>
        <v>0</v>
      </c>
    </row>
    <row r="407" spans="1:7" s="35" customFormat="1">
      <c r="A407" s="38" t="str">
        <f>+A148</f>
        <v>G2</v>
      </c>
      <c r="B407" s="39" t="str">
        <f>+B148</f>
        <v>PISO DE CONCRETO</v>
      </c>
      <c r="C407" s="40"/>
      <c r="D407" s="41"/>
      <c r="E407" s="37"/>
      <c r="F407" s="37"/>
      <c r="G407" s="99">
        <f>G148</f>
        <v>0</v>
      </c>
    </row>
    <row r="408" spans="1:7" s="35" customFormat="1">
      <c r="A408" s="38" t="str">
        <f>+A153</f>
        <v>G3</v>
      </c>
      <c r="B408" s="39" t="str">
        <f>+B153</f>
        <v>MOBILIARIO</v>
      </c>
      <c r="C408" s="40"/>
      <c r="D408" s="41"/>
      <c r="E408" s="37"/>
      <c r="F408" s="37"/>
      <c r="G408" s="99">
        <f>G153</f>
        <v>0</v>
      </c>
    </row>
    <row r="409" spans="1:7" s="35" customFormat="1">
      <c r="A409" s="67" t="str">
        <f>+A155</f>
        <v>H</v>
      </c>
      <c r="B409" s="66" t="str">
        <f>+B155</f>
        <v>ÁREA DE JUEGOS INFANTILES</v>
      </c>
      <c r="C409" s="66"/>
      <c r="D409" s="66"/>
      <c r="E409" s="66"/>
      <c r="F409" s="37"/>
      <c r="G409" s="98">
        <f>+G155</f>
        <v>0</v>
      </c>
    </row>
    <row r="410" spans="1:7" s="35" customFormat="1">
      <c r="A410" s="38" t="str">
        <f>+A156</f>
        <v>H1</v>
      </c>
      <c r="B410" s="39" t="str">
        <f>+B156</f>
        <v>EXCAVACIONES Y RELLENOS</v>
      </c>
      <c r="C410" s="40"/>
      <c r="D410" s="41"/>
      <c r="E410" s="37"/>
      <c r="F410" s="37"/>
      <c r="G410" s="99">
        <f>+G156</f>
        <v>0</v>
      </c>
    </row>
    <row r="411" spans="1:7" s="35" customFormat="1">
      <c r="A411" s="38" t="str">
        <f>+A162</f>
        <v>H2</v>
      </c>
      <c r="B411" s="39" t="str">
        <f>+B162</f>
        <v>PISO AMORTIGUANTE</v>
      </c>
      <c r="C411" s="40"/>
      <c r="D411" s="41"/>
      <c r="E411" s="37"/>
      <c r="F411" s="37"/>
      <c r="G411" s="99">
        <f>+G162</f>
        <v>0</v>
      </c>
    </row>
    <row r="412" spans="1:7" s="35" customFormat="1">
      <c r="A412" s="38" t="str">
        <f>+A166</f>
        <v>H3</v>
      </c>
      <c r="B412" s="39" t="str">
        <f>+B166</f>
        <v>MOBILIARIO</v>
      </c>
      <c r="C412" s="40"/>
      <c r="D412" s="41"/>
      <c r="E412" s="37"/>
      <c r="F412" s="37"/>
      <c r="G412" s="99">
        <f>+G166</f>
        <v>0</v>
      </c>
    </row>
    <row r="413" spans="1:7" s="35" customFormat="1">
      <c r="A413" s="67" t="str">
        <f>+A169</f>
        <v>I</v>
      </c>
      <c r="B413" s="66" t="str">
        <f>+B169</f>
        <v>CANCHA DE BASQUETBOL</v>
      </c>
      <c r="C413" s="66"/>
      <c r="D413" s="66"/>
      <c r="E413" s="66"/>
      <c r="F413" s="37"/>
      <c r="G413" s="98">
        <f>+G169</f>
        <v>0</v>
      </c>
    </row>
    <row r="414" spans="1:7" s="35" customFormat="1">
      <c r="A414" s="38" t="str">
        <f>+A170</f>
        <v>I1</v>
      </c>
      <c r="B414" s="39" t="str">
        <f>+B170</f>
        <v>EXCAVACIONES Y RELLENOS</v>
      </c>
      <c r="C414" s="40"/>
      <c r="D414" s="41"/>
      <c r="E414" s="37"/>
      <c r="F414" s="37"/>
      <c r="G414" s="99">
        <f>+G170</f>
        <v>0</v>
      </c>
    </row>
    <row r="415" spans="1:7" s="35" customFormat="1">
      <c r="A415" s="38" t="str">
        <f>+A176</f>
        <v>I2</v>
      </c>
      <c r="B415" s="39" t="str">
        <f>+B176</f>
        <v>LOSA DE CONCRETO</v>
      </c>
      <c r="C415" s="40"/>
      <c r="D415" s="41"/>
      <c r="E415" s="37"/>
      <c r="F415" s="37"/>
      <c r="G415" s="99">
        <f>+G176</f>
        <v>0</v>
      </c>
    </row>
    <row r="416" spans="1:7" s="35" customFormat="1">
      <c r="A416" s="38" t="str">
        <f>+A184</f>
        <v>I3</v>
      </c>
      <c r="B416" s="39" t="str">
        <f>+B184</f>
        <v>RED DE VOLEIBOL</v>
      </c>
      <c r="C416" s="40"/>
      <c r="D416" s="41"/>
      <c r="E416" s="37"/>
      <c r="F416" s="37"/>
      <c r="G416" s="99">
        <f>+G184</f>
        <v>0</v>
      </c>
    </row>
    <row r="417" spans="1:7" s="35" customFormat="1">
      <c r="A417" s="38" t="str">
        <f>+A187</f>
        <v>I4</v>
      </c>
      <c r="B417" s="39" t="str">
        <f>+B187</f>
        <v>MOBILIARIO</v>
      </c>
      <c r="C417" s="40"/>
      <c r="D417" s="41"/>
      <c r="E417" s="37"/>
      <c r="F417" s="37"/>
      <c r="G417" s="99">
        <f>+G187</f>
        <v>0</v>
      </c>
    </row>
    <row r="418" spans="1:7" s="35" customFormat="1">
      <c r="A418" s="38" t="str">
        <f>+A190</f>
        <v>I5</v>
      </c>
      <c r="B418" s="39" t="str">
        <f>+B190</f>
        <v>BACKSTOP</v>
      </c>
      <c r="C418" s="40"/>
      <c r="D418" s="41"/>
      <c r="E418" s="37"/>
      <c r="F418" s="37"/>
      <c r="G418" s="99">
        <f>+G190</f>
        <v>0</v>
      </c>
    </row>
    <row r="419" spans="1:7" s="35" customFormat="1">
      <c r="A419" s="38" t="str">
        <f>+A202</f>
        <v>I6</v>
      </c>
      <c r="B419" s="39" t="str">
        <f>+B202</f>
        <v>CANALETA PLUVIAL</v>
      </c>
      <c r="C419" s="40"/>
      <c r="D419" s="41"/>
      <c r="E419" s="37"/>
      <c r="F419" s="37"/>
      <c r="G419" s="99">
        <f>+G202</f>
        <v>0</v>
      </c>
    </row>
    <row r="420" spans="1:7" s="35" customFormat="1">
      <c r="A420" s="67" t="str">
        <f>+A208</f>
        <v>J</v>
      </c>
      <c r="B420" s="66" t="str">
        <f>+B208</f>
        <v>ESTRUCTURA CON LONARIA</v>
      </c>
      <c r="C420" s="66"/>
      <c r="D420" s="66"/>
      <c r="E420" s="66"/>
      <c r="F420" s="37"/>
      <c r="G420" s="98">
        <f>+G208</f>
        <v>0</v>
      </c>
    </row>
    <row r="421" spans="1:7" s="35" customFormat="1">
      <c r="A421" s="38" t="str">
        <f>+A209</f>
        <v>J1</v>
      </c>
      <c r="B421" s="39" t="str">
        <f>+B209</f>
        <v>EXCAVACIONES Y RELLENOS</v>
      </c>
      <c r="C421" s="40"/>
      <c r="D421" s="41"/>
      <c r="E421" s="37"/>
      <c r="F421" s="37"/>
      <c r="G421" s="99">
        <f>+G209</f>
        <v>0</v>
      </c>
    </row>
    <row r="422" spans="1:7" s="35" customFormat="1">
      <c r="A422" s="38" t="str">
        <f>+A216</f>
        <v>J2</v>
      </c>
      <c r="B422" s="39" t="str">
        <f>+B216</f>
        <v>CIMENTACIÓN</v>
      </c>
      <c r="C422" s="40"/>
      <c r="D422" s="41"/>
      <c r="E422" s="37"/>
      <c r="F422" s="37"/>
      <c r="G422" s="99">
        <f>+G216</f>
        <v>0</v>
      </c>
    </row>
    <row r="423" spans="1:7" s="35" customFormat="1">
      <c r="A423" s="38" t="str">
        <f>+A224</f>
        <v>J3</v>
      </c>
      <c r="B423" s="39" t="str">
        <f>+B224</f>
        <v>ESTRUCTURA</v>
      </c>
      <c r="C423" s="40"/>
      <c r="D423" s="41"/>
      <c r="E423" s="37"/>
      <c r="F423" s="37"/>
      <c r="G423" s="99">
        <f>+G224</f>
        <v>0</v>
      </c>
    </row>
    <row r="424" spans="1:7" s="35" customFormat="1">
      <c r="A424" s="38" t="str">
        <f>+A230</f>
        <v>J4</v>
      </c>
      <c r="B424" s="39" t="str">
        <f>+B230</f>
        <v>LONARIA</v>
      </c>
      <c r="C424" s="40"/>
      <c r="D424" s="41"/>
      <c r="E424" s="37"/>
      <c r="F424" s="37"/>
      <c r="G424" s="99">
        <f>+G230</f>
        <v>0</v>
      </c>
    </row>
    <row r="425" spans="1:7" s="35" customFormat="1">
      <c r="A425" s="36" t="str">
        <f>A232</f>
        <v>K</v>
      </c>
      <c r="B425" s="66" t="str">
        <f>B232</f>
        <v>CASETA DE VIGILANCIA</v>
      </c>
      <c r="C425" s="66"/>
      <c r="D425" s="66"/>
      <c r="E425" s="66"/>
      <c r="F425" s="37"/>
      <c r="G425" s="98">
        <f>G232</f>
        <v>0</v>
      </c>
    </row>
    <row r="426" spans="1:7" s="35" customFormat="1">
      <c r="A426" s="80" t="str">
        <f>A233</f>
        <v>K1</v>
      </c>
      <c r="B426" s="39" t="str">
        <f>B233</f>
        <v>EXCAVACIONES Y RELLENOS</v>
      </c>
      <c r="C426" s="40"/>
      <c r="D426" s="41"/>
      <c r="E426" s="37"/>
      <c r="F426" s="37"/>
      <c r="G426" s="99">
        <f>G233</f>
        <v>0</v>
      </c>
    </row>
    <row r="427" spans="1:7" s="35" customFormat="1">
      <c r="A427" s="80" t="str">
        <f>A239</f>
        <v>K2</v>
      </c>
      <c r="B427" s="39" t="str">
        <f>B239</f>
        <v>CIMENTACIÓN</v>
      </c>
      <c r="C427" s="40"/>
      <c r="D427" s="41"/>
      <c r="E427" s="37"/>
      <c r="F427" s="37"/>
      <c r="G427" s="99">
        <f>G239</f>
        <v>0</v>
      </c>
    </row>
    <row r="428" spans="1:7" s="35" customFormat="1">
      <c r="A428" s="80" t="str">
        <f>A246</f>
        <v>K3</v>
      </c>
      <c r="B428" s="39" t="str">
        <f>B246</f>
        <v>ALBAÑILERIAS</v>
      </c>
      <c r="C428" s="40"/>
      <c r="D428" s="41"/>
      <c r="E428" s="37"/>
      <c r="F428" s="37"/>
      <c r="G428" s="99">
        <f>G246</f>
        <v>0</v>
      </c>
    </row>
    <row r="429" spans="1:7" s="35" customFormat="1">
      <c r="A429" s="80" t="str">
        <f>A256</f>
        <v>K4</v>
      </c>
      <c r="B429" s="39" t="str">
        <f>B256</f>
        <v>LOSA DE CONCRETO</v>
      </c>
      <c r="C429" s="40"/>
      <c r="D429" s="41"/>
      <c r="E429" s="37"/>
      <c r="F429" s="37"/>
      <c r="G429" s="99">
        <f>G256</f>
        <v>0</v>
      </c>
    </row>
    <row r="430" spans="1:7" s="35" customFormat="1">
      <c r="A430" s="80" t="str">
        <f>A260</f>
        <v>K5</v>
      </c>
      <c r="B430" s="39" t="str">
        <f>B260</f>
        <v xml:space="preserve">RECUBRIMIENTOS Y ACABADOS </v>
      </c>
      <c r="C430" s="40"/>
      <c r="D430" s="41"/>
      <c r="E430" s="37"/>
      <c r="F430" s="37"/>
      <c r="G430" s="99">
        <f>G260</f>
        <v>0</v>
      </c>
    </row>
    <row r="431" spans="1:7" s="35" customFormat="1">
      <c r="A431" s="80" t="str">
        <f>A273</f>
        <v>K6</v>
      </c>
      <c r="B431" s="39" t="str">
        <f>B273</f>
        <v xml:space="preserve">PUERTAS, VENTANAS Y HERRERÍA </v>
      </c>
      <c r="C431" s="40"/>
      <c r="D431" s="41"/>
      <c r="E431" s="37"/>
      <c r="F431" s="37"/>
      <c r="G431" s="99">
        <f>G273</f>
        <v>0</v>
      </c>
    </row>
    <row r="432" spans="1:7" s="35" customFormat="1">
      <c r="A432" s="80" t="str">
        <f>A279</f>
        <v>K7</v>
      </c>
      <c r="B432" s="39" t="str">
        <f>B279</f>
        <v>DESCARGA SANITARIA Y TOMA DOMICILIARIA</v>
      </c>
      <c r="C432" s="40"/>
      <c r="D432" s="41"/>
      <c r="E432" s="37"/>
      <c r="F432" s="37"/>
      <c r="G432" s="99">
        <f>G279</f>
        <v>0</v>
      </c>
    </row>
    <row r="433" spans="1:7" s="35" customFormat="1">
      <c r="A433" s="80" t="str">
        <f>A302</f>
        <v>K8</v>
      </c>
      <c r="B433" s="39" t="str">
        <f>B302</f>
        <v xml:space="preserve">MOBILIARIO E INSTALACIÓN HIDRÁULICA Y SANITARIA </v>
      </c>
      <c r="C433" s="40"/>
      <c r="D433" s="41"/>
      <c r="E433" s="37"/>
      <c r="F433" s="37"/>
      <c r="G433" s="99">
        <f>G302</f>
        <v>0</v>
      </c>
    </row>
    <row r="434" spans="1:7" s="35" customFormat="1">
      <c r="A434" s="80" t="str">
        <f>A313</f>
        <v>K9</v>
      </c>
      <c r="B434" s="39" t="str">
        <f>B313</f>
        <v xml:space="preserve">INSTALACIÓN ELÉCTRICA </v>
      </c>
      <c r="C434" s="40"/>
      <c r="D434" s="41"/>
      <c r="E434" s="37"/>
      <c r="F434" s="37"/>
      <c r="G434" s="99">
        <f>G313</f>
        <v>0</v>
      </c>
    </row>
    <row r="435" spans="1:7" s="35" customFormat="1">
      <c r="A435" s="36" t="str">
        <f>A324</f>
        <v>L</v>
      </c>
      <c r="B435" s="66" t="str">
        <f>B324</f>
        <v>RED DE ALUMBRADO PÚBLICO</v>
      </c>
      <c r="C435" s="66"/>
      <c r="D435" s="66"/>
      <c r="E435" s="66"/>
      <c r="F435" s="37"/>
      <c r="G435" s="98">
        <f>G324</f>
        <v>0</v>
      </c>
    </row>
    <row r="436" spans="1:7" s="35" customFormat="1">
      <c r="A436" s="38" t="s">
        <v>242</v>
      </c>
      <c r="B436" s="39" t="str">
        <f>B325</f>
        <v>ALUMBRADO PÚBLICO</v>
      </c>
      <c r="C436" s="40"/>
      <c r="D436" s="41"/>
      <c r="E436" s="37"/>
      <c r="F436" s="37"/>
      <c r="G436" s="99">
        <f>G325</f>
        <v>0</v>
      </c>
    </row>
    <row r="437" spans="1:7" s="35" customFormat="1">
      <c r="A437" s="38" t="s">
        <v>241</v>
      </c>
      <c r="B437" s="39" t="str">
        <f>B362</f>
        <v>MURETE DE MEDICIÓN</v>
      </c>
      <c r="C437" s="40"/>
      <c r="D437" s="41"/>
      <c r="E437" s="37"/>
      <c r="F437" s="37"/>
      <c r="G437" s="99">
        <f>G362</f>
        <v>0</v>
      </c>
    </row>
    <row r="438" spans="1:7" s="35" customFormat="1">
      <c r="A438" s="36" t="str">
        <f>A373</f>
        <v>M</v>
      </c>
      <c r="B438" s="66" t="str">
        <f>+B373</f>
        <v>LIMPIEZA</v>
      </c>
      <c r="C438" s="66"/>
      <c r="D438" s="66"/>
      <c r="E438" s="66"/>
      <c r="F438" s="37"/>
      <c r="G438" s="98">
        <f>G373</f>
        <v>0</v>
      </c>
    </row>
    <row r="439" spans="1:7" s="35" customFormat="1">
      <c r="A439" s="38"/>
      <c r="B439" s="39"/>
      <c r="C439" s="40"/>
      <c r="D439" s="41"/>
      <c r="E439" s="37"/>
      <c r="F439" s="37"/>
      <c r="G439" s="42"/>
    </row>
    <row r="440" spans="1:7" s="35" customFormat="1">
      <c r="A440" s="43"/>
      <c r="B440" s="44"/>
      <c r="C440" s="45"/>
      <c r="D440" s="57"/>
      <c r="E440" s="46"/>
      <c r="F440" s="46"/>
      <c r="G440" s="58"/>
    </row>
    <row r="441" spans="1:7" s="35" customFormat="1">
      <c r="A441" s="92"/>
      <c r="B441" s="93"/>
      <c r="C441" s="45"/>
      <c r="D441" s="57"/>
      <c r="E441" s="46"/>
      <c r="F441" s="46"/>
      <c r="G441" s="58"/>
    </row>
    <row r="442" spans="1:7" s="35" customFormat="1">
      <c r="A442" s="94"/>
      <c r="B442" s="95"/>
      <c r="C442" s="40"/>
      <c r="D442" s="96"/>
      <c r="E442" s="37"/>
      <c r="F442" s="37"/>
      <c r="G442" s="42"/>
    </row>
    <row r="443" spans="1:7" s="35" customFormat="1" ht="15" customHeight="1">
      <c r="A443" s="107" t="s">
        <v>23</v>
      </c>
      <c r="B443" s="107"/>
      <c r="C443" s="107"/>
      <c r="D443" s="107"/>
      <c r="E443" s="107"/>
      <c r="F443" s="91" t="s">
        <v>14</v>
      </c>
      <c r="G443" s="100">
        <f>ROUND(SUM(G382,G383,G386,G393,G397,G401,G405,G409,G413,G420,G425,G435,G438),2)</f>
        <v>0</v>
      </c>
    </row>
    <row r="444" spans="1:7" s="35" customFormat="1" ht="15" customHeight="1">
      <c r="A444" s="108"/>
      <c r="B444" s="108"/>
      <c r="C444" s="108"/>
      <c r="D444" s="108"/>
      <c r="E444" s="108"/>
      <c r="F444" s="91" t="s">
        <v>15</v>
      </c>
      <c r="G444" s="100">
        <f>ROUND(PRODUCT(G443,0.16),2)</f>
        <v>0</v>
      </c>
    </row>
    <row r="445" spans="1:7" s="35" customFormat="1" ht="15.75">
      <c r="A445" s="108"/>
      <c r="B445" s="108"/>
      <c r="C445" s="108"/>
      <c r="D445" s="108"/>
      <c r="E445" s="108"/>
      <c r="F445" s="91" t="s">
        <v>16</v>
      </c>
      <c r="G445" s="101">
        <f>ROUND(SUM(G443,G444),2)</f>
        <v>0</v>
      </c>
    </row>
  </sheetData>
  <protectedRanges>
    <protectedRange sqref="B9:C9 B5" name="DATOS_3"/>
    <protectedRange sqref="C1" name="DATOS_1_2"/>
    <protectedRange sqref="F4:F7" name="DATOS_3_1"/>
  </protectedRanges>
  <autoFilter ref="A14:G376" xr:uid="{A022E73A-ABDB-4CF8-BC00-75BAA99FF908}"/>
  <mergeCells count="11">
    <mergeCell ref="G9:G10"/>
    <mergeCell ref="A12:G12"/>
    <mergeCell ref="A443:E443"/>
    <mergeCell ref="A444:E445"/>
    <mergeCell ref="C1:F1"/>
    <mergeCell ref="C2:F3"/>
    <mergeCell ref="B5:B7"/>
    <mergeCell ref="C8:F8"/>
    <mergeCell ref="B9:B10"/>
    <mergeCell ref="C9:F9"/>
    <mergeCell ref="C10:F10"/>
  </mergeCells>
  <printOptions horizontalCentered="1"/>
  <pageMargins left="0.39370078740157483" right="0.39370078740157483" top="0.39370078740157483" bottom="0.39370078740157483" header="0.27559055118110237" footer="0.19685039370078741"/>
  <pageSetup scale="63" fitToWidth="6" fitToHeight="6" orientation="landscape" r:id="rId1"/>
  <headerFooter>
    <oddFooter>&amp;CPágina &amp;P de &amp;N</oddFooter>
  </headerFooter>
  <rowBreaks count="6" manualBreakCount="6">
    <brk id="78" max="6" man="1"/>
    <brk id="140" max="6" man="1"/>
    <brk id="183" max="6" man="1"/>
    <brk id="361" max="6" man="1"/>
    <brk id="376" max="16383" man="1"/>
    <brk id="419"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CATÁLOGO</vt:lpstr>
      <vt:lpstr>CATÁLOGO!Área_de_impresión</vt:lpstr>
      <vt:lpstr>CATÁLOGO!Títulos_a_imprimir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Salvador Ceja Hermosillo</dc:creator>
  <cp:lastModifiedBy>YO</cp:lastModifiedBy>
  <cp:lastPrinted>2023-06-09T19:50:07Z</cp:lastPrinted>
  <dcterms:created xsi:type="dcterms:W3CDTF">2019-08-15T17:13:54Z</dcterms:created>
  <dcterms:modified xsi:type="dcterms:W3CDTF">2023-06-13T22:28:55Z</dcterms:modified>
</cp:coreProperties>
</file>