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ThisWorkbook" defaultThemeVersion="124226"/>
  <mc:AlternateContent xmlns:mc="http://schemas.openxmlformats.org/markup-compatibility/2006">
    <mc:Choice Requires="x15">
      <x15ac:absPath xmlns:x15ac="http://schemas.microsoft.com/office/spreadsheetml/2010/11/ac" url="\\10.20.47.239\Presupuesto Base\CATALOGOS 2023\CONVOCATORIA 009-2023\"/>
    </mc:Choice>
  </mc:AlternateContent>
  <xr:revisionPtr revIDLastSave="0" documentId="8_{2CD76B23-8269-493C-8527-BE869C5D5F8A}" xr6:coauthVersionLast="36" xr6:coauthVersionMax="36" xr10:uidLastSave="{00000000-0000-0000-0000-000000000000}"/>
  <bookViews>
    <workbookView xWindow="0" yWindow="0" windowWidth="28800" windowHeight="10905" xr2:uid="{00000000-000D-0000-FFFF-FFFF00000000}"/>
  </bookViews>
  <sheets>
    <sheet name="CATÁLOGO" sheetId="5" r:id="rId1"/>
  </sheets>
  <externalReferences>
    <externalReference r:id="rId2"/>
    <externalReference r:id="rId3"/>
  </externalReferences>
  <definedNames>
    <definedName name="_xlnm._FilterDatabase" localSheetId="0" hidden="1">CATÁLOGO!$A$14:$G$598</definedName>
    <definedName name="ALTOB" localSheetId="0">[1]DATOS!$B$31</definedName>
    <definedName name="ALTOB">[2]DATOS!$B$31</definedName>
    <definedName name="ANCHOB" localSheetId="0">[1]DATOS!$B$29</definedName>
    <definedName name="ANCHOB">[2]DATOS!$B$29</definedName>
    <definedName name="ANCHOV" localSheetId="0">[1]DATOS!$B$4</definedName>
    <definedName name="ANCHOV">[2]DATOS!$B$4</definedName>
    <definedName name="area">#REF!</definedName>
    <definedName name="_xlnm.Print_Area" localSheetId="0">CATÁLOGO!$A$1:$G$686</definedName>
    <definedName name="cargo">#REF!</definedName>
    <definedName name="cargocontacto">#REF!</definedName>
    <definedName name="cargoresponsabledelaobra">#REF!</definedName>
    <definedName name="cargovendedor">#REF!</definedName>
    <definedName name="ciudad">#REF!</definedName>
    <definedName name="ciudadcliente">#REF!</definedName>
    <definedName name="ciudaddelaobra">#REF!</definedName>
    <definedName name="cmic">#REF!</definedName>
    <definedName name="codigodelaobra">#REF!</definedName>
    <definedName name="codigopostalcliente">#REF!</definedName>
    <definedName name="codigopostaldelaobra">#REF!</definedName>
    <definedName name="codigovendedor">#REF!</definedName>
    <definedName name="colonia">#REF!</definedName>
    <definedName name="coloniacliente">#REF!</definedName>
    <definedName name="coloniadelaobra">#REF!</definedName>
    <definedName name="contactocliente">#REF!</definedName>
    <definedName name="decimalesredondeo">#REF!</definedName>
    <definedName name="departamento">#REF!</definedName>
    <definedName name="direccioncliente">#REF!</definedName>
    <definedName name="direcciondeconcurso">#REF!</definedName>
    <definedName name="direcciondelaobra">#REF!</definedName>
    <definedName name="domicilio">#REF!</definedName>
    <definedName name="email">#REF!</definedName>
    <definedName name="emailcliente">#REF!</definedName>
    <definedName name="emaildelaobra">#REF!</definedName>
    <definedName name="estado">#REF!</definedName>
    <definedName name="estadodelaobra">#REF!</definedName>
    <definedName name="fechaconvocatoria">#REF!</definedName>
    <definedName name="fechadeconcurso">#REF!</definedName>
    <definedName name="fechainicio">#REF!</definedName>
    <definedName name="fechaterminacion">#REF!</definedName>
    <definedName name="imss">#REF!</definedName>
    <definedName name="infonavit">#REF!</definedName>
    <definedName name="LARGOB" localSheetId="0">[1]DATOS!$B$30</definedName>
    <definedName name="LARGOB">[2]DATOS!$B$30</definedName>
    <definedName name="LARGOV" localSheetId="0">[1]DATOS!$B$5</definedName>
    <definedName name="LARGOV">[2]DATOS!$B$5</definedName>
    <definedName name="mailcontacto">#REF!</definedName>
    <definedName name="mailvendedor">#REF!</definedName>
    <definedName name="nombrecliente">#REF!</definedName>
    <definedName name="nombredelaobra">#REF!</definedName>
    <definedName name="nombrevendedor">#REF!</definedName>
    <definedName name="numconvocatoria">#REF!</definedName>
    <definedName name="numerodeconcurso">#REF!</definedName>
    <definedName name="OBRA" localSheetId="0">[1]DATOS!$B$2</definedName>
    <definedName name="OBRA">[2]DATOS!$B$2</definedName>
    <definedName name="plazocalculado">#REF!</definedName>
    <definedName name="plazoreal">#REF!</definedName>
    <definedName name="porcentajeivapresupuesto">#REF!</definedName>
    <definedName name="primeramoneda">#REF!</definedName>
    <definedName name="razonsocial">#REF!</definedName>
    <definedName name="remateprimeramoneda">#REF!</definedName>
    <definedName name="rematesegundamoneda">#REF!</definedName>
    <definedName name="responsable">#REF!</definedName>
    <definedName name="responsabledelaobra">#REF!</definedName>
    <definedName name="rfc">#REF!</definedName>
    <definedName name="segundamoneda">#REF!</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_xlnm.Print_Titles" localSheetId="0">CATÁLOGO!$1:$14</definedName>
    <definedName name="totalpresupuestoprimeramoneda">#REF!</definedName>
    <definedName name="totalpresupuestosegundamoneda">#REF!</definedName>
  </definedNames>
  <calcPr calcId="191029"/>
</workbook>
</file>

<file path=xl/calcChain.xml><?xml version="1.0" encoding="utf-8"?>
<calcChain xmlns="http://schemas.openxmlformats.org/spreadsheetml/2006/main">
  <c r="B604" i="5" l="1"/>
  <c r="B611" i="5" l="1"/>
  <c r="A611" i="5"/>
  <c r="B610" i="5"/>
  <c r="A610" i="5"/>
  <c r="B609" i="5"/>
  <c r="A609" i="5"/>
  <c r="G278" i="5" l="1"/>
  <c r="B667" i="5" l="1"/>
  <c r="A667" i="5"/>
  <c r="G533" i="5" l="1"/>
  <c r="G667" i="5" l="1"/>
  <c r="B676" i="5" l="1"/>
  <c r="B675" i="5"/>
  <c r="A676" i="5"/>
  <c r="A675" i="5"/>
  <c r="G595" i="5"/>
  <c r="A619" i="5" l="1"/>
  <c r="A620" i="5"/>
  <c r="A621" i="5"/>
  <c r="A622" i="5"/>
  <c r="B622" i="5"/>
  <c r="B621" i="5"/>
  <c r="B620" i="5"/>
  <c r="B619" i="5"/>
  <c r="B654" i="5"/>
  <c r="A654" i="5"/>
  <c r="G406" i="5"/>
  <c r="A662" i="5"/>
  <c r="A663" i="5"/>
  <c r="A664" i="5"/>
  <c r="A665" i="5"/>
  <c r="A666" i="5"/>
  <c r="A668" i="5"/>
  <c r="B668" i="5"/>
  <c r="B666" i="5"/>
  <c r="B665" i="5"/>
  <c r="B664" i="5"/>
  <c r="B663" i="5"/>
  <c r="B662" i="5"/>
  <c r="A658" i="5"/>
  <c r="A659" i="5"/>
  <c r="A660" i="5"/>
  <c r="A661" i="5"/>
  <c r="B661" i="5"/>
  <c r="B660" i="5"/>
  <c r="B659" i="5"/>
  <c r="B658" i="5"/>
  <c r="A655" i="5"/>
  <c r="A656" i="5"/>
  <c r="A657" i="5"/>
  <c r="B657" i="5"/>
  <c r="B656" i="5"/>
  <c r="B655" i="5"/>
  <c r="A652" i="5"/>
  <c r="A653" i="5"/>
  <c r="B653" i="5"/>
  <c r="B652" i="5"/>
  <c r="A648" i="5"/>
  <c r="A649" i="5"/>
  <c r="A650" i="5"/>
  <c r="A651" i="5"/>
  <c r="B651" i="5"/>
  <c r="B650" i="5"/>
  <c r="B649" i="5"/>
  <c r="B648" i="5"/>
  <c r="B647" i="5"/>
  <c r="A647" i="5"/>
  <c r="G388" i="5" l="1"/>
  <c r="G654" i="5"/>
  <c r="G564" i="5" l="1"/>
  <c r="G668" i="5" s="1"/>
  <c r="G357" i="5" l="1"/>
  <c r="G424" i="5"/>
  <c r="G657" i="5" s="1"/>
  <c r="G461" i="5"/>
  <c r="G661" i="5" s="1"/>
  <c r="G338" i="5"/>
  <c r="G501" i="5"/>
  <c r="G665" i="5" s="1"/>
  <c r="G485" i="5"/>
  <c r="G664" i="5" s="1"/>
  <c r="G513" i="5"/>
  <c r="G666" i="5" s="1"/>
  <c r="G429" i="5"/>
  <c r="G659" i="5" s="1"/>
  <c r="G366" i="5"/>
  <c r="G445" i="5"/>
  <c r="G660" i="5" s="1"/>
  <c r="G475" i="5"/>
  <c r="G409" i="5"/>
  <c r="G653" i="5"/>
  <c r="G349" i="5"/>
  <c r="G408" i="5" l="1"/>
  <c r="G474" i="5"/>
  <c r="G662" i="5" s="1"/>
  <c r="G650" i="5"/>
  <c r="G337" i="5"/>
  <c r="G428" i="5"/>
  <c r="G658" i="5" s="1"/>
  <c r="G663" i="5"/>
  <c r="G656" i="5"/>
  <c r="G649" i="5"/>
  <c r="G336" i="5" l="1"/>
  <c r="G648" i="5"/>
  <c r="G140" i="5" l="1"/>
  <c r="G621" i="5" s="1"/>
  <c r="G134" i="5"/>
  <c r="G145" i="5"/>
  <c r="G622" i="5" s="1"/>
  <c r="G620" i="5" l="1"/>
  <c r="G133" i="5"/>
  <c r="G619" i="5" s="1"/>
  <c r="G285" i="5" l="1"/>
  <c r="A672" i="5" l="1"/>
  <c r="A673" i="5"/>
  <c r="A674" i="5"/>
  <c r="A677" i="5"/>
  <c r="A669" i="5"/>
  <c r="A646" i="5"/>
  <c r="G592" i="5" l="1"/>
  <c r="G675" i="5" s="1"/>
  <c r="B677" i="5"/>
  <c r="B646" i="5"/>
  <c r="B642" i="5"/>
  <c r="A642" i="5"/>
  <c r="B632" i="5"/>
  <c r="G293" i="5" l="1"/>
  <c r="G642" i="5" s="1"/>
  <c r="G334" i="5"/>
  <c r="G646" i="5" s="1"/>
  <c r="G213" i="5"/>
  <c r="G632" i="5" s="1"/>
  <c r="B674" i="5" l="1"/>
  <c r="B673" i="5"/>
  <c r="B672" i="5"/>
  <c r="B671" i="5"/>
  <c r="A671" i="5"/>
  <c r="B670" i="5"/>
  <c r="A670" i="5"/>
  <c r="B669" i="5"/>
  <c r="B645" i="5"/>
  <c r="A645" i="5"/>
  <c r="B644" i="5"/>
  <c r="A644" i="5"/>
  <c r="B643" i="5"/>
  <c r="A643" i="5"/>
  <c r="B641" i="5"/>
  <c r="A641" i="5"/>
  <c r="B640" i="5"/>
  <c r="A640" i="5"/>
  <c r="B639" i="5"/>
  <c r="A639" i="5"/>
  <c r="B638" i="5"/>
  <c r="A638" i="5"/>
  <c r="B637" i="5"/>
  <c r="B636" i="5"/>
  <c r="B635" i="5"/>
  <c r="B634" i="5"/>
  <c r="B633" i="5"/>
  <c r="B631" i="5"/>
  <c r="B630" i="5"/>
  <c r="B629" i="5"/>
  <c r="B628" i="5"/>
  <c r="B627" i="5"/>
  <c r="B626" i="5"/>
  <c r="B625" i="5"/>
  <c r="B624" i="5"/>
  <c r="B623" i="5"/>
  <c r="A623" i="5"/>
  <c r="B618" i="5"/>
  <c r="A618" i="5"/>
  <c r="B617" i="5"/>
  <c r="B616" i="5"/>
  <c r="A616" i="5"/>
  <c r="B615" i="5"/>
  <c r="A615" i="5"/>
  <c r="B614" i="5"/>
  <c r="A614" i="5"/>
  <c r="B613" i="5"/>
  <c r="A613" i="5"/>
  <c r="B612" i="5"/>
  <c r="A612" i="5"/>
  <c r="B608" i="5"/>
  <c r="B607" i="5"/>
  <c r="A608" i="5"/>
  <c r="A607" i="5"/>
  <c r="B606" i="5"/>
  <c r="G588" i="5" l="1"/>
  <c r="G674" i="5" s="1"/>
  <c r="G580" i="5" l="1"/>
  <c r="G672" i="5" s="1"/>
  <c r="G584" i="5"/>
  <c r="G673" i="5" s="1"/>
  <c r="G303" i="5" l="1"/>
  <c r="G305" i="5" l="1"/>
  <c r="G645" i="5" s="1"/>
  <c r="G644" i="5" l="1"/>
  <c r="G597" i="5"/>
  <c r="G676" i="5" s="1"/>
  <c r="G186" i="5" l="1"/>
  <c r="G267" i="5"/>
  <c r="G637" i="5" s="1"/>
  <c r="G196" i="5"/>
  <c r="G88" i="5"/>
  <c r="G616" i="5" s="1"/>
  <c r="G204" i="5"/>
  <c r="G631" i="5" s="1"/>
  <c r="G35" i="5"/>
  <c r="G610" i="5" s="1"/>
  <c r="G298" i="5"/>
  <c r="G643" i="5" s="1"/>
  <c r="G78" i="5"/>
  <c r="G615" i="5" s="1"/>
  <c r="G254" i="5"/>
  <c r="G635" i="5" s="1"/>
  <c r="G173" i="5"/>
  <c r="G626" i="5" s="1"/>
  <c r="G166" i="5"/>
  <c r="G271" i="5"/>
  <c r="G640" i="5"/>
  <c r="G572" i="5"/>
  <c r="G671" i="5" s="1"/>
  <c r="G222" i="5"/>
  <c r="G633" i="5" s="1"/>
  <c r="G152" i="5"/>
  <c r="G624" i="5" s="1"/>
  <c r="G57" i="5"/>
  <c r="G119" i="5"/>
  <c r="G618" i="5" s="1"/>
  <c r="G567" i="5"/>
  <c r="G95" i="5"/>
  <c r="G617" i="5" s="1"/>
  <c r="G28" i="5"/>
  <c r="G609" i="5" s="1"/>
  <c r="G261" i="5"/>
  <c r="G636" i="5" s="1"/>
  <c r="G200" i="5"/>
  <c r="G234" i="5"/>
  <c r="G634" i="5" s="1"/>
  <c r="G46" i="5"/>
  <c r="G611" i="5" s="1"/>
  <c r="G180" i="5"/>
  <c r="G627" i="5" s="1"/>
  <c r="G651" i="5"/>
  <c r="G677" i="5"/>
  <c r="G625" i="5"/>
  <c r="G566" i="5" l="1"/>
  <c r="G270" i="5"/>
  <c r="G638" i="5" s="1"/>
  <c r="G670" i="5"/>
  <c r="G641" i="5"/>
  <c r="G27" i="5"/>
  <c r="G608" i="5" s="1"/>
  <c r="G151" i="5"/>
  <c r="G628" i="5"/>
  <c r="G629" i="5"/>
  <c r="G639" i="5"/>
  <c r="G613" i="5"/>
  <c r="G65" i="5" l="1"/>
  <c r="G56" i="5" s="1"/>
  <c r="G612" i="5" s="1"/>
  <c r="G614" i="5" l="1"/>
  <c r="G17" i="5" l="1"/>
  <c r="G16" i="5" s="1"/>
  <c r="G607" i="5" l="1"/>
  <c r="G630" i="5" l="1"/>
  <c r="G623" i="5" l="1"/>
  <c r="G606" i="5" l="1"/>
  <c r="G669" i="5" l="1"/>
  <c r="G655" i="5" l="1"/>
  <c r="G647" i="5" l="1"/>
  <c r="G652" i="5"/>
  <c r="G684" i="5" l="1"/>
  <c r="G685" i="5" s="1"/>
  <c r="G686" i="5" s="1"/>
  <c r="G603" i="5"/>
</calcChain>
</file>

<file path=xl/sharedStrings.xml><?xml version="1.0" encoding="utf-8"?>
<sst xmlns="http://schemas.openxmlformats.org/spreadsheetml/2006/main" count="1721" uniqueCount="1019">
  <si>
    <t>MUNICIPIO DE ZAPOPAN, JALISCO</t>
  </si>
  <si>
    <t>DIRECCIÓN DE OBRAS PÚBLICAS E INFRAESTRUCTURA.</t>
  </si>
  <si>
    <t>UNIDAD DE PRESUPUESTOS Y CONTRATACION DE OBRA PUBLICA</t>
  </si>
  <si>
    <t>DESCRIPCIÓN GENERAL DE LOS TRABAJOS:</t>
  </si>
  <si>
    <t>PLAZO DE EJECUCIÓN:</t>
  </si>
  <si>
    <t>NOMBRE, CARGO Y FIRMA DEL LICITANTE</t>
  </si>
  <si>
    <t>DOCUMENTO</t>
  </si>
  <si>
    <t>CLAVE</t>
  </si>
  <si>
    <t xml:space="preserve">DESCRIPCIÓN </t>
  </si>
  <si>
    <t>UNIDAD</t>
  </si>
  <si>
    <t>CANTIDAD</t>
  </si>
  <si>
    <t>PRECIO UNITARIO ($)</t>
  </si>
  <si>
    <t>PRECIO UNITARIO ($) CON LETRA</t>
  </si>
  <si>
    <t>IMPORTE ($) M. N.</t>
  </si>
  <si>
    <t>A</t>
  </si>
  <si>
    <t>SUBTOTAL M. N.</t>
  </si>
  <si>
    <t>IVA M. N.</t>
  </si>
  <si>
    <t>TOTAL M. N.</t>
  </si>
  <si>
    <t>FECHA DE INICIO:</t>
  </si>
  <si>
    <t>FECHA DE TERMINACIÓN:</t>
  </si>
  <si>
    <t>FECHA DE PRESENTACIÓN:</t>
  </si>
  <si>
    <t>A1</t>
  </si>
  <si>
    <t>A2</t>
  </si>
  <si>
    <t>IMPORTE TOTAL CON LETRA</t>
  </si>
  <si>
    <t>PRELIMINARES</t>
  </si>
  <si>
    <t>C</t>
  </si>
  <si>
    <t>M2</t>
  </si>
  <si>
    <t>M3</t>
  </si>
  <si>
    <t>PZA</t>
  </si>
  <si>
    <t>M3-KM</t>
  </si>
  <si>
    <t>M</t>
  </si>
  <si>
    <t>LIMPIEZA GRUESA DE OBRA, INCLUYE: ACARREO A BANCO DE OBRA, MANO DE OBRA, EQUIPO Y HERRAMIENTA.</t>
  </si>
  <si>
    <t>A3</t>
  </si>
  <si>
    <t>KG</t>
  </si>
  <si>
    <t>LÍNEA PRINCIPAL</t>
  </si>
  <si>
    <t>DESCARGAS DOMICILIARIAS</t>
  </si>
  <si>
    <t>AGUA POTABLE</t>
  </si>
  <si>
    <t>CAMA DE ARENA AMARILLA PARA APOYO DE TUBERÍAS, INCLUYE: MATERIALES, ACARREOS, MANO DE OBRA, EQUIPO Y HERRAMIENTA.</t>
  </si>
  <si>
    <t>SUMINISTRO E INSTALACIÓN DE TUBERÍA DE P.V.C. PARA ALCANTARILLADO DIÁMETRO DE 6" SERIE 20, INCLUYE: MATERIALES NECESARIOS, EQUIPO, MANO DE OBRA Y PRUEBA HIDROSTÁTICA.</t>
  </si>
  <si>
    <t>SUMINISTRO Y COLOCACIÓN DE CONECTOR  A  COMPRESIÓN  CAT. YPC2A8U CAL. 4-12, INCLUYE: HERRAMIENTA, CINTA VULCANIZABLE,  MATERIAL, EQUIPO Y MANO  DE  OBRA.</t>
  </si>
  <si>
    <t>SUMINISTRO Y COLOCACIÓN DE CONECTOR MÚLTIPLE EN BAJA TENSIÓN 600 (4V), INCLUYE: HERRAMIENTA, MATERIAL, EQUIPO Y MANO DE OBRA.</t>
  </si>
  <si>
    <t>SUMINISTRO Y COLOCACIÓN DE CONECTOR  TIPO  ZAPATA  DE  ALUMINIO  CAL. 4 AWG, 1 BARRENO, CON TORNILLO   Y   MANGA   TERMO CONTRÁCTIL  PARA  CONECTOR  MÚLTIPLE BAJA  TENSIÓN,  INCLUYE: HERRAMIENTA,  MATERIAL, EQUIPO Y MANO  DE  OBRA.</t>
  </si>
  <si>
    <t>SUMINISTRO E INSTALACIÓN DE SISTEMA DE TIERRA, INCLUYE: 1 VARILLA COOPER WELD 5/8 X 3.00 M, CARGA CADWELD NO 90, 4.00 M DE CABLE DE COBRE DESNUDO CAL 2, CONECTOR DE VARILLA DE 5/8", INCLUYE: MANO DE OBRA, EQUIPO Y HERRAMIENTA.</t>
  </si>
  <si>
    <t>SUMINISTRO E INSTALACIÓN DE CABLE DE ACERO CON RECUBRIMIENTO DE COBRE TIPO CONDUCLAD ACS7 NO. 9 (46.44 MM2) MCA. CONDUMEX O SIMILAR, INCLUYE: HERRAMIENTA, MATERIALES,  DESPERDICIOS, EQUIPO Y MANO DE OBRA.</t>
  </si>
  <si>
    <t>TRANSICIÓN AÉREO - SUBTERRÁNEA EN BAJA TENSIÓN NORMA ALUMBRADO PÚBLICO, INCLUYE: HERRAMIENTA, (2) TRAMOS TUBO CONDUIT GALV. ROSCADO DE 41 MM Ø, (1) MUFA SECA DE ALUMINIO DE 41 MM Ø, (3) CONECTOR DERIVADOR DE ALUMINIO A COMPRESIÓN TIPO "H" CAL. 6- 2 AWG BIMETÁLICO CAT. YHO100 BURNDY, (4M) FLEJE DE ACERO INOX. DE 3/4", (4) HEBILLA PARA FLEJE DE 3/4", ACARREOS, EQUIPO Y MANO DE OBRA.</t>
  </si>
  <si>
    <t>SUMINISTRO Y COLOCACIÓN DE CONECTOR  TIPO  ZAPATA  DE  ALUMINIO  CAL. 6 AWG, 1 BARRENO, CON TORNILLO   Y   MANGA   TERMO CONTRÁCTIL  PARA  CONECTOR  MÚLTIPLE BAJA  TENSIÓN,  INCLUYE: HERRAMIENTA,  MATERIAL, EQUIPO Y MANO  DE  OBRA.</t>
  </si>
  <si>
    <t>PAVIMENTACIÓN</t>
  </si>
  <si>
    <t>CATÁLOGO DE CONCEPTOS</t>
  </si>
  <si>
    <t>SUMINISTRO Y COLOCACIÓN DE BASE HIDRÁULICA DE 100% PRODUCTO DE TRITURACIÓN, DE 20 CM DE ESPESOR, COMPACTADA MÍNIMO AL 100% DE SU P.V.S.M., PRUEBA AASHTO MODIFICADA, CBR DEL 80%, DESGASTE DE LOS ÁNGELES 35% MÁXIMO, INCLUYE: MATERIALES, CONFORMACIÓN, AGUA, MANO DE OBRA, EQUIPO PARA MEZCLADO DE MATERIALES, EXTENDIDO, COMPACTACIÓN Y DESPERDICIOS.</t>
  </si>
  <si>
    <t>SUMINISTRO, HABILITADO Y COLOCACIÓN DE ACERO DE REFUERZO DE FY= 4200 KG/CM2, INCLUYE: MATERIALES, TRASLAPES, SILLETAS, HABILITADO, AMARRES, MANO DE OBRA, EQUIPO Y HERRAMIENTA.</t>
  </si>
  <si>
    <t>RIEGO DE IMPREGNACIÓN EN SUPERFICIE DE BASE HIDRÁULICA CON EMULSIONES ASFÁLTICAS CATIÓNICAS RR-2K A RAZÓN DE 1.5 L/M2 CON POREO DE ARENA, INCLUYE: MANO DE OBRA, EQUIPO Y HERRAMIENTA.</t>
  </si>
  <si>
    <t>CIMBRA ACABADO COMÚN EN DALAS Y CASTILLOS A BASE DE MADERA DE PINO DE 3A, INCLUYE: HERRAMIENTA, SUMINISTRO DE MATERIALES, ACARREOS, CORTES, HABILITADO, CIMBRADO, DESCIMBRA, EQUIPO Y MANO DE OBRA.</t>
  </si>
  <si>
    <t>CONCRETO HECHO EN OBRA DE F'C= 250 KG/CM2, T.MA. 3/4", R.N., INCLUYE: HERRAMIENTA, ELABORACIÓN DE CONCRETO, ACARREOS, COLADO, VIBRADO, EQUIPO Y MANO DE OBRA.</t>
  </si>
  <si>
    <t>SUMINISTRO Y APLICACIÓN DE PINTURA TERMOPLÁSTICA PARA RAYA SEPARADORA DE CARRILES CONTINUA SENCILLA EN COLOR BLANCA Y/O AMARILLA DE 10 CM, CON APLICACIÓN DE PRIMARIO PARA ASEGURAR EL CORRECTO ANCLAJE DE LA PINTURA Y DE MICROESFERA REFLEJANTE 330 GR/M2, APLICADA CON MAQUINA PINTARRAYA, INCLUYE: TRAZO, SEÑALAMIENTOS, MANO DE OBRA, PREPARACIÓN Y LIMPIEZA AL FINAL DE LA OBRA.</t>
  </si>
  <si>
    <t>SUMINISTRO Y APLICACIÓN DE PINTURA TERMOPLÁSTICA PARA RAYA SEPARADORA DE CARRILES DISCONTINUA SENCILLA EN COLOR BLANCA Y/O AMARILLA DE 10 CM, CON APLICACIÓN DE PRIMARIO PARA ASEGURAR EL CORRECTO ANCLAJE DE LA PINTURA Y DE MICROESFERA REFLEJANTE 330 GR/M2, APLICADA CON MAQUINA PINTARRAYA, INCLUYE: TRAZO, SEÑALAMIENTOS, MANO DE OBRA, PREPARACIÓN Y LIMPIEZA AL FINAL DE LA OBRA.</t>
  </si>
  <si>
    <t>EXCAVACIÓN POR MEDIOS MANUALES EN MATERIAL TIPO II, DE 0.00 A -2.00 M DE PROFUNDIDAD, INCLUYE: AFINE DE PLANTILLA Y TALUDES, ACARREO DEL MATERIAL A BANCO DE OBRA PARA SU POSTERIOR RETIRO, MANO DE OBRA, EQUIPO Y HERRAMIENTA. (MEDIDO EN TERRENO NATURAL POR SECCIÓN).</t>
  </si>
  <si>
    <t>TRAZO Y NIVELACIÓN PARA LÍNEAS, INCLUYE: EQUIPO DE TOPOGRAFÍA, MATERIALES PARA SEÑALAMIENTO, MANO DE OBRA, EQUIPO Y HERRAMIENTA.</t>
  </si>
  <si>
    <t>ESCARIFICACIÓN DEL TERRENO NATURAL DE 15 CM DE ESPESOR POR MEDIOS MECÁNICOS, COMPACTADO CON EQUIPO DE IMPACTO AL 90% ± 2 DE SU P.V.S.M., PRUEBA AASHTO ESTANDAR, CBR DEL 5% MÍNIMO, INCLUYE: AFINE DE LA SUPERFICIE, EXTENDIDO DEL MATERIAL, HOMOGENIZADO, COMPACTADO, MANO DE OBRA, EQUIPO Y HERRAMIENTA.</t>
  </si>
  <si>
    <t>CORTE CON DISCO DE DIAMANTE HASTA 1/3 DE ESPESOR DE LA LOSA Y HASTA 3 MM DE ANCHO, INCLUYE: EQUIPO, DISCO DE DIAMANTE, HERRAMIENTA Y MANO DE OBRA.</t>
  </si>
  <si>
    <t xml:space="preserve">DEMOLICIÓN POR MEDIOS MECÁNICOS DE PAVIMENTO ASFÁLTICO, INCLUYE: HERRAMIENTA, ACARREO LIBRE A BANCO DE OBRA PARA SU POSTERIOR RETIRO, VOLUMEN MEDIDO EN SECCIÓN, ABUNDAMIENTO, EQUIPO Y MANO DE OBRA. </t>
  </si>
  <si>
    <t>DEMOLICIÓN POR MEDIOS MECÁNICOS DE PAVIMENTO Y/O LOSA DE CONCRETO EXISTENTE, INCLUYE: HERRAMIENTA, ACARREO LIBRE A BANCO DE OBRA PARA SU POSTERIOR RETIRO, VOLUMEN MEDIDO EN SECCIÓN, ABUNDAMIENTO, EQUIPO Y MANO DE OBRA.</t>
  </si>
  <si>
    <t>DEMOLICIÓN POR MEDIOS MECÁNICOS DE ELEMENTOS ESTRUCTURALES DE CONCRETO ARMADO, INCLUYE: HERRAMIENTA, CORTE DE ACERO, ACARREO DEL MATERIAL A BANCO DE OBRA PARA SU POSTERIOR RETIRO Y LIMPIEZA DEL ÁREA DE LOS TRABAJOS, VOLUMEN MEDIDO E SECCIONES, ABUNDAMIENTO, EQUIPO Y MANO DE OBRA.</t>
  </si>
  <si>
    <t>DEMOLICIÓN DE GUARNICIÓN DE CONCRETO SIMPLE POR MEDIOS MECÁNICOS, INCLUYE: HERRAMIENTA, CORTE CON DISCO DE DIAMANTE PARA DELIMITAR ÁREA, ACARREO DEL MATERIAL A BANCO DE OBRA PARA SU POSTERIOR RETIRO, VOLUMEN MEDIDO EN SECCIÓN, ABUNDAMIENTO, EQUIPO Y MANO DE OBRA.</t>
  </si>
  <si>
    <t>DEMOLICIÓN POR MEDIOS MECÁNICOS DE MURO DE LADRILLO DE LAMA Y/O BLOCK, INCLUYE:  HERRAMIENTA, DEMOLICIÓN DE DALAS, CADENAS Y CASTILLOS, RECUBRIMIENTOS Y APLANADOS, ACARREO DEL MATERIAL A BANCO DE OBRA PARA SU POSTERIOR RETIRO, LIMPIEZA DEL ÁREA DE LOS TRABAJOS, VOLUMEN MEDIDO EN SECCIONES, ABUNDAMIENTO, EQUIPO Y MANO DE OBRA.</t>
  </si>
  <si>
    <t>DEMOLICIÓN DE CIMENTACIÓN DE MAMPOSTERÍA POR MEDIOS MECÁNICOS, HASTA 1.50 M DE PROFUNDIDAD, INCLUYE: HERRAMIENTA, ACOPIO DE LOS MATERIALES PARA SU POSTERIOR RETIRO, VOLUMEN MEDIDO EN SECCIONES, ABUNDAMIENTO, EQUIPO Y MANO DE OBRA.</t>
  </si>
  <si>
    <t xml:space="preserve">CARGA MECÁNICA Y ACARREO EN CAMIÓN DE MATERIAL PRODUCTO DE EXCAVACIÓN, DEMOLICIÓN Y/O ESCOMBROS, A 1ER KILÓMETRO DE DISTANCIA, VOLUMEN MEDIDO EN SECCIONES, INCLUYE: REGALÍAS AL BANCO DE TIRO Y ABUNDAMIENTO. </t>
  </si>
  <si>
    <t xml:space="preserve">ACARREO EN CAMIÓN DE MATERIAL PRODUCTO DE EXCAVACIONES, DEMOLICIONES Y/O ESCOMBROS, EN KILÓMETROS SUBSECUENTES. VOLUMEN MEDIDO EN SECCIONES, INCLUYE: ABUNDAMIENTO. </t>
  </si>
  <si>
    <t>DEMOLICIÓN POR MEDIOS MECÁNICOS DE CONCRETO SIMPLE EN BANQUETAS, INCLUYE: HERRAMIENTA, CORTE CON DISCO DE DIAMANTE PARA DELIMITAR ÁREA, ACARREO DEL MATERIAL A BANCO DE OBRA PARA SU POSTERIOR RETIRO, VOLUMEN MEDIDO EN SECCIÓN, ABUNDAMIENTO, EQUIPO Y MANO DE OBRA.</t>
  </si>
  <si>
    <t>TRAZO Y NIVELACIÓN CON EQUIPO TOPOGRÁFICO DEL TERRENO ESTABLECIENDO EJES Y REFERENCIAS Y BANCOS DE NIVEL, INCLUYE: HERRAMIENTA, CRUCETAS, ESTACAS, HILOS, MARCAS Y TRAZOS CON CALHIDRA, EQUIPO Y MANO DE OBRA.</t>
  </si>
  <si>
    <t>EXCAVACIÓN POR MEDIOS MANUALES EN MATERIAL TIPO II, DE 0.00 A -2.00 M DE PROFUNDIDAD, INCLUYE: AFINE DE PLANTILLA Y TALUDES, ACARREO DEL MATERIAL A BANCO DE OBRA PARA SU POSTERIOR RETIRO, MANO DE OBRA, ABUNDAMIENTO, EQUIPO Y HERRAMIENTA. (MEDIDO EN TERRENO NATURAL POR SECCIÓN).</t>
  </si>
  <si>
    <t>RELLENO EN CEPAS O MESETAS CON MATERIAL PRODUCTO DE LA EXCAVACIÓN, COMPACTADO CON EQUIPO DE IMPACTO AL 90% ± 2 DE SU P.V.S.M., PRUEBA AASHTO ESTANDAR, CBR DEL 5% MÍNIMO, EN CAPAS NO MAYORES DE 20 CM, INCLUYE: HERRAMIENTA, INCORPORACIÓN DE AGUA NECESARIA, ACARREOS, ABUNDAMIENTO, EQUIPO Y MANO DE OBRA.</t>
  </si>
  <si>
    <t>RELLENO EN CEPAS O MESETAS CON MATERIAL DE BANCO (TEPETATE), COMPACTADO CON EQUIPO DE IMPACTO AL 90% ± 2 DE SU P.V.S.M., PRUEBA AASHTO ESTÁNDAR, CBR DEL 5% MÍNIMO, EN CAPAS NO MAYORES DE 20 CM, INCLUYE: HERRAMIENTA, INCORPORACIÓN DE AGUA NECESARIA, MEDIDO EN TERRENO NATURAL POR SECCIÓN SEGÚN PROYECTOS, ABUNDAMIENTO, EQUIPO Y MANO DE OBRA.</t>
  </si>
  <si>
    <t>SUMINISTRO E INSTALACIÓN DE TUBERÍA DE P.V.C. PARA ALCANTARILLADO SANITARIO SERIE 20, DIÁMETRO DE 18", INCLUYE: MATERIALES NECESARIOS, EQUIPO, MANO DE OBRA Y PRUEBA HIDROSTÁTICA.</t>
  </si>
  <si>
    <t>RELLENO ACOSTILLADO EN CEPAS O MESETAS CON MATERIAL DE BANCO, COMPACTADO MANUALMENTE EN CAPAS NO MAYORES DE 20 CM, INCLUYE: ABUNDAMIENTO, INCORPORACIÓN DE AGUA NECESARIA, MANO DE OBRA, HERRAMIENTAS Y ACARREOS.</t>
  </si>
  <si>
    <t>EXCAVACIÓN POR MEDIOS MECÁNICOS EN MATERIAL TIPO II, DE 0.00 A 2.00 M DE PROFUNDIDAD, INCLUYE: AFINE DE PLANTILLA Y TALUDES, ACARREO DEL MATERIAL A BANCO DE OBRA PARA SU POSTERIOR RETIRO, MANO DE OBRA, ABUNDAMIENTO, EQUIPO Y HERRAMIENTA. (MEDIDO EN TERRENO NATURAL POR SECCIÓN).</t>
  </si>
  <si>
    <t>EXCAVACIÓN POR MEDIOS MECÁNICOS EN MATERIAL TIPO II, DE 2.01 A 4.00 M DE PROFUNDIDAD, INCLUYE: AFINE DE PLANTILLA Y TALUDES, ACARREO DEL MATERIAL A BANCO DE OBRA PARA SU POSTERIOR RETIRO, MANO DE OBRA, ABUNDAMIENTO, EQUIPO Y HERRAMIENTA. (MEDIDO EN TERRENO NATURAL POR SECCIÓN).</t>
  </si>
  <si>
    <t>EXCAVACIÓN POR MEDIOS MECÁNICOS EN MATERIAL TIPO II, DE 4.01 A 6.00 M DE PROFUNDIDAD, INCLUYE: AFINE DE PLANTILLA Y TALUDES, ACARREO DEL MATERIAL A BANCO DE OBRA PARA SU POSTERIOR RETIRO, MANO DE OBRA, ABUNDAMIENTO, EQUIPO Y HERRAMIENTA. (MEDIDO EN TERRENO NATURAL POR SECCIÓN).</t>
  </si>
  <si>
    <t>TRAZO Y NIVELACIÓN CON EQUIPO TOPOGRÁFICO DEL TERRENO ESTABLECIENDO EJES Y REFERENCIAS Y BANCOS DE NIVEL, INCLUYE: CRUCETAS, ESTACAS, HILOS, MARCAS Y TRAZOS CON CALHIDRA, MANO DE OBRA, EQUIPO Y HERRAMIENTA.</t>
  </si>
  <si>
    <t>CIMIENTO DE MAMPOSTERÍA DE PIEDRA BRAZA, ASENTADA CON MORTERO CEMENTO-ARENA  EN PROPORCIÓN 1:3, INCLUYE: MATERIALES, DESPERDICIOS, HERRAMIENTAS, LIMPIEZA, MANO DE OBRA Y ACARREO DE MATERIALES AL SITIO DE SU UTILIZACIÓN.</t>
  </si>
  <si>
    <t>SUMINISTRO E INSTALACIÓN DE TUBERÍA DE P.V.C. PARA ALCANTARILLADO SANITARIO SERIE 20, DIÁMETRO DE 8", INCLUYE: MATERIALES NECESARIOS, EQUIPO, MANO DE OBRA Y PRUEBA HIDROSTÁTICA.</t>
  </si>
  <si>
    <t>MURO PERIMETRAL</t>
  </si>
  <si>
    <t>PLANTILLA DE 5 CM DE ESPESOR DE CONCRETO HECHO EN OBRA DE F´C=100 KG/CM2, INCLUYE: PREPARACIÓN DE LA SUPERFICIE, NIVELACIÓN, MAESTREADO, COLADO, MANO DE OBRA, EQUIPO Y HERRAMIENTA.</t>
  </si>
  <si>
    <t>CIMBRA EN DADOS DE CIMENTACIÓN, ACABADO COMÚN, INCLUYE: SUMINISTRO DE MATERIALES, ACARREOS, CORTES, HABILITADO, CIMBRADO, DESCIMBRADO, MANO DE OBRA, LIMPIEZA, EQUIPO Y HERRAMIENTA.</t>
  </si>
  <si>
    <t>CONCRETO HECHO EN OBRA DE F'C= 200 KG/CM2, T.MA. 3/4", R.N., INCLUYE: HERRAMIENTA, ELABORACIÓN DE CONCRETO, ACARREOS, COLADO, VIBRADO, EQUIPO Y MANO DE OBRA.</t>
  </si>
  <si>
    <t>SUMINISTRO, FABRICACIÓN Y COLOCACIÓN DE HERRERÍA TUBULAR PG Y/O ESTRUCTURAL PARA CERCADO PERIMETRAL EN TIPO REJA DE HASTA 4.00 M DE ALTURA, DE ACUERDO AL PLANO DE DISEÑO PROPORCIONADO,  INCLUYE: HERRAMIENTA, SOLDADURA, CORTES, AJUSTES, MATERIALES MENORES, DESPERDICIOS, PRIMARIO ANTICORROSIVO, FLETES, ACARREO DE MATERIALES AL SITIO DE SU UTILIZACIÓN, EQUIPO Y MANO DE OBRA.</t>
  </si>
  <si>
    <t>SUMINISTRO Y APLICACIÓN DE PINTURA DE ESMALTE 100 MATE COMEX O SIMILAR, COLOR BLANCO Y/O NEGRO, EN ESTRUCTURAS METÁLICAS, INCLUYE: APLICACIÓN DE RECUBRIMIENTO A 4 MILÉSIMAS DE ESPESOR, MATERIALES, MANO DE OBRA, EQUIPO Y HERRAMIENTA.</t>
  </si>
  <si>
    <t>DESMANTELAMIENTO Y RETIRO DE REJA TIPO CERCASEL, A BASE DE REJA DE ACERO, POSTES VERTICALES Y HORIZONTALES, CON RECUPERACIÓN, INCLUYE: HERRAMIENTA, DESINSTALACIÓN DE ELEMENTOS DE FIJACIÓN, DEMOLICIÓN DE MAMPOSTEO DONDE SE ENCUENTRAN AHOGADOS LOS POSTES VERTICALES, ACARREOS DENTRO Y FUERA DE LA OBRA A TIRADERO AUTORIZADO POR EL SUPERVISOR, EQUIPO Y MANO DE OBRA.</t>
  </si>
  <si>
    <t>EXCAVACIÓN Y RELLENOS</t>
  </si>
  <si>
    <t>DEMOLICIÓN DE CONCRETO SIMPLE EN PISOS DE CONCRETO Y BANQUETAS, POR MEDIOS MECÁNICOS, INCLUYE: ACARREO DEL MATERIAL A BANCO DE OBRA PARA SU POSTERIOR RETIRO Y LIMPIEZA DEL ÁREA DE LOS TRABAJOS, MANO DE OBRA, EQUIPO Y HERRAMIENTA.</t>
  </si>
  <si>
    <t>DESMONTAJE Y RETIRO POR MEDIOS MANUALES DE PUERTAS EXISTENTES HECHAS A BASE DE HERRERÍA, MADERA Y/O CUALQUIER TIPO DE MATERIAL TIPO TAMBOR, CON RECUPERACIÓN, INCLUYE: HERRAMIENTA, CORTES CON EQUIPO, DEMOLICIÓN DE CASTILLO, DALA Y/O PISO DE CONCRETO DONDE SE ENCUANTRAN LAS ANCLAS, ACARREO AL LUGAR INDICADO POR SUPERVISIÒN, EQUIPO Y MANO DE OBRA.</t>
  </si>
  <si>
    <t>DESMONTAJE Y RETIRO CON RECUPERACIÓN DE CANCELERÍA DE ALUMINIO A BASE DE PERFILES DE DIFERENTES ESPESORES, EN PUERTAS Y VENTANAS, A CUALQUIER ALTURA, INCLUYE: HERRAMIENTA, RETIRO DE VIDRIOS Y/O CRISTALES EXISTENTES SIN RECUPERACIÓN, ASENTADOS CON MASTIQUE Y/O SILICÓN EN CANCELERÍA DE ALUMINIO, DESMANTELAMIENTO, ACARREOS, MATERIALES, EQUIPO Y MANO DE OBRA.</t>
  </si>
  <si>
    <t>SUMINISTRO, HABILITADO Y COLOCACIÓN DE ARMEX DE REFUERZO, 15 X 15 - 4 CON FY= 6000 KG/CM2, INCLUYE: HERRAMIENTA, EQUIPO, MATERIALES, TRASLAPES, DESPERDICIOS, SILLETAS, HABILITADO, AMARRES Y MANO DE OBRA.</t>
  </si>
  <si>
    <t>MURO DE BLOCK DE JALCRETO SÓLIDO, DE 14 CM DE ESPESOR PROMEDIO, A SOGA, CON BLOCK 11 X 14 X 28 CM, ACABADO COMÚN, ASENTADO CON MORTERO CEMENTO-ARENA EN PROPORCIÓN 1:3, DE 0.00 M A 3.00 M DE ALTURA, INCLUYE: TRAZO, NIVELACIÓN, PLOMEO, ANDAMIOS, MATERIALES, DESPERDICIOS, MANO DE OBRA, LIMPIEZA, ACARREO DE MATERIALES AL SITIO DE SU UTILIZACIÓN A CUALQUIER ALTURA Y HERRAMIENTA.</t>
  </si>
  <si>
    <t>CIMBRA DE MADERA EN LOSAS, ACABADO COMÚN, INCLUYE: HERRAMIENTA, HABILITADO, CHAFLANES, CIMBRA, DESCIMBRA, LIMPIEZA, ACARREO DE MATERIALES AL SITIO DE SU UTILIZACIÓN, A CUALQUIER NIVEL, EQUIPO Y MANO DE OBRA.</t>
  </si>
  <si>
    <t>APLANADO DE 2.00 CM DE ESPESOR EN MURO CON MORTERO CEMENTO-ARENA 1:3, ACABADO APALILLADO, INCLUYE: HERRAMIENTA, MATERIALES, ACARREOS, DESPERDICIOS, MANO DE OBRA, ANDAMIOS, PLOMEADO, NIVELADO, REGLEADO, RECORTES, EQUIPO Y MANO DE OBRA.</t>
  </si>
  <si>
    <t>BOQUILLA DE 15 A 20 CM DE ANCHO, CON MORTERO CEMENTO ARENA PROPORCIÓN 1:3, TERMINADO APALILLADO, INCLUYE: MATERIALES, ACARREOS, DESPERDICIOS, MANO DE OBRA, PLOMEADO, NIVELADO, REGLEADO, RECORTES, MANO DE OBRA, EQUIPO Y HERRAMIENTA.</t>
  </si>
  <si>
    <t>SUMINISTRO E INSTALACIÓN DE CABLE DE ALUMINIO XHHW-2, 600 V, CAL. 12 MONOPOLAR, MARCA CONDUMEX O SIMILAR, CABLEADO DE DISTRIBUCIÓN DESDE CENTRO DE CARGA POR MUROS Y LOSA, DENTRO DE TUBO DE PVC DE 21 MM, INCLUYE: HERRAMIENTA, MATERIALES, CONEXIÓN, PRUEBAS, EQUIPO Y MANO DE OBRA.</t>
  </si>
  <si>
    <t>SALIDA ELÉCTRICA PARA CONTACTO DUPLEX POLARIZADO, OCULTA, CON TUBERÍA Y CONEXIONES CONDUIT DE PVC USO PESADO DE 13, 19 Y 25 MM DE DIÁMETRO, CABLE VINANEL THW-LS 600 V. A 75° C, 90° C, (VIAKON-PROTOCOLIZADO), CABLE VINANEL 21 THW-LS 600 V. A 75° C, 90° C, (CONDUMEX PROTOCOLIZADO), CALIBRE 10 Y 12, CAJAS DE REGISTRO CUADRADAS, CHALUPAS, INCLUYE: HERRAMIENTA, TRAZO, RANURAS, CONEXIÓNES, MATERIALES MENORES Y DE CONSUMO, PRUEBAS, CORTES, DESPERDICIOS Y ACARREO DEL MATERIAL AL SITIO DE SU COLOCACIÓN, A CUALQUIER NIVEL, EQUIPO Y MANO DE OBRA.</t>
  </si>
  <si>
    <t>SAL</t>
  </si>
  <si>
    <t>SALIDA ELÉCTRICA PARA APAGADOR SENCILLO, OCULTA, CON TUBERÍA Y CONEXIONES CONDUIT DE PVC USO PESADO DE 13, 19 Y 25 MM DE DIÁMETRO, CABLE VINANEL THW-LS 600 V. A 75° C, 90° C, (VIAKON-PROTOCOLIZADO), CABLE VINANEL 21 THW-LS 600 V. A 75° C, 90° C, (CONDUMEX PROTOCOLIZADO), CALIBRE 12, CAJAS DE REGISTRO CUADRADAS, CHALUPAS, INCLUYE: HERRAMIENTA, TRAZO, RANURAS, CONEXIÓNES, MATERIALES MENORES Y DE CONSUMO, PRUEBAS, CORTES, DESPERDICIOS Y ACARREO DEL MATERIAL AL SITIO DE SU COLOCACIÓN, A CUALQUIER NIVEL, EQUIPO Y MANO DE OBRA.</t>
  </si>
  <si>
    <t>SUMINISTRO Y COLOCACIÓN DE CONTACTO SENCILLO PARA INTERIORES SQZ4030SP, CAPACIDAD DE MANEJO DE CORRIENTE DE 13,000 A, FABRICADO EN TERMOPLÁSTICO AUTOEXTINGUIBLE Y RESISTENTE AL IMPACTO, COLOR BLANCO, CORRIENTE NOMINAL 15 A, TENSIÓN NOMINAL 127 VAC., TENSIÓN NOMINAL 127 V, LÍNEA QUINZIÑO MX O SIMILAR, INCLUYE: HERRAMIENTA, ACARREOS, ELEMENTOS DE FIJACIÓN, CONEXIONES, AJUSTES, PRUEBAS, MATERIALES, EQUIPO Y MANO DE OBRA.</t>
  </si>
  <si>
    <t>SUMINISTRO Y COLOCACIÓN DE APAGADOR DE UNA VÍA PARA INTERIORES, CAPACIDAD DE VOLTAJE: 100 - 240 V, CAPACIDAD DE FRECUENCIA: 50 - 60 HZ, RANGO DE CARGA INCANDESCENTES: 5 - 150 W, LEDS /CFLS : 5 -37W, CONSUMO DE ENERGÍA EN MODO ESPERA : 0.2W, COLOR BLANCO, SERIE MODUS PRO O SIMILAR, INCLUYE: HERRAMIENTA, ACARREOS, ELEMENTOS DE FIJACIÓN, CONEXIONES, AJUSTES, PRUEBAS, MATERIALES, EQUIPO Y MANO DE OBRA.</t>
  </si>
  <si>
    <t xml:space="preserve">SUMINISTRO Y COLOCACIÓN  DE LUMINARIA EN FORMA DE REFLECTOR, CON TECNOLOGÍA LED PARA EMPOTRAR EN PISO MOD. HLED - 685/9W/30 MCA. O SIMILAR, INCLUYE: HERRAMIENTA, SUMINISTRO, FLETES, ACARREOS, CORTES, DEMOLICIONES, RESANES, ADECUACIONES, CONEXIONES, PRUEBAS, EQUIPO Y MANO DE OBRA. </t>
  </si>
  <si>
    <t>SALIDA HIDRÁULICA DE AGUA FRÍA Y/O CALIENTE, PARA ALIMENTACIÓN A MUEBLE SANITARIO, CONSISTENTE EN TUBERÍA Y CONEXIONES DE CPVC DE 1/2" A 2" DE DIÁMETRO,  INCLUYE: TRAZO, RANURAS, CÁMARAS CONTRA GOLPE DE ARIETE, CONEXIONES, (COPLES, CODOS, TAPONES, TEES, YEES, REDUCCIONES, ETC),  VÁLVULAS, TUERCAS UNIÓN EN CUADROS DE VÁLVULAS, MATERIALES MENORES Y DE CONSUMO, PEGAMENTOS, ELEMENTOS DE FIJACIÓN, DESPERDICIOS,  HERRAMIENTAS, LIMPIEZA, MANO DE OBRA, PRUEBAS HIDROSTÁTICAS, FLETES Y ACARREO DE LOS MATERIALES AL SITIO DE SU INSTALACIÓN.</t>
  </si>
  <si>
    <t>SALIDA SANITARIA A MUEBLE, CONSISTENTE EN TUBERÍA Y CONEXIONES DE PVC DE 2" Y 4" DE DIÁMETRO, INCLUYE: DESPERDICIO DE TUBERÍA, LÍNEA DE VENTILACIÓN (DESFOGUE),  COPLES, CODOS, TEES, YEES, REDUCCIONES, REGISTRO SANITARIO, MATERIALES MENORES, FLETES Y ACARREO DE LOS MATERIALES AL SITIO DE SU INSTALACIÓN Y PRUEBAS.</t>
  </si>
  <si>
    <t>ENTORTADO DE JALCRETO F´C= 100 KG/CM2, AGREGANDO IMPERMEABILIZANTE INTEGRAL A RAZÓN DE 1 KG/ 50 KG DE CEMENTO, DE 5.0 CM DE ESPESOR PROMEDIO, PARA DAR PENDIENTES EN AZOTEAS, ACABADO  APALILLADO FINO EN FORMA INTEGRAL (SIN PASTA),  INCLUYE: HERRAMIENTA, MATERIALES, NIVELACIÓN,  ELEVACIONES, DESPERDICIOS,  LIMPIEZA, ACARREOS AL SITIO DE SU COLOCACIÓN, EN CUALQUIER NIVEL, EQUIPO Y MANO DE OBRA.</t>
  </si>
  <si>
    <t>SUMINISTRO Y COLOCACIÓN DE CONCRETO PREMEZCLADO BOMBEABLE F'C= 250 KG/CM2, R.N., T.M.A. 3/4", REV. 16, EN MUROS, INCLUYE: HERRAMIENTA, MANIOBRAS, BOMBA, ACARREOS, DESPERDICIOS, COLADO, VIBRADO, CURADO, MATERIALES, PRUEBAS DE LABORATORIO, EQUIPO Y MANO DE OBRA.</t>
  </si>
  <si>
    <t>CUBIERTA METÁLICA PERGOLADA</t>
  </si>
  <si>
    <t>SUMINISTRO, HABILITADO, MONTAJE Y NIVELACIÓN DE ESTRUCTURA METÁLICA PARA CUBIERTA PERGOLADA EN ACCESO DE UNA ALTURA DE HASTA 3.50 M, A BASE DE PERFILES ESTRUCTURALES, SOLDADOS Y/O ATORNILLADOS, (HSS, IPR, IPS, CPS, OR, OC, TUBOS, PTR, PLACAS). INCLUYE: HERRAMIENTA,  PRIMARIO ANTICORROSIVO, TRAZO, CORTES, BARRENOS, SOLDADURA, MATERIALES, EQUIPO Y MANO DE OBRA</t>
  </si>
  <si>
    <t>SUMINISTRO Y APLICACIÓN DE PINTURA DE ESMALTE 100 MATE COMEX O SIMILAR, CUALQUIER COLOR, EN ESTRUCTURAS METÁLICAS, INCLUYE: APLICACIÓN DE RECUBRIMIENTO A 4 MILÉSIMAS DE ESPESOR, MATERIALES, MANO DE OBRA, EQUIPO Y HERRAMIENTA.</t>
  </si>
  <si>
    <t>PLACA CONMEMORATIVA</t>
  </si>
  <si>
    <t>GLORIETA</t>
  </si>
  <si>
    <t>C1</t>
  </si>
  <si>
    <t>C2</t>
  </si>
  <si>
    <t>C3</t>
  </si>
  <si>
    <t>C4</t>
  </si>
  <si>
    <t>C5</t>
  </si>
  <si>
    <t>C6</t>
  </si>
  <si>
    <t>HERRERÍA PERIMETRAL Y PORTÓNES</t>
  </si>
  <si>
    <t>DESINSTALACIÓN DE ACCESORIOS DE BAÑO YA SEA PORTAROLLO, TOALLERO, DISPENSADOR DE JABÓN, BARRAS DE SEGURIDAD, ETC., CON RECUPERACIÓN, INCLUYE: HERRAMIENTA, DESINSTALACIÓN, ACARREOS, EQUIPO Y MANO DE OBRA.</t>
  </si>
  <si>
    <t>DESINSTALACIÓN, DESMONTAJE Y RETIRO DE MUEBLES DE BAÑO YA SEA INODORO, LAVABO, MINGITORIO, CON RECUPERACIÓN, INCLUYE: HERRAMIENTA, DESCONEXIÓN, ACARREOS, RETIRO DE MUEBLE FUERA DE LA OBRA, EQUIPO Y MANO DE OBRA.</t>
  </si>
  <si>
    <t>DESMONTAJE CON RECUPERACIÓN DE ESTRUCTURA METÁLICA A UNA ALTURA DE HASTA 5.00 M, A BASE DE PERFILES PTR DE DISTINTAS MEDIDAS Y CALIBRES, TUBO ESTRUCTURAL DE DISTINTOS DIÁMETROS Y CALIBRES, INCLUYE: HERRAMIENTA, ACARREO A CUALQUIER ALTURA Y APILE DE MATERIAL A BODEGA DONDE INDIQUE SUPERVISIÓN DENTRO Y FUERA DE LA OBRA, EQUIPO Y MANO DE OBRA.</t>
  </si>
  <si>
    <t>FILETES Y BOLEADOS, HECHOS CON MORTERO CEMENTO-ARENA EN PROPORCIÓN 1:3, TANTO INCLINADOS COMO VERTICALES A TIRO DE HILO Y ESCUADRA,  INCLUYE: DESPERDICIOS, ANDAMIOS, ACARREO DE MATERIALES AL SITIO DE SU UTILIZACIÓN, A CUALQUIER NIVEL, EQUIPO Y MANO DE OBRA.</t>
  </si>
  <si>
    <t>SUMINISTRO Y APLICACIÓN DE PINTURA VINÍLICA LÍNEA VINIMEX PREMIUM DE COMEX A DOS MANOS, A CUALQUIER ALTURA, EN CUALQUIER COLOR, LIMPIANDO Y PREPARANDO LA SUPERFICIE, APLICACIÓN DE SELLADOR 5 X 1 O SIMILAR, INCLUYE: HERRAMIENTA, ANDAMIOS, MATERIALES, EQUIPO Y MANO DE OBRA.</t>
  </si>
  <si>
    <t>SUMINISTRO Y APLICACIÓN DE SELLADOR DE POLIURETANO TRANSPARENTE, APLICADO A DOS MANOS EN MUROS DE CONCRETO, ACABADO HÚMEDO BRILLANTE, A CUALQUIER ALTURA, INCLUYE: HERRAMIENTA, ACARREOS, LIMPIEZA DE LA SUPERFICIE, DESPERDICIOS, MATERIALES, EQUIPO Y MANO DE OBRA.</t>
  </si>
  <si>
    <t>INSTALACIÓN HIDRÁULICA, SANITARIA Y PLUVIAL (CASETA)</t>
  </si>
  <si>
    <t>BAJANTES PLUVIALES  DE PVC SANITARIO SERIE 25 DE 4" DE DIÁMETRO, EMPOTRADO EN MURO, INCLUYE: HERRAMIENTA, CONEXIONES, COPLES, CODOS, MATERIAL, PEGAMENTO, MATERIALES MENORES, LIMPIEZAS, ACARREOS AL SITIO DE SU COLOCACIÓN, A CUALQUIER ALTURA Y MANO DE OBRA.</t>
  </si>
  <si>
    <t>SUMINISTRO E INSTALACIÓN DE TUBERÍA DE P.V.C. SANITARIO DIÁMETRO DE 4" SERIE 25, INCLUYE: HERRAMIENTA, CONEXIONES, COPLES, CODOS, MATERIAL, PEGAMENTO, MATERIALES MENORES, LIMPIEZAS, ACARREOS AL SITIO DE SU COLOCACIÓN, A CUALQUIER ALTURA Y MANO DE OBRA.</t>
  </si>
  <si>
    <t>SUMINISTRO Y TENDIDO DE TUBERÍA DE CPVC DE 3/4" DE DIÁMETRO, INCLUYE: HERRAMIENTA, COPLES, CORTES, DESPERDICIOS, MATERIALES MENORES Y DE CONSUMO, ACARREOS, PRUEBAS, EQUIPO Y MANO DE OBRA.</t>
  </si>
  <si>
    <t>SUMINISTRO Y COLOCACIÓN DE INODORO, TAZA Y TANQUE MODELO: WC OPTION O SIMILAR, ELONGADO COMPACTO CON TRAMPA EXPUESTA Y DESCARGA DE 4.8 LPD, CON BOTÓN ACCIONADOR, INCLUYE: HERRAMIENTA, ACARREOS, ASIENTO PARA INODORO MODELO: AT-4 O SIMILAR, JUNTA DE CERA, LLAVE ANGULAR, PIJAS, JUNTEO, MATERIALES, FIJACIÓN, AJUSTES, PRUEBAS, EQUIPO Y MANO DE OBRA.</t>
  </si>
  <si>
    <t>SUMINISTRO Y COLOCACIÓN DE PORTARROLLO SERIE FUTURA MINI NB, MODELO: AE57001 O SIMILAR, COLOR METÁLICO, MEDIDAS: ALTO: 278 CM, LARGO: 275 CM, ANCHO: 135 CM, INCLUYE: HERRAMIENTA, ACCESORIOS PARA INSTALAR, BARRENOS, FIJACIONES, MATERIALES, EQUIPO Y MANO DE OBRA.</t>
  </si>
  <si>
    <t>SUMINISTRO Y COLOCACIÓN DE LLAVE DE LAVABO TEMPORIZADORA A PARED, MODELO: TV-121 O SIMILAR, CON CIERRE AUTOMÁTICO, PRESIÓN MÍNIMA REQUERIDA 0.25 KG/CM2, CONSUMO DE AGUA: 8.3 L/MIN., ACABADO CROMO, INCLUYE: HERRAMIENTA, ELEMENTOS DE FIJACIÓN, ACARREOS, MATERIALES, EQUIPO Y MANO DE OBRA.</t>
  </si>
  <si>
    <t>SUMINISTRO Y COLOCACIÓN DE DISPENSADOR DE JABÓN LÍQUIDO AUTOMÁTICO RELLENABLE, MODELO: AC91050 O SIMILAR, INCLUYE: HERRAMIENTA, ELEMENTOS DE FIJACIÓN, ACARREOS, MATERIALES, EQUIPO Y MANO DE OBRA.</t>
  </si>
  <si>
    <t>SUMINISTRO Y COLOCACIÓN DE DISPENSADOR DE TOALLA EN ROLLO, ACCIONAMIENTO POR PALANCA, SERIE FUTURA, MODELO: AG24011O SIMILAR, INCLUYE: HERRAMIENTA, ELEMENTOS DE FIJACIÓN, ACARREOS, MATERIALES, EQUIPO Y MANO DE OBRA.</t>
  </si>
  <si>
    <t>SUMINISTRO, HABILITADO Y COLOCACIÓN DE BASTIDORES DE PTR DE 1" Y 2" CAL. 10, PARA FABRICACIÓN DE ESTRUCTURA METÁLICA DE LAVAMANOS TIPO CUBIERTA, INCLUYE: HERRAMIENTA, CARGA, ACARREOS, INGENIERÍA DE TALLER, CORTES, BISELADOS, SOLDADURA, NIVELACIÓN, ALINEAMIENTO Y PLOMEO, PRIMARIO ANTICORROSIVO, DESPERDICIOS, MATERIALES, EQUIPO Y MANO DE OBRA.</t>
  </si>
  <si>
    <t>SUMINISTRO Y COLOCACIÓN DE CUBIERTA A BASE DE GRANITO MODELO "BLANCO CEARÁ" O SEGÚN MUESTRA APROBADA DE 2 CM DE ESPESOR, ACABADO PULIDO, CANTOS BOLEADOS, BORDE BISELADO, TERMINADO CON RECUBRIMIENTO A BASE DE POLIURETANO ACABADO HÚMEDO, TIPO WET-LOOK O SIMILAR, ASENTADAS CON PASTA AUTOMOTIVA SOBRE FIBRA DE VIDRIO, INCLUYE: HERRAMIENTA, CUBIERTA, FALDONES Y RESPALDOS, ACARREOS, ELEVACIONES, CORTES, DESPERDICIOS, ALINEADO, PLOMEO, MATERIALES, EQUIPO Y MANO DE OBRA.</t>
  </si>
  <si>
    <t>SUMINISTRO Y COLOCACIÓN DE TRAMPA DE LATÓN FLEXIBLE PARA LAVABO, FABRICADO DE LATÓN NIQUELADO, RESISTENTE A LA CORROSIÓN, MODELO P-B9056 O SIMILAR, INCLUYE: HERRAMIENTA, ACARREOS, ELEMENTOS DE FIJACIÓN, CONEXIONES, PRUEBAS, MATERIALES, EQUIPO Y MANO DE OBRA.</t>
  </si>
  <si>
    <t>SUMINISTRO Y COLOCACIÓN DE CONTRA CON REJILLA PARA LAVABO SIN REBOSADERO MODELO TH-059 O SIMILAR, INCLUYE: HERRAMIENTA, ELEMENTOS DE FIJACIÓN, ACARREOS, MATERIALES, EQUIPO Y MANO DE OBRA.</t>
  </si>
  <si>
    <t>SUMINISTRO Y APLICACIÓN DE PINTURA DE ESMALTE 100 MATE, COLOR SEGÚN PROYECTO, EN ESTRUCTURAS METÁLICAS, INCLUYE: HERRAMIENTA, APLICACIÓN DE RECUBRIMIENTO A 4 MILÉSIMAS DE ESPESOR, MATERIALES, EQUIPO Y MANO DE OBRA.</t>
  </si>
  <si>
    <t>SUMINISTRO Y COLOCACIÓN DE COLADERA RECTANGULAR DE UNA BOCA, CON DESAGÜE DE CONTORNO RECTANGULAR PARA INSERTO CERÁMICO MÁXIMO DE 10 MM, MODELO: 24-RHLI O SIMILAR, INCLUYE: HERRAMIENTA, ELEMENTOS DE FIJACIÓN, ACARREOS, MATERIALES, EQUIPO Y MANO DE OBRA.</t>
  </si>
  <si>
    <t>REGISTRO SANITARIO FORJADO DE 0.40 X 0.60 M Y HASTA 0.50 M DE PROFUNDIDAD, MEDIDAS INTERIORES, CON FIRME DE FONDO A BASE DE CONCRETO F'C= 150 KG/CM2 Y ESPESOR 8 CM TERMINADO PULIDO, MEDIA CAÑA ELABORADA CON LA MITAD DE LA SECCIÓN DE DUCTO DE PVC, DIÁMETRO CORRESPONDIENTE, CHAFLANES EN CONCRETO, TERMINADO PULIDO, CON MUROS DE BLOCK DE JALCRETO EN 14 CM DE ANCHO (11X14X28CM) ASENTADO AL HILO CON JUNTEO DE MORTERO - ARENA PROPORCIÓN 1:3, ENJARRE PULIDO INTERIOR CON MORTERO CEMENTO ARENA 1:3 DE 1.5 CM, DALA DE CERRAMIENTO SECCIÓN 15 X 15 CM A BASE DE CONCRETO F'C= 150KG/CM2, ADICIONADA CON FIBRA DE POLIPROPILENO EN PROPORCIÓN 140 GR/M3, CONTRAMARCO DE ASENTAMIENTO DE TAPA DE REGISTRO ELABORADO CON ÁNGULO METÁLICO SECCIÓN 3 X 3 X 3/16” Y TAPA DE REGISTRO DE 72 X 51 CM ELABORADO CON ÁNGULO METÁLICO SECCIÓN 2 1/2” X 2 1/2” X 3/16” ARMADO CON VARILLAS #3 (3/8”) A CADA 10 CM AMBOS SENTIDOS Y COLADO CON CONCRETO F'C= 200KG/CM2 DE 8 CM DE ESPESOR, INCLUYE: HERRAMIENTA, SUMINISTRO DE MATERIALES, ACARREOS, CIMBRA, DESCIMBRA, EQUIPO Y MANO DE OBRA.</t>
  </si>
  <si>
    <t>SUMINISTRO Y COLOCACIÓN DE COLADERA DE PRETIL PARA AZOTEA, MODELO: 4954 O SIMILAR, DE HIERRO FUNDIDO CON RECUBRIMIENTO DE PINTURA ANTICORROSIVA, PARA CONEXIÓN DE TUBO DE 4", INCLUYE: HERRAMIENTA, ACARREOS, FIJACIÓN, NIVELADO, AJUSTES, PRUEBAS, MATERIALES, EQUIPO Y MANO DE OBRA.</t>
  </si>
  <si>
    <t>FORJADO DE CHAFLÁN A BASE DE MORTERO CEMENTO-ARENA, EN PROPORCIÓN: 1:5, EN MEDIDAS DE 15 X 15 CM A 45°, CON ACABADO APALILLADO, INCLUYE: HERRAMIENTA, MATERIALES, DESPERDICIOS, EQUIPO DE SEGURIDAD, LIMPIEZA, ACARREO DE MATERIALES AL LUGAR DE SU UTILIZACIÓN A CUALQUIER NIVEL, EQUIPO Y MANO DE OBRA.</t>
  </si>
  <si>
    <t>SUMINISTRO, HABILITADO Y COLOCACIÓN DE CANCELERÍA FABRICADA EN ALUMINIO ANODIZADO COLOR S.M.A., CON PERFILES COMERCIALES DE 2", A CUALQUIER ALTURA,  PARA PUERTAS Y/O VENTANAS, MODULADA Y ENSAMBLADA DE ACUERDO A DETALLES PROPORCIONADOS, INCLUYE: HERRAMIENTA, TRAZO, FLETES, ACARREO DE MATERIALES AL SITIO DE SU COLOCACIÓN, ELEVACIONES, CORTES, DESPERDICIOS, AJUSTES, BISAGRAS, CHAPAS, CORREDERAS, JALADERAS, OPERADORES, REPISÓN, SELLADO PERIMETRAL, SILICÓN, VINIL, HERRAJES, ELEMENTOS DE FIJACIÓN, MATERIALES MENORES Y DE CONSUMO, LIMPIEZA DEL ÁREA, EQUIPO Y MANO DE OBRA.</t>
  </si>
  <si>
    <t>SUMINISTRO Y COLOCACIÓN DE CRISTAL CLARO DE 6 MM DE ESPESOR, RECOCIDO, INCLUYE: HERRAMIENTA, SUMINISTRO DE MATERIALES, ACARREOS, ELEVACIONES, CARGAS, DESCARGAS, CORTES, DESPERDICIOS, SELLADO CON SILICÓN PENNSYLVANIA, ACOPIO Y RETIRO DE MATERIALES PRODUCTO DE LOS DESPERDICIOS A TIRO AUTORIZADO, EQUIPO Y MANO DE OBRA.</t>
  </si>
  <si>
    <t>SUMINISTRO Y COLOCACIÓN DE PELÍCULA DE SEGURIDAD AUTOADHERIBLE PARA CRISTAL MODELO SRCS100-4 O SIMILAR, INCLUYE: HERRAMIENTA, MATERIALES, ACARREOS, LIPIEZA DE CRISTAL Y MANO DE OBRA.</t>
  </si>
  <si>
    <t>SUMINISTRO Y COLOCACIÓN DE PELÍCULA DE PRIVACIDAD TIPO ESPEJO, COLOR PLATA, ACABADO BRILLANTE, INCLUYE: HERRAMIENTA, MATERIALES, ACARREOS, LIMPIEZA DE CRISTAL Y MANO DE OBRA.</t>
  </si>
  <si>
    <t>SUMINISTRO Y COLOCACIÓN DE PUERTA ABATIBLE (PT-02) CON MEDIDAS PROMEDIO DE 0.85 M DE ANCHO Y 2.15 M DE ALTURA, CON PERFIL PERIMETRAL DE ALUMINIO ANODIZADO DE 2” X 1 1/4" Y ELABORADA DE SÓLIDO FENÓLICO DE 3 MM DE ESPESOR, COLOR S.M.A., CON BASTIDOR TUBULAR GALVANIZADO CALIBRE 18 RELLENO INTERIOR DE HONEY COMB, INCLUYE: HERRAMIENTA, ACARREOS, ELEVACIONES, CHAPA MODELO: 3055 O SIMILAR, BISAGRAS, HERRAJES, ANCLAJES, FIJACIÓN, PLOMEO, AJUSTES, MATERIALES, EQUIPO Y MANO DE OBRA.</t>
  </si>
  <si>
    <t>PREELIMINARES</t>
  </si>
  <si>
    <t xml:space="preserve">CIMENTACIÓN  </t>
  </si>
  <si>
    <t xml:space="preserve">ANCLAJE DE VARILLA DE #3, REALIZANDO UN BARRENO DE 15 CM DE LARGO CON EQUIPO ROTATORIO Y BROCA DE PUNTA DE DIAMANTE DE 1/2" EN ESTRUCTURA DE CONCRETO, INCLUYE: HERRAMIENTA, ANCLAJE QUÍMICO TIPO CR-000 MASCA FESTER O SIMILAR, VARILLA CORRUGADA DEL #3 DE 60 CM DE DESARROLLO (15 CM DE ANCLAJE Y 30 CM LIBRES CON 15 CM EN ESCUADRA), TRAZO, LIMPIEZA PROFUNDA DE BARRENO, ACARRAEOS, HABILITADO DE ACERO, SUMINISTRO DE MATERIALES, DESPERDICIOS, EQUIPO Y MANO DE OBRA. </t>
  </si>
  <si>
    <t xml:space="preserve"> EXCAVACIONES Y RELLENOS</t>
  </si>
  <si>
    <t>A2.1</t>
  </si>
  <si>
    <t>RELLENO EN CEPAS O MESETAS DE SUELO-CEMENTO, A BASE DE MATERIAL DE BANCO, EN PROPORCIÓN DE 10:1, COMPACTADO CON EQUIPO DE IMPACTO EN CAPAS NO MAYORES DE 20 CM AL 95% DE SU P.V.S.M, PRUEBA AASHTO ESTÁNDAR, INCLUYE: HERRAMIENTA, SUMINISTRO DE AGUA PARA LOGRAR HUMEDAD ÓPTIMA, MEZCLADO, TENDIDO, EQUIPO, PRUEBAS DE COMPACTACIÓN, ABUNDAMIENTO, EQUIPO Y MANO DE OBRA. (MEDIDO EN TERRENO NATURAL POR SECCIÓN SEGÚN PROYECTOS.)</t>
  </si>
  <si>
    <t>A2.2</t>
  </si>
  <si>
    <t>A2.3</t>
  </si>
  <si>
    <t>A3.1</t>
  </si>
  <si>
    <t>SUMINISTRO, HABILITADO Y COLOCACIÓN DE PLACA DE ACERO A-36 DE 20 X 15 CM DE 1/4", CON 4 TAQUETES DE 3/8", INCLUYE: HERRAMIENTA, ACARREOS, PRIMARIO ANTICORROSIVO, TRAZO, CORTES, SOLDADURA, FIJACIÓN, MATERIALES, EQUIPO Y MANO DE OBRA.</t>
  </si>
  <si>
    <t>SUMINISTRO Y COLOCACIÓN DE PASADOR DE TUBO DE 3/4" X 40 CM, CON PALANCA Y ANILLOS CON SOLERA DE 2" X 1/4", INCLUYE: HERRAMIENTA, ACARREOS, SOLDADURA, FIJACIÓN, MATERIALES MENORES, EQUIPO Y MANO DE OBRA.</t>
  </si>
  <si>
    <t>SUMINISTRO Y COLOCACIÓN DE PASADOR DE PISO A BASE DE VARILLA REDONDA LISA DE 5/8" DE 60 CM, BASE Y ANILLOS DE SOLERA DE 1" X 3/16", INCLUYE: HERRAMIENTA, ACARREOS, SOLDADURA, TUBO DE FO.GA. DE 5/8" DIÁMETRO Y 20 CM LARGO, MATERIALES MENORES, EQUIPO Y MANO DE OBRA.</t>
  </si>
  <si>
    <t>SUMINISTRO, HABILITADO Y COLOCACIÓN DE TEJUELO DE 650 KG, 70 MM, PROMATIC O SIMILAR, DE ACERO GALVANIZADO EMBALERADAS CON ACCESO PARA LUBRICANTE, INCLUYE: HERRAMIENTA, ACARREOS, PRIMARIO ANTICORROSIVO, TRAZO, CORTES, SOLDADURAS, FIJACIÓN, MATERIALES, EQUIPO Y MANO DE OBRA.</t>
  </si>
  <si>
    <t>SUMINISTRO, HABILITADO Y COLOCACIÓN DE BIVELO DE 650 KG, 70 MM, PROMATIC O SIMILAR, INCLUYE: HERRAMIENTA, ACARREOS, PRIMARIO ANTICORROSIVO, TRAZO, CORTES, SOLDADURAS, FIJACIÓN, MATERIALES, EQUIPO Y MANO DE OBRA.</t>
  </si>
  <si>
    <t>HABILITADO, FABRICADO Y COLOCACIÓN DE PUNTO DE GIRO PARA PUERTA DE HERRERÍA PG PLEGADIZA CON MEDIDAS DE 0.10 X 0.21 X 0.10 M DE ALTURA, ELABORADO CON SOLERA DE 3” X 3/8” COMO REVESTIMIENTO, REFUERZO INTERIOR DE 3”X 3/8” DEJANDO DOS ORIFICIOS SEPARADOS DE CENTRO A CENTRO DE 11 CM PARA RECIBIR TUBERÍA DE 3” CON AUREOLA DE 3" DE DIÁMETRO A BASE DE CUADRADO DE 3/8", ASEGURADO A TUBERÍA DE 3” DE PORTÓN CON , INCLUYE: HERRAMIENTA, ACARREOS, CORTES, DESPERDICIOS, SOLDADURAS, AJUSTES, TRABAJOS DE TORNO, PRIMARIO ANTICORROSIVO, ACABADO CON PINTURA DE ESMALTE 100 MATE COLOR SEGÚN PROYECTO, MATERIALES, EQUIPO Y MANO DE OBRA.</t>
  </si>
  <si>
    <t>RETIRO Y REUBICACIÓN DE POSTE DE MADERA DE TELMEX DE 7.00 A 10.00 M DE ALTURA, INCLUYE: HERRAMIENTA, DESCONEXIÓN Y SOSTENIMIENTO DE CABLEADO, DESMONTAJE DE POSTE Y COLOCACIÓN EN SU NUEVA UBICACIÓN, ALINEADO Y PLOMEADO, ACOSTILLADO Y RELLENO DE LA CEPA, CONEXIÓN, EQUIPO Y MANO DE OBRA ESPECIALIZADA.</t>
  </si>
  <si>
    <t>RAMPAS Y ESCALERAS</t>
  </si>
  <si>
    <t>EXCAVACIONES Y RELLENOS</t>
  </si>
  <si>
    <t>EXCAVACIÓN POR MEDIOS MECÁNICOS EN MATERIAL TIPO II, DE 0.00 A -2.00 M DE PROFUNDIDAD, INCLUYE: ACARREO DEL MATERIAL A BANCO DE OBRA PARA SU POSTERIOR RETIRO, MANO DE OBRA, EQUIPO Y HERRAMIENTA. (MEDIDO EN TERRENO NATURAL POR SECCIÓN).</t>
  </si>
  <si>
    <t>CARGA MECÁNICA Y ACARREO EN CAMIÓN 1 ER. KILÓMETRO, DE MATERIAL PRODUCTO DE EXCAVACIÓN, DEMOLICIÓN Y/O ESCOMBROS, INCLUYE: REGALÍAS AL BANCO DE TIRO, MANO DE OBRA, EQUIPO Y HERRAMIENTA.</t>
  </si>
  <si>
    <t>ACARREO EN CAMIÓN KILÓMETROS SUBSECUENTES DE MATERIAL PRODUCTO DE EXCAVACIÓN, DEMOLICIÓN Y/O ESCOMBROS A TIRADERO AUTORIZADO POR SUPERVISIÓN, INCLUYE: MANO DE OBRA, EQUIPO Y HERRAMIENTA.</t>
  </si>
  <si>
    <r>
      <t>ESCARIFICACIÓN DEL TERRENO NATURAL DE 20 CM DE ESPESOR POR MEDIOS MECÁNICOS, COMPACTADO POR MEDIOS MECÁNICOS EN CAPAS NO MAYORES DE 20 CM AL</t>
    </r>
    <r>
      <rPr>
        <b/>
        <sz val="8"/>
        <rFont val="Isidora Bold"/>
      </rPr>
      <t xml:space="preserve"> 95%</t>
    </r>
    <r>
      <rPr>
        <sz val="8"/>
        <rFont val="Isidora Bold"/>
      </rPr>
      <t xml:space="preserve"> DE SU P.V.S.M, PRUEBA AASHTO ESTÁNDAR, INCLUYE: AFINE DE LA SUPERFICIE, EXTENDIDO DEL MATERIAL, HOMOGENIZADO, COMPACTADO, MANO DE OBRA, EQUIPO Y HERRAMIENTA.</t>
    </r>
  </si>
  <si>
    <r>
      <t>RELLENO EN CEPAS O MESETAS CON MATERIAL DE BANCO, COMPACTADO AL</t>
    </r>
    <r>
      <rPr>
        <b/>
        <sz val="8"/>
        <rFont val="Isidora Bold"/>
      </rPr>
      <t xml:space="preserve"> 95%</t>
    </r>
    <r>
      <rPr>
        <sz val="8"/>
        <rFont val="Isidora Bold"/>
      </rPr>
      <t xml:space="preserve"> ± 2 DE SU P.V.S.M., PRUEBA AASHTO ESTANDAR, CBR DEL 5% MÍNIMO, EN CAPAS NO MAYORES DE 20 CM, INCLUYE: INCORPORACIÓN DE AGUA NECESARIA, MANO DE OBRA, EQUIPO Y HERRAMIENTA, MEDIDO EN TERRENO NATURAL POR SECCIÓN SEGÚN PROYECTOS.</t>
    </r>
  </si>
  <si>
    <t>RELLENO EN CEPAS O MESETAS CON MATERIAL PRODUCTO DE LA EXCAVACIÓN, COMPACTADO CON COMPACTADOR DE IMPACTO AL 90% ± 2 DE SU P.V.S.M., PRUEBA AASHTO ESTANDAR, CBR DEL 5% MÍNIMO, EN CAPAS NO MAYORES DE 20 CM, INCLUYE: INCORPORACIÓN DE AGUA NECESARIA, ACARREOS, MANO DE OBRA, EQUIPO Y HERRAMIENTA.</t>
  </si>
  <si>
    <t>A3.2</t>
  </si>
  <si>
    <t>ANDADORES Y RAMPAS</t>
  </si>
  <si>
    <t>SUMINISTRO Y COLOCACIÓN DE ADOQUÍN MEDIO HEXÁGONO MODELO JAURÍA O SIMILAR, COLOR NATURAL, RESISTENCIA DE F´C= 250 KG/CM2, MEDIDAS DE 22.6 CM X 11.3 CM Y 6 CM DE ESPESOR, ASENTADO EN UNA CAPA DE MÍNIMO 3 CM DE ESPESOR PROMEDIO A BASE DE PEGAPISO-CEMENTO-ARENA EN PROPORCIÓN 1:1:3, A HUESO, INCLUYE: HERRAMIENTA, MATERIALES, DESPERDICIOS, RECORTES, REMATES, ACARREOS, NIVELACIONES, EQUIPO Y MANO DE OBRA.</t>
  </si>
  <si>
    <t>SUMINISTRO Y COLOCACIÓN DE MALLA ELECTROSOLDADA 6X6-10/10, INCLUYE: HABILITADO, DESPERDICIOS, CORTES, AJUSTES, ALAMBRE, TRASLAPES, SILLETAS, MATERIAL DE FIJACIÓN, ACARREO DEL MATERIAL AL SITIO DE SU COLOCACIÓN, MANO DE OBRA Y HERRAMIENTA.</t>
  </si>
  <si>
    <t>A3.3</t>
  </si>
  <si>
    <t>FIRME DE 10 CM DE ESPESOR DE CONCRETO PREMEZCLADO F´C= 100 KG/CM2, ACABADO COMÚN, INCLUYE: CIMBRA, DESCIMBRA, COLADO, CURADO, MATERIALES, DESPERDICIOS Y  MANO DE OBRA, EQUIPO Y HERRAMIENTA.</t>
  </si>
  <si>
    <t>A4</t>
  </si>
  <si>
    <t>A3.4</t>
  </si>
  <si>
    <t>MUROS DE CONTENCIÓN</t>
  </si>
  <si>
    <t>GUARNICIÓN TIPO "I" EN SECCIÓN 15X35 CM DE ALTURA A BASE DE CONCRETO PREMEZCLADO F'C= 250 KG/CM2, T.M.A. 19 MM, R.N., ACABADO APARENTE, INCLUYE: CIMBRA, DESCIMBRA, COLADO, MATERIALES, CURADO, DESPERDICIOS, MANO DE OBRA, EQUIPO Y HERRAMIENTA.</t>
  </si>
  <si>
    <t>GUARNICIÓN TIPO "I" EN SECCIÓN 15X35 CM DE ALTURA A BASE DE CONCRETO PREMEZCLADO  F´C= 200 KG/CM2, R. N., T.M.A. 19 MM, TIRO DIRECTO, COLOR NEGRO INTEGRADO AL 4%, ACABADO APARENTE, INCLUYE: CIMBRA, DESCIMBRA, COLADO, MATERIALES, CURADO, DESPERDICIOS, MANO DE OBRA, EQUIPO Y HERRAMIENTA.</t>
  </si>
  <si>
    <t>SUMINISTRO Y COLOCACIÓN DE CONCRETO PREMEZCLADO F´C= 250 KG/CM2 REV. 14 CM T.M.A. 19 MM R.N., EN CIMENTACIÓN, INCLUYE: MATERIALES, COLADO, VIBRADO, DESCIMBRA, CURADO,  MANO DE OBRA, EQUIPO Y HERRAMIENTA.</t>
  </si>
  <si>
    <t xml:space="preserve">HERRERÍA </t>
  </si>
  <si>
    <t>SUMINISTRO Y COLOCACIÓN DE CABLE DE ACERO DE 3/16”, TENSADO, PARA BARANDAL DE ESCALERA, INCLUYE: HERRAMIENTA, CONECTOR PARA CABLE TIPO OMEGA DE 1/2", ACARREOS, CORTES, DESPERDICIOS, FIJACIÓN, MATERIALES, EQUIPO Y MANO DE OBRA.</t>
  </si>
  <si>
    <t>SUMINISTRO, HABILITADO Y COLOCACIÓN DE PLACA DE ACERO A-36 0.15 M X 0.15 M X 3/8", CON 4 ANCLAS PARA PLACA A BASE DE BARRENOS DE 3/8" PARA PERNOS DE 3/8" CON UN DESARROLLO DE 0.35 M  CON UN DESARROLLO DE 60 CM CN ROSCA EN AMBOS LADOS, INCLUYE: HERRAMIENTA, ACARREOS, PRIMARIO ANTICORROSIVO, TRAZO, CORTES, SOLDADURA, FIJACIÓN, MATERIALES, EQUIPO Y MANO DE OBRA.</t>
  </si>
  <si>
    <t>SUMINISTRO, HABILITADO Y COLOCACIÓN DE PLACA DE ACERO A-36 DE 12" X 12" X 5/8", CON 4 ANCLAS PARA PLACA A BASE DE REDONDO LISO DE 5/8" CON UN DESARROLLO DE 60 CM CON ROSCA EN AMBOS LADOS, INCLUYE: HERRAMIENTA, ACARREOS, PRIMARIO ANTICORROSIVO, TRAZO, CORTES, SOLDADURA, FIJACIÓN, MATERIALES, EQUIPO Y MANO DE OBRA.</t>
  </si>
  <si>
    <t>SUMINISTRO, HABILITADO, MONTAJE Y NIVELACIÓN DE HERRERÍA PARA BARANDAL DE ESCALERA, A BASE DE PERFILES ESTRUCTURALES, SOLDADOS Y/O ATORNILLADOS (SOLERA 2” X 1/2", TUBO 2” CED. 30), INCLUYE: HERRAMIENTA, PRIMARIO ANTICORROSIVO, ACARREOS, TRAZO, CORTES, DESPERDICIOS, PLOMEO, SOLDADURA, ELEMENTOS DE FIJACIÓN, AJUSTES, MATERIALES, EQUIPO Y MANO DE OBRA.</t>
  </si>
  <si>
    <t>SUMINISTRO Y COLOCACIÓN DE GUÍA PODOTÁCTIL PUNTUAL Y/O AVANCE CON LÍNEAS, PREFABRICADA A BASE DE CONCRETO VIBROPRENSADO, RESISTENCIA DE F´C= 250 KG/CM2, MEDIDAS DE 40 X 40 X 4 CM, COLOR NEGRO 2500, CON SELLADOR ACRILICO LIBRE DE SOLVENTES MATE, JUNTA DE 2 A 3 MM DE ESPESOR COMO MÍNIMO DE SEPARACIÓN, ASENTADO CON MORTERO CEMENTO-ARENA 1:3 DE 2 CM MÍNIMO, INCLUYE: MATERIALES,  ACARREOS, ALMACENAJES, PREPARACIÓN DE LA SUPERFICIE, RECORTES, DESPERDICIOS, AJUSTES, EQUIPO, ASÍ COMO LA LIMPIEZA PARCIAL Y TOTAL AL INICIO Y FINAL DE ESTA ACTIVIDAD, MANO DE OBRA Y HERRAMIENTA.</t>
  </si>
  <si>
    <t>VEGETACIÓN Y ARBOLADO</t>
  </si>
  <si>
    <t>SUMINISTRO Y COLOCACIÓN DE TIERRA VEGETAL PREPARADA PARA JARDINERÍA, INCLUYE: SUMINISTRO, ACARREO, COLOCACIÓN, MANO DE OBRA, EQUIPO, HERRAMIENTA Y TODO LO NECESARIO PARA SU CORRECTA EJECUCIÓN.</t>
  </si>
  <si>
    <t>SUMINISTRO Y COLOCACIÓN DE CAPA DE MULCH DE 3 CM A BASE DE TRONCOS TRITURADOS, INCLUYE: MATERIALES, MANO DE OBRA, EQUIPO Y HERRAMIENTA.</t>
  </si>
  <si>
    <t>MOBILIARIO URBANO</t>
  </si>
  <si>
    <t>SUMINISTRO Y COLOCACIÓN DE BANCA RECTANGULAR DE ACERO GALVÁNIZADO DE 1.80 X 0.70 X 0.82 M, MODELO LV257-VERA O SIMILAR, COLOR GRIS / BLANCO / NEGRO EN UNA SOLA PIEZA, INCLUYE: HERRAMIENTA, 4 DADOS DE CONCRETO HECHO EN OBRA F´C= 150 KG/CM2 DE 0.20X0.20X0.25 M, CIMBRA, DESCIMBRA, ACARREOS, MATERIALES, EQUIPO Y MANO DE OBRA.</t>
  </si>
  <si>
    <t>A5</t>
  </si>
  <si>
    <t>ACCESO 02</t>
  </si>
  <si>
    <t>ACCESO 01</t>
  </si>
  <si>
    <t>RELLENO EN CEPAS O MESETAS DE SUELO-CEMENTO, A BASE DE MATERIAL DE BANCO, EN PROPORCIÓN DE 8:1, COMPACTADO CON EQUIPO DE IMPACTO EN CAPAS NO MAYORES DE 20 CM AL 95% DE SU P.V.S.M, PRUEBA AASHTO ESTÁNDAR, INCLUYE: HERRAMIENTA, SUMINISTRO DE AGUA PARA LOGRAR HUMEDAD ÓPTIMA, MEZCLADO, TENDIDO, EQUIPO, PRUEBAS DE COMPACTACIÓN, ABUNDAMIENTO, EQUIPO Y MANO DE OBRA. (MEDIDO EN TERRENO NATURAL POR SECCIÓN SEGÚN PROYECTOS.)</t>
  </si>
  <si>
    <t>SUMINISTRO Y COLOCACIÓN DE PUERTA ABATIBLE (PT-01) CON MEDIDAS PROMEDIO DE 0.95 M DE ANCHO Y 2.15 M DE ALTURA, CON PERFIL PERIMETRAL DE ACERO DE 2” X 1 1/4", FABRICADA EN ACERO GALVANIZADO ZINCADO A25, ACABADO ESMALTADO HORNEADO, RELLENO INTERIOR CON AISLAMIENTO TÉRMICO TIPO HONEY COMB, COMPUESTO POR UNA MIRILLA RECTANGULAR DE 0.20 M DE ANCHO Y 0.90 M DE ALTURA A BASE DE CRISTAL CLARO DE 6MM RECOCIDO MÁS PELÍCULA DE SEGURIDAD MODELO SRCS100-4 O SIMILAR Y PELÍCULA DE PRIVACIDAD TIPO ESPEJO, SELLADO CON SILICÓN PENNSYLVANIA, INCLUYE: HERRAMIENTA, ACARREOS, ELEVACIONES, BISAGRAS DE ACERO INOXIDABLE, CERRADURA MECÁNICA DE MANIJA Y CERROJO DE CILINDRO FUNCIÓN LLAVE, LLAVE EN ACERO INOXIDABLE, HERRAJES, ANCLAJES, FIJACIÓN, PLOMEO, AJUSTES, MATERIALES, EQUIPO Y MANO DE OBRA.</t>
  </si>
  <si>
    <t>SUMINISTRO Y COLOCACIÓN DE CONCRETO PREMEZCLADO BOMBEABLE F'C= 250 KG/CM2, 14 DÍAS, T.M.A. 3/4", REV. 16, EN MUROS, INCLUYE: HERRAMIENTA, MANIOBRAS, BOMBA, ACARREOS, DESPERDICIOS, COLADO, VIBRADO, CURADO, MATERIALES, PRUEBAS DE LABORATORIO, EQUIPO Y MANO DE OBRA.</t>
  </si>
  <si>
    <t>RELLENO CON MORTERO FLUIDO F'C= 50 KG/CM2 HECHO EN OBRA, INCLUYE: HERRAMIENTA, SUMINISTRO DE MATERIALES, ACARREOS, DESPERDICIOS, COLADO, VIBRADO, EQUIPO Y MANO DE OBRA.</t>
  </si>
  <si>
    <t xml:space="preserve">RECUBRIMIENTOS Y ACABADOS </t>
  </si>
  <si>
    <t>SUMINISTRO, HABILITADO Y COLOCACIÓN DE PLACA DE ACERO A-36 DE 13 X 13 CM DE 3/8", CON 4 ANCLAS DE REDONDO LISO DE #3 1/4" CON UN DESARROLLO TOTAL DE 30 CM Y CON UNA ESCUADRA DE 20 CM,  INCLUYE: HERRAMIENTA, ACARREOS, PRIMARIO ANTICORROSIVO, TRAZO, CORTES, SOLDADURA, FIJACIÓN, MATERIALES, EQUIPO Y MANO DE OBRA.</t>
  </si>
  <si>
    <t xml:space="preserve">INSTALACIÓN ELÉCTRICA </t>
  </si>
  <si>
    <t>SUMINISTRO Y COLOCACIÓN DE LUMINARIA HERMÉTICA LED, SERIE GAMMA LED, MODELO L5448-510, GAMMA 1200 30, DE 30 W, 4100 LUMENES 4000°K, COLOR BLANCO, IP 65 MEDIDAS 1.21 X 0.97 M, MONTAJE SOBREPUESTO EN LOSA, CUALQUIER ALTURA, INCLUYE: HERRAMIENTA, ACARREOS, ELEMENTOS DE FIJACIÓN, CONEXIONES, AJUSTES, PRUEBAS, MATERIALES, EQUIPO Y MANO DE OBRA.</t>
  </si>
  <si>
    <t>SUMINISTRO, HABILITADO, MONTAJE Y NIVELACIÓN DE ESTRUCTURA METÁLICA PARA CUBIERTA PERGOLADA EN ACCESO DE UNA ALTURA DE HASTA 4.80 M, A BASE DE PERFILES ESTRUCTURALES, SOLDADOS Y/O ATORNILLADOS, (HSS, IPR, IPS, CPS, OR, OC, TUBOS, PTR, PLACAS). INCLUYE: HERRAMIENTA,  PRIMARIO ANTICORROSIVO, TRAZO, CORTES, BARRENOS, SOLDADURA, MATERIALES, EQUIPO Y MANO DE OBRA</t>
  </si>
  <si>
    <t>SUMINISTRO, HABILITADO Y MONTAJE DE PLACA DE ACERO A-36 DE 25 X 30 CM Y 3/4", INCLUYE: HERRAMIENTA, TRAZO, 4 PERFORACIONES PARA COLOCAR ANCLAS DE 1/2", NIVELADO, CORTES, DESPERDICIOS, PRIMARIO ANTICORROSIVO, PINTURA DE ESMALTE 100 MATE, MATERIALES, FIJACIÓN, EQUIPO Y MANO DE OBRA.</t>
  </si>
  <si>
    <t>SUMINISTRO, HABILITADO Y MONTAJE DE PLACA DE ACERO A-36 DE 18 X 25 CM Y 3/4", INCLUYE: HERRAMIENTA, TRAZO, 4 PERFORACIONES PARA COLOCAR ANCLAS DE 1/2", NIVELADO, CORTES, DESPERDICIOS, PRIMARIO ANTICORROSIVO, PINTURA DE ESMALTE 100 MATE, MATERIALES, FIJACIÓN, EQUIPO Y MANO DE OBRA.</t>
  </si>
  <si>
    <t xml:space="preserve">CIMENTACIÓN </t>
  </si>
  <si>
    <t>SUMINISTRO, HABILITADO Y MONTAJE DE PLACA DE ACERO A-36 DE 18 X 20 CM Y 3/4", INCLUYE: HERRAMIENTA, TRAZO, 4 PERFORACIONES PARA COLOCAR ANCLAS DE 3/4", NIVELADO, CORTES, DESPERDICIOS, PRIMARIO ANTICORROSIVO, PINTURA DE ESMALTE 100 MATE, MATERIALES, FIJACIÓN, EQUIPO Y MANO DE OBRA.</t>
  </si>
  <si>
    <t>SUMINISTRO, HABILITADO Y MONTAJE DE PLACA DE ACERO A-36 DE 18 X 25 CM Y 1/4", INCLUYE: HERRAMIENTA, TRAZO, NIVELADO, CORTES, DESPERDICIOS, PRIMARIO ANTICORROSIVO, PINTURA DE ESMALTE 100 MATE, MATERIALES, FIJACIÓN, EQUIPO Y MANO DE OBRA.</t>
  </si>
  <si>
    <t>LIMPIEZA</t>
  </si>
  <si>
    <t>SUMINISTRO E INSTALACIÓN DE CENTRO DE CARGA DE 4 ESPACIOS, 50 A MCA, SQARE D O SIMILAR, INCLUYE: HERRAMIENTA, CENTRO DE CARGA, MATERIALES, CONEXIONES, DESPERDICIO DE TUBERÍA, FLETES Y ACARREO DE LOS MATERIALES AL SITIO DE SU INSTALACIÓN, PRUEBAS EQUIPO Y MANO DE OBRA.</t>
  </si>
  <si>
    <t>RED DE ALUMBRADO PÚBLICO</t>
  </si>
  <si>
    <r>
      <rPr>
        <sz val="8"/>
        <color rgb="FF000000"/>
        <rFont val="Isidora Bold"/>
      </rPr>
      <t>SUMINISTRO E INSTALACIÓN DE CABLE DE ALUMINIO XLP</t>
    </r>
    <r>
      <rPr>
        <sz val="8"/>
        <color indexed="8"/>
        <rFont val="Isidora Bold"/>
      </rPr>
      <t xml:space="preserve">, 600 V, CONFIGURACIÓN </t>
    </r>
    <r>
      <rPr>
        <sz val="8"/>
        <color rgb="FF000000"/>
        <rFont val="Isidora Bold"/>
      </rPr>
      <t xml:space="preserve">TRIPLEX  2+1, CAL. 4 AWG  (F)  +  CAL.  4 AWG (T) </t>
    </r>
    <r>
      <rPr>
        <sz val="8"/>
        <color indexed="8"/>
        <rFont val="Isidora Bold"/>
      </rPr>
      <t xml:space="preserve"> MARCA CONDUMEX O SIMILAR, INCLUYE: HERRAMIENTA, MATERIALES, CONEXIÓN,  PRUEBAS, EQUIPO Y MANO DE OBRA.</t>
    </r>
  </si>
  <si>
    <r>
      <rPr>
        <sz val="8"/>
        <color rgb="FF000000"/>
        <rFont val="Isidora Bold"/>
      </rPr>
      <t>SUMINISTRO E INSTALACIÓN DE TUBO PAD RD 19 DE 53 MM</t>
    </r>
    <r>
      <rPr>
        <sz val="8"/>
        <color indexed="8"/>
        <rFont val="Isidora Bold"/>
      </rPr>
      <t xml:space="preserve"> DE Ø, INCLUYE: HERRAMIENTA, MATERIALES, DESPERDICIOS, ACARREO AL SITIO DE COLOCACIÓN, GUIADO Y MANO DE OBRA.</t>
    </r>
  </si>
  <si>
    <t>SUMINISTRO E INSTALACIÓN DE TUBO PVC CONDUIT S. P. DE 19 MM, INCLUYE: HERRAMIENTA, MATERIAL, DESPERDICIO, ACARREO AL SITIO DE COLOCACIÓN, GUIADO Y MANO DE OBRA.</t>
  </si>
  <si>
    <t>SUMINISTRO E INSTALACIÓN DE CURVA PVC CONDUIT S. P. DE 35 MM, INCLUYE: HERRAMIENTA, MATERIAL, DESPERDICIO, ACARREO AL SITIO DE COLOCACIÓN, GUIADO Y MANO DE OBRA.</t>
  </si>
  <si>
    <t>SUMINISTRO E INSTALACIÓN DE REGISTRO PREFABRICADO DE CONCRETO PARA  ALUMBRADO DE 40X40X60 CM CON TAPA, MARCO Y CONTRAMARCO GALVANIZADO, MARCA CENMEX O SIMILAR, INCLUYE: HERRAMIENTA, SUMINISTRO, FLETES, MANIOBRAS DE CARGA Y DESCARGA, EQUIPO Y MANO DE OBRA.</t>
  </si>
  <si>
    <t>SUMINISTRO E INSTALACIÓN DE REGISTRO PREFABRICADO DE CONCRETO PARA  ALUMBRADO DE 40X60X80 CM CON TAPA, MARCO Y CONTRAMARCO GALVANIZADO, MARCA CENMEX O SIMILAR, INCLUYE: HERRAMIENTA, SUMINISTRO, FLETES, MANIOBRAS DE CARGA Y DESCARGA, EQUIPO Y MANO DE OBRA.</t>
  </si>
  <si>
    <t xml:space="preserve">SUMINISTRO Y COLOCACIÓN DE GRAVA DE 3/4", PARA FONDO DE REGISTRO ELÉCTRICO, INCLUYE: HERRAMIENTA, ACARREOS Y MANO DE OBRA. </t>
  </si>
  <si>
    <r>
      <rPr>
        <sz val="8"/>
        <color rgb="FF000000"/>
        <rFont val="Isidora Bold"/>
      </rPr>
      <t>SUMINISTRO Y COLOCACIÓN DE CONECTOR DE ALUMINIO EN "T" DE 3 DERIVACIONES</t>
    </r>
    <r>
      <rPr>
        <sz val="8"/>
        <color indexed="8"/>
        <rFont val="Isidora Bold"/>
      </rPr>
      <t xml:space="preserve"> Y MANGAS REMOVIBLES ACEPTA CAL. 2 Y 4 AWG EN EL PRINCIPAL Y DERIVACIÓN A LUMINARIA EN CAL. 6 Y 8 AWG QUE CUMPLA CON ESPECIFICACIÓN NMX-J-519, INCLUYE: HERRAMIENTA,  MATERIAL, EQUIPO Y MANO  DE  OBRA.</t>
    </r>
  </si>
  <si>
    <r>
      <rPr>
        <sz val="8"/>
        <color rgb="FF000000"/>
        <rFont val="Isidora Bold"/>
      </rPr>
      <t>SUMINISTRO E INSTALACIÓN DE CABLE DE ALUMINIO XHHW-2</t>
    </r>
    <r>
      <rPr>
        <sz val="8"/>
        <color indexed="8"/>
        <rFont val="Isidora Bold"/>
      </rPr>
      <t xml:space="preserve">, 600 V, CAL. 6 MONOPOLAR, MARCA CONDUMEX O SIMILAR, CABLEADO DE REGISTRO A LUMINARIA POR EL INTERIOR DEL POSTE, INCLUYE: HERRAMIENTA, MATERIALES, CONEXIÓN, PRUEBAS, EQUIPO Y MANO DE OBRA.
</t>
    </r>
  </si>
  <si>
    <t xml:space="preserve">CONTROL PARA ALUMBRADO INTEGRADO POR 1.- GABINETE PARA CONTROL DE ALUMBRADO PÚBLICO, CLASIFICACIÓN NEMA 4X (IP66), DE  DIMENSIONES MINIMAS 40 X 30 X 20 CM, CON RECUBRIMIENTO DE PINTURA EN POLIESTER TEXTURIZADO COLOR RAL7035, CON CHAPA MARCA SOUTHCO MODELO E3-110-25. 2.- INTERRUPTOR TERMOMAGNETICO EN CAJA MOLDEADA DE 3 X 30 AMP, TIPO FAL, ALTA CAPACIDAD INTERRUPTIVA, 25 KA @ 240 VCA, 600 VCA, 60 HZ, INCLUYE TERMINALES PARA CONECTAR CON CONDUCTORES DE CU O AL, DE LÍNEA Y CARGA, CALIBRE MÍNIMO 14 AWG, CALIBRE MÁXIMO 3/0 AWG. TEMPERATURA AMBIENTE DE FUNCIONAMIENTO 40°C. QUE CUMPLA CON LA NORMA NMX-J-266-ANCE-2014. 3.- CONTACTOR ELECTROMAGNÉTICO 3 POLOS,  TAMAÑO NEMA 1 PARA 30 AMP, CLASE 8502 TIPO SA,  PARA UNA TENSIÓN MÁXIMA  DE 600 VCA. LA BOBINA DEBE OPERAR A 220 VCA, 60 HERTZ. CONTAR CON  CERTIFICADOS QUE ACREDITEN EL CUMPLIMIENTO DE  LAS NORMAS: NMX-J-290-ANCE-1999, NMX-J-118/1-ANCE-2000, O EN SU DEFECTO  IEC 947-4-1  O 60947-4-1. 4.- BASE SOQUET PARA FOTOCELDA, CON FOTOCELDA/FOTOCONTROL, MONTAJE DE MEDIA VUELTA, RANGO DE ENCENDIDO DE 10-30 LUXES, APAGADO 5 VECES EL NIVEL DE ENCENDIDO, CON DISEÑO DE EXPULSION TIPO ABIERTO. EL MARGEN DE PROTECCIÓN ES DE 2,5 KV EN EL DISPARO Y 5000 A DE CAPACIDAD DE CONDUCCIÓN, FOTOCELDA DE SULFURO DE CADMIO, 1/2 PULGADA DE DIÁMETRO. SELLADA EPOXICAMENTE PARA PROTECCIÓN CONTRA CONTAMINANTES,  HUMEDAD Y MÁXIMA ESTABILIDAD. ORIENTACIÓN DE LA INSTALACIÓN UNIDIRECCIONAL, VIDA ÚTIL 5,000 OPERACIONES, TERMINALES DE LATÓN SÓLIDO PARA MÁXIMA RESISTENCIA A LA CORROSIÓN Y BUENA CONDUCCIÓN ELÉCTRICA, CONTACTOS NORMALMENTE CERRADOS. 5.- CABLEADO INTERNO. ADEMAS INCLUYE FLEJE DE ACERO INOXIDABLE 3/4", HEBILLAS  PARA FLEJE, TUBO LICUATIGH, CABLE PARA CONEXION A MEDICION Y DERIVACIÓN A CIRCUITO, VARILLA DE TIERRA PROTOCOLIZADA Y CONECTOR REFORZADO PARA VARILLA DE TIERRA, CABLEADO INTERNO, SUMINISTRO DE MATERIALES, ACARREOS, ELEVACIÓN, MATERIALES PARA SUJECIÓN, MANO DE OBRA, CONEXIÓN Y PRUEBAS.
</t>
  </si>
  <si>
    <r>
      <rPr>
        <sz val="8"/>
        <color rgb="FF000000"/>
        <rFont val="Isidora Bold"/>
      </rPr>
      <t>BASE PARA MEDIDOR TRIFÁSICO</t>
    </r>
    <r>
      <rPr>
        <sz val="8"/>
        <color indexed="8"/>
        <rFont val="Isidora Bold"/>
      </rPr>
      <t>, PARA USO EXTERIOR NEMA 3R, 7 TERMINALES CON CAPACIDAD DE 200 AMPERES, TENSIÓN MÁXIMA 600 VOLTS, INCLUYE: RECEPTÁCULO PARA TUBERÍA CONDUIT DE 2" (ADAPTADOR ROSCADO TIPO HUB), REDUCCIÓN BUSHING 2" A 1-1/4", TUBO CONDUIT PARED GRUESA ROSCADO DE 1-1/4", MUFA ROSCADA DE 1-1/4", TUBO DE AJUSTE 1/2" VARILLA DE TIERRA PROTOCOLIZADA Y CONECTOR REFORZADO PARA VARILLA DE TIERRA, FLEJE DE ACERO INOXIDABLE 3/4" Y HEBILLAS, ACARREOS, ELEMENTOS DE FIJACIÓN, CONEXIONES, PRUEBAS, AJUSTES, MATERIALES, EQUIPO Y MANO DE OBRA.</t>
    </r>
  </si>
  <si>
    <t>TERMINAL ZAPATA PARA TIERRA, DE ALUMINIO BIMETALICO PARA ALOJAR CABLES CALIBRE DESDE 14 AWG HASTA 2 AWG, CON UN ORIFICIO D FIJACIÓN DE 1/4", OPRESOR TIPO ALLEN. INCLUYE PIJABROCA DE 1/4" X 1", GALVANIZADA, CABEZA HEXAGONAL.</t>
  </si>
  <si>
    <r>
      <rPr>
        <sz val="8"/>
        <color rgb="FF000000"/>
        <rFont val="Isidora Bold"/>
      </rPr>
      <t>TAPONADO DE DUCTOS</t>
    </r>
    <r>
      <rPr>
        <sz val="8"/>
        <color indexed="8"/>
        <rFont val="Isidora Bold"/>
      </rPr>
      <t xml:space="preserve"> EN EL REGISTRO DE ALUMBRADO DE</t>
    </r>
    <r>
      <rPr>
        <sz val="8"/>
        <color rgb="FF000000"/>
        <rFont val="Isidora Bold"/>
      </rPr>
      <t xml:space="preserve"> 53 MM</t>
    </r>
    <r>
      <rPr>
        <sz val="8"/>
        <color indexed="8"/>
        <rFont val="Isidora Bold"/>
      </rPr>
      <t xml:space="preserve"> DE Ø, POSTERIOR A LA INSTALACIÓN DEL CABLEADO CON ESPUMA DE POLIURETANO (SELLO DUCTO) O SIMILAR, INCLUYE: HERRAMIENTA, MATERIALES, ACARREOS Y MANO DE OBRA.</t>
    </r>
  </si>
  <si>
    <t>SUMINISTRO Y COLOCACIÓN DE (3) CONECTORES DERIVADOR DE ALUMINIO A COMPRESIÓN TIPO "H" CAL. 6- 2 AWG BIMETÁLICO CAT. YHO100 BURNDY, INCLUYE: HERRAMIENTA, MATERIAL, EQUIPO Y MANO DE OBRA.</t>
  </si>
  <si>
    <t>JGO</t>
  </si>
  <si>
    <t>ASENTAMIENTO DE PLACAS METÁLICAS DE POSTES A BASE DE GROUT NO METÁLICO, INCLUYE: MATERIALES, MANO DE OBRA, EQUIPO Y HERRAMIENTA.</t>
  </si>
  <si>
    <t>A6</t>
  </si>
  <si>
    <r>
      <rPr>
        <sz val="8"/>
        <color rgb="FF000000"/>
        <rFont val="Isidora Bold"/>
      </rPr>
      <t>SUMINISTRO Y COLOCACIÓN DE ANCLA</t>
    </r>
    <r>
      <rPr>
        <sz val="8"/>
        <color indexed="8"/>
        <rFont val="Isidora Bold"/>
      </rPr>
      <t xml:space="preserve"> PARA POSTE METÁLICO DE</t>
    </r>
    <r>
      <rPr>
        <sz val="8"/>
        <color rgb="FF000000"/>
        <rFont val="Isidora Bold"/>
      </rPr>
      <t xml:space="preserve"> 5.5 M</t>
    </r>
    <r>
      <rPr>
        <sz val="8"/>
        <color indexed="8"/>
        <rFont val="Isidora Bold"/>
      </rPr>
      <t xml:space="preserve"> DE ALTURA DE 0.40X0.40X1.00 M, A BASE DE CONCRETO HECHO EN OBRA DE F'C = 250 KG/CM2, DISTANCIA ENTRE BASTONES PARA LA SUJECIÓN DE LA BASE DEL POSTE DE 190 MM. INCLUYE: HERRAMIENTA, ESTRIBOS DE ALAMBRÓN DE 1/4"  UNIDOS  CON SOLDADURA ELÉCTRICA @ 15 CM, 4 BASTONES ROSCADOS DE 3/4" X 0.90 M, 4 TUERCAS Y 4 RODANAS GALVANIZADAS, COLADO  DE  CONCRETO, CURVA Y TUBO PVC CONDUIT DE 1 1/4", RETIRO DE EXCEDENTES E INSTALACIÓN DE GUÍA CON ALAMBRE GALVANIZADO, EQUIPO Y MANO DE OBRA.</t>
    </r>
  </si>
  <si>
    <t>A6.1</t>
  </si>
  <si>
    <t>A6.2</t>
  </si>
  <si>
    <t>A6.3</t>
  </si>
  <si>
    <t xml:space="preserve">ESTRUCTURA Y ALBAÑILERÍA </t>
  </si>
  <si>
    <t>A7</t>
  </si>
  <si>
    <t>A7.1</t>
  </si>
  <si>
    <t>A7.2</t>
  </si>
  <si>
    <t>A7.3</t>
  </si>
  <si>
    <t>A7.4</t>
  </si>
  <si>
    <t>A7.5</t>
  </si>
  <si>
    <t>A8</t>
  </si>
  <si>
    <t xml:space="preserve">BANQUETAS Y CRUCES PEATONALES </t>
  </si>
  <si>
    <t>GUARNICIÓN TIPO "L" EN SECCIÓN 35-20X45 Y CORONA DE 15 CM DE ALTURA POR 12X15 CM, DE CONCRETO PREMEZCLADO F'C=250 KG/CM2., T.M.A. 19 MM., R.N., INCLUYE: CIMBRA, DESCIMBRA, COLADO, CURADO, MATERIALES, DESPERDICIOS, MANO DE OBRA, EQUIPO Y HERRAMIENTA.</t>
  </si>
  <si>
    <t>PAVIMENTO HIDRÁULICO</t>
  </si>
  <si>
    <t>SUMINISTRO Y COLOCACIÓN DE CARPETA ASFÁLTICA DE 5 CM DE ESPESOR, MEZCLA EN CALIENTE HECHA EN PLANTA, CON CEMENTO PG 64-22 EKBE SUPERPAVE, SEGÚN DISEÑO, T.M.A. DE 1/2" A FINOS, CON EXTENDEDORA Y COMPACTADA AL 95% MARSHALL, INCLUYE: HERRAMIENTA, DELIMITACIÓN DEL ÁREA, LIMPIEZA, RETIRO DE RESIDUOS, PRUEBAS DE COMPACTACIÓN Y ESPESOR, PRUEBA DE CALIDAD, APLICACIÓN CON PETROLIZADORA DE RIEGO DE LIGA CON EMULSIÓN DE ROMPIMIENTO RÁPIDO (ECR-60) A RAZÓN DE 0.70 L/M2, TENDIDO DE LA MEZCLA ASFÁLTICA, COMPACTACIÓN MECÁNICA Y NEUMÁTICA, EQUIPO Y MANO DE OBRA.</t>
  </si>
  <si>
    <t>IMPERMEABILIZACIÓN DE AZOTEA</t>
  </si>
  <si>
    <t xml:space="preserve">PUERTAS, VENTANAS Y HERRERÍA </t>
  </si>
  <si>
    <t>PORTÓN DE INGRESO</t>
  </si>
  <si>
    <t>PINTURA DE ESMALTE 100 MARCA COMEX O SIMILAR, SOBRE SUPERFICIES METÁLICAS EN HERRERÍA CERRADA (VENTANAS, PROTECCIONES, CANCELERIA) A DOS MANOS, INCLUYE: PREPARACIÓN DE LA SUPERFICIE, MATERIALES MENORES Y DE CONSUMO, ANDAMIOS, HERRAMIENTAS, LIMPIEZA, MANO DE OBRA A CUALQUIER NIVEL.</t>
  </si>
  <si>
    <t>A7.6</t>
  </si>
  <si>
    <t>SUMINISTRO Y COLOCACIÓN DE PASADOR DE SÓLIDO REDONDO DE 3/4" X 30 CM CON PALANCA Y ANILLOS DE SOLERA PARA CANDADO DE 2" X 1/4", INCLUYE: SOLDADURA, EQUIPO, MATERIALES MENORES, MANO DE OBRA Y HERRAMIENTA.</t>
  </si>
  <si>
    <t>HABILITADO, FABRICADO Y COLOCACIÓN DE PUNTO DE GIRO PARA PUERTA DE HERRERÍA PG PLEGADIZA CON MEDIDAS DE 0.14 X 0.20 X 0.14 M DE ALTURA, ELABORADO CON SOLERA DE 3” X 3/8” COMO REVESTIMIENTO, REFUERZO INTERIOR DE 3”X 3/8” DEJANDO DOS ORIFICIOS SEPARADOS DE CENTRO A CENTRO DE 11 CM PARA RECIBIR TUBERÍA DE 3” CON AUREOLA DE 3" DE DIÁMETRO A BASE DE CUADRADO DE 3/8", ASEGURADO A TUBERÍA DE 3” DE PORTÓN CON , INCLUYE: HERRAMIENTA, ACARREOS, CORTES, DESPERDICIOS, SOLDADURAS, AJUSTES, TRABAJOS DE TORNO, PRIMARIO ANTICORROSIVO, ACABADO CON PINTURA DE ESMALTE 100 MATE COLOR SEGÚN PROYECTO, MATERIALES, EQUIPO Y MANO DE OBRA.</t>
  </si>
  <si>
    <t>CONCRETO HECHO EN OBRA DE F'C= 200 KG/CM2, T.MA. 3/4", R.N., ADICIONADO CON FIBRA DE POLIPROPILENO PROP. 200 GR/M3, INCLUYE: HERRAMIENTA, ELABORACIÓN DE CONCRETO, ACARREOS, COLADO, VIBRADO, EQUIPO Y MANO DE OBRA.</t>
  </si>
  <si>
    <t>SUMINISTRO Y COLOCACIÓN DE RODILLO DE GOMA DE 3" PARA PORTÓN CORREDIZO, INCLUYE: HERRAMIENTA, PERFORACIÓN CON BROCA DE DIÁMANTE, PRIMER ANTICORROSIVO Y TERMINADO EN ESMALTE 100 MATE COMEX, MATERIALES, EQUIPO Y MANO DE OBRA.</t>
  </si>
  <si>
    <t>SUMINISTRO Y COLOCACIÓN DE CERRADURA CORREDIZA INDUSTRIAL DE ALUMINIO MOD. LSKZ U2 O SIMILAR, INCLUYE: SOLDADURA, EQUIPO, MATERIALES MENORES, MANO DE OBRA Y HERRAMIENTA.</t>
  </si>
  <si>
    <t>SUMINISTRO Y HABILITADO DE HERRERÍA A BASE DE PERFILES TUBULARES Y/O ESTRUCTURALES, INCLUYE: HERRAMIENTA, FLETES Y MANIOBRAS, ACARREOS, CORTES, DESPERDICIOS, FIJACIÓN, SOLDADURAS, PLOMEO, PRIMARIO ANTICORROSIVO, MATERIALES MENORES, EQUIPO Y MANO DE OBRA.</t>
  </si>
  <si>
    <t>SUMINISTRO Y COLOCACIÓN DE RUEDA DE POLIURETANO FIJO PARA PORTÓN CORREDIZO, KOALA O SIMILAR, PARA 270 KG,  INCLUYE: HERRAMIENTA, PERFORACIÓN CON BROCA DE DIÁMANTE, PRIMER ANTICORROSIVO Y TERMINADO EN ESMALTE 100 MATE COMEX, MATERIALES, EQUIPO Y MANO DE OBRA.</t>
  </si>
  <si>
    <t>A9</t>
  </si>
  <si>
    <t>C7</t>
  </si>
  <si>
    <t xml:space="preserve">SUMINISTRO Y APLICACIÓN DE PINTURA TERMOPLÁSTICA PARA PETATILLO (PASO PEATONAL) EN COLOR BLANCO Y/O AMARILLO, EN FRANJAS DE 40 CM DE ANCHO CON SEPARACIÓN DE 40 CM ENTRE CADA FRANJA, CON APLICACIÓN DE PRIMARIO PARA ASEGURAR EL CORRECTO ANCLAJE DE LA PINTURA Y DE MICROESFERA REFLEJANTE 330 GR/M2, APLICADA CON MAQUINA PINTARRAYA, INCLUYE: TRAZO, SEÑALAMIENTOS, MANO DE OBRA, PREPARACIÓN Y LIMPIEZA AL FINAL DE LA OBRA. </t>
  </si>
  <si>
    <t>CALAFATEO DE JUNTAS DE DILATACIÓN EN PAVIMENTOS DE CONCRETO HIDRÁULICO DE 13 MM X 17 MM, CON BACKER-ROD DE 13 MM DE DIÁMETRO (CINTILLA DE POLIURETANO) Y SELLADOR PARA JUNTAS SUPERSEAL P TIPO FESTER O SIMILAR, INCLUYE: HERRAMIENTA, LIMPIEZA DE LA JUNTA, ENSANCHE  CON CORTADORA HASTA 13 MM, MATERIAL, DESPERDICIOS, EQUIPO Y MANO DE OBRA.</t>
  </si>
  <si>
    <t>SUMINISTRO Y COLOCACIÓN DE PLACA DE POLIESTIRENO DE 2 CM DE ANCHO Y 3/4" DE ESPESOR, EN JUNTA CONSTRUCTIVA DE MURO, INCLUYE: HERRAMIENTA, CHAFLÁN, MATERIALES, CORTES, AJUSTES, FIJACIÓN, FLETES, ACARREOS, DESPERDICIOS Y MANO DE OBRA.</t>
  </si>
  <si>
    <t>SUMINISTRO, HABILITADO Y COLOCACIÓN DE ÁNGULO DE ACERO DE 3/4", INCLUYE: UNA MANO DE PRIMARIO ANTICORROSIVO, DOS MANOS DE PINTURA DE ESMALTE ALQUIDÁLICO, COLOR S. M. A., PLACAS BASE PARA FIJAR BARANDAL, MATERIALES, MANO DE OBRA, EQUIPO Y HERRAMIENTA.</t>
  </si>
  <si>
    <t>PARKLET 1</t>
  </si>
  <si>
    <t xml:space="preserve">ESTRUCTURA  </t>
  </si>
  <si>
    <t>CIMBRA ACABADO APARENTE EN COLUMNAS, A BASE DE TUBO CIMBRA DE CARTÓN, CON UN DIÁMETRO DE 60 CM, INCLUYE: HERRAMIENTA, SUMINISTRO DE MATERIALES, ACARREOS, CORTES, HABILITADO, CIMBRADO, DESCIMBRA, EQUIPO Y MANO DE OBRA.</t>
  </si>
  <si>
    <t>B</t>
  </si>
  <si>
    <t>VIALIDAD</t>
  </si>
  <si>
    <t>B1</t>
  </si>
  <si>
    <t xml:space="preserve">DEMOLICIÓN POR MEDIOS MECÁNICOS DE PAVIMENTO DE ADOQUÍN DE 8 A 10 CM DE ESPESOR, SIN RECUPERACIÓN, INCLUYE: HERRAMIENTA, ACARREO A BANCO DE OBRA PARA SU POSTERIOR RETIRO, VOLUMEN MEDIDO EN SECCIONES, ABUNDAMIENTO, EQUIPO Y MANO DE OBRA. </t>
  </si>
  <si>
    <t xml:space="preserve">DESMONTAJE Y RETIRO CON RECUPERACIÓN DE SEÑALAMIENTO A BASE DE PTR DE DISTINTAS MEDIDAS Y CALIBRES CON FORRO DE LÁMINAS Y/O LONAS, INCLUYE: HERRAMIENTA, DEMOLICIÓN DE ANCLAJE DE CONCRETO, ACARREO Y APILE DE MATERIAL A BODEGA DONDE INDIQUE SUPERVISIÓN DENTRO Y FUERA DE LA OBRA, EQUIPO Y MANO DE OBRA. </t>
  </si>
  <si>
    <t>TERRACERÍAS</t>
  </si>
  <si>
    <t xml:space="preserve">CORTE DE TERRENO A CIELO ABIERTO EN CAJÓN EN MATERIAL TIPO "II" CON EQUIPO MECÁNICO PESADO PARA CONFORMACIÓN DE TERRACERÍAS, INCLUYE: AFINE DE FONDO Y TALUDES, NIVELACIÓN, REFERENCIAS, MOVIMIENTOS DE TIERRA (ACARREO INTERNO) CON EQUIPO MECÁNICO HASTA 100 M DE DISTANCIA, VOLUMEN MEDIDO EN SECCIÓN, ABUNDAMIENTO, EQUIPO Y MANO DE OBRA. </t>
  </si>
  <si>
    <t>SUMINISTRO Y COLOCACIÓN DE BARRAS DE AMARRE CON VARILLA CORRUGADA DE 1/2" DE DIÁMETRO Y 75 CM DE DESARROLLO A CADA 60 CM DE SEPARACIÓN, FY= 2800 KG/CM2. INCLUYE: HERRAMIENTA, MATERIAL, DESPERDICIO, CORTES, COLOCACIÓN, ACARREOS, EQUIPO Y MANO DE OBRA.</t>
  </si>
  <si>
    <t>SUMINISTRO Y COLOCACIÓN DE CANASTILLA PASAJUNTAS A BASE 5 BARRAS DE 1" X 46 CM @ 30 CM DE SEPARACIÓN PARA LOSA DE 20 CM (LONGITUD DE 1.50 M), INCLUYE: HERRAMIENTA, FABRICACIÓN DE LA CANASTA EN ALAMBRÓN DE 5/16" PARA LARGUEROS Y ALAMBRÓN 1/4" EN PATAS, CORTES, DOBLECES, ELECTROSOLDADO DE LA CANASTA, ARMADO DE LA CANASTILLA CON ATIEZADORES EN ALAMBRÓN DE 1/4", SOLDADO CON SOLDADURA DE ARCO DE BARRAS DE REDONDO LISO DE 1"X0.46 GRADO G36 EN EXTREMOS ALTERNOS, DESPERDICIOS, COLOCACIÓN, MANO DE OBRA, EQUIPO Y MANO DE OBRA.</t>
  </si>
  <si>
    <t>BANQUETAS, CRUCES PEATONALES Y ACCESIBILIDAD UNIVERSAL</t>
  </si>
  <si>
    <t>LOSA DE AJUSTE EN SECCIÓN 45 X 20 CM DE CONCRETO F'C=250 KG/CM2, T.M.A. 19 MM, R.N, PREMEZCLADO, INCLUYE: CIMBRA, DESCIMBRA, COLADO, MATERIALES, DESPERDICIOS, CURADO, MANO DE OBRA, EQUIPO Y HERRAMIENTA.</t>
  </si>
  <si>
    <t>CENEFA DE 10 CM DE ESPESOR DE CONCRETO PREMEZCLADO F´C= 200 KG/CM2, R. N., T.M.A. 19 MM, TIRO DIRECTO, COLOR NEGRO INTEGRADO AL 4%, ACABADO ESTAMPADO TIPO PIEL DE ELEFANTE, INCLUYE: CIMBRA, DESCIMBRA, COLADO, DESMOLDANTE, BARNIZ, CURADO, MATERIALES, ACARREOS, DESPERDICIOS, MANO DE OBRA, EQUIPO Y HERRAMIENTA.</t>
  </si>
  <si>
    <t>FORJADO DE ESCALÓN DE 30X15 CM A BASE DE BLOCK DE JALCRETO 11X14X28 CM, ASENTADO Y APLANADO DE 2.5 CM DE ESPESOR CON MORTERO CEMENTO- ARENA 1:3; ACABADO PULIDO O APALILLADO, INCLUYE: MATERIAL, DESPERDICIOS, MANO DE OBRA, HERRAMIENTA, EQUIPO Y ACARREOS.</t>
  </si>
  <si>
    <t>HUELLA DE 30 CM DE ANCHO Y 5 CM DE ESPESOR A BASE DE CONCRETO PREMEZCLADO F'C= 200 KG/CM2., R.N., T.M.A. 19 MM, ACABADO ESCOBILLADO, INCLUYE: CIMBRA PERIMETRAL, COLADO, CURADO, MATERIAL, DESPERDICIOS, MANO DE OBRA, HERRAMIENTA, EQUIPO Y ACARREOS.</t>
  </si>
  <si>
    <t>APLANADO DE 2 CM DE ESPESOR EN MURO CON MORTERO CEMENTO-ARENA 1:4, ACABADO FINO,  INCLUYE: MATERIALES, ACARREOS, DESPERDICIOS, MANO DE OBRA, PLOMEADO, NIVELADO, REGLEADO, RECORTES, MANO DE OBRA, EQUIPO Y HERRAMIENTA.</t>
  </si>
  <si>
    <t>SUMINISTRO Y APLICACIÓN DE PINTURA VINÍLICA LÍNEA VINIMEX PREMIUM DE COMEX O SIMILAR, CON DOS APLICACIONES COMO MINIMO, LIMPIANDO Y PREPARANDO LA SUPERFICIE, INCLUYE: SELLADOR VINILICO, MATERIALES, DESPERDICIOS, MANO DE OBRA, ANDAMIOS, EQUIPO, HERRAMIENTA Y ACARREOS.</t>
  </si>
  <si>
    <t>SUMINISTRO Y COLOCACIÓN DE BOLARDO DE 6" DE DIÁMETRO, COLOR GRIS MARTILLO CON PINTURA ELECTROSTÁTICA, FABRICADO EN TUBO DE ACERO AL CARBÓN CEDULA 30, DE 1.10 M DE LONGITUD (0.75 M VISIBLE Y 0.35 M OCULTO), TAPA SUPERIOR DE PLACA 3/16" C/ESCUDO EN ACERO INOXIDABLE (RECORTE LASER), 3 CALCOMANÍAS COLOR BLANCO REFLEJANTE GRADO DIAMANTE DE 3 CM DE ANCHO, 4 ANILLOS DE HERRERÍA PARA PROTEGER PLACA Y CALCOMANÍAS REFLEJANTES (VER DETALLE EN PROYECTO), CON ANCLAS SOLDADAS DE VARILLA DE 1/2" DE 10 CM PARA SU ANCLAJE, INCLUYE: DADO DE CONCRETO F´C= 150 KG/CM2 HECHO EN OBRA DE 40X40X40 CM, ACARREOS, MATERIALES, MANO DE OBRA, EQUIPO Y HERRAMIENTA.</t>
  </si>
  <si>
    <t>ÁREAS VERDES</t>
  </si>
  <si>
    <t>SEÑALAMIENTO HORIZONTAL Y VERTICAL</t>
  </si>
  <si>
    <t>SEÑALAMIENTO HORIZONTAL</t>
  </si>
  <si>
    <t>SUMINISTRO Y APLICACIÓN DE PINTURA TERMOPLÁSTICA PARA FLECHA SENCILLA "DERECHA", "IZQUIERDA" O "RECTA" COLOR BLANCO, CON APLICACIÓN DE PRIMARIO PARA ASEGURAR EL CORRECTO ANCLAJE DE LA PINTURA Y DE MICROESFERA REFLEJANTE 330 GR/M2, APLICADA CON MAQUINA PINTARRAYA, INCLUYE: TRAZO, SEÑALAMIENTOS, MANO DE OBRA, PREPARACIÓN Y LIMPIEZA AL FINAL DE LA OBRA.</t>
  </si>
  <si>
    <t>SUMINISTRO Y APLICACIÓN DE PINTURA TERMOPLÁSTICA PARA LEYENDA "TOPE" COLOR BLANCO, CON APLICACIÓN DE PRIMARIO PARA ASEGURAR EL CORRECTO ANCLAJE DE LA PINTURA Y DE MICROESFERA REFLEJANTE 330 GR/M2, APLICADA CON MAQUINA PINTARRAYA, INCLUYE: TRAZO, SEÑALAMIENTOS, MANO DE OBRA, PREPARACIÓN Y LIMPIEZA AL FINAL DE LA OBRA.</t>
  </si>
  <si>
    <t>SUMINISTRO Y APLICACIÓN DE PINTURA TERMOPLÁSTICA PARA LEYENDA "ALTO" COLOR BLANCO, CON APLICACIÓN DE PRIMARIO PARA ASEGURAR EL CORRECTO ANCLAJE DE LA PINTURA Y DE MICROESFERA REFLEJANTE 330 GR/M2, APLICADA CON MAQUINA PINTARRAYA, INCLUYE: TRAZO, SEÑALAMIENTOS, MANO DE OBRA, PREPARACIÓN Y LIMPIEZA AL FINAL DE LA OBRA.</t>
  </si>
  <si>
    <t>SUMINISTRO Y APLICACIÓN DE PINTURA TERMOPLÁSTICA PARA LEYENDA VELOCIDAD MÁXIMA "#/MAX" COLOR BLANCO, CON APLICACIÓN DE PRIMARIO PARA ASEGURAR EL CORRECTO ANCLAJE DE LA PINTURA Y DE MICROESFERA REFLEJANTE 330 GR/M2, APLICADA CON MAQUINA PINTARRAYA, INCLUYE: TRAZO, SEÑALAMIENTOS, MANO DE OBRA, PREPARACIÓN Y LIMPIEZA AL FINAL DE LA OBRA.</t>
  </si>
  <si>
    <t>REDUCTOR DE VELOCIDAD A BASE DE PAVIMENTO DE CONCRETO HIDRÁULICO PREMEZCLADO MR-45 KG/CM2, FRAGUADO RÁPIDO 3 DÍAS, T.M.A. 3/4", DE 4.50 M DE ANCHO CON 0.20 M DE ESPESOR, MAS CORONA TRAPEZOIDAL DE 10 CM DE ALTURA CON 1.50 M DE ANCHO Y LARGO VARIABLE DEPENDIENDO EL ANCHO DE VIALIDAD, TERMINADO PULIDO, DISEÑO SEGÚN PROYECTO. INCLUYE: HERRAMIENTA, TRAZO, COLADO, VIBRADO, CURADO, MATERIALES, EQUIPO Y MANO DE OBRA.</t>
  </si>
  <si>
    <t>SUMINISTRO Y APLICACIÓN DE PINTURA TERMOPLÁSTICA PARA LÍNEAS INTERCALADAS TIPO "AEROPUERTO" EN REDUCTOR DE VELOCIDAD EN COLOR BLANCO Y AMARILLO, CON APLICACIÓN DE PRIMARIO PARA ASEGURAR EL CORRECTO ANCLAJE DE LA PINTURA Y DE MICROESFERA REFLEJANTE 330 GR/M2, APLICADA CON MAQUINA PINTARRAYA, INCLUYE: TRAZO, SEÑALAMIENTOS, MANO DE OBRA, PREPARACIÓN Y LIMPIEZA AL FINAL DE LA OBRA.</t>
  </si>
  <si>
    <t>SUMINISTRO Y COLOCACIÓN DE BOYA METÁLICA DE TRÁNSITO AMARILLA DE 23 X 23 CM, INCLUYE: MATERIALES, ACARREOS, FIJACIÓN, MANO DE OBRA, EQUIPO Y HERRAMIENTA.</t>
  </si>
  <si>
    <t>SEÑALAMIENTO VERTICAL</t>
  </si>
  <si>
    <t>SUMINISTRO Y COLOCACIÓN DE SEÑALAMIENTO VERTICAL (RESTRICTIVO, INFORMATIVO O PREVENTIVO) DE 0.61X0.61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t>
  </si>
  <si>
    <t>SUMINISTRO Y COLOCACIÓN DE SEÑALAMIENTO VERTICAL (RESTRICTIVO, INFORMATIVO O PREVENTIVO), CON DOS TABLEROS DE 0.61X0.61 M EN LÁMINA GALVANIZADA CALIBRE 16, CON PELÍCULA REFLEJANTE ALTA INTENSIDAD, INCLUYE: HERRAMIENTA, SUMINISTRO Y COLOCACIÓN, POSTE DE PTR GALVANIZADO DE 2"X2" Y CON ALTURA LIBRE DE MÍNIMO 2.50 M DESDE NIVEL DE SUELO A PARTE INFERIOR DEL TABLERO DE LA SEÑAL EN CALIBRE 12, DADO DE CONCRETO DE F¨C= 150 KG/CM2 HECHO EN OBRA DE 40X40X80 CM, MATERIALES, MANO DE OBRA, EQUIPO Y HERRAMIENTA.</t>
  </si>
  <si>
    <t>SUMINISTRO Y COLOCACIÓN DE SEÑALAMIENTO VERTICAL SR-37 (DE 60 CM X 20 CM - SENTIDO DEL FLUJO VEHICULAR), EN LÁMINA GALVANIZADA CALIBRE 16, CON PELÍCULA REFLEJANTE ALTA INTENSIDAD, UBICAR EN PARAMENTOS, INCLUYE: HERRAMIENTA, SUMINISTRO Y COLOCACIÓN, MATERIALES, EQUIPO Y MANO DE OBRA.</t>
  </si>
  <si>
    <t>ALCANTARILLADO SANITARIO</t>
  </si>
  <si>
    <t>CAJA CIEGA PARA TUBERÍA DE 18" DE 75X75X75 CM MEDIDAS INTERIORES PARA UNIÓN DE TUBERÍA DE P.V.C. SANITARIO CON TUBO DE CONCRETO, ASBESTO Y/O P.V.C. SANITARIO. INCLUYE: HERRAMIENTA, PISO DE CONCRETO DE 12 CM DE ESPESOR HECHO EN OBRA F'C= 250 KG/CM2 ARMADO CON VARILLA 3/8" @15 CM EN SU LECHO INFERIOR AMBOS SENTIDOS, MEDIA CAÑA FORJADA A BASE DE CONCRETO FLUIDO F´C= 100 KG/CM2 CON UN ESPESOR PROMEDIO DE 12 CM, MUROS DE 12 CM DE ESPESOR A BASE DE LADRILLO 11X14X28 CM ASENTADO CON MORTERO CEMENTO-ARENA EN PROPORCIÓN 1:3, APLANADO ACABADO PULIDO AL INTERIOR CON MORTERO CEMENTO-ARENA EN PROPORCIÓN 1:3 DE 3 CM DE ESPESOR CON IMPERMEABILIZANTE INTEGRAL A RAZÓN DE 0.20 KG/M2, LOSA TAPA SUPERIOR DE 12 CM DE ESPESOR ELABORADA CON CONCRETO HECHO EN OBRA DE F'C= 250 KG/CM2 Y REFORZADA CON VARILLA 3/8" @10 CM EN SU LECHO INFERIOR EN AMBOS SENTIDOS, INCLUYE: HERRAMIENTA, PREPARACIÓN DE MORTEROS Y CONCRETOS, NIVELACIÓN, MATERIALES, ACARREOS, EQUIPO Y MANO DE OBRA.</t>
  </si>
  <si>
    <t>SUMINISTRO E INSTALACIÓN DE MANGA DE EMPOTRAMIENTO DE  P.V.C. DE 8" DE DIÁMETRO,  INCLUYE: MATERIAL, ACARREOS, MANO  DE OBRA Y HERRAMIENTA.</t>
  </si>
  <si>
    <t>SUMINISTRO E INSTALACIÓN DE MANGA DE EMPOTRAMIENTO DE  P.V.C. DE 18" DE DIÁMETRO,  INCLUYE: MATERIAL, ACARREOS, MANO  DE OBRA Y HERRAMIENTA.</t>
  </si>
  <si>
    <t>POZOS DE VISITA</t>
  </si>
  <si>
    <t>PLANTILLA DE MAMPOSTERÍA DE PIEDRA BRAZA, ASENTADA CON MORTERO CEMENTO-ARENA 1:3, INCLUYE: HERRAMIENTA, MATERIALES, ACARREOS, DESPERDICIOS, EQUIPO Y MANO DE OBRA.</t>
  </si>
  <si>
    <t>CIMBRA ACABADO COMÚN EN PERALTES DE LOSA (DIAMANTE) A BASE DE MADERA DE PINO DE 3A, INCLUYE: HERRAMIENTA, MATERIALES, ACARREOS, CORTES, HABILITADO, CIMBRADO, DESCIMBRA, EQUIPO Y MANO DE OBRA.</t>
  </si>
  <si>
    <t>MURO TIPO TEZON DE BLOCK 11 X 14 X 28 CM ASENTADO CON MORTERO CEMENTO-ARENA 1:3, ACABADO COMÚN, INCLUYE: MATERIALES, MANO DE OBRA, EQUIPO Y HERRAMIENTA.</t>
  </si>
  <si>
    <t>APLANADO DE 3 CM DE ESPESOR EN MURO CON MORTERO CEMENTO-ARENA 1:3 CON IMPERMEABILIZANTE INTEGRAL A RAZÓN DE 0.20 KG/M2, ACABADO PULIDO, INCLUYE: MATERIALES, ACARREOS, DESPERDICIOS, MANO DE OBRA, PLOMEADO, NIVELADO, REGLEADO, RECORTES, MANO DE OBRA, EQUIPO Y HERRAMIENTA.</t>
  </si>
  <si>
    <t>REPELLADO EN MURO EXTERIOR DE POZO DE VISITA CON MORTERO CEMENTO-ARENA EN PROPORCIÓN 1:3 ACABADO APALILLADO, DE 3 CM DE ESPESOR PROMEDIO, INCLUYE: HERRAMIENTA, SUMINISTRO DE LOS MATERIALES, ACARREOS Y MANIOBRAS LOCALES, EQUIPO Y MANO DE OBRA.</t>
  </si>
  <si>
    <t>SUMINISTRO Y COLOCACIÓN DE ESCALONES TIPO MARINO DE POLIPROPILENO CON ALMA DE ACERO DE 12 MM DE DIÁMETRO EN POZO DE VISITA, MODELO P-ESC-02 DE 32X29 CM O SIMILAR, COLOCADOS EN ZIG-ZAG UNO TRAS OTRO Y ANCLADOS EN MURO 19 CM, INCLUYE: HERRAMIENTA, ACARREOS, ANCLAJE A MURO, EQUIPO Y MANO DE OBRA.</t>
  </si>
  <si>
    <t>SUMINISTRO Y COLOCACIÓN DE BROCAL Y TAPA CON "ESCUDO" DEL GOBIERNO DE ZAPOPAN, FABRICADO A BASE DE HIERRO DÚCTIL DE 0.60 M DE DIÁMETRO TIPO PESADO PARA POZO DE VISITA. INCLUYE: HERRAMIENTA, SUMINISTRO Y COLOCACIÓN, NIVELACIÓN, MATERIALES, EQUIPO Y MANO DE OBRA.</t>
  </si>
  <si>
    <t>REGISTRO SANITARIO FORJADO DE 0.40 M X 0.40 M Y HASTA 0.75 M DE PROFUNDIDAD, MEDIDAS INTERIORES, MUROS CON BLOCK 11 X 14 X 28 CM COLOCADO A SOGA, JUNTEADO CON MORTERO CEMENTO ARENA 1:3, CONTRAMARCO DE ÁNGULO DE 1 1/2" X 1/4" DE ESPESOR, TAPA DE CONCRETO POLIMERICO DE 50 CM X 50 CM DE 1 1/4" DE ESPESOR, CON SUPERFICIE ANTIDERRAPANTE TIPO PIRAMIDAL COLOR GRIS DE PESO APROXIMADO 11 KG Y RESISTENCIA MECÁNICA DE 500 KG, LOGOTIPO DE ZAPOPAN Y JALADERA TIPO PERNO, LOSA DE PISO DE 8 CM DE CONCRETO F´C= 200 KG/CM2 HECHO EN OBRA ARMADO CON MALLA ELECTROSOLDADA Y APLANADO INTERIOR DE 1.50 CM CON MORTERO CEMENTO ARENA 1:4 CON IMPERMEABILIZANTE INTEGRAL A RAZÓN DE 0.20 KG/M2, INCLUYE: HERRAMIENTA, CIMBRA, DESCIMBRA, MATERIALES, EQUIPO Y MANO DE OBRA.</t>
  </si>
  <si>
    <t>SUMINISTRO E INSTALACIÓN DE TUBERÍA DE P.V.C. PARA ALCANTARILLADO SANITARIO SERIE 20, DIÁMETRO DE 6", INCLUYE: MATERIALES NECESARIOS, EQUIPO, MANO DE OBRA Y PRUEBA HIDROSTÁTICA.</t>
  </si>
  <si>
    <t>SUMINISTRO E INSTALACIÓN DE SILLETA PVC DE 18"X 6", PARA ALCANTARILLADO SANITARIO SERIE 20, INCLUYE: MANO DE OBRA, EQUIPO Y HERRAMIENTA.</t>
  </si>
  <si>
    <t>SUMINISTRO E INSTALACIÓN DE MANGA DE EMPOTRAMIENTO DE  P.V.C. DE 6" DE DIÁMETRO, PARA ALCANTARILLADO SANITARIO SERIE 20,  INCLUYE: MATERIAL, ACARREOS, MANO  DE OBRA Y HERRAMIENTA.</t>
  </si>
  <si>
    <t>SUMINISTRO, INSTALACIÓN Y JUNTEO DE TUBO DE P.V.C. HIDRÁULICO RD-26 DE 4" DE DIÁMETRO, INCLUYE: MATERIAL, ACARREO AL SITIO DE COLOCACIÓN, DESPERDICIOS, PRUEBA HIDROSTÁTICA, MANO DE OBRA, EQUIPO Y HERRAMIENTA.</t>
  </si>
  <si>
    <t>TOMAS DOMICILIARIAS</t>
  </si>
  <si>
    <t>SUMINISTRO E INSTALACIÓN DE ABRAZADERA DE BRONCE DE 4" X 1/2", INCLUYE: MATERIAL, MANO DE OBRA, EQUIPO Y HERRAMIENTA.</t>
  </si>
  <si>
    <t>SUMINISTRO E INSTALACIÓN DE ABRAZADERA DE BRONCE DE 6" X 1/2", INCLUYE: MATERIAL, MANO DE OBRA, EQUIPO Y HERRAMIENTA.</t>
  </si>
  <si>
    <t>SUMINISTRO E INSTALACIÓN DE ABRAZADERA DE BRONCE DE 8" X 1/2", INCLUYE: MATERIAL, MANO DE OBRA, EQUIPO Y HERRAMIENTA.</t>
  </si>
  <si>
    <t>SUMINISTRO E INSTALACIÓN DE ABRAZADERA DE FO.FO. DE 10" X 1/2", INCLUYE: MATERIAL, MANO DE OBRA, EQUIPO Y HERRAMIENTA.</t>
  </si>
  <si>
    <t>SUMINISTRO E INSTALACIÓN DE VÁLVULA DE COMPUERTA ROSCADA DE 1/2", INCLUYE: MANO DE OBRA, EQUIPO Y HERRAMIENTA.</t>
  </si>
  <si>
    <t>SUMINISTRO E INSTALACIÓN DE LLAVE DE INSERCIÓN DE BRONCE DE 1/2", INCLUYE: MATERIAL, MANO DE OBRA, EQUIPO Y HERRAMIENTA.</t>
  </si>
  <si>
    <t>SUMINISTRO E INSTALACIÓN DE INSERTOR DE BRONCE DE 1/2", INCLUYE: MATERIAL, MANO DE OBRA, EQUIPO Y HERRAMIENTA.</t>
  </si>
  <si>
    <t>SUMINISTRO E INSTALACIÓN DE TUBO DE P.A.D. RD-9 DE 13MM (1/2") DE DIÁMETRO PARA TOMA DOMICILIARIA, INCLUYE: MATERIAL, MANO DE OBRA, EQUIPO Y HERRAMIENTA.</t>
  </si>
  <si>
    <t>SUMINISTRO E INSTALACIÓN ADAPTADOR DE BRONCE DE 1/2", INCLUYE: MATERIAL, MANO DE OBRA, EQUIPO Y HERRAMIENTA.</t>
  </si>
  <si>
    <t>SUMINISTRO E INSTALACIÓN DE TAPÓN MACHO GALVANIZADO DE 1/2", INCLUYE: MATERIAL, MANO DE OBRA, EQUIPO Y HERRAMIENTA.</t>
  </si>
  <si>
    <t>SUMINISTRO E INSTALACIÓN DE CONECTOR DE BRONCE 1/2", INCLUYE: MANO DE OBRA, EQUIPO Y HERRAMIENTA.</t>
  </si>
  <si>
    <t>CUADRO DE MEDICIÓN PARA AGUA POTABLE EN TOMA DOMICILIARIA, INCLUYE: HERRAMIENTA, CODO DE BRONCE CON ENTRADA A POLIETILENO Y SALIDA A FIERRO GALVANIZADO CON SISTEMA A PRESIÓN DE 1/2", NIPLE GALVANIZADO DE 1/2" (0.50 M PROMEDIO), LLAVE DE PASO DE 1/2", NIPLE GALVANIZADO DE 1/2" (0.05 M PROMEDIO), TEE DE ACERO GALVANIZADO DE 1/2", VÁLVULA ELIMINADORA DE AIRE DE 1/2", TEE DE ACERO GALVANIZADO DE 1/2", TAPÓN MACHO GALVANIZADO DE 1/2", NIPLE GALVANIZADO DE 1/2" (0.05 M PROMEDIO), CODO DE 90° GALVANIZADO DE 1/2", VÁLVULA DE COMPUERTA DE 1/2", NIPLE GALVANIZADO DE 1/2" (0.40 M PROMEDIO), CONEXIONES, CORTES, NIVELACIÓN, MATERIALES, EQUIPO Y MANO DE OBRA.</t>
  </si>
  <si>
    <t>CAJA DE VÁLVULAS</t>
  </si>
  <si>
    <t>PLANTILLA DE 10 CM DE ESPESOR A BASE DE PEDACERA DE LADRILLO, ASENTADO CON MORTERO CEMENTO- ARENA 1:4, ACABADO COMÚN, PARA CAJA DE VÁLVULAS, INCLUYE: HERRAMIENTA, SUMINISTRO DE MATERIALES, EQUIPO Y MANO DE OBRA.</t>
  </si>
  <si>
    <t>CIMBRA ACABADO COMÚN EN LOSAS A BASE DE MADERA DE PINO DE 3A, INCLUYE: HERRAMIENTA, SUMINISTRO DE MATERIALES, ACARREOS, CORTES, HABILITADO, CIMBRADO, DESCIMBRA, EQUIPO Y MANO DE OBRA.</t>
  </si>
  <si>
    <t>APLANADO DE 2 CM DE ESPESOR EN MURO CON MORTERO CEMENTO-ARENA 1:3, ACABADO PULIDO, INCLUYE: MATERIALES, ACARREOS, DESPERDICIOS, MANO DE OBRA, PLOMEADO, NIVELADO, REGLEADO, RECORTES, MANO DE OBRA, EQUIPO Y HERRAMIENTA.</t>
  </si>
  <si>
    <t>PIEZAS ESPECIALES</t>
  </si>
  <si>
    <t>SUMINISTRO E INSTALACIÓN DE EXTREMIDAD DE 4" DE DIÁMETRO DE FO.FO., INCLUYE: 50 % DE TORNILLOS Y EMPAQUES, MATERIAL, ACARREOS, MANO DE OBRA, EQUIPO Y HERRAMIENTA.</t>
  </si>
  <si>
    <t>SUMINISTRO E INSTALACIÓN DE JUNTA GIBAULT COMPLETA DE 4" DE DIÁMETRO DE FO.FO., INCLUYE: MATERIAL, ACARREOS, MANO DE OBRA, EQUIPO Y HERRAMIENTA.</t>
  </si>
  <si>
    <t>SUMINISTRO E INSTALACIÓN DE EXTREMIDAD DE 6" DE DIÁMETRO DE FO.FO., INCLUYE: 50 % DE TORNILLOS Y EMPAQUES, MATERIAL, ACARREOS, MANO DE OBRA, EQUIPO Y HERRAMIENTA.</t>
  </si>
  <si>
    <t>SUMINISTRO E INSTALACIÓN DE JUNTA GIBAULT COMPLETA DE 6" DE DIÁMETRO DE FO.FO., INCLUYE: MATERIAL, ACARREOS, MANO DE OBRA, EQUIPO Y HERRAMIENTA.</t>
  </si>
  <si>
    <t>SUMINISTRO E INSTALACIÓN DE TEE DE 4" X 2" DE DIÁMETRO DE FO.FO., INCLUYE: 50 % DE TORNILLOS Y EMPAQUES, MATERIAL, ACARREOS, MANO DE OBRA, EQUIPO Y HERRAMIENTA.</t>
  </si>
  <si>
    <t>SUMINISTRO E INSTALACIÓN DE TEE DE 4" X 4" DE DIÁMETRO DE FO.FO., INCLUYE: 50 % DE TORNILLOS Y EMPAQUES, MATERIAL, ACARREOS, MANO DE OBRA, EQUIPO Y HERRAMIENTA.</t>
  </si>
  <si>
    <t>SUMINISTRO E INSTALACIÓN DE TEE DE 6" X 4" DE DIÁMETRO DE FO.FO., INCLUYE: 50 % DE TORNILLOS Y EMPAQUES, MATERIAL, ACARREOS, MANO DE OBRA, EQUIPO Y HERRAMIENTA.</t>
  </si>
  <si>
    <t>SUMINISTRO E INSTALACIÓN DE VÁLVULA DE COMPUERTA RESILENTE DE 2" VÁSTAGO FIJO HIDROSTÁTICA, INCLUYE: 50 % DE TORNILLOS Y EMPAQUES, MATERIAL, ACARREOS, MANO DE OBRA, EQUIPO Y HERRAMIENTA.</t>
  </si>
  <si>
    <t>SUMINISTRO E INSTALACIÓN DE VÁLVULA DE COMPUERTA RESILENTE DE 4" VÁSTAGO FIJO HIDROSTÁTICA, INCLUYE: 50 % DE TORNILLOS Y EMPAQUES, MATERIAL, ACARREOS, MANO DE OBRA, EQUIPO Y HERRAMIENTA.</t>
  </si>
  <si>
    <t>SUMINISTRO E INSTALACIÓN DE VÁLVULA COMPUERTA VÁSTAGO FIJO DE 152 MM (6") DE DIÁMETRO DE  FO.FO., INCLUYE: 50 % DE TORNILLOS Y EMPAQUES, MATERIAL, ACARREOS, MANO DE OBRA, EQUIPO Y HERRAMIENTA.</t>
  </si>
  <si>
    <t>SUMINISTRO E INSTALACIÓN DE VÁLVULA DE ADMISIÓN Y EXPULSIÓN DE AIRE DE 2" DE DIÁMETRO DE FO-FO., INCLUYE: HERRAMIENTA, PRUEBAS HIDROSTÁTICAS,  ACARREOS Y MANO DE OBRA.</t>
  </si>
  <si>
    <t>SUMINISTRO E INSTALACIÓN DE TAPA CIEGA DE 102 MM (4") DE DIÁMETRO DE FO.FO., INCLUYE: PRUEBAS HIDROSTÁTICAS, ACARREOS, HERRAMIENTA Y MANO DE OBRA.</t>
  </si>
  <si>
    <t>SUMINISTRO E INSTALACIÓN DE PLATO QUIEBRA CHORRO DE Fo. Fo. CON CODO Y BOLA DE CONTRAPESO,  INCLUYE: HERRAMIENTAS, CARGA, FLETE AL LUGAR DE LA OBRA, DESCARGA, MANIOBRAS LOCALES, 50 % DE TORNILLOS, COLOCACIÓN, MATERIALES, EQUIPO  Y MANO DE OBRA.</t>
  </si>
  <si>
    <t>SUMINISTRO Y COLOCACIÓN DE VÁLVULA DE RETENCIÓN CHECK DE P.V.C. SERIE 20 DE 6" DE DIÁMETRO. INCLUYE: HERRAMIENTA, SUMINISTRO E INSTALACIÓN, EMPAQUES, PRUEBA HIDROSTÁTICA EN CONJUNTO CON LA TUBERÍA, MATERIALES, EQUIPO Y MANO DE OBRA.</t>
  </si>
  <si>
    <t>SUMINISTRO E INSTALACIÓN DE MANGA DE EMPOTRAMIENTO DE  P.V.C. DE 6" DE DIÁMETRO SERIE 20,  INCLUYE: MATERIAL, ACARREOS, MANO  DE OBRA Y HERRAMIENTA.</t>
  </si>
  <si>
    <t>ATRAQUE DE CONCRETO F'C= 200 KG/CM2 R.N. T.M.A. DE 38 MM, R.N., HECHO EN OBRA, PARA TUBERÍA DE DISTINTOS DIÁMETROS EN CRUCEROS DE AGUA POTABLE, INCLUYE: MATERIALES, MANO DE OBRA, CIMBRA Y ACARREOS.</t>
  </si>
  <si>
    <t>SUMINISTRO Y COLOCACIÓN DE MARCO CON TAPA PARA CAJA DE VÁLVULAS DE 50X50 CM ESTÁNDAR, INCLUYE: MATERIALES, EQUIPO, ACARREOS Y MANO DE OBRA.</t>
  </si>
  <si>
    <t>SUMINISTRO Y COLOCACIÓN DE CONTRAMARCO DE CANAL SENCILLO DE 4" DE 2.20 M DE LONGITUD, INCLUYE: HERRAMIENTA, NIVELACIÓN, MATERIALES, EQUIPO Y MANO DE OBRA.</t>
  </si>
  <si>
    <t>B1.1</t>
  </si>
  <si>
    <t>B1.2</t>
  </si>
  <si>
    <t>B1.3</t>
  </si>
  <si>
    <t>B2</t>
  </si>
  <si>
    <t>B3</t>
  </si>
  <si>
    <t>B4</t>
  </si>
  <si>
    <t>B5</t>
  </si>
  <si>
    <t>B5.1</t>
  </si>
  <si>
    <t>B5.2</t>
  </si>
  <si>
    <t>B6</t>
  </si>
  <si>
    <t>B6.1</t>
  </si>
  <si>
    <t>B6.2</t>
  </si>
  <si>
    <t>B6.3</t>
  </si>
  <si>
    <t>PAVIMENTO DE 20 CM DE ESPESOR DE CONCRETO HIDRÁULICO PREMEZCLADO MR-48, R.R. A 7 DÍAS, T.M.A. 38 MM, ACABADO TEXTURIZADO CON PEINE DE 1" DE SEPARACIÓN APROXIMADA, INCLUYE: HERRAMIENTA, CIMBRA, DESCIMBRA, MATERIALES, ACARREOS, VOLTEADO, VIBRADO, CURADO, EQUIPO Y MANO DE OBRA.</t>
  </si>
  <si>
    <t>PAVIMENTO DE 20 CM DE ESPESOR DE CONCRETO HIDRÁULICO PREMEZCLADO MR-48, R.R. A 14 DÍAS, T.M.A. 38 MM, ACABADO TEXTURIZADO CON PEINE DE 1" DE SEPARACIÓN APROXIMADA, INCLUYE: HERRAMIENTA, CIMBRA, DESCIMBRA, MATERIALES, ACARREOS, VOLTEADO, VIBRADO, CURADO, EQUIPO Y MANO DE OBRA.</t>
  </si>
  <si>
    <t>PAVIMENTO DE 20 CM DE ESPESOR DE CONCRETO HIDRÁULICO PREMEZCLADO MR-48, R.N., T.M.A. 38 MM, ACABADO TEXTURIZADO CON PEINE DE 1" DE SEPARACIÓN APROXIMADA, INCLUYE: HERRAMIENTA, CIMBRA, DESCIMBRA, MATERIALES, ACARREOS, VOLTEADO, VIBRADO, CURADO, EQUIPO Y MANO DE OBRA.</t>
  </si>
  <si>
    <t>PAVIMENTO DE 20 CM DE ESPESOR DE CONCRETO HIDRÁULICO PREMEZCLADO MR-48, R.R. A 3 DÍAS, T.M.A. 38 MM, ACABADO TEXTURIZADO CON PEINE DE 1" DE SEPARACIÓN APROXIMADA, INCLUYE: HERRAMIENTA, CIMBRA, DESCIMBRA, MATERIALES, ACARREOS, VOLTEADO, VIBRADO, CURADO, EQUIPO Y MANO DE OBRA.</t>
  </si>
  <si>
    <t>B7</t>
  </si>
  <si>
    <t>B7.1</t>
  </si>
  <si>
    <t>B7.2</t>
  </si>
  <si>
    <t>B7.3</t>
  </si>
  <si>
    <t>B7.4</t>
  </si>
  <si>
    <t>B8</t>
  </si>
  <si>
    <t>A7.8</t>
  </si>
  <si>
    <t>A7.7</t>
  </si>
  <si>
    <t>A7.9</t>
  </si>
  <si>
    <t>A7.10</t>
  </si>
  <si>
    <t>A7.11</t>
  </si>
  <si>
    <t>A7.12</t>
  </si>
  <si>
    <t>A7.13</t>
  </si>
  <si>
    <t>A7.14</t>
  </si>
  <si>
    <t>A8.1</t>
  </si>
  <si>
    <t>A8.2</t>
  </si>
  <si>
    <t>A8.3</t>
  </si>
  <si>
    <t>A8.4</t>
  </si>
  <si>
    <t>A8.5</t>
  </si>
  <si>
    <t>A8.6</t>
  </si>
  <si>
    <t>A10</t>
  </si>
  <si>
    <t>SUMINISTRO Y COLOCACIÓN DE ADOQUÍN MEDIO HEXÁGONO MODELO JAURÍA O SIMILAR, COLOR NEGRO, RESISTENCIA DE F´C= 250 KG/CM2, MEDIDAS DE 22.6 CM X 11.3 CM Y 6 CM DE ESPESOR, ASENTADO EN UNA CAPA DE MÍNIMO 3 CM DE ESPESOR PROMEDIO A BASE DE PEGAPISO-CEMENTO-ARENA EN PROPORCIÓN 1:1:3, A HUESO, INCLUYE: HERRAMIENTA, MATERIALES, DESPERDICIOS, RECORTES, REMATES, ACARREOS, NIVELACIONES, EQUIPO Y MANO DE OBRA.</t>
  </si>
  <si>
    <t>CIMBRA EN CIMENTACIÓN, ACABADO COMÚN, INCLUYE: SUMINISTRO DE MATERIALES, ACARREOS, CORTES, HABILITADO, CIMBRADO, DESCIMBRADO, MANO DE OBRA, LIMPIEZA, EQUIPO Y HERRAMIENTA.</t>
  </si>
  <si>
    <t>IMPERMEABILIZACIÓN EN AZOTEA, A BASE DE MEMBRANA PREFABRICADA, UNIPPLAS AÉREO PLUS SBS, ALTO DESEMPEÑO CON VENTILACIÓN ANTIABOLSAMIENTOS, FABRICADA A BASE DE ASFALTOS MODIFICADOS CON POLÍMEROS SINTÉTICOS SBS (ESTIRENO BUTADIENO ESTIRENO) REFORZADA CON MALLA POLIÉSTER DE ALTA RESISTENCIA, ACABADO APARENTE A BASE DE GRAVILLA ESMALTADA A FUEGO, 4.5 MM DE ESPESOR TOTAL, COLOR INDICADO EN OBRA POR SUPERVISIÓN, INCLUYE: HERRAMIENTA, GARANTÍA POR ESCRITO DE 10 AÑOS POR LA EMPRESA CONTRATISTA, SUMINISTRO DE MATERIALES, LIMPIEZA DE LA SUPERFICIE, ACARREOS A LA ZONA DE TRABAJO EN AZOTEAS, TRASLAPES, ELEVACIONES, AJUSTES, EQUIPO Y MANO DE OBRA.</t>
  </si>
  <si>
    <t>PAVIMENTO ASFÁLTICO</t>
  </si>
  <si>
    <t>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t>
  </si>
  <si>
    <t xml:space="preserve">DEMOLICIÓN POR MEDIOS MECÁNICOS DE PAVIMENTO DE EMPEDRADO TRADICIONAL, INCLUYE: HERRAMIENTA, ACARREO A BANCO DE OBRA PARA SU POSTERIOR RETIRO, VOLUMEN MEDIDO EN SECCIÓN, ABUNDAMIENTO, EQUIPO Y MANO DE OBRA. </t>
  </si>
  <si>
    <t>PEATONALIZACIÓN</t>
  </si>
  <si>
    <t>DEMOLICIÓN POR MEDIOS MECÁNICOS DE CARPETA ASFÁLTICA SOBRE BASE DE EMPEDRADO, INCLUYE: HERRAMIENTA, ACARREO A BANCO DE OBRA PARA SU POSTERIOR RETIRO, VOLUMEN MEDIDO EN SECCIÓN, ABUNDAMIENTO, EQUIPO Y MANO DE OBRA.</t>
  </si>
  <si>
    <t>ESCARIFICACIÓN DEL TERRENO NATURAL (CUMPLE CON CALIDAD DE SUBRASANTE) DE 20 CM DE ESPESOR POR MEDIOS MECÁNICOS, COMPACTADO AL 100% ± 2 DE SU P.V.S.M., PRUEBA AASHTO ESTANDAR, CBR DEL 20% MÍNIMO, INCLUYE: EXTENDIDO DEL MATERIAL, HOMOGENIZADO, AFINE DE LA SUPERFICIE, COMPACTADO, MANO DE OBRA, EQUIPO Y HERRAMIENTA.</t>
  </si>
  <si>
    <t>DESBASTADO DE CARPETA ASFÁLTICA EXISTENTE CON MÁQUINA, DE 2 CM A 4 CM DE ESPESOR, INCLUYE: HERRAMIENTA, CARGA A CAMIÓN, EQUIPO Y MANO DE OBRA.</t>
  </si>
  <si>
    <r>
      <t>BACHEO PROFUNDO AISLADO A UNA PROFUNDIDAD DE 45</t>
    </r>
    <r>
      <rPr>
        <b/>
        <sz val="8"/>
        <rFont val="Isidora Bold"/>
      </rPr>
      <t xml:space="preserve"> CM</t>
    </r>
    <r>
      <rPr>
        <sz val="8"/>
        <rFont val="Isidora Bold"/>
      </rPr>
      <t>, INCLUYE: EXCAVACIÓN EN CAJA, AFINE Y PREPARACIÓN DE LA SUPERFICIE, SUBRASANTE CON MATERIAL DE BANCO TEPETATE COMPACTADO AL 95% ± 2 DE SU P.V.S.M., PRUEBA AASHTO ESTANDAR, CBR DEL 5% MÍNIMO, BASE HIDRÁULICA DE 100% PRODUCTO DE TRITURACIÓN COMPACTADA MÍNIMO AL 100% DE SU P.V.S.M., PRUEBA AASHTO MODIFICADA, CBR DEL 80%, DESGASTE DE LOS ÁNGELES 35% MÁXIMO, RIEGO DE LIGA CON EMULSIÓN DE ROMPIMIENTO RÁPIDO (ECR-60) A RAZÓN DE 0.70 L/M2 Y MEZCLA ASFÁLTICA EN CALIENTE DE 3/4" A FINOS DE 3 CM DE ESPESOR COMPACTADA AL 95% POR MEDIOS MECÁNICOS CON EQUIPO LIGERO, ACARREOS, MANO DE OBRA, EQUIPO Y HERRAMIENTA.</t>
    </r>
  </si>
  <si>
    <t xml:space="preserve">BARRIDO DE LA SUPERFICIE POR MEDIOS MECÁNICOS, INCLUYE: AGUA, CARGA Y ACARREO AL 1ER KM DE DISTANCIA A BANCO INDICADO POR SUPERVISIÓN. </t>
  </si>
  <si>
    <t xml:space="preserve">SUMINISTRO Y PLANTACIÓN DE ÁRBOL OLIVO NEGRO DE MÍNIMO 2.00 M DE ALTURA Y 2" DE DIÁMETRO EN TRONCO, INCLUYE: HERRAMIENTA, EXCAVACIÓN, CAPA  DE TIERRA VEGETAL, AGUA PARA RIEGO, MANO DE OBRA, RIEGO Y CUIDADOS POR 30 DÍAS. </t>
  </si>
  <si>
    <t xml:space="preserve">SUMINISTRO Y PLANTACIÓN DE ÁRBOL BUGANBILIA (BOUGAINVILLEA SPP) DE MÍNIMO 2.00 M DE ALTURA Y 2" DE DIÁMETRO EN TRONCO, INCLUYE: HERRAMIENTA, EXCAVACIÓN, CAPA  DE TIERRA VEGETAL, AGUA PARA RIEGO, MANO DE OBRA, RIEGO Y CUIDADOS POR 30 DÍAS. </t>
  </si>
  <si>
    <t xml:space="preserve">SUMINISTRO Y COLOCACIÓN DE SUELO MEJORADO CON ARENA EXTRA FINA, TIERRA VEGETAL MEJORADA Y TEZONTLE, ADICIONADA CON RETENEDOR DE AGUA "LLUVIA SÓLIDA" EN PROPORCIÓN DE 3% POR M3, INCLUYE: SUMINISTRO, ACARREO, COLOCACIÓN, REVOLTURAS, MANO DE OBRA, EQUIPO Y HERRAMIENTA.  </t>
  </si>
  <si>
    <t xml:space="preserve">SUMINISTRO Y COLOCACIÓN DE SEMILLAS DE CÉSPED, MANTENIENDO UNA MEZCLA DE 40% LOLIUM PERENNE, 30% CYNODON DACTYLON, 20% POA PRATENSIS Y 10% FESTRUCA RUBRA, INCLUYE: SUMINISTRO, ACARREO, COLOCACIÓN, REVOLTURAS, MANO DE OBRA, EQUIPO Y HERRAMIENTA.  </t>
  </si>
  <si>
    <t>C8</t>
  </si>
  <si>
    <t>MOBILIARIO</t>
  </si>
  <si>
    <t>SUMINISTRO Y APLICACIÓN DE PINTURA TRÁFICO PARA RAYA CONTINUA SENCILLA EN COLOR BLANCA Y/O AMARILLA DE 10 CM, CON APLICACIÓN DE PRIMARIO PARA ASEGURAR EL CORRECTO ANCLAJE DE LA PINTURA Y DE MICROESFERA REFLEJANTE 330 GR/M2, APLICADA CON MAQUINA PINTARRAYA, INCLUYE: TRAZO, SEÑALAMIENTOS, MANO DE OBRA, PREPARACIÓN Y LIMPIEZA AL FINAL DE LA OBRA.</t>
  </si>
  <si>
    <t xml:space="preserve">SUMINISTRO Y APLICACIÓN DE PINTURA TRÁFICO PARA PETATILLO (PASO PEATONAL) EN COLOR BLANCO Y/O AMARILLO, EN FRANJAS DE 40 CM DE ANCHO CON SEPARACIÓN DE 40 CM ENTRE CADA FRANJA, CON APLICACIÓN DE PRIMARIO PARA ASEGURAR EL CORRECTO ANCLAJE DE LA PINTURA Y DE MICROESFERA REFLEJANTE 330 GR/M2, APLICADA CON MAQUINA PINTARRAYA, INCLUYE: TRAZO, SEÑALAMIENTOS, MANO DE OBRA, PREPARACIÓN Y LIMPIEZA AL FINAL DE LA OBRA. </t>
  </si>
  <si>
    <t xml:space="preserve">SUMINISTRO Y PLANTACIÓN DE CIRUELO (SPODIAS MOMBIN) DE MÍNIMO 2.00 M DE ALTURA Y 2" DE DIÁMETRO EN TRONCO, INCLUYE: HERRAMIENTA, EXCAVACIÓN, CAPA  DE TIERRA VEGETAL, AGUA PARA RIEGO, MANO DE OBRA, RIEGO Y CUIDADOS POR 30 DÍAS. </t>
  </si>
  <si>
    <t xml:space="preserve">SUMINISTRO Y PLANTACIÓN DE ARRAYÁN (PSIDIUM SATORIANUN) DE MÍNIMO 2.00 M DE ALTURA Y 2" DE DIÁMETRO EN TRONCO, INCLUYE: HERRAMIENTA, EXCAVACIÓN, CAPA  DE TIERRA VEGETAL, AGUA PARA RIEGO, MANO DE OBRA, RIEGO Y CUIDADOS POR 30 DÍAS. </t>
  </si>
  <si>
    <t xml:space="preserve">SUMINISTRO Y PLANTACIÓN DE NANCHE O NÍSPERO (BYRSONIMA CRASSIFOLIA) DE MÍNIMO 2.00 M DE ALTURA Y 2" DE DIÁMETRO EN TRONCO, INCLUYE: HERRAMIENTA, EXCAVACIÓN, CAPA  DE TIERRA VEGETAL, AGUA PARA RIEGO, MANO DE OBRA, RIEGO Y CUIDADOS POR 30 DÍAS. </t>
  </si>
  <si>
    <t xml:space="preserve">SUMINISTRO Y PLANTACIÓN DE POMELO O NARANJA AGRIA (CITRUS MAXIMA) DE MÍNIMO 2.00 M DE ALTURA Y 2" DE DIÁMETRO EN TRONCO, INCLUYE: HERRAMIENTA, EXCAVACIÓN, CAPA  DE TIERRA VEGETAL, AGUA PARA RIEGO, MANO DE OBRA, RIEGO Y CUIDADOS POR 30 DÍAS. </t>
  </si>
  <si>
    <t xml:space="preserve">SUMINISTRO Y PLANTACIÓN DE LLUVIA DE ORO ASIÁTICA (CLASSIA FISTULA) DE MÍNIMO 2.00 M DE ALTURA Y 2" DE DIÁMETRO EN TRONCO, INCLUYE: HERRAMIENTA, EXCAVACIÓN, CAPA  DE TIERRA VEGETAL, AGUA PARA RIEGO, MANO DE OBRA, RIEGO Y CUIDADOS POR 30 DÍAS. </t>
  </si>
  <si>
    <t xml:space="preserve">SUMINISTRO Y PLANTACIÓN DE YOLOXÓCHIT O MAGNOLIA (MAGNOLIA MEXICANA) DE MÍNIMO 2.00 M DE ALTURA Y 2" DE DIÁMETRO EN TRONCO, INCLUYE: HERRAMIENTA, EXCAVACIÓN, CAPA  DE TIERRA VEGETAL, AGUA PARA RIEGO, MANO DE OBRA, RIEGO Y CUIDADOS POR 30 DÍAS. </t>
  </si>
  <si>
    <t xml:space="preserve">SUMINISTRO Y PLANTACIÓN DE PLUMERIA RUBRA (CACALOXUCHITL) DE MÍNIMO 2.00 M DE ALTURA Y 2" DE DIÁMETRO EN TRONCO, INCLUYE: HERRAMIENTA, EXCAVACIÓN, CAPA  DE TIERRA VEGETAL, AGUA PARA RIEGO, MANO DE OBRA, RIEGO Y CUIDADOS POR 30 DÍAS. </t>
  </si>
  <si>
    <t xml:space="preserve">SUMINISTRO Y PLANTACIÓN DE TPEHUAJE (LYSLLOMA ACAPULCENSE) DE MÍNIMO 2.00 M DE ALTURA Y 2" DE DIÁMETRO EN TRONCO, INCLUYE: HERRAMIENTA, EXCAVACIÓN, CAPA  DE TIERRA VEGETAL, AGUA PARA RIEGO, MANO DE OBRA, RIEGO Y CUIDADOS POR 30 DÍAS. </t>
  </si>
  <si>
    <t xml:space="preserve">SUMINISTRO Y PLANTACIÓN DE GUAJE (ACACIELLA PAINTERI) DE MÍNIMO 2.00 M DE ALTURA Y 2" DE DIÁMETRO EN TRONCO, INCLUYE: HERRAMIENTA, EXCAVACIÓN, CAPA  DE TIERRA VEGETAL, AGUA PARA RIEGO, MANO DE OBRA, RIEGO Y CUIDADOS POR 30 DÍAS. </t>
  </si>
  <si>
    <t xml:space="preserve">SUMINISTRO Y PLANTACIÓN DE FRESNO O APOMO (BROSIMUM ALICASTRUMI) DE MÍNIMO 2.00 M DE ALTURA Y 2" DE DIÁMETRO EN TRONCO, INCLUYE: HERRAMIENTA, EXCAVACIÓN, CAPA  DE TIERRA VEGETAL, AGUA PARA RIEGO, MANO DE OBRA, RIEGO Y CUIDADOS POR 30 DÍAS. </t>
  </si>
  <si>
    <t xml:space="preserve">SUMINISTRO Y PLANTACIÓN DE PAPELILLO DE HOJAS GRANDES (BURSERA GRANDIFOLIA) DE MÍNIMO 2.00 M DE ALTURA Y 2" DE DIÁMETRO EN TRONCO, INCLUYE: HERRAMIENTA, EXCAVACIÓN, CAPA  DE TIERRA VEGETAL, AGUA PARA RIEGO, MANO DE OBRA, RIEGO Y CUIDADOS POR 30 DÍAS. </t>
  </si>
  <si>
    <t>SUMINISTRO Y PLANTACIÓN DE PLANTA DEDO-MORO DE HASTA 15 CM DE LARGO PROMEDIO, INCLUYE: HERRAMIENTA, EXCAVACIÓN, CAPA DE TIERRA VEGETAL, AGUA PARA RIEGO, MANO DE OBRA Y CUIDADOS POR 30 DÍAS.</t>
  </si>
  <si>
    <t>SUMINISTRO Y PLANTACIÓN DE PLANTA IPOMEA MORADA (IPOMEA PURPUREA) DE HASTA 30 A 50 CM DE LARGO, INCLUYE: HERRAMIENTA, EXCAVACIÓN, CAPA DE TIERRA VEGETAL, AGUA PARA RIEGO, MANO DE OBRA Y CUIDADOS POR 30 DÍAS.</t>
  </si>
  <si>
    <t>SUMINISTRO Y PLANTACIÓN DE PLANTA WEDELIA (GUDELIA) DE HASTA 30 A 50 CM DE LARGO, INCLUYE: HERRAMIENTA, EXCAVACIÓN, CAPA DE TIERRA VEGETAL, AGUA PARA RIEGO, MANO DE OBRA Y CUIDADOS POR 30 DÍAS.</t>
  </si>
  <si>
    <t xml:space="preserve">SUMINISTRO Y APLICACIÓN DE PINTURA TERMOPLÁSTICA PARA LÍNEA DE ALTO EN COLOR BLANCA Y/O AMARILLA DE 40 CM DE ANCHO, CON APLICACIÓN DE PRIMARIO PARA ASEGURAR EL CORRECTO ANCLAJE DE LA PINTURA Y DE MICROESFERA REFLEJANTE 330 GR/M2, APLICADA CON MAQUINA PINTARRAYA, INCLUYE: TRAZO, SEÑALAMIENTOS, MANO DE OBRA, PREPARACIÓN Y LIMPIEZA AL FINAL DE LA OBRA. </t>
  </si>
  <si>
    <t>SUMINISTRO Y APLICACIÓN DE PINTURA TERMOPLÁSTICA PARA ÁREA DE DISCAPACITADOS EN COLOR AZUL, CON APLICACIÓN DE PRIMARIO PARA ASEGURAR EL CORRECTO ANCLAJE DE LA PINTURA Y DE MICROESFERA REFLEJANTE 330 GR/M2, APLICADA CON MAQUINA PINTARRAYA, INCLUYE: TRAZO, SEÑALAMIENTOS, MANO DE OBRA, PREPARACIÓN Y LIMPIEZA AL FINAL DE LA OBRA.</t>
  </si>
  <si>
    <t>SUMINISTRO Y APLICACIÓN DE PINTURA TERMOPLÁSTICA PARA LÍNEAS INTERCALADAS EN ÁREA DE BOMBEROS EN COLOR ROJO Y AMARILLO, CON APLICACIÓN DE PRIMARIO PARA ASEGURAR EL CORRECTO ANCLAJE DE LA PINTURA Y DE MICROESFERA REFLEJANTE 330 GR/M2, APLICADA CON MAQUINA PINTARRAYA, INCLUYE: TRAZO, SEÑALAMIENTOS, MANO DE OBRA, PREPARACIÓN Y LIMPIEZA AL FINAL DE LA OBRA.</t>
  </si>
  <si>
    <t xml:space="preserve">SUMINISTRO Y APLICACIÓN DE PICTOGRAMA DE MINUSVÁLIDOS CON DIÁMETRO PROMEDIO DE 1.60 M, A BASE DE PINTURA DE ACEITE DE SECADO RÁPIDO, MATE MARCA COMEX O SIMILAR, MEDIDAS PROMEDIO DE 1.05 M X 0.85 M CONFORME A DETALLE DE PROYECTO, INCLUYE: HERRAMIENTA, LIMPIEZA Y PREPARACIÓN DE LA SUPERFICIE, MATERIALES, EQUIPO Y MANO DE OBRA. </t>
  </si>
  <si>
    <t>SUMINISTRO Y COLOCACIÓN DE LUMINARIA LED PUNTA POSTE MODELO ALTAIR IYF 39W, POTENCIA DE 39 WATTS, 120-277 VOLTS, 60 HZ, 4,000°K, ÓPTICA SIMÉTRICA, CON SHORTING CAP, CATALOGOALTIYF-GTF-5-VS-NDL-39W550-IAMXP-1-C1-GY9007, INCLUYE: HERRAMIENTA, SUMINISTRO, FLETES, ACARREOS, ELEVACIÓN, CONEXIONES, PRUEBAS, EQUIPO Y MANO DE OBRA.</t>
  </si>
  <si>
    <t>SUMINISTRO Y COLOCACIÓN DE POSTE DE SECCIÓN CIRCULAR TIPO CÓNICO PARA ALUMBRADO PÚBLICO DE 5.50 M DE ALTURA, PUNTA POSTE CON NIPLE PARA MONTAJE DE LUMINARIA  DE DIÁMETRO SEGÚN ESPECIFICACIÓN DE LUMINARIA Y CON PLACA BASE DE 280 X 280 MM Y UN ESPESOR DE 19 MM (3/4"), CON 4 BARRENOS  DISTANCIADOS  A 190 MM ENTRE EJES, CON 4 BARRENOS DE  28.6 MM DE DIÁMETRO, CON REGISTRO PARA CONEXIONES DE 195 MM DE LONGITUD X 80 MM DE ANCHO DE FORMA OVALADA, CON UNA TAPA TROQUELADA OVALADA DE ACUERDO A DIBUJO ESQUEMÁTICO, QUE SE  FIJARA MEDIANTE DOS TORNILLOS EN LOS EXTREMOS LONGITUDINALES UBICADA A 60 CM DESDE LA BASE, PINTURA PRIMARIO ANTICORROSIVO ROJO OXIDO Y PINTURA PARA ACABADO SEGÚN COLOR ACORDADO CON LA SUPERVISIÓN DE OBRA, INCLUYE: HERRAMIENTA, SUMINISTRO, FLETES, ACARREOS, ELEVACIÓN, PLOMEADO, EQUIPO Y MANO DE OBRA.</t>
  </si>
  <si>
    <t>SUMINISTRO E INSTALACIÓN DE TUBO PAD RD 19 DE 35 MM DE Ø, INCLUYE: HERRAMIENTA, MATERIALES, DESPERDICIOS, ACARREO AL SITIO DE COLOCACIÓN, GUIADO Y MANO DE OBRA.</t>
  </si>
  <si>
    <t>SUMINISTRO E INSTALACIÓN DE TUBO PVC CONDUIT S. P. DE 35 MM, INCLUYE: HERRAMIENTA, MATERIAL, DESPERDICIO, ACARREO AL SITIO DE COLOCACIÓN, GUIADO Y MANO DE OBRA.</t>
  </si>
  <si>
    <r>
      <t>LUMINARIO TIPO VIALIDAD MARCA SIGNIFY</t>
    </r>
    <r>
      <rPr>
        <sz val="8"/>
        <color rgb="FF000000"/>
        <rFont val="Isidora Bold"/>
      </rPr>
      <t xml:space="preserve"> USO INTEMPERIE MODELO ROAD FOCUS, FABRICADA EN FUNDICIÓN DE ALUMINIO INYECTADA A PRESIÓN PINTADA CON PINTURA POLIÉSTER APLICADA MEDIANTE PROCESO ELECTROESTÁTICO COLOR GRIS, EQUIPADA CON DRIVER QUE TRABAJA A 120 A 277 VOLTS, CON UN CONSUMO MÁXIMO DE 53 WATTS Y 16 LEDS EFICIENCIA LUMÍNICA DE 6,356 LUMENES PARA LA CURVA LE2 A 4000° K. DIMEABLE DE 0 A 10 V. CON SISTEMA ÓPTICO COMPUESTO POR PRISMAS PATENTADO EN CONJUNTO CAPAZ DE GENERAR CURVA II MEDIA CUTOFF. EQUIPADA CON SISTEMA DE PROTECCIÓN CONTRA DESCARGAS PARA 10KV / 10KA CLASE “C” INCLUYE BASE PARA FOTO CONTROL  Y SHORTING CAP, NIVEL DE PROTECCIÓN IP EN SISTEMA ELÉCTRICO IP64 NIVEL DE PROTECCIÓN IP EN SISTEMA ÓPTICO IP66 GARANTÍA INTEGRAL EN DRIVER Y SISTEMA ELÉCTRICO: 10 AÑOS GARANTÍA INTEGRAL EN SISTEMA ÓPTICO: 10 AÑOS.  CATALOGO RFS-54W16LED4K-G2-R2M-UNV-DMG-PH9-RCD7-GY3</t>
    </r>
  </si>
  <si>
    <t>TAPONADO DE DUCTOS EN EL REGISTRO DE ALUMBRADO DE 35 MM DE Ø, POSTERIOR A LA INSTALACIÓN DEL CABLEADO CON ESPUMA DE POLIURETANO (SELLO DUCTO) O SIMILAR, INCLUYE: HERRAMIENTA, MATERIALES, ACARREOS Y MANO DE OBRA.</t>
  </si>
  <si>
    <t>B9</t>
  </si>
  <si>
    <r>
      <rPr>
        <sz val="8"/>
        <color rgb="FF000000"/>
        <rFont val="Isidora Bold"/>
      </rPr>
      <t>POSTE METÁLICO</t>
    </r>
    <r>
      <rPr>
        <sz val="8"/>
        <color indexed="8"/>
        <rFont val="Isidora Bold"/>
      </rPr>
      <t xml:space="preserve"> CÓNICO CIRCULAR DE</t>
    </r>
    <r>
      <rPr>
        <sz val="8"/>
        <color rgb="FF000000"/>
        <rFont val="Isidora Bold"/>
      </rPr>
      <t xml:space="preserve"> 9 M,  PERCHA SENCILLA</t>
    </r>
    <r>
      <rPr>
        <sz val="8"/>
        <color indexed="8"/>
        <rFont val="Isidora Bold"/>
      </rPr>
      <t>, CON UNA CONICIDAD DE 3.55 MM POR CADA 305 MM FABRICADO CON LAMINA DE ACERO ROLADO EN CALIENTE CALIBRE 11 CON 36,000 LB/PULGADA2 DE RESISTENCIA. LA PLACA BASE ESTÁ FABRICADA CON ACERO ROLADO EN CALIENTE CON 36,000 LB/PULGADA2 DE RESISTENCIA DE DIMENSIONES 280 X 280 MM Y UN ESPESOR DE 12.7 MM DISTANCIA ENTRE PERFORACIONES 190 MM, CON ARO DE REFUERZO DE 127 MM X 5 MM, QUE PERMITE AMPLIAR LA RESISTENCIA AL DETERIORO DEL POSTE POR EFECTOS AMBIENTALES.  QUE CUENTE CON REGISTRO PARA CONEXIONES FABRICADO CON PTR DE 3" X 5" CALIBRE 11 CON 36,000 LB/PULGADA2 DE RESISTENCIA Y LA TAPA DE 80 MM POR 131 MM PREPARADO PARA MONTARSE EN ANCLA DE 4 BASTONES DE 3/4". PINTADO CON ANTICORROSIVO COLOR ROJO OXIDO EN EL INTERIOR Y EL EXTERIOR, Y ACABADO EN EL EXTERIOR CON PINTURA DE ESMALTE ALQUIDÁLICO COLOR BLANCO.  INCLUYE: HERRAMIENTA, SUMINISTRO, FLETES, ACARREOS, ELEVACIÓN, PLOMEADO, EQUIPO Y MANO DE OBRA.</t>
    </r>
  </si>
  <si>
    <r>
      <rPr>
        <sz val="8"/>
        <color rgb="FF000000"/>
        <rFont val="Isidora Bold"/>
      </rPr>
      <t>SUMINISTRO Y COLOCACIÓN DE ANCLA</t>
    </r>
    <r>
      <rPr>
        <sz val="8"/>
        <color indexed="8"/>
        <rFont val="Isidora Bold"/>
      </rPr>
      <t xml:space="preserve"> PARA POSTE METÁLICO DE</t>
    </r>
    <r>
      <rPr>
        <sz val="8"/>
        <color rgb="FF000000"/>
        <rFont val="Isidora Bold"/>
      </rPr>
      <t xml:space="preserve"> 9 M</t>
    </r>
    <r>
      <rPr>
        <sz val="8"/>
        <color indexed="8"/>
        <rFont val="Isidora Bold"/>
      </rPr>
      <t xml:space="preserve"> DE ALTURA DE 0.40X0.40X1.00 M, A BASE DE CONCRETO HECHO EN OBRA DE F'C = 250 KG/CM2, DISTANCIA ENTRE BASTONES PARA LA SUJECIÓN DE LA BASE DEL POSTE DE 190 MM. INCLUYE: HERRAMIENTA, ESTRIBOS DE ALAMBRÓN DE 1/4"  UNIDOS  CON SOLDADURA ELÉCTRICA @ 15 CM, 4 BASTONES ROSCADOS DE 3/4" X 0.90 M, 4 TUERCAS Y 4 RODANAS GALVANIZADAS, COLADO  DE  CONCRETO, CURVA Y TUBO PVC CONDUIT DE 1 1/4", RETIRO DE EXCEDENTES E INSTALACIÓN DE GUÍA CON ALAMBRE GALVANIZADO, EQUIPO Y MANO DE OBRA.</t>
    </r>
  </si>
  <si>
    <t xml:space="preserve">MAMPOSTERÍA DE PIEDRA BRAZA ASENTADA CON MORTERO CEMENTO-ARENA 1:3, ACABADO APARENTE DOS CARAS, DE 0.00 A 3.00 M DE ALTURA, INCLUYE: SELECCIÓN DE PIEDRA, MATERIALES, DESPERDICIOS, MANO DE OBRA, HERRAMIENTA, ANDAMIOS, EQUIPO Y ACARREOS. </t>
  </si>
  <si>
    <t xml:space="preserve">MAMPOSTERÍA DE PIEDRA BRAZA ASENTADA CON MORTERO CEMENTO-ARENA 1:3, ACABADO APARENTE UNA CARA, DE 0.00 A 3.00 M DE ALTURA, INCLUYE: SELECCIÓN DE PIEDRA, MATERIALES, DESPERDICIOS, MANO DE OBRA, HERRAMIENTA, ANDAMIOS, EQUIPO Y ACARREOS. </t>
  </si>
  <si>
    <t>CALAVEREADO EN JUNTA DE MAMPOSTERÍA EXISTENTE A BASE DE MORTERO CEMENTO-ARENA PROPORCIÓN 1:3, INCLUYE: MATERIALES, MANO DE OBRA, EQUIPO Y HERRAMIENTA.</t>
  </si>
  <si>
    <t>REPISÓN DE CONCRETO HECHO EN OBRA F'C= 150 KG/CM2, EN FORMAR RECTANGULAR, MEDIDAS DE 50 CM DE ANCHO Y 10 CM DE ESPESOR, ARMADO CON MALLA ELECTROSOLDADA 6X6/10-10, TERMINADO EN AMBOS EXTREMOS CON CHAFLÁN DE 1", INCLUYE: HERRAMIENTA, SUMINISTRO DE MATERIALES, CIMBRA, CORTES, DESPERDICIOS, COLADO, VIBRADO, DESCIMBRA, CURADO, EQUIPO Y MANO DE OBRA.</t>
  </si>
  <si>
    <t>SUMINISTRO, HABILITADO Y COLOCACIÓN DE PLACA DE ACERO A-36 DE 8" X 5" X 1/4", CON 4 ANCLAS PARA PLACA A BASE DE VARILLA DE 3/8" CON UN DESARROLLO DE 30 CM CON ROSCA EN AMBOS LADOS, INCLUYE: HERRAMIENTA, ACARREOS, PRIMARIO ANTICORROSIVO, TRAZO, CORTES, SOLDADURA, FIJACIÓN, MATERIALES, EQUIPO Y MANO DE OBRA.</t>
  </si>
  <si>
    <t>SUMINISTRO Y PLANTACIÓN DE CIRUELO (SPODIAS MOMBIN) DE MÍNIMO 2.00 M DE ALTURA Y 2" DE DIÁMETRO EN TRONCO, INCLUYE: HERRAMIENTA, EXCAVACIÓN, CAPA  DE TIERRA VEGETAL, AGUA PARA RIEGO, MANO DE OBRA, RIEGO Y CUIDADOS POR 30 DÍAS.</t>
  </si>
  <si>
    <t>SUMINISTRO Y PLANTACIÓN DE ÁRBOL ARRAYÁN (PSIDIUM SATORIANUN) DE MÍNIMO 2.00 M DE ALTURA Y 2" DE DIÁMETRO EN TRONCO, INCLUYE: HERRAMIENTA, EXCAVACIÓN, CAPA  DE TIERRA VEGETAL, AGUA PARA RIEGO, MANO DE OBRA, RIEGO Y CUIDADOS POR 30 DÍAS.</t>
  </si>
  <si>
    <t>SUMINISTRO Y PLANTACIÓN DE NANCHE O NÍSPERO (BYRSONIMA CRASSIFOLIA) DE MÍNIMO 2.00 M DE ALTURA Y 2" DE DIÁMETRO EN TRONCO, INCLUYE: HERRAMIENTA, EXCAVACIÓN, CAPA  DE TIERRA VEGETAL, AGUA PARA RIEGO, MANO DE OBRA, RIEGO Y CUIDADOS POR 30 DÍAS.</t>
  </si>
  <si>
    <t>SUMINISTRO Y PLANTACIÓN DE POMELO O NARANJA AGRIA (CITRUS MAXIMA) DE MÍNIMO 2.00 M DE ALTURA Y 2" DE DIÁMETRO EN TRONCO, INCLUYE: HERRAMIENTA, EXCAVACIÓN, CAPA  DE TIERRA VEGETAL, AGUA PARA RIEGO, MANO DE OBRA, RIEGO Y CUIDADOS POR 30 DÍAS.</t>
  </si>
  <si>
    <t>SUMINISTRO Y PLANTACIÓN DE ÁRBOL OLIVO NEGRO (BUCIDA BUCERAS L) DE MÍNIMO 2.00 M DE ALTURA Y 2" DE DIÁMETRO EN TRONCO, INCLUYE: HERRAMIENTA, EXCAVACIÓN, CAPA  DE TIERRA VEGETAL, AGUA PARA RIEGO, MANO DE OBRA, RIEGO Y CUIDADOS POR 30 DÍAS.</t>
  </si>
  <si>
    <t>SUMINISTRO Y PLANTACIÓN DE LLUVIA DE ORO ASIÁTICA (CLASSIA FISTULA) DE MÍNIMO 2.00 M DE ALTURA Y 2" DE DIÁMETRO EN TRONCO, INCLUYE: HERRAMIENTA, EXCAVACIÓN, CAPA  DE TIERRA VEGETAL, AGUA PARA RIEGO, MANO DE OBRA, RIEGO Y CUIDADOS POR 30 DÍAS.</t>
  </si>
  <si>
    <t>SUMINISTRO Y PLANTACIÓN DE YOLOXÓCHIT O MAGNOLIA (MAGNOLIA MEXICANA) DE MÍNIMO 2.00 M DE ALTURA Y 2" DE DIÁMETRO EN TRONCO, INCLUYE: HERRAMIENTA, EXCAVACIÓN, CAPA  DE TIERRA VEGETAL, AGUA PARA RIEGO, MANO DE OBRA, RIEGO Y CUIDADOS POR 30 DÍAS.</t>
  </si>
  <si>
    <t>SUMINISTRO Y PLANTACIÓN DE PLUMERIA RUBRA (CACALOXUCHITL)DE MÍNIMO 2.00 M DE ALTURA Y 2" DE DIÁMETRO EN TRONCO, INCLUYE: HERRAMIENTA, EXCAVACIÓN, CAPA  DE TIERRA VEGETAL, AGUA PARA RIEGO, MANO DE OBRA, RIEGO Y CUIDADOS POR 30 DÍAS.</t>
  </si>
  <si>
    <t>SUMINISTRO Y PLANTACIÓN DE GUANACASTE O PAROTA (ENTEROLOBLUM CYCLOACARPUM) DE MÍNIMO 2.00 M DE ALTURA Y 2" DE DIÁMETRO EN TRONCO, INCLUYE: HERRAMIENTA, EXCAVACIÓN, CAPA  DE TIERRA VEGETAL, AGUA PARA RIEGO, MANO DE OBRA, RIEGO Y CUIDADOS POR 30 DÍAS.</t>
  </si>
  <si>
    <t>SUMINISTRO Y PLANTACIÓN DE TPEHUAJE (LYSLLOMA ACAPULCENSE) DE MÍNIMO 2.00 M DE ALTURA Y 2" DE DIÁMETRO EN TRONCO, INCLUYE: HERRAMIENTA, EXCAVACIÓN, CAPA  DE TIERRA VEGETAL, AGUA PARA RIEGO, MANO DE OBRA, RIEGO Y CUIDADOS POR 30 DÍAS.</t>
  </si>
  <si>
    <t>SUMINISTRO Y PLANTACIÓN DE GUAJE (ACACIELLA PAINTERI) DE MÍNIMO 2.00 M DE ALTURA Y 2" DE DIÁMETRO EN TRONCO, INCLUYE: HERRAMIENTA, EXCAVACIÓN, CAPA  DE TIERRA VEGETAL, AGUA PARA RIEGO, MANO DE OBRA, RIEGO Y CUIDADOS POR 30 DÍAS.</t>
  </si>
  <si>
    <t>SUMINISTRO Y PLANTACIÓN DE FRESNO O APOMO (BROSIMUM ALICASTRUMI) DE MÍNIMO 2.00 M DE ALTURA Y 2" DE DIÁMETRO EN TRONCO, INCLUYE: HERRAMIENTA, EXCAVACIÓN, CAPA  DE TIERRA VEGETAL, AGUA PARA RIEGO, MANO DE OBRA, RIEGO Y CUIDADOS POR 30 DÍAS.</t>
  </si>
  <si>
    <t>SUMINISTRO Y PLANTACIÓN DE MEZQUITE (PROSOPLS LAEVLGATA) DE MÍNIMO 2.00 M DE ALTURA Y 2" DE DIÁMETRO EN TRONCO, INCLUYE: HERRAMIENTA, EXCAVACIÓN, CAPA  DE TIERRA VEGETAL, AGUA PARA RIEGO, MANO DE OBRA, RIEGO Y CUIDADOS POR 30 DÍAS.</t>
  </si>
  <si>
    <t>SUMINISTRO Y PLANTACIÓN DE PAPELILLO DE HOJAS GRANDES (BURSERA GRANDIFOLIA) DE MÍNIMO 2.00 M DE ALTURA Y 2" DE DIÁMETRO EN TRONCO, INCLUYE: HERRAMIENTA, EXCAVACIÓN, CAPA  DE TIERRA VEGETAL, AGUA PARA RIEGO, MANO DE OBRA, RIEGO Y CUIDADOS POR 30 DÍAS.</t>
  </si>
  <si>
    <t>SUMINISTRO Y PLANTACIÓN DE BUGANBILIA (BOUGAINVILLEA SPP) DE MÍNIMO 2.00 M DE ALTURA Y 2" DE DIÁMETRO EN TRONCO, INCLUYE: HERRAMIENTA, EXCAVACIÓN, CAPA  DE TIERRA VEGETAL, AGUA PARA RIEGO, MANO DE OBRA, RIEGO Y CUIDADOS POR 30 DÍAS.</t>
  </si>
  <si>
    <t>SUMINISTRO Y PLANTACIÓN DE PLANTA SALVIA AZUL (SALVIA FARINACEA) DE HASTA 40 CM DE ALTURA PROMEDIO, INCLUYE: HERRAMIENTA, EXCAVACIÓN, CAPA DE TIERRA VEGETAL, AGUA PARA RIEGO, MANO DE OBRA Y CUIDADOS POR 30 DÍAS.</t>
  </si>
  <si>
    <t>SUMINISTRO Y PLANTACIÓN DE PLANTA LAVANDA DE HASTA 30 A 50 CM DE LARGO, INCLUYE: HERRAMIENTA, EXCAVACIÓN, CAPA DE TIERRA VEGETAL, AGUA PARA RIEGO, MANO DE OBRA Y CUIDADOS POR 30 DÍAS.</t>
  </si>
  <si>
    <t>SUMINISTRO Y PLANTACIÓN DE PLANTA ROMERO DE HASTA 30 A 50 CM DE LARGO, INCLUYE: HERRAMIENTA, EXCAVACIÓN, CAPA DE TIERRA VEGETAL, AGUA PARA RIEGO, MANO DE OBRA Y CUIDADOS POR 30 DÍAS.</t>
  </si>
  <si>
    <t>SUMINISTRO Y PLANTACIÓN DE PLANTA PASTO STIPA DE HASTA 30 A 50 CM DE LARGO, INCLUYE: HERRAMIENTA, EXCAVACIÓN, CAPA DE TIERRA VEGETAL, AGUA PARA RIEGO, MANO DE OBRA Y CUIDADOS POR 30 DÍAS.</t>
  </si>
  <si>
    <t>SUMINISTRO Y COLOCACIÓN DE TIERRA VEGETAL PREPARADA PARA JARDINERÍA, INCLUYE: SUMINISTRO, ACARREO, COLOCACIÓN, MANO DE OBRA, EQUIPO Y HERRAMIENTA.</t>
  </si>
  <si>
    <t>PISO DE CONCRETO PREMEZCLADO F'C= 200 KG/CM2 CON AGREGADO INTEGRAL DE GRANO DE MÁRMOL H3 (5 KG POR 1 M2), DE 10 CM DE ESPESOR, ACABADO LAVADO, INCLUYE: HERRAMIENTA, ACARREOS, PREPARACIÓN DE LA SUPERFICIE, NIVELACIÓN, CIMBRADO, DESCIMBRADO,  COLADO, VIBRADO, SUMINISTRO DE MATERIALES, EQUIPO Y MANO DE OBRA.</t>
  </si>
  <si>
    <t>FIRME DE 8 CM DE ESPESOR DE CONCRETO PREMEZCLADO F´C= 100 KG/CM2, ACABADO COMÚN, INCLUYE: CIMBRA, DESCIMBRA, COLADO, CURADO, MATERIALES, DESPERDICIOS Y  MANO DE OBRA, EQUIPO Y HERRAMIENTA.</t>
  </si>
  <si>
    <t>SUMINISTRO Y COLOCACIÓN DE CONCRETO PREMEZCLADO BOMBEABLE  F'C=250 KG/CM2, T.M.A.19 MM, REV. 16 CM, R.N., INCLUYE: COLADO, EXTENDIDO, NIVELADO, MATERIALES, MANIOBRAS, BOMBA, VIBRADO, DESPERDICIO, MANO DE OBRA, HERRAMIENTA Y EQUIPO.</t>
  </si>
  <si>
    <t>CIMBRA EN MUROS, ACABADO APARENTE, INCLUYE: SUMINISTRO DE MATERIALES, ACARREOS, CORTES, HABILITADO, CIMBRADO, CHAFLANES, DESCIMBRADO, MANO DE OBRA, LIMPIEZA, EQUIPO Y HERRAMIENTA.</t>
  </si>
  <si>
    <t>GUARNICIÓN TIPO "I" EN SECCIÓN 15X30 CM DE ALTURA A BASE DE CONCRETO PREMEZCLADO F´C= 200 KG/CM2, R. N., T.M.A. 19 MM, COLOR NATURAL, ACABADO COMÚN EN LOS COSTADOS Y PULIDO EN CORONA, INCLUYE: CIMBRA, DESCIMBRA, COLADO, MATERIALES, CURADO, DESPERDICIOS, MANO DE OBRA, EQUIPO Y HERRAMIENTA.</t>
  </si>
  <si>
    <t>SUMINISTRO Y COLOCACIÓN DE CONCRETO HECHO EN OBRA F´C= 200KG/CM2 RESISTENCIA NORMAL, INCLUYE: MATERIALES, COLADO, VIBRADO, DESCIMBRA, CURADO,  MANO DE OBRA, EQUIPO Y HERRAMIENTA.</t>
  </si>
  <si>
    <t>SUMINISTRO Y COLOCACIÓN  DE MÓDULO EJERCICIO TIPO "CAMINADORA", MODELO RD-110 O SIMILAR EN CALIDAD, MEDIDAS: 1.09 X 0.55 X 1.44 M, INCLUYE: HERRAMIENTA, MATERIALES, ACARREOS, FIJACIÓN, EQUIPO Y MANO DE OBRA.</t>
  </si>
  <si>
    <t>SUMINISTRO Y COLOCACIÓN  DE MÓDULO EJERCICIO TIPO "CAMINADORA", MODELO RD-104 O SIMILAR EN CALIDAD, MEDIDAS: 1.09 X 0.55 X 1.44 M, INCLUYE: HERRAMIENTA, MATERIALES, ACARREOS, FIJACIÓN, EQUIPO Y MANO DE OBRA.</t>
  </si>
  <si>
    <t>SUMINISTRO Y COLOCACIÓN  DE MÓDULO EJERCICIO TIPO "ABDOMINAL DOBLE", MODELO RD-106 O SIMILAR EN CALIDAD, MEDIDAS: 1.56 X 1.17 X 0.58 M, INCLUYE: HERRAMIENTA, MATERIALES, ACARREOS, FIJACIÓN, EQUIPO Y MANO DE OBRA.</t>
  </si>
  <si>
    <t>SUMINISTRO Y COLOCACIÓN  DE MÓDULO EJERCICIO TIPO "GIRATORIO", MODELO RD-I163 O SIMILAR EN CALIDAD, MEDIDAS: 1.12 X 1.04 X 1.54 M, INCLUYE: HERRAMIENTA, MATERIALES, ACARREOS, FIJACIÓN, EQUIPO Y MANO DE OBRA.</t>
  </si>
  <si>
    <t>SUMINISTRO Y COLOCACIÓN  DE MÓDULO EJERCICIO TIPO "BARRAS PULL UP", MODELO RD-123 O SIMILAR EN CALIDAD, MEDIDAS: 2.86 X 0.14 X 2.30 M, INCLUYE: HERRAMIENTA, MATERIALES, ACARREOS, FIJACIÓN, EQUIPO Y MANO DE OBRA.</t>
  </si>
  <si>
    <t>SUMINISTRO Y COLOCACIÓN  DE MÓDULO EJERCICIO TIPO "BARRAS PARALELAS", MODELO RD-126 O SIMILAR EN CALIDAD, MEDIDAS: 2.50 X 0.76 X 1.50  M, INCLUYE: HERRAMIENTA, MATERIALES, ACARREOS, FIJACIÓN, EQUIPO Y MANO DE OBRA.</t>
  </si>
  <si>
    <t>SUMINISTRO Y COLOCACIÓN  DE MÓDULO EJERCICIO TIPO "CUERDA Y POSTE", MODELO RD-130 O SIMILAR EN CALIDAD, MEDIDAS: 5.21 X 0.11 X 3.05  M, INCLUYE: HERRAMIENTA, MATERIALES, ACARREOS, FIJACIÓN, EQUIPO Y MANO DE OBRA.</t>
  </si>
  <si>
    <t>SUMINISTRO Y COLOCACIÓN  DE MÓDULO EJERCICIO TIPO "PECHO Y ESPALDA", MODELO RD-101 O SIMILAR EN CALIDAD, MEDIDAS: 2.48 X 0.80 X 2.05 M, INCLUYE: HERRAMIENTA, MATERIALES, ACARREOS, FIJACIÓN, EQUIPO Y MANO DE OBRA.</t>
  </si>
  <si>
    <t>SUMINISTRO Y COLOCACIÓN  DE MÓDULO EJERCICIO TIPO "BARRAS PARA HACER BALANCE", MODELO RD-G155 O SIMILAR EN CALIDAD, MEDIDAS: 3.69 X 1.17 X 0.35 M, INCLUYE: HERRAMIENTA, MATERIALES, ACARREOS, FIJACIÓN, EQUIPO Y MANO DE OBRA.</t>
  </si>
  <si>
    <t>SUMINISTRO Y COLOCACIÓN DE CONCRETO PREMEZCLADO BOMBEABLE F'C= 250 KG/CM2, 14 DÍAS, T.M.A. 3/4", REV. 16, INCLUYE: HERRAMIENTA, MANIOBRAS, BOMBA, ACARREOS, DESPERDICIOS, COLADO, VIBRADO, CURADO, MATERIALES, PRUEBAS DE LABORATORIO, EQUIPO Y MANO DE OBRA.</t>
  </si>
  <si>
    <t>SUMINISTRO Y COLOCACIÓN DE CONCRETO PREMEZCLADO BOMBEABLE F'C= 250 KG/CM2, R.N., T.M.A. 3/4", REV. 16, INCLUYE: HERRAMIENTA, MANIOBRAS, BOMBA, ACARREOS, DESPERDICIOS, COLADO, VIBRADO, CURADO, MATERIALES, PRUEBAS DE LABORATORIO, EQUIPO Y MANO DE OBRA.</t>
  </si>
  <si>
    <t>CIMBRA DE MADERA EN PERGOLADO DE ESTRUCTURA, ACABADO APARENTE, INCLUYE: HERRAMIENTA, HABILITADO, CHAFLANES, CIMBRA, DESCIMBRA, LIMPIEZA, ACARREO DE MATERIALES AL SITIO DE SU UTILIZACIÓN, A CUALQUIER NIVEL, EQUIPO Y MANO DE OBRA.</t>
  </si>
  <si>
    <t>DESMONTAJE Y RETIRO CON RECUPERACIÓN DE LUMINARIAS EXISTENTES EN BOVEDA, A CUALQUIER ALTURA, INCLUYE: HERRAMIENTA, DESCONEXIÓN, ACARREOS A LUGAR INDICADO POR EL SUPERVISOR, MATERIALES, EQUIPO Y MANO DE OBRA.</t>
  </si>
  <si>
    <t>CIMBRA DE MADERA ACABADO APARENTE, CON MADERA DE ÁLAMO, ACABADO FENÓLICO, INCLUYE: HERRAMIENTA, HABILITADO, CHAFLANES, CIMBRA, DESCIMBRA, LIMPIEZA, ACARREO DE MATERIALES AL SITIO DE SU UTILIZACIÓN, A CUALQUIER NIVEL, EQUIPO Y MANO DE OBRA.</t>
  </si>
  <si>
    <t>MUROS DE CONCRETO</t>
  </si>
  <si>
    <t>LOSA DE CONCRETO</t>
  </si>
  <si>
    <t>SUMINISTRO Y COLOCACIÓN DE CONCRETO HECHO EN OBRA F'C= 250 KG/CM2, T.M.A. 3/4", EN LOSA, INCLUYE: HERRAMIENTA, MANIOBRAS, ACARREOS, DESPERDICIOS, COLADO, VIBRADO, CURADO, MATERIALES, PRUEBAS DE LABORATORIO, EQUIPO Y MANO DE OBRA.</t>
  </si>
  <si>
    <t>FIRME DE CONCRETO HECHO EN OBRA DE F'C= 200 KG/CM2, T.MA. 3/4", R.N., DE 10 CM DE ESPESOR, TERMINADO RUGOSO, INCLUYE: HERRAMIENTA, ELABORACIÓN DE CONCRETO, ACARREOS, COLADO, VIBRADO, EQUIPO Y MANO DE OBRA.</t>
  </si>
  <si>
    <t xml:space="preserve">SUMINISTRO Y COLOCACIÓN DE PISO CERÁMICO RECTIFICADO, MODELO GEOLOGIC DELTA GREY DE 59X59 CM O SIMILAR, ASENTADO CON PEGAPISO, JUNTAS A HUESO, INCLUYE: HERRAMIENTA, JUNTEADOR SIN ARENA COLOR S.M.A., CORTES, REMATES, ESCUADRE, DESPERDICIOS, DESPATINADO, ACARREOS, MATERIALES, LIMPIEZA Y MANO DE OBRA. </t>
  </si>
  <si>
    <t xml:space="preserve">ZOCLO DE PISO CERÁMICO RECTIFICADO, MODELO GEOLOGIC DELTA GREY O SIMILAR EN FORMATO 10 X 59 CM, ASENTADO CON PEGAPISO, JUNTAS A HUESO, INCLUYE: HERRAMIENTA, JUNTEADOR SIN ARENA COLOR S.M.A., CORTES, REMATES, ESCUADRE, DESPERDICIOS, DESPATINADO, ACARREOS, MATERIALES, LIMPIEZA Y MANO DE OBRA. </t>
  </si>
  <si>
    <t>RECUBRIMIENTO CERÁMICO PARA MURO EN FORMATO RECTIFICADO, MODELO TRILOGY MARBLE COVELANO WHITE O SIMILAR EN FORMATO 59 X 119 CM, JUNTAS A HUESO, ASENTADO CON ADHESIVO NORMAL COLOR S.M.A., INCLUYE: HERRAMIENTA, JUNTEADOR SIN ARENA COLOR S.M.A., RECORTES EN REMATES A MUROS, NIVELADO, ACARREOS, ELEVACIONES, DESPERDICIOS, MATERIALES, EQUIPO Y MANO DE OBRA.</t>
  </si>
  <si>
    <t>SUMINISTRO Y APLICACIÓN DE TEXTUCO TIPO YESO O SIMILAR EN CALIDAD, ACABADO LISO, COLOR BLANCO, RESISTENCIA 60 KG/CM2, RENDIMIENTO PROMEDIO DE 5 KG/M2, LIMPIANDO Y PREPARANDO LA SUPERFICIE, INCLUYE: HERRAMIENTA, ANDAMIOS, MATERIALES, EQUIPO Y MANO DE OBRA.</t>
  </si>
  <si>
    <t>SUMINISTRO E INSTALACIÓN DE TRANSFORMADOR DE DISTRIBUCIÓN TRIFÁSICO TIPO POSTE DE 5 KVA, A 23KV -220/127V, CONEXIÓN DELTA-ESTRELLA, OPERACIÓN RADIAL, CUMPLIR CON NMX-J-116-ANCE, PROLEC O SIMILAR EN CALIDAD, INCLUYE: HERRAMIENTA, FLETE Y MANIOBRAS, ELEVACIONES, CONEXIONES, FIJACIÓN, EQUIPO Y MANO DE OBRA ESPECIALIZADA.</t>
  </si>
  <si>
    <r>
      <rPr>
        <sz val="8"/>
        <color rgb="FF000000"/>
        <rFont val="Isidora Bold"/>
      </rPr>
      <t>SUMINISTRO Y COLOCACIÓN DE BRAZO TIPO "I" DE 1.80 m</t>
    </r>
    <r>
      <rPr>
        <sz val="8"/>
        <color indexed="8"/>
        <rFont val="Isidora Bold"/>
      </rPr>
      <t xml:space="preserve"> CED. 30, CON TUBULAR DE 2-3/8", PARA PERCHA EN POSTE METALICO, CON ELEVACION DE</t>
    </r>
    <r>
      <rPr>
        <sz val="8"/>
        <color rgb="FF000000"/>
        <rFont val="Isidora Bold"/>
      </rPr>
      <t xml:space="preserve"> 0.72 m</t>
    </r>
    <r>
      <rPr>
        <sz val="8"/>
        <color indexed="8"/>
        <rFont val="Isidora Bold"/>
      </rPr>
      <t>, PINTURA PRAIMER ANTICORROSIVA ROJO OXIDO Y PINTURA PARA ACABADO SEGÚN COLOR ACORDADO CON LA SUPERVISIÓN DE OBRA, INCLUYE: HERRAMIENTA, SUMINISTRO, FLETES, ACARREOS, ELEVACIÓN, PLOMEADO, EQUIPO Y MANO DE OBRA.</t>
    </r>
  </si>
  <si>
    <t>SUMINISTRO Y COLOCACIÓN DE LUMINARIA HERMÉTICA LED DE SOBREPONER, BL U SERIE, MODELO L6471-110, DE 25 W, 2300 LUMENES 4000°K, COLOR BLANCO, IP 40, MEDIDA 1.19 X 0.05 M, MONTAJE SOBREPUESTO EN LOSA, CUALQUIER ALTURA, INCLUYE: HERRAMIENTA, ACARREOS, ELEMENTOS DE FIJACIÓN, CONEXIONES, AJUSTES, PRUEBAS, MATERIALES, EQUIPO Y MANO DE OBRA.</t>
  </si>
  <si>
    <t xml:space="preserve">SUMINISTRO Y COLOCACIÓN DE LUMINARIA LED DE EMPOTRAR, SERIE LUNA SSD IP 65, CLAVE L5008-110 MOD. LUNA 9 SSD IP65 O SIMILAR EN CALIDAD, DE 9 W, TEMPERATURA DE COLOR 4000 K, 700 LM, COLOR BLANCO, IP-65, MEDIDAS DE 166 MM, INCLUYE: HERRAMIENTA, SUMINISTRO, FLETES, ACARREOS, CORTES, DEMOLICIONES, RESANES, ADECUACIONES, CONEXIONES, PRUEBAS, EQUIPO Y MANO DE OBRA.  </t>
  </si>
  <si>
    <t xml:space="preserve">SUMINISTRO Y COLOCACIÓN DE LUMINARIA LED DE EMPOTRAR EN PISO, MOD. UGL008 O SIMILAR EN CALIDAD, DE 18 W, TEMPERATURA DE COLOR 3000 K, IP 67, MEDIDAS DE 160 MM, INCLUYE: HERRAMIENTA, SUMINISTRO, FLETES, ACARREOS, CORTES, DEMOLICIONES, RESANES, ADECUACIONES, CONEXIONES, PRUEBAS, EQUIPO Y MANO DE OBRA.  </t>
  </si>
  <si>
    <t>SUMINISTRO, HABILITADO Y MONTAJE DE PLACA DE ACERO A-36 DE 30 X 52 CM Y 3/4", INCLUYE: HERRAMIENTA, TRAZO, 6 PERFORACIONES PARA COLOCAR ANCLAS DE 1/2", NIVELADO, CORTES, DESPERDICIOS, PRIMARIO ANTICORROSIVO, PINTURA DE ESMALTE 100 MATE, MATERIALES, FIJACIÓN, EQUIPO Y MANO DE OBRA.</t>
  </si>
  <si>
    <t>SUMINISTRO Y COLOCACIÓN DE LETRERO CON LA LEYENDA DE "CEMAM Centro Metropolitano del Adulto Mayor", CON ELEMENTOS INDIVIDUALES, CORTADOS CON LÁSER, FABRICADOS EN LÁMINA CAL. 12 #304 P3 DE ACERO INOXIDABLE, PULIDO MECÁNICAMENTE, TERMINADO CEPILLADO, PROTECCIÓN CON RECUBRIMIENTO DE BARNIZ TRANSPARENTE DE POLIURETANO, PREPARACIÓN DE ANCLAS DE 10 CM FABRICADAS CON SÓLIDO INOX 1/4" PARA SER FIJADAS A MURO, CON 10 CM DE SEPARACIÓN CON ADHESIVO EPÓXICO SIKA ANCHORFIX COLOR GRIS, FUENTE TIPO ISIDORA, ALTURA DE LETRAS DE ACUERDO A PROYECTO, INCLUYE: HERRAMIENTA, ACARRETOS, DESPERDICIOS, FIJACIÓN, AJUSTES, BARRENOS, EQUIPO Y MANO DE OBRA.</t>
  </si>
  <si>
    <t>SUMINISTRO Y COLOCACIÓN DE LETRERO CON LA LEYENDA DE "DIF Zapopan_n", CON ELEMENTOS INDIVIDUALES, CORTADOS CON LÁSER, FABRICADOS EN LÁMINA CAL. 12 #304 P3 DE ACERO INOXIDABLE, PULIDO MECÁNICAMENTE, TERMINADO CEPILLADO, PROTECCIÓN CON RECUBRIMIENTO DE BARNIZ TRANSPARENTE DE POLIURETANO, PREPARACIÓN DE ANCLAS DE 10 CM FABRICADAS CON SÓLIDO INOX 1/4" PARA SER FIJADAS A MURO, CON 10 CM DE SEPARACIÓN CON ADHESIVO EPÓXICO SIKA ANCHORFIX COLOR GRIS, FUENTE TIPO ISIDORA, ALTURA DE LETRAS DE ACUERDO A PROYECTO, INCLUYE: HERRAMIENTA, ACARRETOS, DESPERDICIOS, FIJACIÓN, AJUSTES, BARRENOS, EQUIPO Y MANO DE OBRA.</t>
  </si>
  <si>
    <t>FABRICACIÓN Y COLOCACIÓN DE PORTÓN DE HERRERÍA FABRICADA CON 2 FIJOS VERTICALES EN LOS EXTREMOS DEL PORTÓN DE TUBULAR REDONDO DE 4" CED. 30,  EMPOTRADAS A MURO CON PUNTO DE GIRO, PUERTAS CON REFUERZOS HORIZONTALES A BASE DE TUBULAR REDONDO DE 2" CED. 30 , TUBULAR REDONDO DE 3" CED. 30 CON UNA SEPARACIÓN PROMEDIO DE 20 CM ENTRE CADA TUBO, INCLUYE: HERRAMIENTA, BIBEL GRANDE D70, TEJUELOS, FLETES Y MANIOBRAS, ACARREOS, CORTES, DESPERDICIOS, FIJACIÓN, SOLDADURAS, PLOMEO, PRIMARIO ANTICORROSIVO, MATERIALES MENORES, EQUIPO Y MANO DE OBRA.</t>
  </si>
  <si>
    <t>SUMINISTRO Y COLOCACIÓN DE LETRERO CON LA LEYENDA DE "Acceso II" EN ALTO RELIEVE CON ELEMENTOS INDIVIDUALES, CORTADOS CON LÁSER, FABRICADOS EN PLACA 3/16" (4.7 MM) #304 A1 DE ACERO INOXIDABLE, PULIDO MECÁNICAMENTE, TERMINADO ESPEJO, PROTECCIÓN CON RECUBRIMIENTO DE BARNIZ TRANSPARENTE DE POLIURETANO, PREPARACIÓN DE ANCLAS DE 15 CM FABRICADAS CON SÓLIDO INOX 1/4" PARA SER FIJADAS A MURO, CON 5 CM DE SEPARACIÓN CON ADHESIVO EPÓXICO ANCHORFIX COLOR GRIS, FUENTE TIPO ISIDORA BOLD, ALTURA DE LETRA DE ACUERDO A PROYECTO, INCLUYE: HERRAMIENTA, ACARREOS, DESPERDICIOS, MATERIALES, COLOCACIÓN, BARRENOS, EQUIPO Y MANO DE OBRA.</t>
  </si>
  <si>
    <t>GUARNICIÓN TIPO "L" EN SECCIÓN 35-20X45 Y CORONA DE 15 CM DE ALTURA POR 12X15 CM, DE CONCRETO PREMEZCLADO F'C=250 KG/CM2., T.M.A. 19 MM., R.N., INCLUYE: CIMBRA, DESCIMBRA, COLADO, CURADO, MATERIALES, DESPERDICIOS, MANO DE OBRA, PRUEBAS DE LABORATORIO, EQUIPO Y HERRAMIENTA.</t>
  </si>
  <si>
    <t>GUARNICIÓN TIPO "I" EN SECCIÓN 15X30 CM DE ALTURA A BASE DE CONCRETO PREMEZCLADO F'C= 200 KG/CM2, T.M.A. 19 MM, R.N., ACABADO COMÚN EN COSTADOS Y PULIDO EN CORONA, INCLUYE: CIMBRA, DESCIMBRA, COLADO, MATERIALES, CURADO, DESPERDICIOS, MANO DE OBRA, EQUIPO Y HERRAMIENTA.</t>
  </si>
  <si>
    <t>DOPI-MUN-CUSMAX-PAV-LP-091-2023</t>
  </si>
  <si>
    <t>LICITACIÓN PUBLICA No.</t>
  </si>
  <si>
    <t>RAZÓN SOCIAL DEL LICITANTE</t>
  </si>
  <si>
    <t>PE-1</t>
  </si>
  <si>
    <t>RESUMEN DE PARTIDAS</t>
  </si>
  <si>
    <t>DOPI-001</t>
  </si>
  <si>
    <t>DOPI-002</t>
  </si>
  <si>
    <t>DOPI-003</t>
  </si>
  <si>
    <t>DOPI-004</t>
  </si>
  <si>
    <t>DOPI-005</t>
  </si>
  <si>
    <t>DOPI-006</t>
  </si>
  <si>
    <t>DOPI-007</t>
  </si>
  <si>
    <t>DOPI-008</t>
  </si>
  <si>
    <t>DOPI-009</t>
  </si>
  <si>
    <t>DOPI-010</t>
  </si>
  <si>
    <t>DOPI-011</t>
  </si>
  <si>
    <t>DOPI-012</t>
  </si>
  <si>
    <t>DOPI-013</t>
  </si>
  <si>
    <t>DOPI-014</t>
  </si>
  <si>
    <t>DOPI-015</t>
  </si>
  <si>
    <t>DOPI-016</t>
  </si>
  <si>
    <t>DOPI-017</t>
  </si>
  <si>
    <t>DOPI-018</t>
  </si>
  <si>
    <t>DOPI-019</t>
  </si>
  <si>
    <t>DOPI-020</t>
  </si>
  <si>
    <t>DOPI-021</t>
  </si>
  <si>
    <t>DOPI-022</t>
  </si>
  <si>
    <t>DOPI-023</t>
  </si>
  <si>
    <t>DOPI-024</t>
  </si>
  <si>
    <t>DOPI-025</t>
  </si>
  <si>
    <t>DOPI-026</t>
  </si>
  <si>
    <t>DOPI-027</t>
  </si>
  <si>
    <t>DOPI-028</t>
  </si>
  <si>
    <t>DOPI-029</t>
  </si>
  <si>
    <t>DOPI-030</t>
  </si>
  <si>
    <t>DOPI-031</t>
  </si>
  <si>
    <t>DOPI-032</t>
  </si>
  <si>
    <t>DOPI-033</t>
  </si>
  <si>
    <t>DOPI-034</t>
  </si>
  <si>
    <t>DOPI-035</t>
  </si>
  <si>
    <t>DOPI-036</t>
  </si>
  <si>
    <t>DOPI-037</t>
  </si>
  <si>
    <t>DOPI-038</t>
  </si>
  <si>
    <t>DOPI-039</t>
  </si>
  <si>
    <t>DOPI-040</t>
  </si>
  <si>
    <t>DOPI-041</t>
  </si>
  <si>
    <t>DOPI-042</t>
  </si>
  <si>
    <t>DOPI-043</t>
  </si>
  <si>
    <t>DOPI-044</t>
  </si>
  <si>
    <t>DOPI-045</t>
  </si>
  <si>
    <t>DOPI-046</t>
  </si>
  <si>
    <t>DOPI-047</t>
  </si>
  <si>
    <t>DOPI-048</t>
  </si>
  <si>
    <t>DOPI-049</t>
  </si>
  <si>
    <t>DOPI-050</t>
  </si>
  <si>
    <t>DOPI-051</t>
  </si>
  <si>
    <t>DOPI-052</t>
  </si>
  <si>
    <t>DOPI-053</t>
  </si>
  <si>
    <t>DOPI-054</t>
  </si>
  <si>
    <t>DOPI-055</t>
  </si>
  <si>
    <t>DOPI-056</t>
  </si>
  <si>
    <t>DOPI-057</t>
  </si>
  <si>
    <t>DOPI-058</t>
  </si>
  <si>
    <t>DOPI-059</t>
  </si>
  <si>
    <t>DOPI-060</t>
  </si>
  <si>
    <t>DOPI-061</t>
  </si>
  <si>
    <t>DOPI-062</t>
  </si>
  <si>
    <t>DOPI-063</t>
  </si>
  <si>
    <t>DOPI-064</t>
  </si>
  <si>
    <t>DOPI-065</t>
  </si>
  <si>
    <t>DOPI-066</t>
  </si>
  <si>
    <t>DOPI-067</t>
  </si>
  <si>
    <t>DOPI-068</t>
  </si>
  <si>
    <t>DOPI-069</t>
  </si>
  <si>
    <t>DOPI-070</t>
  </si>
  <si>
    <t>DOPI-071</t>
  </si>
  <si>
    <t>DOPI-072</t>
  </si>
  <si>
    <t>DOPI-073</t>
  </si>
  <si>
    <t>DOPI-074</t>
  </si>
  <si>
    <t>DOPI-075</t>
  </si>
  <si>
    <t>DOPI-076</t>
  </si>
  <si>
    <t>DOPI-077</t>
  </si>
  <si>
    <t>DOPI-078</t>
  </si>
  <si>
    <t>DOPI-079</t>
  </si>
  <si>
    <t>DOPI-080</t>
  </si>
  <si>
    <t>DOPI-081</t>
  </si>
  <si>
    <t>DOPI-082</t>
  </si>
  <si>
    <t>DOPI-083</t>
  </si>
  <si>
    <t>DOPI-084</t>
  </si>
  <si>
    <t>DOPI-085</t>
  </si>
  <si>
    <t>DOPI-086</t>
  </si>
  <si>
    <t>DOPI-087</t>
  </si>
  <si>
    <t>DOPI-088</t>
  </si>
  <si>
    <t>DOPI-089</t>
  </si>
  <si>
    <t>DOPI-090</t>
  </si>
  <si>
    <t>DOPI-091</t>
  </si>
  <si>
    <t>DOPI-092</t>
  </si>
  <si>
    <t>DOPI-093</t>
  </si>
  <si>
    <t>DOPI-094</t>
  </si>
  <si>
    <t>DOPI-095</t>
  </si>
  <si>
    <t>DOPI-096</t>
  </si>
  <si>
    <t>DOPI-097</t>
  </si>
  <si>
    <t>DOPI-098</t>
  </si>
  <si>
    <t>DOPI-099</t>
  </si>
  <si>
    <t>DOPI-100</t>
  </si>
  <si>
    <t>DOPI-101</t>
  </si>
  <si>
    <t>DOPI-102</t>
  </si>
  <si>
    <t>DOPI-103</t>
  </si>
  <si>
    <t>DOPI-104</t>
  </si>
  <si>
    <t>DOPI-105</t>
  </si>
  <si>
    <t>DOPI-106</t>
  </si>
  <si>
    <t>DOPI-107</t>
  </si>
  <si>
    <t>DOPI-108</t>
  </si>
  <si>
    <t>DOPI-109</t>
  </si>
  <si>
    <t>DOPI-110</t>
  </si>
  <si>
    <t>DOPI-111</t>
  </si>
  <si>
    <t>DOPI-112</t>
  </si>
  <si>
    <t>DOPI-113</t>
  </si>
  <si>
    <t>DOPI-114</t>
  </si>
  <si>
    <t>DOPI-115</t>
  </si>
  <si>
    <t>DOPI-116</t>
  </si>
  <si>
    <t>DOPI-117</t>
  </si>
  <si>
    <t>DOPI-118</t>
  </si>
  <si>
    <t>DOPI-119</t>
  </si>
  <si>
    <t>DOPI-120</t>
  </si>
  <si>
    <t>DOPI-121</t>
  </si>
  <si>
    <t>DOPI-122</t>
  </si>
  <si>
    <t>DOPI-123</t>
  </si>
  <si>
    <t>DOPI-124</t>
  </si>
  <si>
    <t>DOPI-125</t>
  </si>
  <si>
    <t>DOPI-126</t>
  </si>
  <si>
    <t>DOPI-127</t>
  </si>
  <si>
    <t>DOPI-128</t>
  </si>
  <si>
    <t>DOPI-129</t>
  </si>
  <si>
    <t>DOPI-130</t>
  </si>
  <si>
    <t>DOPI-131</t>
  </si>
  <si>
    <t>DOPI-132</t>
  </si>
  <si>
    <t>DOPI-133</t>
  </si>
  <si>
    <t>DOPI-134</t>
  </si>
  <si>
    <t>DOPI-135</t>
  </si>
  <si>
    <t>DOPI-136</t>
  </si>
  <si>
    <t>DOPI-137</t>
  </si>
  <si>
    <t>DOPI-138</t>
  </si>
  <si>
    <t>DOPI-139</t>
  </si>
  <si>
    <t>DOPI-140</t>
  </si>
  <si>
    <t>DOPI-141</t>
  </si>
  <si>
    <t>DOPI-142</t>
  </si>
  <si>
    <t>DOPI-143</t>
  </si>
  <si>
    <t>DOPI-144</t>
  </si>
  <si>
    <t>DOPI-145</t>
  </si>
  <si>
    <t>DOPI-146</t>
  </si>
  <si>
    <t>DOPI-147</t>
  </si>
  <si>
    <t>DOPI-148</t>
  </si>
  <si>
    <t>DOPI-149</t>
  </si>
  <si>
    <t>DOPI-150</t>
  </si>
  <si>
    <t>DOPI-151</t>
  </si>
  <si>
    <t>DOPI-152</t>
  </si>
  <si>
    <t>DOPI-153</t>
  </si>
  <si>
    <t>DOPI-154</t>
  </si>
  <si>
    <t>DOPI-155</t>
  </si>
  <si>
    <t>DOPI-156</t>
  </si>
  <si>
    <t>DOPI-157</t>
  </si>
  <si>
    <t>DOPI-158</t>
  </si>
  <si>
    <t>DOPI-159</t>
  </si>
  <si>
    <t>DOPI-160</t>
  </si>
  <si>
    <t>DOPI-161</t>
  </si>
  <si>
    <t>DOPI-162</t>
  </si>
  <si>
    <t>DOPI-163</t>
  </si>
  <si>
    <t>DOPI-164</t>
  </si>
  <si>
    <t>DOPI-165</t>
  </si>
  <si>
    <t>DOPI-166</t>
  </si>
  <si>
    <t>DOPI-167</t>
  </si>
  <si>
    <t>DOPI-168</t>
  </si>
  <si>
    <t>DOPI-169</t>
  </si>
  <si>
    <t>DOPI-170</t>
  </si>
  <si>
    <t>DOPI-171</t>
  </si>
  <si>
    <t>DOPI-172</t>
  </si>
  <si>
    <t>DOPI-173</t>
  </si>
  <si>
    <t>DOPI-174</t>
  </si>
  <si>
    <t>DOPI-175</t>
  </si>
  <si>
    <t>DOPI-176</t>
  </si>
  <si>
    <t>DOPI-177</t>
  </si>
  <si>
    <t>DOPI-178</t>
  </si>
  <si>
    <t>DOPI-179</t>
  </si>
  <si>
    <t>DOPI-180</t>
  </si>
  <si>
    <t>DOPI-181</t>
  </si>
  <si>
    <t>DOPI-182</t>
  </si>
  <si>
    <t>DOPI-183</t>
  </si>
  <si>
    <t>DOPI-184</t>
  </si>
  <si>
    <t>DOPI-185</t>
  </si>
  <si>
    <t>DOPI-186</t>
  </si>
  <si>
    <t>DOPI-187</t>
  </si>
  <si>
    <t>DOPI-188</t>
  </si>
  <si>
    <t>DOPI-189</t>
  </si>
  <si>
    <t>DOPI-190</t>
  </si>
  <si>
    <t>DOPI-191</t>
  </si>
  <si>
    <t>DOPI-192</t>
  </si>
  <si>
    <t>DOPI-193</t>
  </si>
  <si>
    <t>DOPI-194</t>
  </si>
  <si>
    <t>DOPI-195</t>
  </si>
  <si>
    <t>DOPI-196</t>
  </si>
  <si>
    <t>DOPI-197</t>
  </si>
  <si>
    <t>DOPI-198</t>
  </si>
  <si>
    <t>DOPI-199</t>
  </si>
  <si>
    <t>DOPI-200</t>
  </si>
  <si>
    <t>DOPI-201</t>
  </si>
  <si>
    <t>DOPI-202</t>
  </si>
  <si>
    <t>DOPI-203</t>
  </si>
  <si>
    <t>DOPI-204</t>
  </si>
  <si>
    <t>DOPI-205</t>
  </si>
  <si>
    <t>DOPI-206</t>
  </si>
  <si>
    <t>DOPI-207</t>
  </si>
  <si>
    <t>DOPI-208</t>
  </si>
  <si>
    <t>DOPI-209</t>
  </si>
  <si>
    <t>DOPI-210</t>
  </si>
  <si>
    <t>DOPI-211</t>
  </si>
  <si>
    <t>DOPI-212</t>
  </si>
  <si>
    <t>DOPI-213</t>
  </si>
  <si>
    <t>DOPI-214</t>
  </si>
  <si>
    <t>DOPI-215</t>
  </si>
  <si>
    <t>DOPI-216</t>
  </si>
  <si>
    <t>DOPI-217</t>
  </si>
  <si>
    <t>DOPI-218</t>
  </si>
  <si>
    <t>DOPI-219</t>
  </si>
  <si>
    <t>DOPI-220</t>
  </si>
  <si>
    <t>DOPI-221</t>
  </si>
  <si>
    <t>DOPI-222</t>
  </si>
  <si>
    <t>DOPI-223</t>
  </si>
  <si>
    <t>DOPI-224</t>
  </si>
  <si>
    <t>DOPI-225</t>
  </si>
  <si>
    <t>DOPI-226</t>
  </si>
  <si>
    <t>DOPI-227</t>
  </si>
  <si>
    <t>DOPI-228</t>
  </si>
  <si>
    <t>DOPI-229</t>
  </si>
  <si>
    <t>DOPI-230</t>
  </si>
  <si>
    <t>DOPI-231</t>
  </si>
  <si>
    <t>DOPI-232</t>
  </si>
  <si>
    <t>DOPI-233</t>
  </si>
  <si>
    <t>DOPI-234</t>
  </si>
  <si>
    <t>DOPI-235</t>
  </si>
  <si>
    <t>DOPI-236</t>
  </si>
  <si>
    <t>DOPI-237</t>
  </si>
  <si>
    <t>DOPI-238</t>
  </si>
  <si>
    <t>DOPI-239</t>
  </si>
  <si>
    <t>DOPI-240</t>
  </si>
  <si>
    <t>DOPI-241</t>
  </si>
  <si>
    <t>DOPI-242</t>
  </si>
  <si>
    <t>DOPI-243</t>
  </si>
  <si>
    <t>DOPI-244</t>
  </si>
  <si>
    <t>DOPI-245</t>
  </si>
  <si>
    <t>DOPI-246</t>
  </si>
  <si>
    <t>DOPI-247</t>
  </si>
  <si>
    <t>DOPI-248</t>
  </si>
  <si>
    <t>DOPI-249</t>
  </si>
  <si>
    <t>DOPI-250</t>
  </si>
  <si>
    <t>DOPI-251</t>
  </si>
  <si>
    <t>DOPI-252</t>
  </si>
  <si>
    <t>DOPI-253</t>
  </si>
  <si>
    <t>DOPI-254</t>
  </si>
  <si>
    <t>DOPI-255</t>
  </si>
  <si>
    <t>DOPI-256</t>
  </si>
  <si>
    <t>DOPI-257</t>
  </si>
  <si>
    <t>DOPI-258</t>
  </si>
  <si>
    <t>DOPI-259</t>
  </si>
  <si>
    <t>DOPI-260</t>
  </si>
  <si>
    <t>DOPI-261</t>
  </si>
  <si>
    <t>DOPI-262</t>
  </si>
  <si>
    <t>DOPI-263</t>
  </si>
  <si>
    <t>DOPI-264</t>
  </si>
  <si>
    <t>DOPI-265</t>
  </si>
  <si>
    <t>DOPI-266</t>
  </si>
  <si>
    <t>DOPI-267</t>
  </si>
  <si>
    <t>DOPI-268</t>
  </si>
  <si>
    <t>DOPI-269</t>
  </si>
  <si>
    <t>DOPI-270</t>
  </si>
  <si>
    <t>DOPI-271</t>
  </si>
  <si>
    <t>DOPI-272</t>
  </si>
  <si>
    <t>DOPI-273</t>
  </si>
  <si>
    <t>DOPI-274</t>
  </si>
  <si>
    <t>DOPI-275</t>
  </si>
  <si>
    <t>DOPI-276</t>
  </si>
  <si>
    <t>DOPI-277</t>
  </si>
  <si>
    <t>DOPI-278</t>
  </si>
  <si>
    <t>DOPI-279</t>
  </si>
  <si>
    <t>DOPI-280</t>
  </si>
  <si>
    <t>DOPI-281</t>
  </si>
  <si>
    <t>DOPI-282</t>
  </si>
  <si>
    <t>DOPI-283</t>
  </si>
  <si>
    <t>DOPI-284</t>
  </si>
  <si>
    <t>DOPI-285</t>
  </si>
  <si>
    <t>DOPI-286</t>
  </si>
  <si>
    <t>DOPI-287</t>
  </si>
  <si>
    <t>DOPI-288</t>
  </si>
  <si>
    <t>DOPI-289</t>
  </si>
  <si>
    <t>DOPI-290</t>
  </si>
  <si>
    <t>DOPI-291</t>
  </si>
  <si>
    <t>DOPI-292</t>
  </si>
  <si>
    <t>DOPI-293</t>
  </si>
  <si>
    <t>DOPI-294</t>
  </si>
  <si>
    <t>DOPI-295</t>
  </si>
  <si>
    <t>DOPI-296</t>
  </si>
  <si>
    <t>DOPI-297</t>
  </si>
  <si>
    <t>DOPI-298</t>
  </si>
  <si>
    <t>DOPI-299</t>
  </si>
  <si>
    <t>DOPI-300</t>
  </si>
  <si>
    <t>DOPI-301</t>
  </si>
  <si>
    <t>DOPI-302</t>
  </si>
  <si>
    <t>DOPI-303</t>
  </si>
  <si>
    <t>DOPI-304</t>
  </si>
  <si>
    <t>DOPI-305</t>
  </si>
  <si>
    <t>DOPI-306</t>
  </si>
  <si>
    <t>DOPI-307</t>
  </si>
  <si>
    <t>DOPI-308</t>
  </si>
  <si>
    <t>DOPI-309</t>
  </si>
  <si>
    <t>DOPI-310</t>
  </si>
  <si>
    <t>DOPI-311</t>
  </si>
  <si>
    <t>DOPI-312</t>
  </si>
  <si>
    <t>DOPI-313</t>
  </si>
  <si>
    <t>DOPI-314</t>
  </si>
  <si>
    <t>DOPI-315</t>
  </si>
  <si>
    <t>DOPI-316</t>
  </si>
  <si>
    <t>DOPI-317</t>
  </si>
  <si>
    <t>DOPI-318</t>
  </si>
  <si>
    <t>DOPI-319</t>
  </si>
  <si>
    <t>DOPI-320</t>
  </si>
  <si>
    <t>DOPI-321</t>
  </si>
  <si>
    <t>DOPI-322</t>
  </si>
  <si>
    <t>DOPI-323</t>
  </si>
  <si>
    <t>DOPI-324</t>
  </si>
  <si>
    <t>DOPI-325</t>
  </si>
  <si>
    <t>DOPI-326</t>
  </si>
  <si>
    <t>DOPI-327</t>
  </si>
  <si>
    <t>DOPI-328</t>
  </si>
  <si>
    <t>DOPI-329</t>
  </si>
  <si>
    <t>DOPI-330</t>
  </si>
  <si>
    <t>DOPI-331</t>
  </si>
  <si>
    <t>DOPI-332</t>
  </si>
  <si>
    <t>DOPI-333</t>
  </si>
  <si>
    <t>DOPI-334</t>
  </si>
  <si>
    <t>DOPI-335</t>
  </si>
  <si>
    <t>DOPI-336</t>
  </si>
  <si>
    <t>DOPI-337</t>
  </si>
  <si>
    <t>DOPI-338</t>
  </si>
  <si>
    <t>DOPI-339</t>
  </si>
  <si>
    <t>DOPI-340</t>
  </si>
  <si>
    <t>DOPI-341</t>
  </si>
  <si>
    <t>DOPI-342</t>
  </si>
  <si>
    <t>DOPI-343</t>
  </si>
  <si>
    <t>DOPI-344</t>
  </si>
  <si>
    <t>DOPI-345</t>
  </si>
  <si>
    <t>DOPI-346</t>
  </si>
  <si>
    <t>DOPI-347</t>
  </si>
  <si>
    <t>DOPI-348</t>
  </si>
  <si>
    <t>DOPI-349</t>
  </si>
  <si>
    <t>DOPI-350</t>
  </si>
  <si>
    <t>DOPI-351</t>
  </si>
  <si>
    <t>DOPI-352</t>
  </si>
  <si>
    <t>DOPI-353</t>
  </si>
  <si>
    <t>DOPI-354</t>
  </si>
  <si>
    <t>DOPI-355</t>
  </si>
  <si>
    <t>DOPI-356</t>
  </si>
  <si>
    <t>DOPI-357</t>
  </si>
  <si>
    <t>DOPI-358</t>
  </si>
  <si>
    <t>DOPI-359</t>
  </si>
  <si>
    <t>DOPI-360</t>
  </si>
  <si>
    <t>DOPI-361</t>
  </si>
  <si>
    <t>DOPI-362</t>
  </si>
  <si>
    <t>DOPI-363</t>
  </si>
  <si>
    <t>DOPI-364</t>
  </si>
  <si>
    <t>DOPI-365</t>
  </si>
  <si>
    <t>DOPI-366</t>
  </si>
  <si>
    <t>DOPI-367</t>
  </si>
  <si>
    <t>DOPI-368</t>
  </si>
  <si>
    <t>DOPI-369</t>
  </si>
  <si>
    <t>DOPI-370</t>
  </si>
  <si>
    <t>DOPI-371</t>
  </si>
  <si>
    <t>DOPI-372</t>
  </si>
  <si>
    <t>DOPI-373</t>
  </si>
  <si>
    <t>DOPI-374</t>
  </si>
  <si>
    <t>DOPI-375</t>
  </si>
  <si>
    <t>DOPI-376</t>
  </si>
  <si>
    <t>DOPI-377</t>
  </si>
  <si>
    <t>DOPI-378</t>
  </si>
  <si>
    <t>DOPI-379</t>
  </si>
  <si>
    <t>DOPI-380</t>
  </si>
  <si>
    <t>DOPI-381</t>
  </si>
  <si>
    <t>DOPI-382</t>
  </si>
  <si>
    <t>DOPI-383</t>
  </si>
  <si>
    <t>DOPI-384</t>
  </si>
  <si>
    <t>DOPI-385</t>
  </si>
  <si>
    <t>DOPI-386</t>
  </si>
  <si>
    <t>DOPI-387</t>
  </si>
  <si>
    <t>DOPI-388</t>
  </si>
  <si>
    <t>DOPI-389</t>
  </si>
  <si>
    <t>DOPI-390</t>
  </si>
  <si>
    <t>DOPI-391</t>
  </si>
  <si>
    <t>DOPI-392</t>
  </si>
  <si>
    <t>DOPI-393</t>
  </si>
  <si>
    <t>DOPI-394</t>
  </si>
  <si>
    <t>DOPI-395</t>
  </si>
  <si>
    <t>DOPI-396</t>
  </si>
  <si>
    <t>DOPI-397</t>
  </si>
  <si>
    <t>DOPI-398</t>
  </si>
  <si>
    <t>DOPI-399</t>
  </si>
  <si>
    <t>DOPI-400</t>
  </si>
  <si>
    <t>DOPI-401</t>
  </si>
  <si>
    <t>DOPI-402</t>
  </si>
  <si>
    <t>DOPI-403</t>
  </si>
  <si>
    <t>DOPI-404</t>
  </si>
  <si>
    <t>DOPI-405</t>
  </si>
  <si>
    <t>DOPI-406</t>
  </si>
  <si>
    <t>DOPI-407</t>
  </si>
  <si>
    <t>DOPI-408</t>
  </si>
  <si>
    <t>DOPI-409</t>
  </si>
  <si>
    <t>DOPI-410</t>
  </si>
  <si>
    <t>DOPI-411</t>
  </si>
  <si>
    <t>DOPI-412</t>
  </si>
  <si>
    <t>DOPI-413</t>
  </si>
  <si>
    <t>DOPI-414</t>
  </si>
  <si>
    <t>DOPI-415</t>
  </si>
  <si>
    <t>DOPI-416</t>
  </si>
  <si>
    <t>DOPI-417</t>
  </si>
  <si>
    <t>DOPI-418</t>
  </si>
  <si>
    <t>DOPI-419</t>
  </si>
  <si>
    <t>DOPI-420</t>
  </si>
  <si>
    <t>DOPI-421</t>
  </si>
  <si>
    <t>DOPI-422</t>
  </si>
  <si>
    <t>DOPI-423</t>
  </si>
  <si>
    <t>DOPI-424</t>
  </si>
  <si>
    <t>DOPI-425</t>
  </si>
  <si>
    <t>DOPI-426</t>
  </si>
  <si>
    <t>DOPI-427</t>
  </si>
  <si>
    <t>DOPI-428</t>
  </si>
  <si>
    <t>DOPI-429</t>
  </si>
  <si>
    <t>DOPI-430</t>
  </si>
  <si>
    <t>DOPI-431</t>
  </si>
  <si>
    <t>DOPI-432</t>
  </si>
  <si>
    <t>DOPI-433</t>
  </si>
  <si>
    <t>DOPI-434</t>
  </si>
  <si>
    <t>DOPI-435</t>
  </si>
  <si>
    <t>DOPI-436</t>
  </si>
  <si>
    <t>DOPI-437</t>
  </si>
  <si>
    <t>DOPI-438</t>
  </si>
  <si>
    <t>DOPI-439</t>
  </si>
  <si>
    <t>DOPI-440</t>
  </si>
  <si>
    <t>DOPI-441</t>
  </si>
  <si>
    <t>DOPI-442</t>
  </si>
  <si>
    <t>DOPI-443</t>
  </si>
  <si>
    <t>DOPI-444</t>
  </si>
  <si>
    <t>DOPI-445</t>
  </si>
  <si>
    <t>DOPI-446</t>
  </si>
  <si>
    <t>DOPI-447</t>
  </si>
  <si>
    <t>DOPI-448</t>
  </si>
  <si>
    <t>DOPI-449</t>
  </si>
  <si>
    <t>DOPI-450</t>
  </si>
  <si>
    <t>DOPI-451</t>
  </si>
  <si>
    <t>DOPI-452</t>
  </si>
  <si>
    <t>DOPI-453</t>
  </si>
  <si>
    <t>DOPI-454</t>
  </si>
  <si>
    <t>DOPI-455</t>
  </si>
  <si>
    <t>DOPI-456</t>
  </si>
  <si>
    <t>DOPI-457</t>
  </si>
  <si>
    <t>DOPI-458</t>
  </si>
  <si>
    <t>DOPI-459</t>
  </si>
  <si>
    <t>DOPI-460</t>
  </si>
  <si>
    <t>DOPI-461</t>
  </si>
  <si>
    <t>DOPI-462</t>
  </si>
  <si>
    <t>DOPI-463</t>
  </si>
  <si>
    <t>DOPI-464</t>
  </si>
  <si>
    <t>DOPI-465</t>
  </si>
  <si>
    <t>DOPI-466</t>
  </si>
  <si>
    <t>DOPI-467</t>
  </si>
  <si>
    <t>DOPI-468</t>
  </si>
  <si>
    <t>DOPI-469</t>
  </si>
  <si>
    <t>DOPI-470</t>
  </si>
  <si>
    <t>DOPI-471</t>
  </si>
  <si>
    <t>DOPI-472</t>
  </si>
  <si>
    <t>DOPI-473</t>
  </si>
  <si>
    <t>DOPI-474</t>
  </si>
  <si>
    <t>DOPI-475</t>
  </si>
  <si>
    <t>DOPI-476</t>
  </si>
  <si>
    <t>DOPI-477</t>
  </si>
  <si>
    <t>DOPI-478</t>
  </si>
  <si>
    <t>DOPI-479</t>
  </si>
  <si>
    <t>DOPI-480</t>
  </si>
  <si>
    <t>DOPI-481</t>
  </si>
  <si>
    <t>DOPI-482</t>
  </si>
  <si>
    <t>DOPI-483</t>
  </si>
  <si>
    <t>DOPI-484</t>
  </si>
  <si>
    <t>DOPI-485</t>
  </si>
  <si>
    <t>DOPI-486</t>
  </si>
  <si>
    <t>DOPI-487</t>
  </si>
  <si>
    <t>DOPI-488</t>
  </si>
  <si>
    <t>DOPI-489</t>
  </si>
  <si>
    <t>DOPI-490</t>
  </si>
  <si>
    <t>DOPI-491</t>
  </si>
  <si>
    <t>DOPI-492</t>
  </si>
  <si>
    <t>DOPI-493</t>
  </si>
  <si>
    <t>DOPI-494</t>
  </si>
  <si>
    <t>DOPI-495</t>
  </si>
  <si>
    <t>DOPI-496</t>
  </si>
  <si>
    <t>DOPI-497</t>
  </si>
  <si>
    <t>DOPI-498</t>
  </si>
  <si>
    <t>DOPI-499</t>
  </si>
  <si>
    <t>DOPI-500</t>
  </si>
  <si>
    <t>DOPI-501</t>
  </si>
  <si>
    <t>DOPI-502</t>
  </si>
  <si>
    <t>DOPI-503</t>
  </si>
  <si>
    <t>DOPI-504</t>
  </si>
  <si>
    <t>DOPI-505</t>
  </si>
  <si>
    <t>DOPI-506</t>
  </si>
  <si>
    <t>DOPI-507</t>
  </si>
  <si>
    <t>DOPI-508</t>
  </si>
  <si>
    <t>DOPI-509</t>
  </si>
  <si>
    <t>DOPI-510</t>
  </si>
  <si>
    <t>DOPI-511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</si>
</sst>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0.00;\(#,##0.00\)"/>
  </numFmts>
  <fonts count="37">
    <font>
      <sz val="11"/>
      <color theme="1"/>
      <name val="Calibri"/>
      <family val="2"/>
      <scheme val="minor"/>
    </font>
    <font>
      <sz val="11"/>
      <color theme="1"/>
      <name val="Calibri"/>
      <family val="2"/>
      <scheme val="minor"/>
    </font>
    <font>
      <sz val="10"/>
      <name val="Arial"/>
      <family val="2"/>
    </font>
    <font>
      <sz val="10"/>
      <color indexed="64"/>
      <name val="Arial"/>
      <family val="2"/>
    </font>
    <font>
      <sz val="10"/>
      <name val="Arial"/>
      <family val="2"/>
    </font>
    <font>
      <sz val="10"/>
      <color rgb="FF000000"/>
      <name val="Arial"/>
      <family val="2"/>
    </font>
    <font>
      <sz val="8"/>
      <color indexed="64"/>
      <name val="Isidora Bold"/>
    </font>
    <font>
      <sz val="10"/>
      <color indexed="64"/>
      <name val="Isidora Bold"/>
    </font>
    <font>
      <sz val="9"/>
      <name val="Isidora Bold"/>
    </font>
    <font>
      <b/>
      <sz val="9"/>
      <name val="Isidora Bold"/>
    </font>
    <font>
      <b/>
      <sz val="10"/>
      <name val="Isidora Bold"/>
    </font>
    <font>
      <sz val="6"/>
      <name val="Isidora Bold"/>
    </font>
    <font>
      <sz val="11"/>
      <name val="Isidora Bold"/>
    </font>
    <font>
      <sz val="20"/>
      <name val="Isidora Bold"/>
    </font>
    <font>
      <sz val="12"/>
      <name val="Isidora Bold"/>
    </font>
    <font>
      <b/>
      <sz val="8"/>
      <color indexed="64"/>
      <name val="Isidora Bold"/>
    </font>
    <font>
      <b/>
      <sz val="10"/>
      <color indexed="64"/>
      <name val="Isidora Bold"/>
    </font>
    <font>
      <sz val="10"/>
      <color theme="8" tint="-0.249977111117893"/>
      <name val="Isidora Bold"/>
    </font>
    <font>
      <b/>
      <sz val="10"/>
      <color rgb="FF0070C0"/>
      <name val="Isidora Bold"/>
    </font>
    <font>
      <sz val="8"/>
      <name val="Isidora Bold"/>
    </font>
    <font>
      <sz val="8"/>
      <color rgb="FF000000"/>
      <name val="Isidora Bold"/>
    </font>
    <font>
      <b/>
      <sz val="10"/>
      <color theme="0"/>
      <name val="Isidora Bold"/>
    </font>
    <font>
      <b/>
      <sz val="11"/>
      <name val="Isidora Bold"/>
    </font>
    <font>
      <b/>
      <sz val="12"/>
      <name val="Isidora Bold"/>
    </font>
    <font>
      <sz val="11"/>
      <color theme="1"/>
      <name val="Isidora Bold"/>
    </font>
    <font>
      <sz val="8"/>
      <color indexed="8"/>
      <name val="Isidora Bold"/>
    </font>
    <font>
      <sz val="8"/>
      <name val="Calibri"/>
      <family val="2"/>
      <scheme val="minor"/>
    </font>
    <font>
      <sz val="10"/>
      <name val="Isidora Bold"/>
    </font>
    <font>
      <sz val="10"/>
      <color theme="1"/>
      <name val="Isidora Bold"/>
    </font>
    <font>
      <b/>
      <sz val="10"/>
      <color theme="1"/>
      <name val="Isidora Bold"/>
    </font>
    <font>
      <b/>
      <sz val="8"/>
      <name val="Isidora Bold"/>
    </font>
    <font>
      <sz val="10"/>
      <color rgb="FF0070C0"/>
      <name val="Isidora Bold"/>
    </font>
    <font>
      <sz val="10"/>
      <color rgb="FF002060"/>
      <name val="Isidora Bold"/>
    </font>
    <font>
      <b/>
      <sz val="10"/>
      <color rgb="FF002060"/>
      <name val="Isidora Bold"/>
    </font>
    <font>
      <sz val="10"/>
      <color theme="8" tint="-0.249977111117893"/>
      <name val="Arial"/>
      <family val="2"/>
    </font>
    <font>
      <b/>
      <sz val="20"/>
      <name val="Isidora Bold"/>
    </font>
    <font>
      <b/>
      <sz val="22"/>
      <name val="Isidora Bold"/>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0.499984740745262"/>
        <bgColor indexed="64"/>
      </patternFill>
    </fill>
  </fills>
  <borders count="15">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s>
  <cellStyleXfs count="12">
    <xf numFmtId="0" fontId="0" fillId="0" borderId="0"/>
    <xf numFmtId="44" fontId="1" fillId="0" borderId="0" applyFont="0" applyFill="0" applyBorder="0" applyAlignment="0" applyProtection="0"/>
    <xf numFmtId="0" fontId="2" fillId="0" borderId="0"/>
    <xf numFmtId="0" fontId="3" fillId="0" borderId="0"/>
    <xf numFmtId="0" fontId="3" fillId="0" borderId="0"/>
    <xf numFmtId="0" fontId="1" fillId="0" borderId="0"/>
    <xf numFmtId="0" fontId="4" fillId="0" borderId="0"/>
    <xf numFmtId="43"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cellStyleXfs>
  <cellXfs count="157">
    <xf numFmtId="0" fontId="0" fillId="0" borderId="0" xfId="0"/>
    <xf numFmtId="0" fontId="6" fillId="0" borderId="0" xfId="3" applyFont="1"/>
    <xf numFmtId="0" fontId="7" fillId="0" borderId="0" xfId="3" applyFont="1"/>
    <xf numFmtId="0" fontId="8" fillId="0" borderId="1" xfId="2" applyFont="1" applyBorder="1" applyAlignment="1">
      <alignment vertical="top" wrapText="1"/>
    </xf>
    <xf numFmtId="0" fontId="9" fillId="0" borderId="2" xfId="2" applyFont="1" applyBorder="1" applyAlignment="1">
      <alignment horizontal="justify" vertical="top" wrapText="1"/>
    </xf>
    <xf numFmtId="0" fontId="8" fillId="0" borderId="2" xfId="2" applyFont="1" applyBorder="1" applyAlignment="1">
      <alignment vertical="top" wrapText="1"/>
    </xf>
    <xf numFmtId="0" fontId="8" fillId="0" borderId="4" xfId="2" applyFont="1" applyBorder="1" applyAlignment="1">
      <alignment vertical="top" wrapText="1"/>
    </xf>
    <xf numFmtId="0" fontId="9" fillId="0" borderId="5" xfId="2" applyFont="1" applyBorder="1" applyAlignment="1">
      <alignment horizontal="justify" vertical="top" wrapText="1"/>
    </xf>
    <xf numFmtId="0" fontId="8" fillId="0" borderId="5" xfId="2" applyFont="1" applyBorder="1" applyAlignment="1">
      <alignment vertical="top" wrapText="1"/>
    </xf>
    <xf numFmtId="165" fontId="11" fillId="0" borderId="5" xfId="2" applyNumberFormat="1" applyFont="1" applyBorder="1" applyAlignment="1">
      <alignment vertical="top"/>
    </xf>
    <xf numFmtId="0" fontId="9" fillId="0" borderId="5" xfId="2" applyFont="1" applyBorder="1" applyAlignment="1">
      <alignment horizontal="center" vertical="top" wrapText="1"/>
    </xf>
    <xf numFmtId="0" fontId="13" fillId="0" borderId="5" xfId="2" applyFont="1" applyBorder="1" applyAlignment="1">
      <alignment horizontal="left"/>
    </xf>
    <xf numFmtId="0" fontId="8" fillId="0" borderId="7" xfId="2" applyFont="1" applyBorder="1" applyAlignment="1">
      <alignment horizontal="center" vertical="top"/>
    </xf>
    <xf numFmtId="2" fontId="8" fillId="0" borderId="7" xfId="2" applyNumberFormat="1" applyFont="1" applyBorder="1" applyAlignment="1">
      <alignment horizontal="right" vertical="top"/>
    </xf>
    <xf numFmtId="164" fontId="9" fillId="0" borderId="7" xfId="2" applyNumberFormat="1" applyFont="1" applyBorder="1" applyAlignment="1">
      <alignment horizontal="right" vertical="top"/>
    </xf>
    <xf numFmtId="14" fontId="8" fillId="0" borderId="7" xfId="2" applyNumberFormat="1" applyFont="1" applyBorder="1" applyAlignment="1">
      <alignment horizontal="justify" vertical="top" wrapText="1"/>
    </xf>
    <xf numFmtId="0" fontId="8" fillId="0" borderId="5" xfId="2" applyFont="1" applyBorder="1" applyAlignment="1">
      <alignment vertical="top"/>
    </xf>
    <xf numFmtId="0" fontId="9" fillId="0" borderId="2" xfId="5" applyFont="1" applyBorder="1" applyAlignment="1">
      <alignment horizontal="center" vertical="top" wrapText="1"/>
    </xf>
    <xf numFmtId="0" fontId="8" fillId="0" borderId="6" xfId="2" applyFont="1" applyBorder="1" applyAlignment="1">
      <alignment vertical="top" wrapText="1"/>
    </xf>
    <xf numFmtId="0" fontId="14" fillId="0" borderId="0" xfId="2" applyFont="1" applyAlignment="1">
      <alignment horizontal="center"/>
    </xf>
    <xf numFmtId="0" fontId="14" fillId="0" borderId="0" xfId="2" applyFont="1" applyAlignment="1">
      <alignment horizontal="justify" wrapText="1"/>
    </xf>
    <xf numFmtId="0" fontId="14" fillId="0" borderId="0" xfId="2" applyFont="1" applyAlignment="1">
      <alignment horizontal="centerContinuous"/>
    </xf>
    <xf numFmtId="0" fontId="15" fillId="0" borderId="0" xfId="3" applyFont="1" applyAlignment="1">
      <alignment horizontal="right" vertical="top"/>
    </xf>
    <xf numFmtId="0" fontId="6" fillId="0" borderId="0" xfId="3" applyFont="1" applyAlignment="1">
      <alignment vertical="top" wrapText="1"/>
    </xf>
    <xf numFmtId="49" fontId="9" fillId="2" borderId="0" xfId="2" applyNumberFormat="1" applyFont="1" applyFill="1" applyAlignment="1">
      <alignment horizontal="center" vertical="center" wrapText="1"/>
    </xf>
    <xf numFmtId="49" fontId="16" fillId="3" borderId="0" xfId="3" applyNumberFormat="1" applyFont="1" applyFill="1" applyAlignment="1">
      <alignment horizontal="center" vertical="center" wrapText="1"/>
    </xf>
    <xf numFmtId="44" fontId="10" fillId="3" borderId="0" xfId="1" applyFont="1" applyFill="1" applyBorder="1" applyAlignment="1">
      <alignment horizontal="center" vertical="top" wrapText="1"/>
    </xf>
    <xf numFmtId="0" fontId="17" fillId="0" borderId="0" xfId="3" applyFont="1" applyAlignment="1">
      <alignment wrapText="1"/>
    </xf>
    <xf numFmtId="0" fontId="18" fillId="2" borderId="0" xfId="3" applyFont="1" applyFill="1" applyAlignment="1">
      <alignment horizontal="center" vertical="center" wrapText="1"/>
    </xf>
    <xf numFmtId="0" fontId="18" fillId="2" borderId="0" xfId="3" applyFont="1" applyFill="1" applyAlignment="1">
      <alignment horizontal="justify" vertical="top"/>
    </xf>
    <xf numFmtId="0" fontId="18" fillId="2" borderId="0" xfId="3" applyFont="1" applyFill="1" applyAlignment="1">
      <alignment horizontal="center" vertical="top" wrapText="1"/>
    </xf>
    <xf numFmtId="44" fontId="18" fillId="2" borderId="0" xfId="1" applyFont="1" applyFill="1" applyBorder="1" applyAlignment="1">
      <alignment horizontal="center" vertical="top" wrapText="1"/>
    </xf>
    <xf numFmtId="164" fontId="18" fillId="2" borderId="0" xfId="3" applyNumberFormat="1" applyFont="1" applyFill="1" applyAlignment="1">
      <alignment horizontal="left" vertical="top" wrapText="1"/>
    </xf>
    <xf numFmtId="49" fontId="19" fillId="0" borderId="0" xfId="0" applyNumberFormat="1" applyFont="1" applyAlignment="1">
      <alignment horizontal="center" vertical="top"/>
    </xf>
    <xf numFmtId="0" fontId="19" fillId="0" borderId="0" xfId="0" applyFont="1" applyAlignment="1">
      <alignment horizontal="justify" vertical="top" wrapText="1"/>
    </xf>
    <xf numFmtId="0" fontId="19" fillId="0" borderId="0" xfId="0" applyFont="1" applyAlignment="1">
      <alignment horizontal="center" vertical="top"/>
    </xf>
    <xf numFmtId="164" fontId="19" fillId="0" borderId="0" xfId="0" applyNumberFormat="1" applyFont="1" applyAlignment="1">
      <alignment horizontal="right" vertical="justify"/>
    </xf>
    <xf numFmtId="0" fontId="20" fillId="0" borderId="0" xfId="0" applyFont="1" applyAlignment="1">
      <alignment horizontal="center" vertical="top" wrapText="1"/>
    </xf>
    <xf numFmtId="44" fontId="6" fillId="0" borderId="0" xfId="1" applyFont="1" applyFill="1" applyBorder="1" applyAlignment="1">
      <alignment horizontal="center" vertical="top" wrapText="1"/>
    </xf>
    <xf numFmtId="2" fontId="20" fillId="0" borderId="0" xfId="0" applyNumberFormat="1" applyFont="1" applyAlignment="1">
      <alignment horizontal="center" vertical="top" wrapText="1"/>
    </xf>
    <xf numFmtId="2" fontId="16" fillId="3" borderId="0" xfId="3" applyNumberFormat="1" applyFont="1" applyFill="1" applyAlignment="1">
      <alignment vertical="top"/>
    </xf>
    <xf numFmtId="4" fontId="20" fillId="0" borderId="0" xfId="0" applyNumberFormat="1" applyFont="1" applyAlignment="1">
      <alignment horizontal="center" vertical="top" wrapText="1"/>
    </xf>
    <xf numFmtId="0" fontId="7" fillId="4" borderId="0" xfId="3" applyFont="1" applyFill="1"/>
    <xf numFmtId="0" fontId="7" fillId="0" borderId="0" xfId="3" applyFont="1" applyAlignment="1">
      <alignment wrapText="1"/>
    </xf>
    <xf numFmtId="49" fontId="16" fillId="0" borderId="0" xfId="3" applyNumberFormat="1" applyFont="1" applyAlignment="1">
      <alignment horizontal="center" vertical="center" wrapText="1"/>
    </xf>
    <xf numFmtId="164" fontId="16" fillId="0" borderId="0" xfId="3" applyNumberFormat="1" applyFont="1" applyAlignment="1">
      <alignment horizontal="right" vertical="top" wrapText="1"/>
    </xf>
    <xf numFmtId="0" fontId="18" fillId="0" borderId="0" xfId="3" applyFont="1" applyAlignment="1">
      <alignment horizontal="center" vertical="center" wrapText="1"/>
    </xf>
    <xf numFmtId="0" fontId="18" fillId="0" borderId="0" xfId="3" applyFont="1" applyAlignment="1">
      <alignment horizontal="justify" vertical="top"/>
    </xf>
    <xf numFmtId="0" fontId="16" fillId="0" borderId="0" xfId="3" applyFont="1" applyAlignment="1">
      <alignment vertical="top" wrapText="1"/>
    </xf>
    <xf numFmtId="164" fontId="18" fillId="0" borderId="0" xfId="1" applyNumberFormat="1" applyFont="1" applyFill="1" applyBorder="1" applyAlignment="1">
      <alignment horizontal="right" vertical="top"/>
    </xf>
    <xf numFmtId="2" fontId="18" fillId="0" borderId="0" xfId="3" applyNumberFormat="1" applyFont="1" applyAlignment="1">
      <alignment horizontal="justify" vertical="top"/>
    </xf>
    <xf numFmtId="44" fontId="18" fillId="0" borderId="0" xfId="3" applyNumberFormat="1" applyFont="1" applyAlignment="1">
      <alignment horizontal="justify" vertical="top"/>
    </xf>
    <xf numFmtId="164" fontId="22" fillId="2" borderId="0" xfId="1" applyNumberFormat="1" applyFont="1" applyFill="1" applyBorder="1" applyAlignment="1">
      <alignment horizontal="right" vertical="top" wrapText="1"/>
    </xf>
    <xf numFmtId="164" fontId="22" fillId="2" borderId="0" xfId="3" applyNumberFormat="1" applyFont="1" applyFill="1" applyAlignment="1">
      <alignment horizontal="right" vertical="top" wrapText="1"/>
    </xf>
    <xf numFmtId="164" fontId="23" fillId="2" borderId="0" xfId="3" applyNumberFormat="1" applyFont="1" applyFill="1" applyAlignment="1">
      <alignment horizontal="right" vertical="top" wrapText="1"/>
    </xf>
    <xf numFmtId="0" fontId="24" fillId="0" borderId="0" xfId="0" applyFont="1"/>
    <xf numFmtId="2" fontId="16" fillId="0" borderId="0" xfId="3" applyNumberFormat="1" applyFont="1" applyAlignment="1">
      <alignment horizontal="left" vertical="top"/>
    </xf>
    <xf numFmtId="2" fontId="25" fillId="0" borderId="0" xfId="0" applyNumberFormat="1" applyFont="1" applyAlignment="1">
      <alignment horizontal="center" vertical="top" wrapText="1"/>
    </xf>
    <xf numFmtId="0" fontId="31" fillId="0" borderId="0" xfId="3" applyFont="1" applyAlignment="1">
      <alignment wrapText="1"/>
    </xf>
    <xf numFmtId="2" fontId="33" fillId="3" borderId="0" xfId="3" applyNumberFormat="1" applyFont="1" applyFill="1" applyAlignment="1">
      <alignment vertical="top"/>
    </xf>
    <xf numFmtId="44" fontId="33" fillId="3" borderId="0" xfId="1" applyFont="1" applyFill="1" applyBorder="1" applyAlignment="1">
      <alignment horizontal="center" vertical="top" wrapText="1"/>
    </xf>
    <xf numFmtId="0" fontId="32" fillId="4" borderId="0" xfId="3" applyFont="1" applyFill="1"/>
    <xf numFmtId="49" fontId="29" fillId="3" borderId="0" xfId="3" applyNumberFormat="1" applyFont="1" applyFill="1" applyAlignment="1">
      <alignment horizontal="center" vertical="center" wrapText="1"/>
    </xf>
    <xf numFmtId="2" fontId="29" fillId="3" borderId="0" xfId="3" applyNumberFormat="1" applyFont="1" applyFill="1" applyAlignment="1">
      <alignment vertical="top"/>
    </xf>
    <xf numFmtId="44" fontId="6" fillId="0" borderId="0" xfId="1" applyFont="1" applyAlignment="1">
      <alignment horizontal="center" vertical="top" wrapText="1"/>
    </xf>
    <xf numFmtId="0" fontId="28" fillId="0" borderId="0" xfId="3" applyFont="1" applyAlignment="1">
      <alignment wrapText="1"/>
    </xf>
    <xf numFmtId="49" fontId="29" fillId="0" borderId="0" xfId="3" applyNumberFormat="1" applyFont="1" applyAlignment="1">
      <alignment horizontal="center" vertical="center" wrapText="1"/>
    </xf>
    <xf numFmtId="0" fontId="29" fillId="0" borderId="0" xfId="3" applyFont="1" applyAlignment="1">
      <alignment horizontal="justify" vertical="top"/>
    </xf>
    <xf numFmtId="0" fontId="29" fillId="0" borderId="0" xfId="3" applyFont="1" applyAlignment="1">
      <alignment vertical="top" wrapText="1"/>
    </xf>
    <xf numFmtId="164" fontId="29" fillId="0" borderId="0" xfId="3" applyNumberFormat="1" applyFont="1" applyAlignment="1">
      <alignment horizontal="right" vertical="top" wrapText="1"/>
    </xf>
    <xf numFmtId="2" fontId="29" fillId="0" borderId="0" xfId="3" applyNumberFormat="1" applyFont="1" applyAlignment="1">
      <alignment horizontal="justify" vertical="top"/>
    </xf>
    <xf numFmtId="164" fontId="18" fillId="0" borderId="0" xfId="3" applyNumberFormat="1" applyFont="1" applyAlignment="1">
      <alignment horizontal="right" vertical="top" wrapText="1"/>
    </xf>
    <xf numFmtId="0" fontId="27" fillId="0" borderId="0" xfId="3" applyFont="1" applyAlignment="1">
      <alignment wrapText="1"/>
    </xf>
    <xf numFmtId="49" fontId="10" fillId="0" borderId="0" xfId="3" applyNumberFormat="1" applyFont="1" applyAlignment="1">
      <alignment horizontal="center" vertical="center" wrapText="1"/>
    </xf>
    <xf numFmtId="2" fontId="10" fillId="0" borderId="0" xfId="3" applyNumberFormat="1" applyFont="1" applyAlignment="1">
      <alignment horizontal="justify" vertical="top"/>
    </xf>
    <xf numFmtId="0" fontId="10" fillId="0" borderId="0" xfId="3" applyFont="1" applyAlignment="1">
      <alignment vertical="top" wrapText="1"/>
    </xf>
    <xf numFmtId="164" fontId="10" fillId="0" borderId="0" xfId="3" applyNumberFormat="1" applyFont="1" applyAlignment="1">
      <alignment horizontal="right" vertical="top" wrapText="1"/>
    </xf>
    <xf numFmtId="0" fontId="34" fillId="0" borderId="0" xfId="3" applyFont="1" applyAlignment="1">
      <alignment wrapText="1"/>
    </xf>
    <xf numFmtId="2" fontId="10" fillId="0" borderId="0" xfId="3" applyNumberFormat="1" applyFont="1" applyAlignment="1">
      <alignment horizontal="center" vertical="top"/>
    </xf>
    <xf numFmtId="2" fontId="16" fillId="0" borderId="0" xfId="3" applyNumberFormat="1" applyFont="1" applyAlignment="1">
      <alignment vertical="top"/>
    </xf>
    <xf numFmtId="2" fontId="16" fillId="0" borderId="0" xfId="3" applyNumberFormat="1" applyFont="1" applyAlignment="1">
      <alignment horizontal="center" vertical="top"/>
    </xf>
    <xf numFmtId="0" fontId="18" fillId="0" borderId="0" xfId="3" applyFont="1" applyAlignment="1">
      <alignment horizontal="center" vertical="top"/>
    </xf>
    <xf numFmtId="2" fontId="29" fillId="0" borderId="0" xfId="3" applyNumberFormat="1" applyFont="1" applyAlignment="1">
      <alignment horizontal="center" vertical="top"/>
    </xf>
    <xf numFmtId="0" fontId="17" fillId="0" borderId="0" xfId="3" applyFont="1" applyFill="1" applyAlignment="1">
      <alignment wrapText="1"/>
    </xf>
    <xf numFmtId="164" fontId="19" fillId="0" borderId="0" xfId="0" applyNumberFormat="1" applyFont="1" applyFill="1" applyAlignment="1">
      <alignment horizontal="right" vertical="justify"/>
    </xf>
    <xf numFmtId="0" fontId="20" fillId="0" borderId="0" xfId="0" applyNumberFormat="1" applyFont="1" applyFill="1" applyBorder="1" applyAlignment="1">
      <alignment horizontal="center" vertical="top" wrapText="1"/>
    </xf>
    <xf numFmtId="49" fontId="19" fillId="0" borderId="0" xfId="0" applyNumberFormat="1" applyFont="1" applyFill="1" applyAlignment="1">
      <alignment horizontal="center" vertical="top"/>
    </xf>
    <xf numFmtId="2" fontId="16" fillId="0" borderId="0" xfId="3" applyNumberFormat="1" applyFont="1" applyAlignment="1">
      <alignment horizontal="left" vertical="top"/>
    </xf>
    <xf numFmtId="0" fontId="7" fillId="0" borderId="0" xfId="3" applyFont="1" applyFill="1"/>
    <xf numFmtId="2" fontId="16" fillId="3" borderId="0" xfId="3" applyNumberFormat="1" applyFont="1" applyFill="1" applyBorder="1" applyAlignment="1">
      <alignment vertical="top"/>
    </xf>
    <xf numFmtId="0" fontId="19" fillId="0" borderId="0" xfId="0" applyFont="1" applyFill="1" applyAlignment="1">
      <alignment horizontal="justify" vertical="top" wrapText="1"/>
    </xf>
    <xf numFmtId="0" fontId="19" fillId="0" borderId="0" xfId="0" applyFont="1" applyFill="1" applyAlignment="1">
      <alignment horizontal="center" vertical="top"/>
    </xf>
    <xf numFmtId="2" fontId="16" fillId="0" borderId="0" xfId="3" applyNumberFormat="1" applyFont="1" applyAlignment="1">
      <alignment horizontal="left" vertical="top"/>
    </xf>
    <xf numFmtId="2" fontId="14" fillId="0" borderId="0" xfId="2" applyNumberFormat="1" applyFont="1" applyAlignment="1">
      <alignment horizontal="center"/>
    </xf>
    <xf numFmtId="2" fontId="7" fillId="0" borderId="0" xfId="3" applyNumberFormat="1" applyFont="1"/>
    <xf numFmtId="2" fontId="19" fillId="0" borderId="0" xfId="0" applyNumberFormat="1" applyFont="1" applyFill="1" applyAlignment="1">
      <alignment horizontal="right" vertical="top"/>
    </xf>
    <xf numFmtId="2" fontId="18" fillId="2" borderId="0" xfId="3" applyNumberFormat="1" applyFont="1" applyFill="1" applyAlignment="1">
      <alignment horizontal="right" vertical="top" wrapText="1"/>
    </xf>
    <xf numFmtId="2" fontId="18" fillId="2" borderId="0" xfId="1" applyNumberFormat="1" applyFont="1" applyFill="1" applyBorder="1" applyAlignment="1">
      <alignment horizontal="center" vertical="top" wrapText="1"/>
    </xf>
    <xf numFmtId="2" fontId="19" fillId="0" borderId="0" xfId="0" applyNumberFormat="1" applyFont="1" applyAlignment="1">
      <alignment horizontal="right" vertical="top"/>
    </xf>
    <xf numFmtId="2" fontId="21" fillId="0" borderId="0" xfId="3" applyNumberFormat="1" applyFont="1" applyAlignment="1">
      <alignment horizontal="right" vertical="top" wrapText="1"/>
    </xf>
    <xf numFmtId="2" fontId="29" fillId="0" borderId="0" xfId="3" applyNumberFormat="1" applyFont="1" applyAlignment="1">
      <alignment horizontal="right" vertical="top" wrapText="1"/>
    </xf>
    <xf numFmtId="2" fontId="10" fillId="0" borderId="0" xfId="3" applyNumberFormat="1" applyFont="1" applyAlignment="1">
      <alignment horizontal="right" vertical="top" wrapText="1"/>
    </xf>
    <xf numFmtId="49" fontId="9" fillId="2" borderId="0" xfId="2" applyNumberFormat="1" applyFont="1" applyFill="1" applyAlignment="1">
      <alignment horizontal="center" vertical="center"/>
    </xf>
    <xf numFmtId="2" fontId="9" fillId="2" borderId="0" xfId="2" applyNumberFormat="1" applyFont="1" applyFill="1" applyAlignment="1">
      <alignment horizontal="center" vertical="center"/>
    </xf>
    <xf numFmtId="0" fontId="7" fillId="0" borderId="0" xfId="3" applyFont="1" applyAlignment="1">
      <alignment horizontal="center" vertical="center"/>
    </xf>
    <xf numFmtId="0" fontId="9" fillId="0" borderId="2" xfId="2" applyFont="1" applyBorder="1" applyAlignment="1">
      <alignment horizontal="justify" vertical="center" wrapText="1"/>
    </xf>
    <xf numFmtId="0" fontId="10" fillId="2" borderId="0" xfId="5" applyFont="1" applyFill="1" applyAlignment="1">
      <alignment horizontal="right" vertical="top" wrapText="1"/>
    </xf>
    <xf numFmtId="2" fontId="18" fillId="0" borderId="0" xfId="3" applyNumberFormat="1" applyFont="1" applyAlignment="1">
      <alignment horizontal="left" vertical="top"/>
    </xf>
    <xf numFmtId="0" fontId="36" fillId="0" borderId="5" xfId="5" applyFont="1" applyBorder="1" applyAlignment="1">
      <alignment horizontal="center" vertical="center" wrapText="1"/>
    </xf>
    <xf numFmtId="0" fontId="36" fillId="0" borderId="8" xfId="5" applyFont="1" applyBorder="1" applyAlignment="1">
      <alignment horizontal="center" vertical="center" wrapText="1"/>
    </xf>
    <xf numFmtId="0" fontId="9"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11" xfId="2" applyFont="1" applyFill="1" applyBorder="1" applyAlignment="1">
      <alignment horizontal="center" vertical="center"/>
    </xf>
    <xf numFmtId="2" fontId="16" fillId="0" borderId="0" xfId="3" applyNumberFormat="1" applyFont="1" applyAlignment="1">
      <alignment horizontal="left" vertical="top"/>
    </xf>
    <xf numFmtId="0" fontId="8" fillId="0" borderId="4" xfId="2" applyFont="1" applyBorder="1" applyAlignment="1">
      <alignment horizontal="center" vertical="top" wrapText="1"/>
    </xf>
    <xf numFmtId="0" fontId="8" fillId="0" borderId="0" xfId="2" applyFont="1" applyBorder="1" applyAlignment="1">
      <alignment horizontal="center" vertical="top" wrapText="1"/>
    </xf>
    <xf numFmtId="0" fontId="8" fillId="0" borderId="12" xfId="2" applyFont="1" applyBorder="1" applyAlignment="1">
      <alignment horizontal="center" vertical="top" wrapText="1"/>
    </xf>
    <xf numFmtId="0" fontId="8" fillId="0" borderId="6" xfId="2" applyFont="1" applyBorder="1" applyAlignment="1">
      <alignment horizontal="center" vertical="top" wrapText="1"/>
    </xf>
    <xf numFmtId="0" fontId="8" fillId="0" borderId="7" xfId="2" applyFont="1" applyBorder="1" applyAlignment="1">
      <alignment horizontal="center" vertical="top" wrapText="1"/>
    </xf>
    <xf numFmtId="0" fontId="8" fillId="0" borderId="13" xfId="2" applyFont="1" applyBorder="1" applyAlignment="1">
      <alignment horizontal="center" vertical="top" wrapText="1"/>
    </xf>
    <xf numFmtId="0" fontId="10" fillId="2" borderId="0" xfId="5" applyFont="1" applyFill="1" applyAlignment="1">
      <alignment horizontal="center" vertical="center" wrapText="1"/>
    </xf>
    <xf numFmtId="0" fontId="23" fillId="2" borderId="0" xfId="5" applyFont="1" applyFill="1" applyAlignment="1">
      <alignment horizontal="center" vertical="center" wrapText="1"/>
    </xf>
    <xf numFmtId="2" fontId="12" fillId="0" borderId="5" xfId="4" applyNumberFormat="1" applyFont="1" applyBorder="1" applyAlignment="1">
      <alignment horizontal="justify" vertical="top" wrapText="1"/>
    </xf>
    <xf numFmtId="2" fontId="12" fillId="0" borderId="8" xfId="4" applyNumberFormat="1" applyFont="1" applyBorder="1" applyAlignment="1">
      <alignment horizontal="justify" vertical="top" wrapText="1"/>
    </xf>
    <xf numFmtId="0" fontId="8" fillId="0" borderId="5" xfId="2" applyFont="1" applyBorder="1" applyAlignment="1">
      <alignment horizontal="justify" vertical="top" wrapText="1"/>
    </xf>
    <xf numFmtId="0" fontId="8" fillId="0" borderId="8" xfId="2" applyFont="1" applyBorder="1" applyAlignment="1">
      <alignment horizontal="justify" vertical="top" wrapText="1"/>
    </xf>
    <xf numFmtId="0" fontId="10" fillId="0" borderId="1" xfId="2" applyFont="1" applyBorder="1" applyAlignment="1">
      <alignment horizontal="center" vertical="top" wrapText="1"/>
    </xf>
    <xf numFmtId="0" fontId="10" fillId="0" borderId="3" xfId="2" applyFont="1" applyBorder="1" applyAlignment="1">
      <alignment horizontal="center" vertical="top" wrapText="1"/>
    </xf>
    <xf numFmtId="0" fontId="10" fillId="0" borderId="14" xfId="2" applyFont="1" applyBorder="1" applyAlignment="1">
      <alignment horizontal="center" vertical="top" wrapText="1"/>
    </xf>
    <xf numFmtId="0" fontId="9" fillId="0" borderId="1" xfId="2" applyFont="1" applyBorder="1" applyAlignment="1">
      <alignment horizontal="center" vertical="top" wrapText="1"/>
    </xf>
    <xf numFmtId="0" fontId="9" fillId="0" borderId="3" xfId="2" applyFont="1" applyBorder="1" applyAlignment="1">
      <alignment horizontal="center" vertical="top" wrapText="1"/>
    </xf>
    <xf numFmtId="0" fontId="9" fillId="0" borderId="14" xfId="2" applyFont="1" applyBorder="1" applyAlignment="1">
      <alignment horizontal="center" vertical="top" wrapText="1"/>
    </xf>
    <xf numFmtId="49" fontId="9" fillId="0" borderId="0" xfId="2" applyNumberFormat="1" applyFont="1" applyFill="1" applyAlignment="1">
      <alignment horizontal="center" vertical="center"/>
    </xf>
    <xf numFmtId="49" fontId="9" fillId="0" borderId="0" xfId="2" applyNumberFormat="1" applyFont="1" applyFill="1" applyAlignment="1">
      <alignment horizontal="center" vertical="center" wrapText="1"/>
    </xf>
    <xf numFmtId="2" fontId="9" fillId="0" borderId="0" xfId="2" applyNumberFormat="1" applyFont="1" applyFill="1" applyAlignment="1">
      <alignment horizontal="center" vertical="center"/>
    </xf>
    <xf numFmtId="0" fontId="7" fillId="0" borderId="0" xfId="3" applyFont="1" applyFill="1" applyAlignment="1">
      <alignment horizontal="center" vertical="center"/>
    </xf>
    <xf numFmtId="2" fontId="17" fillId="0" borderId="0" xfId="3" applyNumberFormat="1" applyFont="1" applyAlignment="1">
      <alignment wrapText="1"/>
    </xf>
    <xf numFmtId="0" fontId="35" fillId="0" borderId="4" xfId="2" applyFont="1" applyFill="1" applyBorder="1" applyAlignment="1">
      <alignment horizontal="center" vertical="center" wrapText="1"/>
    </xf>
    <xf numFmtId="0" fontId="35" fillId="0" borderId="0" xfId="2" applyFont="1" applyFill="1" applyAlignment="1">
      <alignment horizontal="center" vertical="center" wrapText="1"/>
    </xf>
    <xf numFmtId="0" fontId="35" fillId="0" borderId="12" xfId="2" applyFont="1" applyFill="1" applyBorder="1" applyAlignment="1">
      <alignment horizontal="center" vertical="center" wrapText="1"/>
    </xf>
    <xf numFmtId="0" fontId="8" fillId="0" borderId="3" xfId="2" applyFont="1" applyFill="1" applyBorder="1" applyAlignment="1">
      <alignment horizontal="center" vertical="top"/>
    </xf>
    <xf numFmtId="2" fontId="8" fillId="0" borderId="3" xfId="2" applyNumberFormat="1" applyFont="1" applyFill="1" applyBorder="1" applyAlignment="1">
      <alignment horizontal="right" vertical="top"/>
    </xf>
    <xf numFmtId="164" fontId="9" fillId="0" borderId="3" xfId="2" applyNumberFormat="1" applyFont="1" applyFill="1" applyBorder="1" applyAlignment="1">
      <alignment horizontal="right" vertical="top"/>
    </xf>
    <xf numFmtId="14" fontId="8" fillId="0" borderId="3" xfId="2" applyNumberFormat="1" applyFont="1" applyFill="1" applyBorder="1" applyAlignment="1">
      <alignment horizontal="justify" vertical="top" wrapText="1"/>
    </xf>
    <xf numFmtId="0" fontId="8" fillId="0" borderId="0" xfId="2" applyFont="1" applyFill="1" applyAlignment="1">
      <alignment horizontal="center" vertical="top"/>
    </xf>
    <xf numFmtId="2" fontId="8" fillId="0" borderId="0" xfId="2" applyNumberFormat="1" applyFont="1" applyFill="1" applyAlignment="1">
      <alignment horizontal="right" vertical="top"/>
    </xf>
    <xf numFmtId="164" fontId="9" fillId="0" borderId="0" xfId="2" applyNumberFormat="1" applyFont="1" applyFill="1" applyAlignment="1">
      <alignment horizontal="right" vertical="top"/>
    </xf>
    <xf numFmtId="14" fontId="8" fillId="0" borderId="0" xfId="2" applyNumberFormat="1" applyFont="1" applyFill="1" applyAlignment="1">
      <alignment horizontal="justify" vertical="top" wrapText="1"/>
    </xf>
    <xf numFmtId="164" fontId="10" fillId="0" borderId="0" xfId="1" applyNumberFormat="1" applyFont="1" applyFill="1" applyBorder="1" applyAlignment="1">
      <alignment horizontal="right" vertical="top"/>
    </xf>
    <xf numFmtId="164" fontId="29" fillId="0" borderId="0" xfId="1" applyNumberFormat="1" applyFont="1" applyFill="1" applyBorder="1" applyAlignment="1">
      <alignment horizontal="right" vertical="top"/>
    </xf>
    <xf numFmtId="2" fontId="30" fillId="0" borderId="0" xfId="0" applyNumberFormat="1" applyFont="1" applyAlignment="1">
      <alignment horizontal="justify" vertical="top" wrapText="1"/>
    </xf>
    <xf numFmtId="49" fontId="10" fillId="5" borderId="0" xfId="3" applyNumberFormat="1" applyFont="1" applyFill="1" applyAlignment="1">
      <alignment horizontal="center" vertical="center" wrapText="1"/>
    </xf>
    <xf numFmtId="2" fontId="10" fillId="5" borderId="0" xfId="3" applyNumberFormat="1" applyFont="1" applyFill="1" applyAlignment="1">
      <alignment vertical="top"/>
    </xf>
    <xf numFmtId="44" fontId="10" fillId="5" borderId="0" xfId="1" applyFont="1" applyFill="1" applyBorder="1" applyAlignment="1">
      <alignment horizontal="center" vertical="top" wrapText="1"/>
    </xf>
    <xf numFmtId="49" fontId="10" fillId="6" borderId="0" xfId="3" applyNumberFormat="1" applyFont="1" applyFill="1" applyAlignment="1">
      <alignment horizontal="center" vertical="center" wrapText="1"/>
    </xf>
    <xf numFmtId="2" fontId="10" fillId="6" borderId="0" xfId="3" applyNumberFormat="1" applyFont="1" applyFill="1" applyAlignment="1">
      <alignment vertical="top"/>
    </xf>
    <xf numFmtId="44" fontId="10" fillId="6" borderId="0" xfId="1" applyFont="1" applyFill="1" applyBorder="1" applyAlignment="1">
      <alignment horizontal="center" vertical="top" wrapText="1"/>
    </xf>
  </cellXfs>
  <cellStyles count="12">
    <cellStyle name="Millares 2" xfId="7" xr:uid="{00000000-0005-0000-0000-000000000000}"/>
    <cellStyle name="Millares 2 2" xfId="9" xr:uid="{00000000-0005-0000-0000-000001000000}"/>
    <cellStyle name="Moneda" xfId="1" builtinId="4"/>
    <cellStyle name="Moneda 2" xfId="8" xr:uid="{00000000-0005-0000-0000-000003000000}"/>
    <cellStyle name="Normal" xfId="0" builtinId="0"/>
    <cellStyle name="Normal 2" xfId="4" xr:uid="{00000000-0005-0000-0000-000005000000}"/>
    <cellStyle name="Normal 2 2" xfId="5" xr:uid="{00000000-0005-0000-0000-000006000000}"/>
    <cellStyle name="Normal 3" xfId="3" xr:uid="{00000000-0005-0000-0000-000007000000}"/>
    <cellStyle name="Normal 3 2" xfId="2" xr:uid="{00000000-0005-0000-0000-000008000000}"/>
    <cellStyle name="Normal 4" xfId="6" xr:uid="{00000000-0005-0000-0000-000009000000}"/>
    <cellStyle name="Normal 4 2" xfId="11" xr:uid="{00000000-0005-0000-0000-00000A000000}"/>
    <cellStyle name="Normal 5" xfId="10" xr:uid="{00000000-0005-0000-0000-00000B000000}"/>
  </cellStyles>
  <dxfs count="0"/>
  <tableStyles count="0" defaultTableStyle="TableStyleMedium2" defaultPivotStyle="PivotStyleLight16"/>
  <colors>
    <mruColors>
      <color rgb="FFFF00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4646</xdr:colOff>
      <xdr:row>0</xdr:row>
      <xdr:rowOff>52504</xdr:rowOff>
    </xdr:from>
    <xdr:to>
      <xdr:col>6</xdr:col>
      <xdr:colOff>1282390</xdr:colOff>
      <xdr:row>3</xdr:row>
      <xdr:rowOff>273889</xdr:rowOff>
    </xdr:to>
    <xdr:pic>
      <xdr:nvPicPr>
        <xdr:cNvPr id="2" name="Imagen 1">
          <a:extLst>
            <a:ext uri="{FF2B5EF4-FFF2-40B4-BE49-F238E27FC236}">
              <a16:creationId xmlns:a16="http://schemas.microsoft.com/office/drawing/2014/main" id="{2A4299A4-6C50-4A0A-AC43-878425F8DBE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559" r="16679"/>
        <a:stretch/>
      </xdr:blipFill>
      <xdr:spPr>
        <a:xfrm>
          <a:off x="12396671" y="214429"/>
          <a:ext cx="1277744" cy="735735"/>
        </a:xfrm>
        <a:prstGeom prst="rect">
          <a:avLst/>
        </a:prstGeom>
      </xdr:spPr>
    </xdr:pic>
    <xdr:clientData/>
  </xdr:twoCellAnchor>
  <xdr:twoCellAnchor editAs="oneCell">
    <xdr:from>
      <xdr:col>0</xdr:col>
      <xdr:colOff>0</xdr:colOff>
      <xdr:row>0</xdr:row>
      <xdr:rowOff>64892</xdr:rowOff>
    </xdr:from>
    <xdr:to>
      <xdr:col>0</xdr:col>
      <xdr:colOff>1030593</xdr:colOff>
      <xdr:row>5</xdr:row>
      <xdr:rowOff>4607</xdr:rowOff>
    </xdr:to>
    <xdr:pic>
      <xdr:nvPicPr>
        <xdr:cNvPr id="3" name="Imagen 2">
          <a:extLst>
            <a:ext uri="{FF2B5EF4-FFF2-40B4-BE49-F238E27FC236}">
              <a16:creationId xmlns:a16="http://schemas.microsoft.com/office/drawing/2014/main" id="{28362591-A600-4A6E-97FC-A99BA07DC49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004" t="19422" r="45894" b="34066"/>
        <a:stretch/>
      </xdr:blipFill>
      <xdr:spPr bwMode="auto">
        <a:xfrm>
          <a:off x="176894" y="226817"/>
          <a:ext cx="1030593" cy="1139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esupuesto%20para%20licitaciones%20n\4.-%20C.%20BELLAVISTA%20Y%20PUENTE%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uiz/Downloads/14.%20IGNACIO%20ZARAGO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ENERADOR OBRA"/>
      <sheetName val="BELLAVISTA Y PUENTE 25%"/>
      <sheetName val="EL CAMPANARIO 18%"/>
      <sheetName val="EL CAMPANARIO 22%"/>
      <sheetName val="EL CAMPANARIO imprimir"/>
      <sheetName val="BOCA DE TORMENTAS "/>
      <sheetName val="IMPRIMIR"/>
      <sheetName val="CAJA VALVULAS"/>
      <sheetName val="POZO DE VISITAS "/>
    </sheetNames>
    <sheetDataSet>
      <sheetData sheetId="0">
        <row r="2">
          <cell r="B2" t="str">
            <v xml:space="preserve">CONSTRUCCIÓN DE VILIDAD CON CONCRETO HIDRÁULICO EN LA CALLE BELLAVISTA Y PUENTE VEHICULAR DE CALLE RIO BLANCO A CALLE VALLE DE TESISTAN, INCLUYE: SUSTITUCIÓN DE INFRAESTRUCTURA HIDRÁULICA, INFRAESTRUCTURA PLUVIAL, ALUMNBRADO PÚBLICO, ACCESIBILIDAD Y FORESTACIÓN, EN LA LOCALIDAD DE TESISTÁN, MUNICIPIO DE ZAPOPAN, JALISCO. </v>
          </cell>
        </row>
        <row r="4">
          <cell r="B4">
            <v>8</v>
          </cell>
        </row>
        <row r="5">
          <cell r="B5">
            <v>203.24</v>
          </cell>
        </row>
        <row r="29">
          <cell r="B29">
            <v>1</v>
          </cell>
        </row>
        <row r="30">
          <cell r="B30">
            <v>203.24</v>
          </cell>
        </row>
        <row r="31">
          <cell r="B31">
            <v>0.1</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GENERADOR OBRA"/>
      <sheetName val="IGNACIO ZARAGOZA 25%"/>
      <sheetName val="IGNACIO ZARAGOZA 18%"/>
      <sheetName val="IGNACIO ZARAGOZA 22%"/>
      <sheetName val="IGNACIO ZARAGOZA IMPRIMIR"/>
      <sheetName val="BOCA DE TORMENTAS "/>
      <sheetName val="IMPRIMIR"/>
      <sheetName val="CAJA VALVULAS"/>
      <sheetName val="POZO DE VISITAS "/>
    </sheetNames>
    <sheetDataSet>
      <sheetData sheetId="0">
        <row r="2">
          <cell r="B2" t="str">
            <v>PAVIMENTO DE CONCRETO HIDÁULICO DE CALLE IGNACIO ZARAGOZA, DE CALLE VICENTE GUERRERO A CALLE JUSTO SIERRA, INCLUYE AGUA POTABLE, DRENAJE, GUARNICIONES, BANQUETAS, ALUMBRADO Y SEÑALETICA, EN LA COLONIA AGUA BLANCA INDUSTRIAL, EN EL MUNICIPIO DE ZAPOPAN, JA</v>
          </cell>
        </row>
        <row r="4">
          <cell r="B4">
            <v>8.1</v>
          </cell>
        </row>
        <row r="5">
          <cell r="B5">
            <v>174.5</v>
          </cell>
        </row>
        <row r="29">
          <cell r="B29">
            <v>1</v>
          </cell>
        </row>
        <row r="30">
          <cell r="B30">
            <v>174.5</v>
          </cell>
        </row>
        <row r="31">
          <cell r="B31">
            <v>0.12</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8">
    <tabColor rgb="FF92D050"/>
  </sheetPr>
  <dimension ref="A1:AE686"/>
  <sheetViews>
    <sheetView showGridLines="0" showZeros="0" tabSelected="1" view="pageBreakPreview" zoomScale="115" zoomScaleNormal="115" zoomScaleSheetLayoutView="115" workbookViewId="0">
      <selection activeCell="G18" sqref="G18:G599"/>
    </sheetView>
  </sheetViews>
  <sheetFormatPr baseColWidth="10" defaultColWidth="9.140625" defaultRowHeight="12.75" customHeight="1"/>
  <cols>
    <col min="1" max="1" width="15.5703125" style="1" customWidth="1"/>
    <col min="2" max="2" width="74.7109375" style="2" customWidth="1"/>
    <col min="3" max="3" width="9.140625" style="2" customWidth="1"/>
    <col min="4" max="4" width="13.85546875" style="94" customWidth="1"/>
    <col min="5" max="5" width="16" style="2" customWidth="1"/>
    <col min="6" max="6" width="53.85546875" style="55" customWidth="1"/>
    <col min="7" max="7" width="19.42578125" style="2" customWidth="1"/>
    <col min="8" max="8" width="11.7109375" style="2" bestFit="1" customWidth="1"/>
    <col min="9" max="16384" width="9.140625" style="2"/>
  </cols>
  <sheetData>
    <row r="1" spans="1:7">
      <c r="A1" s="3"/>
      <c r="B1" s="4" t="s">
        <v>0</v>
      </c>
      <c r="C1" s="126" t="s">
        <v>504</v>
      </c>
      <c r="D1" s="127"/>
      <c r="E1" s="127"/>
      <c r="F1" s="128"/>
      <c r="G1" s="5"/>
    </row>
    <row r="2" spans="1:7">
      <c r="A2" s="6"/>
      <c r="B2" s="7" t="s">
        <v>1</v>
      </c>
      <c r="C2" s="137" t="s">
        <v>503</v>
      </c>
      <c r="D2" s="138"/>
      <c r="E2" s="138"/>
      <c r="F2" s="139"/>
      <c r="G2" s="8"/>
    </row>
    <row r="3" spans="1:7" ht="13.5" thickBot="1">
      <c r="A3" s="6"/>
      <c r="B3" s="7" t="s">
        <v>2</v>
      </c>
      <c r="C3" s="137"/>
      <c r="D3" s="138"/>
      <c r="E3" s="138"/>
      <c r="F3" s="139"/>
      <c r="G3" s="8"/>
    </row>
    <row r="4" spans="1:7" ht="25.5" customHeight="1">
      <c r="A4" s="6"/>
      <c r="B4" s="105" t="s">
        <v>3</v>
      </c>
      <c r="C4" s="140"/>
      <c r="D4" s="141"/>
      <c r="E4" s="142" t="s">
        <v>18</v>
      </c>
      <c r="F4" s="143"/>
      <c r="G4" s="9"/>
    </row>
    <row r="5" spans="1:7" ht="25.5" customHeight="1">
      <c r="A5" s="6"/>
      <c r="B5" s="122" t="s">
        <v>395</v>
      </c>
      <c r="C5" s="144"/>
      <c r="D5" s="145"/>
      <c r="E5" s="146" t="s">
        <v>19</v>
      </c>
      <c r="F5" s="147"/>
      <c r="G5" s="10"/>
    </row>
    <row r="6" spans="1:7" ht="25.5" customHeight="1">
      <c r="A6" s="6"/>
      <c r="B6" s="122"/>
      <c r="C6" s="144"/>
      <c r="D6" s="145"/>
      <c r="E6" s="146" t="s">
        <v>4</v>
      </c>
      <c r="F6" s="147"/>
      <c r="G6" s="11"/>
    </row>
    <row r="7" spans="1:7" ht="25.5" customHeight="1" thickBot="1">
      <c r="A7" s="6"/>
      <c r="B7" s="123"/>
      <c r="C7" s="12"/>
      <c r="D7" s="13"/>
      <c r="E7" s="14" t="s">
        <v>20</v>
      </c>
      <c r="F7" s="15"/>
      <c r="G7" s="16"/>
    </row>
    <row r="8" spans="1:7" ht="12.75" customHeight="1">
      <c r="A8" s="6"/>
      <c r="B8" s="10" t="s">
        <v>505</v>
      </c>
      <c r="C8" s="129" t="s">
        <v>5</v>
      </c>
      <c r="D8" s="130"/>
      <c r="E8" s="130"/>
      <c r="F8" s="131"/>
      <c r="G8" s="17" t="s">
        <v>6</v>
      </c>
    </row>
    <row r="9" spans="1:7">
      <c r="A9" s="6"/>
      <c r="B9" s="124"/>
      <c r="C9" s="114"/>
      <c r="D9" s="115"/>
      <c r="E9" s="115"/>
      <c r="F9" s="116"/>
      <c r="G9" s="108" t="s">
        <v>506</v>
      </c>
    </row>
    <row r="10" spans="1:7" ht="15.75" customHeight="1" thickBot="1">
      <c r="A10" s="18"/>
      <c r="B10" s="125"/>
      <c r="C10" s="117"/>
      <c r="D10" s="118"/>
      <c r="E10" s="118"/>
      <c r="F10" s="119"/>
      <c r="G10" s="109"/>
    </row>
    <row r="11" spans="1:7" ht="3" customHeight="1" thickBot="1">
      <c r="A11" s="19"/>
      <c r="B11" s="20"/>
      <c r="C11" s="21"/>
      <c r="D11" s="93"/>
      <c r="E11" s="19"/>
      <c r="F11" s="21"/>
      <c r="G11" s="21"/>
    </row>
    <row r="12" spans="1:7" ht="15.75" customHeight="1" thickBot="1">
      <c r="A12" s="110" t="s">
        <v>47</v>
      </c>
      <c r="B12" s="111"/>
      <c r="C12" s="111"/>
      <c r="D12" s="111"/>
      <c r="E12" s="111"/>
      <c r="F12" s="111"/>
      <c r="G12" s="112"/>
    </row>
    <row r="13" spans="1:7" ht="3" customHeight="1">
      <c r="A13" s="22"/>
      <c r="B13" s="23"/>
      <c r="C13" s="23"/>
      <c r="F13" s="2"/>
    </row>
    <row r="14" spans="1:7" s="104" customFormat="1" ht="24">
      <c r="A14" s="102" t="s">
        <v>7</v>
      </c>
      <c r="B14" s="24" t="s">
        <v>8</v>
      </c>
      <c r="C14" s="102" t="s">
        <v>9</v>
      </c>
      <c r="D14" s="103" t="s">
        <v>10</v>
      </c>
      <c r="E14" s="24" t="s">
        <v>11</v>
      </c>
      <c r="F14" s="24" t="s">
        <v>12</v>
      </c>
      <c r="G14" s="24" t="s">
        <v>13</v>
      </c>
    </row>
    <row r="15" spans="1:7" s="135" customFormat="1" ht="5.25" customHeight="1">
      <c r="A15" s="132"/>
      <c r="B15" s="133"/>
      <c r="C15" s="132"/>
      <c r="D15" s="134"/>
      <c r="E15" s="133"/>
      <c r="F15" s="133"/>
      <c r="G15" s="133"/>
    </row>
    <row r="16" spans="1:7" s="61" customFormat="1">
      <c r="A16" s="151" t="s">
        <v>14</v>
      </c>
      <c r="B16" s="152" t="s">
        <v>397</v>
      </c>
      <c r="C16" s="152"/>
      <c r="D16" s="152"/>
      <c r="E16" s="152"/>
      <c r="F16" s="152"/>
      <c r="G16" s="153">
        <f>ROUND(SUM(G17,G27,G56,G95,G119,G133,G151,G270,G305,G334),2)</f>
        <v>0</v>
      </c>
    </row>
    <row r="17" spans="1:8" s="61" customFormat="1">
      <c r="A17" s="62" t="s">
        <v>21</v>
      </c>
      <c r="B17" s="63" t="s">
        <v>148</v>
      </c>
      <c r="C17" s="59"/>
      <c r="D17" s="59"/>
      <c r="E17" s="59"/>
      <c r="F17" s="59"/>
      <c r="G17" s="60">
        <f>ROUND(SUM(G18:G26),2)</f>
        <v>0</v>
      </c>
    </row>
    <row r="18" spans="1:8" s="27" customFormat="1" ht="22.5">
      <c r="A18" s="33" t="s">
        <v>508</v>
      </c>
      <c r="B18" s="90" t="s">
        <v>58</v>
      </c>
      <c r="C18" s="91" t="s">
        <v>30</v>
      </c>
      <c r="D18" s="95">
        <v>285.24</v>
      </c>
      <c r="E18" s="36"/>
      <c r="F18" s="37"/>
      <c r="G18" s="38"/>
      <c r="H18" s="136"/>
    </row>
    <row r="19" spans="1:8" s="83" customFormat="1" ht="33.75">
      <c r="A19" s="33" t="s">
        <v>509</v>
      </c>
      <c r="B19" s="90" t="s">
        <v>398</v>
      </c>
      <c r="C19" s="91" t="s">
        <v>27</v>
      </c>
      <c r="D19" s="95">
        <v>308.68</v>
      </c>
      <c r="E19" s="84"/>
      <c r="F19" s="85"/>
      <c r="G19" s="38"/>
      <c r="H19" s="136"/>
    </row>
    <row r="20" spans="1:8" s="27" customFormat="1" ht="45">
      <c r="A20" s="33" t="s">
        <v>510</v>
      </c>
      <c r="B20" s="90" t="s">
        <v>62</v>
      </c>
      <c r="C20" s="91" t="s">
        <v>27</v>
      </c>
      <c r="D20" s="95">
        <v>36.64</v>
      </c>
      <c r="E20" s="36"/>
      <c r="F20" s="37"/>
      <c r="G20" s="38"/>
      <c r="H20" s="136"/>
    </row>
    <row r="21" spans="1:8" s="27" customFormat="1" ht="45">
      <c r="A21" s="33" t="s">
        <v>511</v>
      </c>
      <c r="B21" s="90" t="s">
        <v>67</v>
      </c>
      <c r="C21" s="91" t="s">
        <v>27</v>
      </c>
      <c r="D21" s="95">
        <v>66.760000000000005</v>
      </c>
      <c r="E21" s="36"/>
      <c r="F21" s="37"/>
      <c r="G21" s="38"/>
      <c r="H21" s="136"/>
    </row>
    <row r="22" spans="1:8" s="27" customFormat="1" ht="45">
      <c r="A22" s="33" t="s">
        <v>512</v>
      </c>
      <c r="B22" s="90" t="s">
        <v>63</v>
      </c>
      <c r="C22" s="91" t="s">
        <v>27</v>
      </c>
      <c r="D22" s="95">
        <v>6.6</v>
      </c>
      <c r="E22" s="36"/>
      <c r="F22" s="37"/>
      <c r="G22" s="38"/>
      <c r="H22" s="136"/>
    </row>
    <row r="23" spans="1:8" s="27" customFormat="1" ht="56.25">
      <c r="A23" s="33" t="s">
        <v>513</v>
      </c>
      <c r="B23" s="90" t="s">
        <v>86</v>
      </c>
      <c r="C23" s="91" t="s">
        <v>26</v>
      </c>
      <c r="D23" s="95">
        <v>360.67</v>
      </c>
      <c r="E23" s="36"/>
      <c r="F23" s="37"/>
      <c r="G23" s="38"/>
      <c r="H23" s="136"/>
    </row>
    <row r="24" spans="1:8" s="27" customFormat="1" ht="45">
      <c r="A24" s="33" t="s">
        <v>514</v>
      </c>
      <c r="B24" s="90" t="s">
        <v>163</v>
      </c>
      <c r="C24" s="91" t="s">
        <v>28</v>
      </c>
      <c r="D24" s="95">
        <v>1</v>
      </c>
      <c r="E24" s="36"/>
      <c r="F24" s="37"/>
      <c r="G24" s="38"/>
      <c r="H24" s="136"/>
    </row>
    <row r="25" spans="1:8" s="27" customFormat="1" ht="33.75">
      <c r="A25" s="33" t="s">
        <v>515</v>
      </c>
      <c r="B25" s="90" t="s">
        <v>65</v>
      </c>
      <c r="C25" s="91" t="s">
        <v>27</v>
      </c>
      <c r="D25" s="95">
        <v>418.68</v>
      </c>
      <c r="E25" s="36"/>
      <c r="F25" s="41"/>
      <c r="G25" s="38"/>
      <c r="H25" s="136"/>
    </row>
    <row r="26" spans="1:8" s="27" customFormat="1" ht="33.75">
      <c r="A26" s="33" t="s">
        <v>516</v>
      </c>
      <c r="B26" s="90" t="s">
        <v>66</v>
      </c>
      <c r="C26" s="91" t="s">
        <v>29</v>
      </c>
      <c r="D26" s="95">
        <v>7536.24</v>
      </c>
      <c r="E26" s="36"/>
      <c r="F26" s="37"/>
      <c r="G26" s="38"/>
      <c r="H26" s="136"/>
    </row>
    <row r="27" spans="1:8" s="61" customFormat="1">
      <c r="A27" s="62" t="s">
        <v>22</v>
      </c>
      <c r="B27" s="63" t="s">
        <v>80</v>
      </c>
      <c r="C27" s="59"/>
      <c r="D27" s="59">
        <v>0</v>
      </c>
      <c r="E27" s="59"/>
      <c r="F27" s="59"/>
      <c r="G27" s="60">
        <f>ROUND(SUM(G28,G35,G46),2)</f>
        <v>0</v>
      </c>
      <c r="H27" s="136"/>
    </row>
    <row r="28" spans="1:8" s="58" customFormat="1">
      <c r="A28" s="28" t="s">
        <v>152</v>
      </c>
      <c r="B28" s="29" t="s">
        <v>151</v>
      </c>
      <c r="C28" s="30"/>
      <c r="D28" s="96">
        <v>0</v>
      </c>
      <c r="E28" s="31"/>
      <c r="F28" s="32"/>
      <c r="G28" s="31">
        <f>ROUND(SUM(G29:G34),2)</f>
        <v>0</v>
      </c>
      <c r="H28" s="136"/>
    </row>
    <row r="29" spans="1:8" s="27" customFormat="1" ht="33.75">
      <c r="A29" s="33" t="s">
        <v>517</v>
      </c>
      <c r="B29" s="90" t="s">
        <v>68</v>
      </c>
      <c r="C29" s="91" t="s">
        <v>26</v>
      </c>
      <c r="D29" s="95">
        <v>81.489999999999995</v>
      </c>
      <c r="E29" s="36"/>
      <c r="F29" s="41"/>
      <c r="G29" s="38"/>
      <c r="H29" s="136"/>
    </row>
    <row r="30" spans="1:8" s="27" customFormat="1" ht="45">
      <c r="A30" s="33" t="s">
        <v>518</v>
      </c>
      <c r="B30" s="90" t="s">
        <v>74</v>
      </c>
      <c r="C30" s="91" t="s">
        <v>27</v>
      </c>
      <c r="D30" s="95">
        <v>81.92</v>
      </c>
      <c r="E30" s="36"/>
      <c r="F30" s="39"/>
      <c r="G30" s="38"/>
      <c r="H30" s="136"/>
    </row>
    <row r="31" spans="1:8" s="27" customFormat="1" ht="56.25">
      <c r="A31" s="33" t="s">
        <v>519</v>
      </c>
      <c r="B31" s="90" t="s">
        <v>71</v>
      </c>
      <c r="C31" s="91" t="s">
        <v>27</v>
      </c>
      <c r="D31" s="95">
        <v>47.91</v>
      </c>
      <c r="E31" s="36"/>
      <c r="F31" s="37"/>
      <c r="G31" s="38"/>
      <c r="H31" s="136"/>
    </row>
    <row r="32" spans="1:8" s="27" customFormat="1" ht="67.5">
      <c r="A32" s="33" t="s">
        <v>520</v>
      </c>
      <c r="B32" s="90" t="s">
        <v>153</v>
      </c>
      <c r="C32" s="91" t="s">
        <v>27</v>
      </c>
      <c r="D32" s="95">
        <v>9.42</v>
      </c>
      <c r="E32" s="36"/>
      <c r="F32" s="37"/>
      <c r="G32" s="38"/>
      <c r="H32" s="136"/>
    </row>
    <row r="33" spans="1:8" s="27" customFormat="1" ht="33.75">
      <c r="A33" s="33" t="s">
        <v>521</v>
      </c>
      <c r="B33" s="90" t="s">
        <v>65</v>
      </c>
      <c r="C33" s="91" t="s">
        <v>27</v>
      </c>
      <c r="D33" s="95">
        <v>33.89</v>
      </c>
      <c r="E33" s="36"/>
      <c r="F33" s="41"/>
      <c r="G33" s="38"/>
      <c r="H33" s="136"/>
    </row>
    <row r="34" spans="1:8" s="27" customFormat="1" ht="33.75">
      <c r="A34" s="33" t="s">
        <v>522</v>
      </c>
      <c r="B34" s="90" t="s">
        <v>66</v>
      </c>
      <c r="C34" s="91" t="s">
        <v>29</v>
      </c>
      <c r="D34" s="95">
        <v>610.02</v>
      </c>
      <c r="E34" s="36"/>
      <c r="F34" s="37"/>
      <c r="G34" s="38"/>
      <c r="H34" s="136"/>
    </row>
    <row r="35" spans="1:8" s="58" customFormat="1">
      <c r="A35" s="28" t="s">
        <v>154</v>
      </c>
      <c r="B35" s="29" t="s">
        <v>149</v>
      </c>
      <c r="C35" s="30"/>
      <c r="D35" s="96">
        <v>0</v>
      </c>
      <c r="E35" s="31"/>
      <c r="F35" s="32"/>
      <c r="G35" s="31">
        <f>ROUND(SUM(G36:G45),2)</f>
        <v>0</v>
      </c>
      <c r="H35" s="136"/>
    </row>
    <row r="36" spans="1:8" s="27" customFormat="1" ht="33.75">
      <c r="A36" s="33" t="s">
        <v>523</v>
      </c>
      <c r="B36" s="90" t="s">
        <v>81</v>
      </c>
      <c r="C36" s="91" t="s">
        <v>26</v>
      </c>
      <c r="D36" s="95">
        <v>97.39</v>
      </c>
      <c r="E36" s="36"/>
      <c r="F36" s="37"/>
      <c r="G36" s="38"/>
      <c r="H36" s="136"/>
    </row>
    <row r="37" spans="1:8" s="27" customFormat="1" ht="33.75">
      <c r="A37" s="33" t="s">
        <v>524</v>
      </c>
      <c r="B37" s="90" t="s">
        <v>392</v>
      </c>
      <c r="C37" s="91" t="s">
        <v>26</v>
      </c>
      <c r="D37" s="95">
        <v>50.63</v>
      </c>
      <c r="E37" s="36"/>
      <c r="F37" s="37"/>
      <c r="G37" s="38"/>
      <c r="H37" s="136"/>
    </row>
    <row r="38" spans="1:8" s="27" customFormat="1" ht="67.5">
      <c r="A38" s="33" t="s">
        <v>525</v>
      </c>
      <c r="B38" s="90" t="s">
        <v>150</v>
      </c>
      <c r="C38" s="91" t="s">
        <v>28</v>
      </c>
      <c r="D38" s="95">
        <v>57</v>
      </c>
      <c r="E38" s="36"/>
      <c r="F38" s="37"/>
      <c r="G38" s="38"/>
      <c r="H38" s="136"/>
    </row>
    <row r="39" spans="1:8" s="27" customFormat="1" ht="33.75">
      <c r="A39" s="33" t="s">
        <v>526</v>
      </c>
      <c r="B39" s="90" t="s">
        <v>49</v>
      </c>
      <c r="C39" s="91" t="s">
        <v>33</v>
      </c>
      <c r="D39" s="95">
        <v>739.39</v>
      </c>
      <c r="E39" s="36"/>
      <c r="F39" s="37"/>
      <c r="G39" s="38"/>
      <c r="H39" s="136"/>
    </row>
    <row r="40" spans="1:8" s="27" customFormat="1" ht="22.5">
      <c r="A40" s="33" t="s">
        <v>527</v>
      </c>
      <c r="B40" s="90" t="s">
        <v>83</v>
      </c>
      <c r="C40" s="91" t="s">
        <v>27</v>
      </c>
      <c r="D40" s="95">
        <v>9.61</v>
      </c>
      <c r="E40" s="36"/>
      <c r="F40" s="37"/>
      <c r="G40" s="38"/>
      <c r="H40" s="136"/>
    </row>
    <row r="41" spans="1:8" s="27" customFormat="1" ht="33.75">
      <c r="A41" s="33" t="s">
        <v>528</v>
      </c>
      <c r="B41" s="90" t="s">
        <v>78</v>
      </c>
      <c r="C41" s="91" t="s">
        <v>27</v>
      </c>
      <c r="D41" s="95">
        <v>31.37</v>
      </c>
      <c r="E41" s="36"/>
      <c r="F41" s="37"/>
      <c r="G41" s="38"/>
      <c r="H41" s="136"/>
    </row>
    <row r="42" spans="1:8" s="27" customFormat="1" ht="33.75">
      <c r="A42" s="33" t="s">
        <v>529</v>
      </c>
      <c r="B42" s="90" t="s">
        <v>438</v>
      </c>
      <c r="C42" s="91" t="s">
        <v>27</v>
      </c>
      <c r="D42" s="95">
        <v>34.380000000000003</v>
      </c>
      <c r="E42" s="36"/>
      <c r="F42" s="37"/>
      <c r="G42" s="38"/>
      <c r="H42" s="136"/>
    </row>
    <row r="43" spans="1:8" s="27" customFormat="1" ht="33.75">
      <c r="A43" s="33" t="s">
        <v>530</v>
      </c>
      <c r="B43" s="90" t="s">
        <v>439</v>
      </c>
      <c r="C43" s="91" t="s">
        <v>27</v>
      </c>
      <c r="D43" s="95">
        <v>26.4</v>
      </c>
      <c r="E43" s="36"/>
      <c r="F43" s="37"/>
      <c r="G43" s="38"/>
      <c r="H43" s="136"/>
    </row>
    <row r="44" spans="1:8" s="27" customFormat="1" ht="22.5">
      <c r="A44" s="33" t="s">
        <v>531</v>
      </c>
      <c r="B44" s="90" t="s">
        <v>440</v>
      </c>
      <c r="C44" s="91" t="s">
        <v>26</v>
      </c>
      <c r="D44" s="95">
        <v>251.2</v>
      </c>
      <c r="E44" s="36"/>
      <c r="F44" s="37"/>
      <c r="G44" s="38"/>
      <c r="H44" s="136"/>
    </row>
    <row r="45" spans="1:8" s="27" customFormat="1" ht="56.25">
      <c r="A45" s="33" t="s">
        <v>532</v>
      </c>
      <c r="B45" s="90" t="s">
        <v>441</v>
      </c>
      <c r="C45" s="91" t="s">
        <v>30</v>
      </c>
      <c r="D45" s="95">
        <v>120.16</v>
      </c>
      <c r="E45" s="36"/>
      <c r="F45" s="37"/>
      <c r="G45" s="38"/>
      <c r="H45" s="136"/>
    </row>
    <row r="46" spans="1:8" s="58" customFormat="1">
      <c r="A46" s="28" t="s">
        <v>155</v>
      </c>
      <c r="B46" s="29" t="s">
        <v>118</v>
      </c>
      <c r="C46" s="30"/>
      <c r="D46" s="96">
        <v>0</v>
      </c>
      <c r="E46" s="31"/>
      <c r="F46" s="32"/>
      <c r="G46" s="31">
        <f>ROUND(SUM(G47:G55),2)</f>
        <v>0</v>
      </c>
      <c r="H46" s="136"/>
    </row>
    <row r="47" spans="1:8" s="27" customFormat="1" ht="33.75">
      <c r="A47" s="33" t="s">
        <v>533</v>
      </c>
      <c r="B47" s="90" t="s">
        <v>157</v>
      </c>
      <c r="C47" s="91" t="s">
        <v>28</v>
      </c>
      <c r="D47" s="95">
        <v>13</v>
      </c>
      <c r="E47" s="36"/>
      <c r="F47" s="37"/>
      <c r="G47" s="38"/>
      <c r="H47" s="136"/>
    </row>
    <row r="48" spans="1:8" s="27" customFormat="1" ht="45">
      <c r="A48" s="33" t="s">
        <v>534</v>
      </c>
      <c r="B48" s="90" t="s">
        <v>187</v>
      </c>
      <c r="C48" s="91" t="s">
        <v>28</v>
      </c>
      <c r="D48" s="95">
        <v>8</v>
      </c>
      <c r="E48" s="36"/>
      <c r="F48" s="37"/>
      <c r="G48" s="38"/>
      <c r="H48" s="136"/>
    </row>
    <row r="49" spans="1:8" s="27" customFormat="1" ht="56.25">
      <c r="A49" s="33" t="s">
        <v>535</v>
      </c>
      <c r="B49" s="90" t="s">
        <v>84</v>
      </c>
      <c r="C49" s="91" t="s">
        <v>33</v>
      </c>
      <c r="D49" s="95">
        <v>27701.27</v>
      </c>
      <c r="E49" s="36"/>
      <c r="F49" s="37"/>
      <c r="G49" s="38"/>
      <c r="H49" s="136"/>
    </row>
    <row r="50" spans="1:8" s="27" customFormat="1" ht="90">
      <c r="A50" s="33" t="s">
        <v>536</v>
      </c>
      <c r="B50" s="90" t="s">
        <v>162</v>
      </c>
      <c r="C50" s="91" t="s">
        <v>28</v>
      </c>
      <c r="D50" s="95">
        <v>6</v>
      </c>
      <c r="E50" s="36"/>
      <c r="F50" s="37"/>
      <c r="G50" s="38"/>
      <c r="H50" s="136"/>
    </row>
    <row r="51" spans="1:8" s="27" customFormat="1" ht="33.75">
      <c r="A51" s="33" t="s">
        <v>537</v>
      </c>
      <c r="B51" s="90" t="s">
        <v>161</v>
      </c>
      <c r="C51" s="91" t="s">
        <v>28</v>
      </c>
      <c r="D51" s="95">
        <v>2</v>
      </c>
      <c r="E51" s="36"/>
      <c r="F51" s="37"/>
      <c r="G51" s="38"/>
      <c r="H51" s="136"/>
    </row>
    <row r="52" spans="1:8" s="27" customFormat="1" ht="45">
      <c r="A52" s="33" t="s">
        <v>538</v>
      </c>
      <c r="B52" s="90" t="s">
        <v>160</v>
      </c>
      <c r="C52" s="91" t="s">
        <v>28</v>
      </c>
      <c r="D52" s="95">
        <v>2</v>
      </c>
      <c r="E52" s="36"/>
      <c r="F52" s="37"/>
      <c r="G52" s="38"/>
      <c r="H52" s="136"/>
    </row>
    <row r="53" spans="1:8" s="27" customFormat="1" ht="33.75">
      <c r="A53" s="33" t="s">
        <v>539</v>
      </c>
      <c r="B53" s="90" t="s">
        <v>158</v>
      </c>
      <c r="C53" s="91" t="s">
        <v>28</v>
      </c>
      <c r="D53" s="95">
        <v>1</v>
      </c>
      <c r="E53" s="36"/>
      <c r="F53" s="37"/>
      <c r="G53" s="38"/>
      <c r="H53" s="136"/>
    </row>
    <row r="54" spans="1:8" s="27" customFormat="1" ht="45">
      <c r="A54" s="33" t="s">
        <v>540</v>
      </c>
      <c r="B54" s="90" t="s">
        <v>159</v>
      </c>
      <c r="C54" s="91" t="s">
        <v>28</v>
      </c>
      <c r="D54" s="95">
        <v>3</v>
      </c>
      <c r="E54" s="36"/>
      <c r="F54" s="37"/>
      <c r="G54" s="38"/>
      <c r="H54" s="136"/>
    </row>
    <row r="55" spans="1:8" s="27" customFormat="1" ht="33.75">
      <c r="A55" s="33" t="s">
        <v>541</v>
      </c>
      <c r="B55" s="90" t="s">
        <v>85</v>
      </c>
      <c r="C55" s="91" t="s">
        <v>33</v>
      </c>
      <c r="D55" s="95">
        <v>27701.27</v>
      </c>
      <c r="E55" s="36"/>
      <c r="F55" s="37"/>
      <c r="G55" s="38"/>
      <c r="H55" s="136"/>
    </row>
    <row r="56" spans="1:8" s="61" customFormat="1">
      <c r="A56" s="62" t="s">
        <v>32</v>
      </c>
      <c r="B56" s="63" t="s">
        <v>164</v>
      </c>
      <c r="C56" s="59"/>
      <c r="D56" s="59">
        <v>0</v>
      </c>
      <c r="E56" s="59"/>
      <c r="F56" s="59"/>
      <c r="G56" s="60">
        <f>ROUND(SUM(G57,G65,G78,G88),2)</f>
        <v>0</v>
      </c>
      <c r="H56" s="136"/>
    </row>
    <row r="57" spans="1:8" s="58" customFormat="1">
      <c r="A57" s="28" t="s">
        <v>156</v>
      </c>
      <c r="B57" s="29" t="s">
        <v>165</v>
      </c>
      <c r="C57" s="30"/>
      <c r="D57" s="96">
        <v>0</v>
      </c>
      <c r="E57" s="31"/>
      <c r="F57" s="32"/>
      <c r="G57" s="31">
        <f>ROUND(SUM(G58:G64),2)</f>
        <v>0</v>
      </c>
      <c r="H57" s="136"/>
    </row>
    <row r="58" spans="1:8" s="27" customFormat="1" ht="33.75">
      <c r="A58" s="33" t="s">
        <v>542</v>
      </c>
      <c r="B58" s="90" t="s">
        <v>77</v>
      </c>
      <c r="C58" s="91" t="s">
        <v>26</v>
      </c>
      <c r="D58" s="95">
        <v>2224.9899999999998</v>
      </c>
      <c r="E58" s="36"/>
      <c r="F58" s="37"/>
      <c r="G58" s="38"/>
      <c r="H58" s="136"/>
    </row>
    <row r="59" spans="1:8" s="27" customFormat="1" ht="33.75">
      <c r="A59" s="33" t="s">
        <v>543</v>
      </c>
      <c r="B59" s="90" t="s">
        <v>166</v>
      </c>
      <c r="C59" s="91" t="s">
        <v>27</v>
      </c>
      <c r="D59" s="95">
        <v>198.63</v>
      </c>
      <c r="E59" s="36"/>
      <c r="F59" s="37"/>
      <c r="G59" s="38"/>
      <c r="H59" s="136"/>
    </row>
    <row r="60" spans="1:8" s="27" customFormat="1" ht="45">
      <c r="A60" s="33" t="s">
        <v>544</v>
      </c>
      <c r="B60" s="90" t="s">
        <v>169</v>
      </c>
      <c r="C60" s="91" t="s">
        <v>26</v>
      </c>
      <c r="D60" s="95">
        <v>467.5</v>
      </c>
      <c r="E60" s="36"/>
      <c r="F60" s="37"/>
      <c r="G60" s="38"/>
      <c r="H60" s="136"/>
    </row>
    <row r="61" spans="1:8" s="27" customFormat="1" ht="45">
      <c r="A61" s="33" t="s">
        <v>545</v>
      </c>
      <c r="B61" s="90" t="s">
        <v>171</v>
      </c>
      <c r="C61" s="91" t="s">
        <v>27</v>
      </c>
      <c r="D61" s="95">
        <v>92.98</v>
      </c>
      <c r="E61" s="36"/>
      <c r="F61" s="37"/>
      <c r="G61" s="38"/>
      <c r="H61" s="136"/>
    </row>
    <row r="62" spans="1:8" s="27" customFormat="1" ht="45">
      <c r="A62" s="33" t="s">
        <v>546</v>
      </c>
      <c r="B62" s="90" t="s">
        <v>170</v>
      </c>
      <c r="C62" s="91" t="s">
        <v>27</v>
      </c>
      <c r="D62" s="95">
        <v>216.94</v>
      </c>
      <c r="E62" s="36"/>
      <c r="F62" s="37"/>
      <c r="G62" s="38"/>
      <c r="H62" s="136"/>
    </row>
    <row r="63" spans="1:8" s="27" customFormat="1" ht="33.75">
      <c r="A63" s="33" t="s">
        <v>547</v>
      </c>
      <c r="B63" s="90" t="s">
        <v>167</v>
      </c>
      <c r="C63" s="91" t="s">
        <v>27</v>
      </c>
      <c r="D63" s="95">
        <v>105.65</v>
      </c>
      <c r="E63" s="36"/>
      <c r="F63" s="37"/>
      <c r="G63" s="38"/>
      <c r="H63" s="136"/>
    </row>
    <row r="64" spans="1:8" s="27" customFormat="1" ht="33.75">
      <c r="A64" s="33" t="s">
        <v>548</v>
      </c>
      <c r="B64" s="90" t="s">
        <v>168</v>
      </c>
      <c r="C64" s="91" t="s">
        <v>29</v>
      </c>
      <c r="D64" s="95">
        <v>1901.7</v>
      </c>
      <c r="E64" s="36"/>
      <c r="F64" s="37"/>
      <c r="G64" s="38"/>
      <c r="H64" s="136"/>
    </row>
    <row r="65" spans="1:8" s="58" customFormat="1">
      <c r="A65" s="28" t="s">
        <v>172</v>
      </c>
      <c r="B65" s="29" t="s">
        <v>173</v>
      </c>
      <c r="C65" s="30"/>
      <c r="D65" s="96">
        <v>0</v>
      </c>
      <c r="E65" s="31"/>
      <c r="F65" s="32"/>
      <c r="G65" s="31">
        <f>ROUND(SUM(G66:G77),2)</f>
        <v>0</v>
      </c>
      <c r="H65" s="136"/>
    </row>
    <row r="66" spans="1:8" s="27" customFormat="1" ht="33.75">
      <c r="A66" s="33" t="s">
        <v>549</v>
      </c>
      <c r="B66" s="90" t="s">
        <v>201</v>
      </c>
      <c r="C66" s="91" t="s">
        <v>27</v>
      </c>
      <c r="D66" s="95">
        <v>6.67</v>
      </c>
      <c r="E66" s="36"/>
      <c r="F66" s="37"/>
      <c r="G66" s="38"/>
      <c r="H66" s="136"/>
    </row>
    <row r="67" spans="1:8" s="27" customFormat="1" ht="45">
      <c r="A67" s="33" t="s">
        <v>550</v>
      </c>
      <c r="B67" s="90" t="s">
        <v>463</v>
      </c>
      <c r="C67" s="91" t="s">
        <v>26</v>
      </c>
      <c r="D67" s="95">
        <v>837.36</v>
      </c>
      <c r="E67" s="36"/>
      <c r="F67" s="37"/>
      <c r="G67" s="38"/>
      <c r="H67" s="136"/>
    </row>
    <row r="68" spans="1:8" s="27" customFormat="1" ht="33.75">
      <c r="A68" s="33" t="s">
        <v>551</v>
      </c>
      <c r="B68" s="90" t="s">
        <v>464</v>
      </c>
      <c r="C68" s="91" t="s">
        <v>26</v>
      </c>
      <c r="D68" s="95">
        <v>433.4</v>
      </c>
      <c r="E68" s="36"/>
      <c r="F68" s="37"/>
      <c r="G68" s="38"/>
      <c r="H68" s="136"/>
    </row>
    <row r="69" spans="1:8" s="27" customFormat="1" ht="33.75">
      <c r="A69" s="33" t="s">
        <v>552</v>
      </c>
      <c r="B69" s="90" t="s">
        <v>177</v>
      </c>
      <c r="C69" s="91" t="s">
        <v>26</v>
      </c>
      <c r="D69" s="95">
        <v>46.4</v>
      </c>
      <c r="E69" s="36"/>
      <c r="F69" s="37"/>
      <c r="G69" s="38"/>
      <c r="H69" s="136"/>
    </row>
    <row r="70" spans="1:8" s="27" customFormat="1" ht="33.75">
      <c r="A70" s="33" t="s">
        <v>553</v>
      </c>
      <c r="B70" s="90" t="s">
        <v>49</v>
      </c>
      <c r="C70" s="91" t="s">
        <v>33</v>
      </c>
      <c r="D70" s="95">
        <v>651.24</v>
      </c>
      <c r="E70" s="36"/>
      <c r="F70" s="37"/>
      <c r="G70" s="38"/>
      <c r="H70" s="136"/>
    </row>
    <row r="71" spans="1:8" s="27" customFormat="1" ht="33.75">
      <c r="A71" s="33" t="s">
        <v>554</v>
      </c>
      <c r="B71" s="90" t="s">
        <v>175</v>
      </c>
      <c r="C71" s="91" t="s">
        <v>26</v>
      </c>
      <c r="D71" s="95">
        <v>479.8</v>
      </c>
      <c r="E71" s="36"/>
      <c r="F71" s="37"/>
      <c r="G71" s="38"/>
      <c r="H71" s="136"/>
    </row>
    <row r="72" spans="1:8" s="27" customFormat="1" ht="56.25">
      <c r="A72" s="33" t="s">
        <v>555</v>
      </c>
      <c r="B72" s="90" t="s">
        <v>391</v>
      </c>
      <c r="C72" s="91" t="s">
        <v>26</v>
      </c>
      <c r="D72" s="95">
        <v>433.4</v>
      </c>
      <c r="E72" s="36"/>
      <c r="F72" s="37"/>
      <c r="G72" s="38"/>
      <c r="H72" s="136"/>
    </row>
    <row r="73" spans="1:8" s="27" customFormat="1" ht="56.25">
      <c r="A73" s="33" t="s">
        <v>556</v>
      </c>
      <c r="B73" s="90" t="s">
        <v>174</v>
      </c>
      <c r="C73" s="91" t="s">
        <v>26</v>
      </c>
      <c r="D73" s="95">
        <v>46.4</v>
      </c>
      <c r="E73" s="36"/>
      <c r="F73" s="37"/>
      <c r="G73" s="38"/>
      <c r="H73" s="136"/>
    </row>
    <row r="74" spans="1:8" s="27" customFormat="1" ht="45">
      <c r="A74" s="33" t="s">
        <v>557</v>
      </c>
      <c r="B74" s="90" t="s">
        <v>467</v>
      </c>
      <c r="C74" s="91" t="s">
        <v>30</v>
      </c>
      <c r="D74" s="95">
        <v>112.87</v>
      </c>
      <c r="E74" s="36"/>
      <c r="F74" s="37"/>
      <c r="G74" s="38"/>
      <c r="H74" s="136"/>
    </row>
    <row r="75" spans="1:8" s="27" customFormat="1" ht="45">
      <c r="A75" s="33" t="s">
        <v>558</v>
      </c>
      <c r="B75" s="90" t="s">
        <v>182</v>
      </c>
      <c r="C75" s="91" t="s">
        <v>30</v>
      </c>
      <c r="D75" s="95">
        <v>250.38</v>
      </c>
      <c r="E75" s="36"/>
      <c r="F75" s="37"/>
      <c r="G75" s="38"/>
      <c r="H75" s="136"/>
    </row>
    <row r="76" spans="1:8" s="27" customFormat="1" ht="22.5">
      <c r="A76" s="33" t="s">
        <v>559</v>
      </c>
      <c r="B76" s="90" t="s">
        <v>58</v>
      </c>
      <c r="C76" s="91" t="s">
        <v>30</v>
      </c>
      <c r="D76" s="95">
        <v>221.37</v>
      </c>
      <c r="E76" s="36"/>
      <c r="F76" s="37"/>
      <c r="G76" s="38"/>
      <c r="H76" s="136"/>
    </row>
    <row r="77" spans="1:8" s="27" customFormat="1" ht="90">
      <c r="A77" s="33" t="s">
        <v>560</v>
      </c>
      <c r="B77" s="90" t="s">
        <v>189</v>
      </c>
      <c r="C77" s="91" t="s">
        <v>28</v>
      </c>
      <c r="D77" s="95">
        <v>424</v>
      </c>
      <c r="E77" s="36"/>
      <c r="F77" s="37"/>
      <c r="G77" s="38"/>
      <c r="H77" s="136"/>
    </row>
    <row r="78" spans="1:8" s="58" customFormat="1">
      <c r="A78" s="28" t="s">
        <v>176</v>
      </c>
      <c r="B78" s="29" t="s">
        <v>180</v>
      </c>
      <c r="C78" s="30"/>
      <c r="D78" s="96">
        <v>0</v>
      </c>
      <c r="E78" s="31"/>
      <c r="F78" s="32"/>
      <c r="G78" s="31">
        <f>ROUND(SUM(G79:G87),2)</f>
        <v>0</v>
      </c>
      <c r="H78" s="136"/>
    </row>
    <row r="79" spans="1:8" s="27" customFormat="1" ht="45">
      <c r="A79" s="33" t="s">
        <v>561</v>
      </c>
      <c r="B79" s="90" t="s">
        <v>74</v>
      </c>
      <c r="C79" s="91" t="s">
        <v>27</v>
      </c>
      <c r="D79" s="95">
        <v>187.86</v>
      </c>
      <c r="E79" s="36"/>
      <c r="F79" s="39"/>
      <c r="G79" s="38"/>
      <c r="H79" s="136"/>
    </row>
    <row r="80" spans="1:8" s="27" customFormat="1" ht="45">
      <c r="A80" s="33" t="s">
        <v>562</v>
      </c>
      <c r="B80" s="90" t="s">
        <v>171</v>
      </c>
      <c r="C80" s="91" t="s">
        <v>27</v>
      </c>
      <c r="D80" s="95">
        <v>34.74</v>
      </c>
      <c r="E80" s="36"/>
      <c r="F80" s="37"/>
      <c r="G80" s="38"/>
      <c r="H80" s="136"/>
    </row>
    <row r="81" spans="1:8" s="27" customFormat="1" ht="56.25">
      <c r="A81" s="33" t="s">
        <v>563</v>
      </c>
      <c r="B81" s="90" t="s">
        <v>71</v>
      </c>
      <c r="C81" s="91" t="s">
        <v>27</v>
      </c>
      <c r="D81" s="95">
        <v>52.12</v>
      </c>
      <c r="E81" s="36"/>
      <c r="F81" s="37"/>
      <c r="G81" s="38"/>
      <c r="H81" s="136"/>
    </row>
    <row r="82" spans="1:8" s="27" customFormat="1" ht="33.75">
      <c r="A82" s="33" t="s">
        <v>564</v>
      </c>
      <c r="B82" s="90" t="s">
        <v>81</v>
      </c>
      <c r="C82" s="91" t="s">
        <v>26</v>
      </c>
      <c r="D82" s="95">
        <v>137.65</v>
      </c>
      <c r="E82" s="36"/>
      <c r="F82" s="37"/>
      <c r="G82" s="38"/>
      <c r="H82" s="136"/>
    </row>
    <row r="83" spans="1:8" s="27" customFormat="1" ht="33.75">
      <c r="A83" s="33" t="s">
        <v>565</v>
      </c>
      <c r="B83" s="90" t="s">
        <v>392</v>
      </c>
      <c r="C83" s="91" t="s">
        <v>26</v>
      </c>
      <c r="D83" s="95">
        <v>335.41</v>
      </c>
      <c r="E83" s="36"/>
      <c r="F83" s="37"/>
      <c r="G83" s="38"/>
      <c r="H83" s="136"/>
    </row>
    <row r="84" spans="1:8" s="27" customFormat="1" ht="33.75">
      <c r="A84" s="33" t="s">
        <v>566</v>
      </c>
      <c r="B84" s="90" t="s">
        <v>466</v>
      </c>
      <c r="C84" s="91" t="s">
        <v>26</v>
      </c>
      <c r="D84" s="95">
        <v>264.58999999999997</v>
      </c>
      <c r="E84" s="36"/>
      <c r="F84" s="37"/>
      <c r="G84" s="64"/>
      <c r="H84" s="136"/>
    </row>
    <row r="85" spans="1:8" s="27" customFormat="1" ht="33.75">
      <c r="A85" s="33" t="s">
        <v>567</v>
      </c>
      <c r="B85" s="90" t="s">
        <v>49</v>
      </c>
      <c r="C85" s="91" t="s">
        <v>33</v>
      </c>
      <c r="D85" s="95">
        <v>3786.03</v>
      </c>
      <c r="E85" s="36"/>
      <c r="F85" s="37"/>
      <c r="G85" s="38"/>
      <c r="H85" s="136"/>
    </row>
    <row r="86" spans="1:8" s="27" customFormat="1" ht="33.75">
      <c r="A86" s="33" t="s">
        <v>568</v>
      </c>
      <c r="B86" s="90" t="s">
        <v>183</v>
      </c>
      <c r="C86" s="91" t="s">
        <v>27</v>
      </c>
      <c r="D86" s="95">
        <v>52.39</v>
      </c>
      <c r="E86" s="36"/>
      <c r="F86" s="37"/>
      <c r="G86" s="64"/>
      <c r="H86" s="136"/>
    </row>
    <row r="87" spans="1:8" s="27" customFormat="1" ht="33.75">
      <c r="A87" s="33" t="s">
        <v>569</v>
      </c>
      <c r="B87" s="90" t="s">
        <v>465</v>
      </c>
      <c r="C87" s="91" t="s">
        <v>27</v>
      </c>
      <c r="D87" s="95">
        <v>34.93</v>
      </c>
      <c r="E87" s="36"/>
      <c r="F87" s="37"/>
      <c r="G87" s="64"/>
      <c r="H87" s="136"/>
    </row>
    <row r="88" spans="1:8" s="58" customFormat="1">
      <c r="A88" s="28" t="s">
        <v>179</v>
      </c>
      <c r="B88" s="29" t="s">
        <v>184</v>
      </c>
      <c r="C88" s="30"/>
      <c r="D88" s="96">
        <v>0</v>
      </c>
      <c r="E88" s="31"/>
      <c r="F88" s="32"/>
      <c r="G88" s="31">
        <f>ROUND(SUM(G89:G94),2)</f>
        <v>0</v>
      </c>
      <c r="H88" s="136"/>
    </row>
    <row r="89" spans="1:8" s="27" customFormat="1" ht="45">
      <c r="A89" s="33" t="s">
        <v>570</v>
      </c>
      <c r="B89" s="90" t="s">
        <v>187</v>
      </c>
      <c r="C89" s="91" t="s">
        <v>28</v>
      </c>
      <c r="D89" s="95">
        <v>48</v>
      </c>
      <c r="E89" s="36"/>
      <c r="F89" s="37"/>
      <c r="G89" s="38"/>
      <c r="H89" s="136"/>
    </row>
    <row r="90" spans="1:8" s="27" customFormat="1" ht="45">
      <c r="A90" s="33" t="s">
        <v>571</v>
      </c>
      <c r="B90" s="90" t="s">
        <v>442</v>
      </c>
      <c r="C90" s="91" t="s">
        <v>28</v>
      </c>
      <c r="D90" s="95">
        <v>48</v>
      </c>
      <c r="E90" s="36"/>
      <c r="F90" s="37"/>
      <c r="G90" s="38"/>
      <c r="H90" s="136"/>
    </row>
    <row r="91" spans="1:8" s="27" customFormat="1" ht="56.25">
      <c r="A91" s="33" t="s">
        <v>572</v>
      </c>
      <c r="B91" s="90" t="s">
        <v>186</v>
      </c>
      <c r="C91" s="91" t="s">
        <v>28</v>
      </c>
      <c r="D91" s="95">
        <v>3</v>
      </c>
      <c r="E91" s="36"/>
      <c r="F91" s="37"/>
      <c r="G91" s="38"/>
      <c r="H91" s="136"/>
    </row>
    <row r="92" spans="1:8" s="27" customFormat="1" ht="56.25">
      <c r="A92" s="33" t="s">
        <v>573</v>
      </c>
      <c r="B92" s="90" t="s">
        <v>188</v>
      </c>
      <c r="C92" s="91" t="s">
        <v>33</v>
      </c>
      <c r="D92" s="95">
        <v>2034.7</v>
      </c>
      <c r="E92" s="36"/>
      <c r="F92" s="37"/>
      <c r="G92" s="38"/>
      <c r="H92" s="136"/>
    </row>
    <row r="93" spans="1:8" s="27" customFormat="1" ht="33.75">
      <c r="A93" s="33" t="s">
        <v>574</v>
      </c>
      <c r="B93" s="90" t="s">
        <v>185</v>
      </c>
      <c r="C93" s="91" t="s">
        <v>30</v>
      </c>
      <c r="D93" s="95">
        <v>720.25</v>
      </c>
      <c r="E93" s="36"/>
      <c r="F93" s="37"/>
      <c r="G93" s="38"/>
      <c r="H93" s="136"/>
    </row>
    <row r="94" spans="1:8" s="27" customFormat="1" ht="33.75">
      <c r="A94" s="33" t="s">
        <v>575</v>
      </c>
      <c r="B94" s="90" t="s">
        <v>85</v>
      </c>
      <c r="C94" s="91" t="s">
        <v>33</v>
      </c>
      <c r="D94" s="95">
        <v>2034.7</v>
      </c>
      <c r="E94" s="36"/>
      <c r="F94" s="37"/>
      <c r="G94" s="38"/>
      <c r="H94" s="136"/>
    </row>
    <row r="95" spans="1:8" s="61" customFormat="1">
      <c r="A95" s="62" t="s">
        <v>178</v>
      </c>
      <c r="B95" s="63" t="s">
        <v>190</v>
      </c>
      <c r="C95" s="59"/>
      <c r="D95" s="59">
        <v>0</v>
      </c>
      <c r="E95" s="59"/>
      <c r="F95" s="59"/>
      <c r="G95" s="60">
        <f>ROUND(SUM(G96:G118),2)</f>
        <v>0</v>
      </c>
      <c r="H95" s="136"/>
    </row>
    <row r="96" spans="1:8" s="27" customFormat="1" ht="33.75">
      <c r="A96" s="33" t="s">
        <v>576</v>
      </c>
      <c r="B96" s="90" t="s">
        <v>443</v>
      </c>
      <c r="C96" s="91" t="s">
        <v>28</v>
      </c>
      <c r="D96" s="95">
        <v>7</v>
      </c>
      <c r="E96" s="36"/>
      <c r="F96" s="37"/>
      <c r="G96" s="38"/>
      <c r="H96" s="136"/>
    </row>
    <row r="97" spans="1:8" s="27" customFormat="1" ht="33.75">
      <c r="A97" s="33" t="s">
        <v>577</v>
      </c>
      <c r="B97" s="90" t="s">
        <v>444</v>
      </c>
      <c r="C97" s="91" t="s">
        <v>28</v>
      </c>
      <c r="D97" s="95">
        <v>8</v>
      </c>
      <c r="E97" s="36"/>
      <c r="F97" s="37"/>
      <c r="G97" s="38"/>
      <c r="H97" s="136"/>
    </row>
    <row r="98" spans="1:8" s="27" customFormat="1" ht="33.75">
      <c r="A98" s="33" t="s">
        <v>578</v>
      </c>
      <c r="B98" s="90" t="s">
        <v>445</v>
      </c>
      <c r="C98" s="91" t="s">
        <v>28</v>
      </c>
      <c r="D98" s="95">
        <v>2</v>
      </c>
      <c r="E98" s="36"/>
      <c r="F98" s="37"/>
      <c r="G98" s="38"/>
      <c r="H98" s="136"/>
    </row>
    <row r="99" spans="1:8" s="27" customFormat="1" ht="33.75">
      <c r="A99" s="33" t="s">
        <v>579</v>
      </c>
      <c r="B99" s="90" t="s">
        <v>446</v>
      </c>
      <c r="C99" s="91" t="s">
        <v>28</v>
      </c>
      <c r="D99" s="95">
        <v>1</v>
      </c>
      <c r="E99" s="36"/>
      <c r="F99" s="37"/>
      <c r="G99" s="38"/>
      <c r="H99" s="136"/>
    </row>
    <row r="100" spans="1:8" s="27" customFormat="1" ht="33.75">
      <c r="A100" s="33" t="s">
        <v>580</v>
      </c>
      <c r="B100" s="90" t="s">
        <v>447</v>
      </c>
      <c r="C100" s="91" t="s">
        <v>28</v>
      </c>
      <c r="D100" s="95">
        <v>4</v>
      </c>
      <c r="E100" s="36"/>
      <c r="F100" s="37"/>
      <c r="G100" s="38"/>
      <c r="H100" s="136"/>
    </row>
    <row r="101" spans="1:8" s="27" customFormat="1" ht="33.75">
      <c r="A101" s="33" t="s">
        <v>581</v>
      </c>
      <c r="B101" s="90" t="s">
        <v>448</v>
      </c>
      <c r="C101" s="91" t="s">
        <v>28</v>
      </c>
      <c r="D101" s="95">
        <v>3</v>
      </c>
      <c r="E101" s="36"/>
      <c r="F101" s="37"/>
      <c r="G101" s="38"/>
      <c r="H101" s="136"/>
    </row>
    <row r="102" spans="1:8" s="27" customFormat="1" ht="33.75">
      <c r="A102" s="33" t="s">
        <v>582</v>
      </c>
      <c r="B102" s="90" t="s">
        <v>449</v>
      </c>
      <c r="C102" s="91" t="s">
        <v>28</v>
      </c>
      <c r="D102" s="95">
        <v>1</v>
      </c>
      <c r="E102" s="36"/>
      <c r="F102" s="37"/>
      <c r="G102" s="38"/>
      <c r="H102" s="136"/>
    </row>
    <row r="103" spans="1:8" s="27" customFormat="1" ht="33.75">
      <c r="A103" s="33" t="s">
        <v>583</v>
      </c>
      <c r="B103" s="90" t="s">
        <v>450</v>
      </c>
      <c r="C103" s="91" t="s">
        <v>28</v>
      </c>
      <c r="D103" s="95">
        <v>30</v>
      </c>
      <c r="E103" s="36"/>
      <c r="F103" s="37"/>
      <c r="G103" s="38"/>
      <c r="H103" s="136"/>
    </row>
    <row r="104" spans="1:8" s="27" customFormat="1" ht="33.75">
      <c r="A104" s="33" t="s">
        <v>584</v>
      </c>
      <c r="B104" s="90" t="s">
        <v>451</v>
      </c>
      <c r="C104" s="91" t="s">
        <v>28</v>
      </c>
      <c r="D104" s="95">
        <v>2</v>
      </c>
      <c r="E104" s="36"/>
      <c r="F104" s="37"/>
      <c r="G104" s="38"/>
      <c r="H104" s="136"/>
    </row>
    <row r="105" spans="1:8" s="27" customFormat="1" ht="33.75">
      <c r="A105" s="33" t="s">
        <v>585</v>
      </c>
      <c r="B105" s="90" t="s">
        <v>452</v>
      </c>
      <c r="C105" s="91" t="s">
        <v>28</v>
      </c>
      <c r="D105" s="95">
        <v>3</v>
      </c>
      <c r="E105" s="36"/>
      <c r="F105" s="37"/>
      <c r="G105" s="38"/>
      <c r="H105" s="136"/>
    </row>
    <row r="106" spans="1:8" s="27" customFormat="1" ht="33.75">
      <c r="A106" s="33" t="s">
        <v>586</v>
      </c>
      <c r="B106" s="90" t="s">
        <v>453</v>
      </c>
      <c r="C106" s="91" t="s">
        <v>28</v>
      </c>
      <c r="D106" s="95">
        <v>4</v>
      </c>
      <c r="E106" s="36"/>
      <c r="F106" s="37"/>
      <c r="G106" s="38"/>
      <c r="H106" s="136"/>
    </row>
    <row r="107" spans="1:8" s="27" customFormat="1" ht="33.75">
      <c r="A107" s="33" t="s">
        <v>587</v>
      </c>
      <c r="B107" s="90" t="s">
        <v>454</v>
      </c>
      <c r="C107" s="91" t="s">
        <v>28</v>
      </c>
      <c r="D107" s="95">
        <v>1</v>
      </c>
      <c r="E107" s="36"/>
      <c r="F107" s="37"/>
      <c r="G107" s="38"/>
      <c r="H107" s="136"/>
    </row>
    <row r="108" spans="1:8" s="27" customFormat="1" ht="33.75">
      <c r="A108" s="33" t="s">
        <v>588</v>
      </c>
      <c r="B108" s="90" t="s">
        <v>455</v>
      </c>
      <c r="C108" s="91" t="s">
        <v>28</v>
      </c>
      <c r="D108" s="95">
        <v>2</v>
      </c>
      <c r="E108" s="36"/>
      <c r="F108" s="37"/>
      <c r="G108" s="38"/>
      <c r="H108" s="136"/>
    </row>
    <row r="109" spans="1:8" s="27" customFormat="1" ht="33.75">
      <c r="A109" s="33" t="s">
        <v>589</v>
      </c>
      <c r="B109" s="90" t="s">
        <v>456</v>
      </c>
      <c r="C109" s="91" t="s">
        <v>28</v>
      </c>
      <c r="D109" s="95">
        <v>1</v>
      </c>
      <c r="E109" s="36"/>
      <c r="F109" s="37"/>
      <c r="G109" s="38"/>
      <c r="H109" s="136"/>
    </row>
    <row r="110" spans="1:8" s="27" customFormat="1" ht="33.75">
      <c r="A110" s="33" t="s">
        <v>590</v>
      </c>
      <c r="B110" s="90" t="s">
        <v>457</v>
      </c>
      <c r="C110" s="91" t="s">
        <v>28</v>
      </c>
      <c r="D110" s="95">
        <v>8</v>
      </c>
      <c r="E110" s="36"/>
      <c r="F110" s="37"/>
      <c r="G110" s="38"/>
      <c r="H110" s="136"/>
    </row>
    <row r="111" spans="1:8" s="27" customFormat="1" ht="33.75">
      <c r="A111" s="33" t="s">
        <v>591</v>
      </c>
      <c r="B111" s="90" t="s">
        <v>422</v>
      </c>
      <c r="C111" s="91" t="s">
        <v>28</v>
      </c>
      <c r="D111" s="95">
        <v>585</v>
      </c>
      <c r="E111" s="36"/>
      <c r="F111" s="37"/>
      <c r="G111" s="38"/>
      <c r="H111" s="136"/>
    </row>
    <row r="112" spans="1:8" s="27" customFormat="1" ht="33.75">
      <c r="A112" s="33" t="s">
        <v>592</v>
      </c>
      <c r="B112" s="90" t="s">
        <v>458</v>
      </c>
      <c r="C112" s="91" t="s">
        <v>28</v>
      </c>
      <c r="D112" s="95">
        <v>806</v>
      </c>
      <c r="E112" s="36"/>
      <c r="F112" s="37"/>
      <c r="G112" s="38"/>
      <c r="H112" s="136"/>
    </row>
    <row r="113" spans="1:8" s="27" customFormat="1" ht="33.75">
      <c r="A113" s="33" t="s">
        <v>593</v>
      </c>
      <c r="B113" s="90" t="s">
        <v>459</v>
      </c>
      <c r="C113" s="91" t="s">
        <v>28</v>
      </c>
      <c r="D113" s="95">
        <v>803</v>
      </c>
      <c r="E113" s="36"/>
      <c r="F113" s="37"/>
      <c r="G113" s="38"/>
      <c r="H113" s="136"/>
    </row>
    <row r="114" spans="1:8" s="27" customFormat="1" ht="33.75">
      <c r="A114" s="33" t="s">
        <v>594</v>
      </c>
      <c r="B114" s="90" t="s">
        <v>460</v>
      </c>
      <c r="C114" s="91" t="s">
        <v>28</v>
      </c>
      <c r="D114" s="95">
        <v>438</v>
      </c>
      <c r="E114" s="36"/>
      <c r="F114" s="37"/>
      <c r="G114" s="38"/>
      <c r="H114" s="136"/>
    </row>
    <row r="115" spans="1:8" s="27" customFormat="1" ht="33.75">
      <c r="A115" s="33" t="s">
        <v>595</v>
      </c>
      <c r="B115" s="90" t="s">
        <v>461</v>
      </c>
      <c r="C115" s="91" t="s">
        <v>28</v>
      </c>
      <c r="D115" s="95">
        <v>264</v>
      </c>
      <c r="E115" s="36"/>
      <c r="F115" s="37"/>
      <c r="G115" s="38"/>
      <c r="H115" s="136"/>
    </row>
    <row r="116" spans="1:8" s="27" customFormat="1" ht="33.75">
      <c r="A116" s="33" t="s">
        <v>596</v>
      </c>
      <c r="B116" s="90" t="s">
        <v>406</v>
      </c>
      <c r="C116" s="91" t="s">
        <v>26</v>
      </c>
      <c r="D116" s="95">
        <v>231.06</v>
      </c>
      <c r="E116" s="36"/>
      <c r="F116" s="37"/>
      <c r="G116" s="38"/>
      <c r="H116" s="136"/>
    </row>
    <row r="117" spans="1:8" s="27" customFormat="1" ht="22.5">
      <c r="A117" s="33" t="s">
        <v>597</v>
      </c>
      <c r="B117" s="90" t="s">
        <v>192</v>
      </c>
      <c r="C117" s="91" t="s">
        <v>26</v>
      </c>
      <c r="D117" s="95">
        <v>584.51</v>
      </c>
      <c r="E117" s="36"/>
      <c r="F117" s="37"/>
      <c r="G117" s="38"/>
      <c r="H117" s="136"/>
    </row>
    <row r="118" spans="1:8" s="27" customFormat="1" ht="22.5">
      <c r="A118" s="33" t="s">
        <v>598</v>
      </c>
      <c r="B118" s="90" t="s">
        <v>462</v>
      </c>
      <c r="C118" s="91" t="s">
        <v>27</v>
      </c>
      <c r="D118" s="95">
        <v>63.85</v>
      </c>
      <c r="E118" s="36"/>
      <c r="F118" s="37"/>
      <c r="G118" s="38"/>
      <c r="H118" s="136"/>
    </row>
    <row r="119" spans="1:8" s="61" customFormat="1">
      <c r="A119" s="62" t="s">
        <v>195</v>
      </c>
      <c r="B119" s="63" t="s">
        <v>193</v>
      </c>
      <c r="C119" s="59"/>
      <c r="D119" s="59">
        <v>0</v>
      </c>
      <c r="E119" s="59"/>
      <c r="F119" s="59"/>
      <c r="G119" s="60">
        <f>ROUND(SUM(G120:G132),2)</f>
        <v>0</v>
      </c>
      <c r="H119" s="136"/>
    </row>
    <row r="120" spans="1:8" s="27" customFormat="1" ht="33.75">
      <c r="A120" s="33" t="s">
        <v>599</v>
      </c>
      <c r="B120" s="90" t="s">
        <v>166</v>
      </c>
      <c r="C120" s="91" t="s">
        <v>27</v>
      </c>
      <c r="D120" s="95">
        <v>3.38</v>
      </c>
      <c r="E120" s="36"/>
      <c r="F120" s="37"/>
      <c r="G120" s="38"/>
      <c r="H120" s="136"/>
    </row>
    <row r="121" spans="1:8" s="27" customFormat="1" ht="33.75">
      <c r="A121" s="33" t="s">
        <v>600</v>
      </c>
      <c r="B121" s="90" t="s">
        <v>82</v>
      </c>
      <c r="C121" s="91" t="s">
        <v>26</v>
      </c>
      <c r="D121" s="95">
        <v>9.32</v>
      </c>
      <c r="E121" s="36"/>
      <c r="F121" s="37"/>
      <c r="G121" s="38"/>
      <c r="H121" s="136"/>
    </row>
    <row r="122" spans="1:8" s="27" customFormat="1" ht="33.75">
      <c r="A122" s="33" t="s">
        <v>601</v>
      </c>
      <c r="B122" s="90" t="s">
        <v>468</v>
      </c>
      <c r="C122" s="91" t="s">
        <v>27</v>
      </c>
      <c r="D122" s="95">
        <v>3.38</v>
      </c>
      <c r="E122" s="36"/>
      <c r="F122" s="37"/>
      <c r="G122" s="38"/>
      <c r="H122" s="136"/>
    </row>
    <row r="123" spans="1:8" s="27" customFormat="1" ht="45">
      <c r="A123" s="33" t="s">
        <v>602</v>
      </c>
      <c r="B123" s="90" t="s">
        <v>194</v>
      </c>
      <c r="C123" s="91" t="s">
        <v>28</v>
      </c>
      <c r="D123" s="95">
        <v>10</v>
      </c>
      <c r="E123" s="36"/>
      <c r="F123" s="37"/>
      <c r="G123" s="38"/>
      <c r="H123" s="136"/>
    </row>
    <row r="124" spans="1:8" s="27" customFormat="1" ht="33.75">
      <c r="A124" s="33" t="s">
        <v>603</v>
      </c>
      <c r="B124" s="90" t="s">
        <v>469</v>
      </c>
      <c r="C124" s="91" t="s">
        <v>28</v>
      </c>
      <c r="D124" s="95">
        <v>1</v>
      </c>
      <c r="E124" s="36"/>
      <c r="F124" s="37"/>
      <c r="G124" s="38"/>
      <c r="H124" s="136"/>
    </row>
    <row r="125" spans="1:8" s="27" customFormat="1" ht="33.75">
      <c r="A125" s="33" t="s">
        <v>604</v>
      </c>
      <c r="B125" s="90" t="s">
        <v>470</v>
      </c>
      <c r="C125" s="91" t="s">
        <v>28</v>
      </c>
      <c r="D125" s="95">
        <v>1</v>
      </c>
      <c r="E125" s="36"/>
      <c r="F125" s="37"/>
      <c r="G125" s="38"/>
      <c r="H125" s="136"/>
    </row>
    <row r="126" spans="1:8" s="27" customFormat="1" ht="33.75">
      <c r="A126" s="33" t="s">
        <v>605</v>
      </c>
      <c r="B126" s="90" t="s">
        <v>471</v>
      </c>
      <c r="C126" s="91" t="s">
        <v>28</v>
      </c>
      <c r="D126" s="95">
        <v>1</v>
      </c>
      <c r="E126" s="36"/>
      <c r="F126" s="37"/>
      <c r="G126" s="38"/>
      <c r="H126" s="136"/>
    </row>
    <row r="127" spans="1:8" s="27" customFormat="1" ht="33.75">
      <c r="A127" s="33" t="s">
        <v>606</v>
      </c>
      <c r="B127" s="90" t="s">
        <v>472</v>
      </c>
      <c r="C127" s="91" t="s">
        <v>28</v>
      </c>
      <c r="D127" s="95">
        <v>1</v>
      </c>
      <c r="E127" s="36"/>
      <c r="F127" s="37"/>
      <c r="G127" s="38"/>
      <c r="H127" s="136"/>
    </row>
    <row r="128" spans="1:8" s="27" customFormat="1" ht="33.75">
      <c r="A128" s="33" t="s">
        <v>607</v>
      </c>
      <c r="B128" s="90" t="s">
        <v>473</v>
      </c>
      <c r="C128" s="91" t="s">
        <v>28</v>
      </c>
      <c r="D128" s="95">
        <v>1</v>
      </c>
      <c r="E128" s="36"/>
      <c r="F128" s="37"/>
      <c r="G128" s="38"/>
      <c r="H128" s="136"/>
    </row>
    <row r="129" spans="1:8" s="27" customFormat="1" ht="33.75">
      <c r="A129" s="33" t="s">
        <v>608</v>
      </c>
      <c r="B129" s="90" t="s">
        <v>474</v>
      </c>
      <c r="C129" s="91" t="s">
        <v>28</v>
      </c>
      <c r="D129" s="95">
        <v>1</v>
      </c>
      <c r="E129" s="36"/>
      <c r="F129" s="37"/>
      <c r="G129" s="38"/>
      <c r="H129" s="136"/>
    </row>
    <row r="130" spans="1:8" s="27" customFormat="1" ht="33.75">
      <c r="A130" s="33" t="s">
        <v>609</v>
      </c>
      <c r="B130" s="90" t="s">
        <v>475</v>
      </c>
      <c r="C130" s="91" t="s">
        <v>28</v>
      </c>
      <c r="D130" s="95">
        <v>1</v>
      </c>
      <c r="E130" s="36"/>
      <c r="F130" s="37"/>
      <c r="G130" s="38"/>
      <c r="H130" s="136"/>
    </row>
    <row r="131" spans="1:8" s="27" customFormat="1" ht="33.75">
      <c r="A131" s="33" t="s">
        <v>610</v>
      </c>
      <c r="B131" s="90" t="s">
        <v>476</v>
      </c>
      <c r="C131" s="91" t="s">
        <v>28</v>
      </c>
      <c r="D131" s="95">
        <v>1</v>
      </c>
      <c r="E131" s="36"/>
      <c r="F131" s="37"/>
      <c r="G131" s="38"/>
      <c r="H131" s="136"/>
    </row>
    <row r="132" spans="1:8" s="27" customFormat="1" ht="33.75">
      <c r="A132" s="33" t="s">
        <v>611</v>
      </c>
      <c r="B132" s="90" t="s">
        <v>477</v>
      </c>
      <c r="C132" s="91" t="s">
        <v>28</v>
      </c>
      <c r="D132" s="95">
        <v>1</v>
      </c>
      <c r="E132" s="36"/>
      <c r="F132" s="37"/>
      <c r="G132" s="38"/>
      <c r="H132" s="136"/>
    </row>
    <row r="133" spans="1:8" s="61" customFormat="1">
      <c r="A133" s="62" t="s">
        <v>231</v>
      </c>
      <c r="B133" s="63" t="s">
        <v>266</v>
      </c>
      <c r="C133" s="59"/>
      <c r="D133" s="59">
        <v>0</v>
      </c>
      <c r="E133" s="59"/>
      <c r="F133" s="59"/>
      <c r="G133" s="60">
        <f>+ROUND(SUM(G134,G140,G145),2)</f>
        <v>0</v>
      </c>
      <c r="H133" s="136"/>
    </row>
    <row r="134" spans="1:8" s="27" customFormat="1">
      <c r="A134" s="28" t="s">
        <v>233</v>
      </c>
      <c r="B134" s="29" t="s">
        <v>165</v>
      </c>
      <c r="C134" s="30"/>
      <c r="D134" s="96">
        <v>0</v>
      </c>
      <c r="E134" s="31"/>
      <c r="F134" s="32"/>
      <c r="G134" s="31">
        <f>ROUND(SUM(G135:G139),2)</f>
        <v>0</v>
      </c>
      <c r="H134" s="136"/>
    </row>
    <row r="135" spans="1:8" s="27" customFormat="1" ht="33.75">
      <c r="A135" s="33" t="s">
        <v>612</v>
      </c>
      <c r="B135" s="90" t="s">
        <v>68</v>
      </c>
      <c r="C135" s="91" t="s">
        <v>26</v>
      </c>
      <c r="D135" s="95">
        <v>58.47</v>
      </c>
      <c r="E135" s="36"/>
      <c r="F135" s="37"/>
      <c r="G135" s="38"/>
      <c r="H135" s="136"/>
    </row>
    <row r="136" spans="1:8" s="27" customFormat="1" ht="45">
      <c r="A136" s="33" t="s">
        <v>613</v>
      </c>
      <c r="B136" s="90" t="s">
        <v>74</v>
      </c>
      <c r="C136" s="91" t="s">
        <v>27</v>
      </c>
      <c r="D136" s="95">
        <v>121.82</v>
      </c>
      <c r="E136" s="36"/>
      <c r="F136" s="39"/>
      <c r="G136" s="38"/>
      <c r="H136" s="136"/>
    </row>
    <row r="137" spans="1:8" s="27" customFormat="1" ht="56.25">
      <c r="A137" s="33" t="s">
        <v>614</v>
      </c>
      <c r="B137" s="90" t="s">
        <v>71</v>
      </c>
      <c r="C137" s="91" t="s">
        <v>27</v>
      </c>
      <c r="D137" s="95">
        <v>71.16</v>
      </c>
      <c r="E137" s="36"/>
      <c r="F137" s="37"/>
      <c r="G137" s="38"/>
      <c r="H137" s="136"/>
    </row>
    <row r="138" spans="1:8" s="27" customFormat="1" ht="33.75">
      <c r="A138" s="33" t="s">
        <v>615</v>
      </c>
      <c r="B138" s="90" t="s">
        <v>65</v>
      </c>
      <c r="C138" s="91" t="s">
        <v>27</v>
      </c>
      <c r="D138" s="95">
        <v>121.82</v>
      </c>
      <c r="E138" s="36"/>
      <c r="F138" s="41"/>
      <c r="G138" s="38"/>
      <c r="H138" s="136"/>
    </row>
    <row r="139" spans="1:8" s="27" customFormat="1" ht="33.75">
      <c r="A139" s="33" t="s">
        <v>616</v>
      </c>
      <c r="B139" s="90" t="s">
        <v>66</v>
      </c>
      <c r="C139" s="91" t="s">
        <v>29</v>
      </c>
      <c r="D139" s="95">
        <v>2192.7600000000002</v>
      </c>
      <c r="E139" s="36"/>
      <c r="F139" s="37"/>
      <c r="G139" s="38"/>
      <c r="H139" s="136"/>
    </row>
    <row r="140" spans="1:8" s="27" customFormat="1">
      <c r="A140" s="28" t="s">
        <v>234</v>
      </c>
      <c r="B140" s="29" t="s">
        <v>209</v>
      </c>
      <c r="C140" s="30"/>
      <c r="D140" s="96">
        <v>0</v>
      </c>
      <c r="E140" s="31"/>
      <c r="F140" s="32"/>
      <c r="G140" s="31">
        <f>ROUND(SUM(G141:G144),2)</f>
        <v>0</v>
      </c>
      <c r="H140" s="136"/>
    </row>
    <row r="141" spans="1:8" s="27" customFormat="1" ht="33.75">
      <c r="A141" s="33" t="s">
        <v>617</v>
      </c>
      <c r="B141" s="90" t="s">
        <v>81</v>
      </c>
      <c r="C141" s="91" t="s">
        <v>26</v>
      </c>
      <c r="D141" s="95">
        <v>51.84</v>
      </c>
      <c r="E141" s="36"/>
      <c r="F141" s="37"/>
      <c r="G141" s="38"/>
      <c r="H141" s="136"/>
    </row>
    <row r="142" spans="1:8" s="27" customFormat="1" ht="33.75">
      <c r="A142" s="33" t="s">
        <v>618</v>
      </c>
      <c r="B142" s="90" t="s">
        <v>392</v>
      </c>
      <c r="C142" s="91" t="s">
        <v>26</v>
      </c>
      <c r="D142" s="95">
        <v>119.23</v>
      </c>
      <c r="E142" s="36"/>
      <c r="F142" s="37"/>
      <c r="G142" s="38"/>
      <c r="H142" s="136"/>
    </row>
    <row r="143" spans="1:8" s="27" customFormat="1" ht="33.75">
      <c r="A143" s="33" t="s">
        <v>619</v>
      </c>
      <c r="B143" s="90" t="s">
        <v>49</v>
      </c>
      <c r="C143" s="91" t="s">
        <v>33</v>
      </c>
      <c r="D143" s="95">
        <v>2841.53</v>
      </c>
      <c r="E143" s="36"/>
      <c r="F143" s="37"/>
      <c r="G143" s="38"/>
      <c r="H143" s="136"/>
    </row>
    <row r="144" spans="1:8" s="27" customFormat="1" ht="33.75">
      <c r="A144" s="33" t="s">
        <v>620</v>
      </c>
      <c r="B144" s="90" t="s">
        <v>183</v>
      </c>
      <c r="C144" s="91" t="s">
        <v>27</v>
      </c>
      <c r="D144" s="95">
        <v>22.47</v>
      </c>
      <c r="E144" s="36"/>
      <c r="F144" s="37"/>
      <c r="G144" s="38"/>
      <c r="H144" s="136"/>
    </row>
    <row r="145" spans="1:8" s="27" customFormat="1">
      <c r="A145" s="28" t="s">
        <v>235</v>
      </c>
      <c r="B145" s="29" t="s">
        <v>267</v>
      </c>
      <c r="C145" s="30"/>
      <c r="D145" s="96">
        <v>0</v>
      </c>
      <c r="E145" s="31"/>
      <c r="F145" s="32"/>
      <c r="G145" s="31">
        <f>ROUND(SUM(G146:G150),2)</f>
        <v>0</v>
      </c>
      <c r="H145" s="136"/>
    </row>
    <row r="146" spans="1:8" s="27" customFormat="1" ht="33.75">
      <c r="A146" s="33" t="s">
        <v>621</v>
      </c>
      <c r="B146" s="90" t="s">
        <v>268</v>
      </c>
      <c r="C146" s="91" t="s">
        <v>30</v>
      </c>
      <c r="D146" s="95">
        <v>10.5</v>
      </c>
      <c r="E146" s="36"/>
      <c r="F146" s="37"/>
      <c r="G146" s="38"/>
      <c r="H146" s="136"/>
    </row>
    <row r="147" spans="1:8" s="27" customFormat="1" ht="33.75">
      <c r="A147" s="33" t="s">
        <v>622</v>
      </c>
      <c r="B147" s="90" t="s">
        <v>480</v>
      </c>
      <c r="C147" s="91" t="s">
        <v>26</v>
      </c>
      <c r="D147" s="95">
        <v>58.47</v>
      </c>
      <c r="E147" s="36"/>
      <c r="F147" s="37"/>
      <c r="G147" s="38"/>
      <c r="H147" s="136"/>
    </row>
    <row r="148" spans="1:8" s="27" customFormat="1" ht="33.75">
      <c r="A148" s="33" t="s">
        <v>623</v>
      </c>
      <c r="B148" s="90" t="s">
        <v>49</v>
      </c>
      <c r="C148" s="91" t="s">
        <v>33</v>
      </c>
      <c r="D148" s="95">
        <v>2210.35</v>
      </c>
      <c r="E148" s="36"/>
      <c r="F148" s="37"/>
      <c r="G148" s="38"/>
      <c r="H148" s="136"/>
    </row>
    <row r="149" spans="1:8" s="27" customFormat="1" ht="45">
      <c r="A149" s="33" t="s">
        <v>624</v>
      </c>
      <c r="B149" s="90" t="s">
        <v>478</v>
      </c>
      <c r="C149" s="91" t="s">
        <v>27</v>
      </c>
      <c r="D149" s="95">
        <v>7.24</v>
      </c>
      <c r="E149" s="36"/>
      <c r="F149" s="37"/>
      <c r="G149" s="38"/>
      <c r="H149" s="136"/>
    </row>
    <row r="150" spans="1:8" s="27" customFormat="1" ht="45">
      <c r="A150" s="33" t="s">
        <v>625</v>
      </c>
      <c r="B150" s="90" t="s">
        <v>479</v>
      </c>
      <c r="C150" s="91" t="s">
        <v>27</v>
      </c>
      <c r="D150" s="95">
        <v>7.24</v>
      </c>
      <c r="E150" s="36"/>
      <c r="F150" s="37"/>
      <c r="G150" s="38"/>
      <c r="H150" s="136"/>
    </row>
    <row r="151" spans="1:8" s="61" customFormat="1">
      <c r="A151" s="62" t="s">
        <v>237</v>
      </c>
      <c r="B151" s="63" t="s">
        <v>197</v>
      </c>
      <c r="C151" s="59"/>
      <c r="D151" s="59">
        <v>0</v>
      </c>
      <c r="E151" s="59"/>
      <c r="F151" s="59"/>
      <c r="G151" s="60">
        <f>ROUND(SUM(G152,G166,G173,G180,G186,G196,G200,G204,G213,G222,G234,G254,G261,G267),2)</f>
        <v>0</v>
      </c>
      <c r="H151" s="136"/>
    </row>
    <row r="152" spans="1:8" s="27" customFormat="1">
      <c r="A152" s="28" t="s">
        <v>238</v>
      </c>
      <c r="B152" s="29" t="s">
        <v>148</v>
      </c>
      <c r="C152" s="30"/>
      <c r="D152" s="96">
        <v>0</v>
      </c>
      <c r="E152" s="31"/>
      <c r="F152" s="32"/>
      <c r="G152" s="31">
        <f>ROUND(SUM(G153:G165),2)</f>
        <v>0</v>
      </c>
      <c r="H152" s="136"/>
    </row>
    <row r="153" spans="1:8" s="27" customFormat="1" ht="33.75">
      <c r="A153" s="33" t="s">
        <v>626</v>
      </c>
      <c r="B153" s="90" t="s">
        <v>481</v>
      </c>
      <c r="C153" s="91" t="s">
        <v>28</v>
      </c>
      <c r="D153" s="95">
        <v>3</v>
      </c>
      <c r="E153" s="36"/>
      <c r="F153" s="37"/>
      <c r="G153" s="38"/>
      <c r="H153" s="136"/>
    </row>
    <row r="154" spans="1:8" s="27" customFormat="1" ht="33.75">
      <c r="A154" s="33" t="s">
        <v>627</v>
      </c>
      <c r="B154" s="90" t="s">
        <v>120</v>
      </c>
      <c r="C154" s="91" t="s">
        <v>28</v>
      </c>
      <c r="D154" s="95">
        <v>1</v>
      </c>
      <c r="E154" s="36"/>
      <c r="F154" s="37"/>
      <c r="G154" s="38"/>
      <c r="H154" s="136"/>
    </row>
    <row r="155" spans="1:8" s="27" customFormat="1" ht="33.75">
      <c r="A155" s="33" t="s">
        <v>628</v>
      </c>
      <c r="B155" s="90" t="s">
        <v>119</v>
      </c>
      <c r="C155" s="91" t="s">
        <v>28</v>
      </c>
      <c r="D155" s="95">
        <v>1</v>
      </c>
      <c r="E155" s="36"/>
      <c r="F155" s="37"/>
      <c r="G155" s="38"/>
      <c r="H155" s="136"/>
    </row>
    <row r="156" spans="1:8" s="27" customFormat="1" ht="56.25">
      <c r="A156" s="33" t="s">
        <v>629</v>
      </c>
      <c r="B156" s="90" t="s">
        <v>121</v>
      </c>
      <c r="C156" s="91" t="s">
        <v>33</v>
      </c>
      <c r="D156" s="95">
        <v>659.48</v>
      </c>
      <c r="E156" s="36"/>
      <c r="F156" s="37"/>
      <c r="G156" s="38"/>
      <c r="H156" s="136"/>
    </row>
    <row r="157" spans="1:8" s="27" customFormat="1" ht="56.25">
      <c r="A157" s="33" t="s">
        <v>630</v>
      </c>
      <c r="B157" s="90" t="s">
        <v>89</v>
      </c>
      <c r="C157" s="91" t="s">
        <v>26</v>
      </c>
      <c r="D157" s="95">
        <v>4.8499999999999996</v>
      </c>
      <c r="E157" s="36"/>
      <c r="F157" s="37"/>
      <c r="G157" s="38"/>
      <c r="H157" s="136"/>
    </row>
    <row r="158" spans="1:8" s="27" customFormat="1" ht="56.25">
      <c r="A158" s="33" t="s">
        <v>631</v>
      </c>
      <c r="B158" s="90" t="s">
        <v>90</v>
      </c>
      <c r="C158" s="91" t="s">
        <v>26</v>
      </c>
      <c r="D158" s="95">
        <v>5.39</v>
      </c>
      <c r="E158" s="36"/>
      <c r="F158" s="37"/>
      <c r="G158" s="38"/>
      <c r="H158" s="136"/>
    </row>
    <row r="159" spans="1:8" s="27" customFormat="1" ht="45">
      <c r="A159" s="33" t="s">
        <v>632</v>
      </c>
      <c r="B159" s="90" t="s">
        <v>61</v>
      </c>
      <c r="C159" s="91" t="s">
        <v>27</v>
      </c>
      <c r="D159" s="95">
        <v>13.02</v>
      </c>
      <c r="E159" s="36"/>
      <c r="F159" s="37"/>
      <c r="G159" s="38"/>
      <c r="H159" s="136"/>
    </row>
    <row r="160" spans="1:8" s="27" customFormat="1" ht="45">
      <c r="A160" s="33" t="s">
        <v>633</v>
      </c>
      <c r="B160" s="90" t="s">
        <v>63</v>
      </c>
      <c r="C160" s="91" t="s">
        <v>27</v>
      </c>
      <c r="D160" s="95">
        <v>11.73</v>
      </c>
      <c r="E160" s="36"/>
      <c r="F160" s="37"/>
      <c r="G160" s="38"/>
      <c r="H160" s="136"/>
    </row>
    <row r="161" spans="1:8" s="27" customFormat="1" ht="33.75">
      <c r="A161" s="33" t="s">
        <v>634</v>
      </c>
      <c r="B161" s="90" t="s">
        <v>88</v>
      </c>
      <c r="C161" s="91" t="s">
        <v>27</v>
      </c>
      <c r="D161" s="95">
        <v>3.77</v>
      </c>
      <c r="E161" s="36"/>
      <c r="F161" s="37"/>
      <c r="G161" s="38"/>
      <c r="H161" s="136"/>
    </row>
    <row r="162" spans="1:8" s="27" customFormat="1" ht="33.75">
      <c r="A162" s="33" t="s">
        <v>635</v>
      </c>
      <c r="B162" s="90" t="s">
        <v>64</v>
      </c>
      <c r="C162" s="91" t="s">
        <v>27</v>
      </c>
      <c r="D162" s="95">
        <v>12.56</v>
      </c>
      <c r="E162" s="36"/>
      <c r="F162" s="37"/>
      <c r="G162" s="38"/>
      <c r="H162" s="136"/>
    </row>
    <row r="163" spans="1:8" s="27" customFormat="1" ht="33.75">
      <c r="A163" s="33" t="s">
        <v>636</v>
      </c>
      <c r="B163" s="90" t="s">
        <v>59</v>
      </c>
      <c r="C163" s="91" t="s">
        <v>27</v>
      </c>
      <c r="D163" s="95">
        <v>4.87</v>
      </c>
      <c r="E163" s="36"/>
      <c r="F163" s="37"/>
      <c r="G163" s="38"/>
      <c r="H163" s="136"/>
    </row>
    <row r="164" spans="1:8" s="27" customFormat="1" ht="33.75">
      <c r="A164" s="33" t="s">
        <v>637</v>
      </c>
      <c r="B164" s="90" t="s">
        <v>65</v>
      </c>
      <c r="C164" s="91" t="s">
        <v>27</v>
      </c>
      <c r="D164" s="95">
        <v>45.95</v>
      </c>
      <c r="E164" s="36"/>
      <c r="F164" s="37"/>
      <c r="G164" s="38"/>
      <c r="H164" s="136"/>
    </row>
    <row r="165" spans="1:8" s="27" customFormat="1" ht="33.75">
      <c r="A165" s="33" t="s">
        <v>638</v>
      </c>
      <c r="B165" s="90" t="s">
        <v>66</v>
      </c>
      <c r="C165" s="91" t="s">
        <v>29</v>
      </c>
      <c r="D165" s="95">
        <v>827.1</v>
      </c>
      <c r="E165" s="36"/>
      <c r="F165" s="37"/>
      <c r="G165" s="38"/>
      <c r="H165" s="136"/>
    </row>
    <row r="166" spans="1:8" s="27" customFormat="1">
      <c r="A166" s="28" t="s">
        <v>239</v>
      </c>
      <c r="B166" s="29" t="s">
        <v>87</v>
      </c>
      <c r="C166" s="30"/>
      <c r="D166" s="96">
        <v>0</v>
      </c>
      <c r="E166" s="31"/>
      <c r="F166" s="32"/>
      <c r="G166" s="31">
        <f>ROUND(SUM(G167:G172),2)</f>
        <v>0</v>
      </c>
      <c r="H166" s="136"/>
    </row>
    <row r="167" spans="1:8" s="27" customFormat="1" ht="33.75">
      <c r="A167" s="33" t="s">
        <v>639</v>
      </c>
      <c r="B167" s="90" t="s">
        <v>68</v>
      </c>
      <c r="C167" s="91" t="s">
        <v>26</v>
      </c>
      <c r="D167" s="95">
        <v>51.22</v>
      </c>
      <c r="E167" s="36"/>
      <c r="F167" s="37"/>
      <c r="G167" s="38"/>
      <c r="H167" s="136"/>
    </row>
    <row r="168" spans="1:8" s="27" customFormat="1" ht="45">
      <c r="A168" s="33" t="s">
        <v>640</v>
      </c>
      <c r="B168" s="90" t="s">
        <v>74</v>
      </c>
      <c r="C168" s="91" t="s">
        <v>27</v>
      </c>
      <c r="D168" s="95">
        <v>39.43</v>
      </c>
      <c r="E168" s="36"/>
      <c r="F168" s="39"/>
      <c r="G168" s="38"/>
      <c r="H168" s="136"/>
    </row>
    <row r="169" spans="1:8" s="27" customFormat="1" ht="45">
      <c r="A169" s="33" t="s">
        <v>641</v>
      </c>
      <c r="B169" s="90" t="s">
        <v>70</v>
      </c>
      <c r="C169" s="91" t="s">
        <v>27</v>
      </c>
      <c r="D169" s="95">
        <v>0.73</v>
      </c>
      <c r="E169" s="36"/>
      <c r="F169" s="37"/>
      <c r="G169" s="38"/>
      <c r="H169" s="136"/>
    </row>
    <row r="170" spans="1:8" s="27" customFormat="1" ht="56.25">
      <c r="A170" s="33" t="s">
        <v>642</v>
      </c>
      <c r="B170" s="90" t="s">
        <v>71</v>
      </c>
      <c r="C170" s="91" t="s">
        <v>27</v>
      </c>
      <c r="D170" s="95">
        <v>6.58</v>
      </c>
      <c r="E170" s="36"/>
      <c r="F170" s="37"/>
      <c r="G170" s="38"/>
      <c r="H170" s="136"/>
    </row>
    <row r="171" spans="1:8" s="27" customFormat="1" ht="33.75">
      <c r="A171" s="33" t="s">
        <v>643</v>
      </c>
      <c r="B171" s="90" t="s">
        <v>65</v>
      </c>
      <c r="C171" s="91" t="s">
        <v>27</v>
      </c>
      <c r="D171" s="95">
        <v>38.700000000000003</v>
      </c>
      <c r="E171" s="36"/>
      <c r="F171" s="41"/>
      <c r="G171" s="38"/>
      <c r="H171" s="136"/>
    </row>
    <row r="172" spans="1:8" s="27" customFormat="1" ht="33.75">
      <c r="A172" s="33" t="s">
        <v>644</v>
      </c>
      <c r="B172" s="90" t="s">
        <v>66</v>
      </c>
      <c r="C172" s="91" t="s">
        <v>29</v>
      </c>
      <c r="D172" s="95">
        <v>696.6</v>
      </c>
      <c r="E172" s="36"/>
      <c r="F172" s="37"/>
      <c r="G172" s="38"/>
      <c r="H172" s="136"/>
    </row>
    <row r="173" spans="1:8" s="27" customFormat="1">
      <c r="A173" s="28" t="s">
        <v>240</v>
      </c>
      <c r="B173" s="29" t="s">
        <v>209</v>
      </c>
      <c r="C173" s="30"/>
      <c r="D173" s="96">
        <v>0</v>
      </c>
      <c r="E173" s="31"/>
      <c r="F173" s="32"/>
      <c r="G173" s="31">
        <f>ROUND(SUM(G174:G179),2)</f>
        <v>0</v>
      </c>
      <c r="H173" s="136"/>
    </row>
    <row r="174" spans="1:8" s="27" customFormat="1" ht="33.75">
      <c r="A174" s="33" t="s">
        <v>645</v>
      </c>
      <c r="B174" s="90" t="s">
        <v>81</v>
      </c>
      <c r="C174" s="91" t="s">
        <v>26</v>
      </c>
      <c r="D174" s="95">
        <v>24.94</v>
      </c>
      <c r="E174" s="36"/>
      <c r="F174" s="37"/>
      <c r="G174" s="38"/>
      <c r="H174" s="136"/>
    </row>
    <row r="175" spans="1:8" s="27" customFormat="1" ht="33.75">
      <c r="A175" s="33" t="s">
        <v>646</v>
      </c>
      <c r="B175" s="90" t="s">
        <v>392</v>
      </c>
      <c r="C175" s="91" t="s">
        <v>26</v>
      </c>
      <c r="D175" s="95">
        <v>82.54</v>
      </c>
      <c r="E175" s="36"/>
      <c r="F175" s="37"/>
      <c r="G175" s="38"/>
      <c r="H175" s="136"/>
    </row>
    <row r="176" spans="1:8" s="27" customFormat="1" ht="33.75">
      <c r="A176" s="33" t="s">
        <v>647</v>
      </c>
      <c r="B176" s="90" t="s">
        <v>49</v>
      </c>
      <c r="C176" s="91" t="s">
        <v>33</v>
      </c>
      <c r="D176" s="95">
        <v>368.56</v>
      </c>
      <c r="E176" s="36"/>
      <c r="F176" s="37"/>
      <c r="G176" s="38"/>
      <c r="H176" s="136"/>
    </row>
    <row r="177" spans="1:8" s="27" customFormat="1" ht="33.75">
      <c r="A177" s="33" t="s">
        <v>648</v>
      </c>
      <c r="B177" s="90" t="s">
        <v>183</v>
      </c>
      <c r="C177" s="91" t="s">
        <v>27</v>
      </c>
      <c r="D177" s="95">
        <v>6.53</v>
      </c>
      <c r="E177" s="36"/>
      <c r="F177" s="37"/>
      <c r="G177" s="38"/>
      <c r="H177" s="136"/>
    </row>
    <row r="178" spans="1:8" s="27" customFormat="1" ht="67.5">
      <c r="A178" s="33" t="s">
        <v>649</v>
      </c>
      <c r="B178" s="90" t="s">
        <v>198</v>
      </c>
      <c r="C178" s="91" t="s">
        <v>27</v>
      </c>
      <c r="D178" s="95">
        <v>7.74</v>
      </c>
      <c r="E178" s="36"/>
      <c r="F178" s="37"/>
      <c r="G178" s="38"/>
      <c r="H178" s="136"/>
    </row>
    <row r="179" spans="1:8" s="27" customFormat="1" ht="33.75">
      <c r="A179" s="33" t="s">
        <v>650</v>
      </c>
      <c r="B179" s="90" t="s">
        <v>78</v>
      </c>
      <c r="C179" s="91" t="s">
        <v>27</v>
      </c>
      <c r="D179" s="95">
        <v>3.4</v>
      </c>
      <c r="E179" s="36"/>
      <c r="F179" s="39"/>
      <c r="G179" s="38"/>
      <c r="H179" s="136"/>
    </row>
    <row r="180" spans="1:8" s="27" customFormat="1">
      <c r="A180" s="28" t="s">
        <v>241</v>
      </c>
      <c r="B180" s="29" t="s">
        <v>483</v>
      </c>
      <c r="C180" s="30"/>
      <c r="D180" s="96">
        <v>0</v>
      </c>
      <c r="E180" s="31"/>
      <c r="F180" s="32"/>
      <c r="G180" s="31">
        <f>ROUND(SUM(G181:G185),2)</f>
        <v>0</v>
      </c>
      <c r="H180" s="136"/>
    </row>
    <row r="181" spans="1:8" s="27" customFormat="1" ht="33.75">
      <c r="A181" s="33" t="s">
        <v>651</v>
      </c>
      <c r="B181" s="90" t="s">
        <v>482</v>
      </c>
      <c r="C181" s="91" t="s">
        <v>26</v>
      </c>
      <c r="D181" s="95">
        <v>105.68</v>
      </c>
      <c r="E181" s="36"/>
      <c r="F181" s="37"/>
      <c r="G181" s="38"/>
      <c r="H181" s="136"/>
    </row>
    <row r="182" spans="1:8" s="27" customFormat="1" ht="33.75">
      <c r="A182" s="33" t="s">
        <v>652</v>
      </c>
      <c r="B182" s="90" t="s">
        <v>49</v>
      </c>
      <c r="C182" s="91" t="s">
        <v>33</v>
      </c>
      <c r="D182" s="95">
        <v>871.6</v>
      </c>
      <c r="E182" s="36"/>
      <c r="F182" s="37"/>
      <c r="G182" s="38"/>
      <c r="H182" s="136"/>
    </row>
    <row r="183" spans="1:8" s="27" customFormat="1" ht="45">
      <c r="A183" s="33" t="s">
        <v>653</v>
      </c>
      <c r="B183" s="90" t="s">
        <v>200</v>
      </c>
      <c r="C183" s="91" t="s">
        <v>27</v>
      </c>
      <c r="D183" s="95">
        <v>4.67</v>
      </c>
      <c r="E183" s="36"/>
      <c r="F183" s="37"/>
      <c r="G183" s="38"/>
      <c r="H183" s="136"/>
    </row>
    <row r="184" spans="1:8" s="27" customFormat="1" ht="45">
      <c r="A184" s="33" t="s">
        <v>654</v>
      </c>
      <c r="B184" s="90" t="s">
        <v>106</v>
      </c>
      <c r="C184" s="91" t="s">
        <v>27</v>
      </c>
      <c r="D184" s="95">
        <v>4.67</v>
      </c>
      <c r="E184" s="36"/>
      <c r="F184" s="37"/>
      <c r="G184" s="38"/>
      <c r="H184" s="136"/>
    </row>
    <row r="185" spans="1:8" s="27" customFormat="1" ht="45">
      <c r="A185" s="33" t="s">
        <v>655</v>
      </c>
      <c r="B185" s="90" t="s">
        <v>124</v>
      </c>
      <c r="C185" s="91" t="s">
        <v>26</v>
      </c>
      <c r="D185" s="95">
        <v>105.68</v>
      </c>
      <c r="E185" s="36"/>
      <c r="F185" s="37"/>
      <c r="G185" s="38"/>
      <c r="H185" s="136"/>
    </row>
    <row r="186" spans="1:8" s="27" customFormat="1">
      <c r="A186" s="28" t="s">
        <v>242</v>
      </c>
      <c r="B186" s="29" t="s">
        <v>236</v>
      </c>
      <c r="C186" s="30"/>
      <c r="D186" s="96">
        <v>0</v>
      </c>
      <c r="E186" s="31"/>
      <c r="F186" s="32"/>
      <c r="G186" s="31">
        <f>ROUND(SUM(G187:G195),2)</f>
        <v>0</v>
      </c>
      <c r="H186" s="136"/>
    </row>
    <row r="187" spans="1:8" s="27" customFormat="1" ht="33.75">
      <c r="A187" s="33" t="s">
        <v>656</v>
      </c>
      <c r="B187" s="90" t="s">
        <v>51</v>
      </c>
      <c r="C187" s="91" t="s">
        <v>26</v>
      </c>
      <c r="D187" s="95">
        <v>28.27</v>
      </c>
      <c r="E187" s="36"/>
      <c r="F187" s="37"/>
      <c r="G187" s="38"/>
      <c r="H187" s="136"/>
    </row>
    <row r="188" spans="1:8" s="27" customFormat="1" ht="33.75">
      <c r="A188" s="33" t="s">
        <v>657</v>
      </c>
      <c r="B188" s="90" t="s">
        <v>91</v>
      </c>
      <c r="C188" s="91" t="s">
        <v>30</v>
      </c>
      <c r="D188" s="95">
        <v>31.16</v>
      </c>
      <c r="E188" s="36"/>
      <c r="F188" s="37"/>
      <c r="G188" s="38"/>
      <c r="H188" s="136"/>
    </row>
    <row r="189" spans="1:8" s="27" customFormat="1" ht="33.75">
      <c r="A189" s="33" t="s">
        <v>658</v>
      </c>
      <c r="B189" s="90" t="s">
        <v>49</v>
      </c>
      <c r="C189" s="91" t="s">
        <v>33</v>
      </c>
      <c r="D189" s="95">
        <v>101.31</v>
      </c>
      <c r="E189" s="36"/>
      <c r="F189" s="37"/>
      <c r="G189" s="38"/>
      <c r="H189" s="136"/>
    </row>
    <row r="190" spans="1:8" s="27" customFormat="1" ht="33.75">
      <c r="A190" s="33" t="s">
        <v>659</v>
      </c>
      <c r="B190" s="90" t="s">
        <v>486</v>
      </c>
      <c r="C190" s="91" t="s">
        <v>26</v>
      </c>
      <c r="D190" s="95">
        <v>14.06</v>
      </c>
      <c r="E190" s="36"/>
      <c r="F190" s="37"/>
      <c r="G190" s="38"/>
      <c r="H190" s="136"/>
    </row>
    <row r="191" spans="1:8" s="27" customFormat="1" ht="33.75">
      <c r="A191" s="33" t="s">
        <v>660</v>
      </c>
      <c r="B191" s="90" t="s">
        <v>175</v>
      </c>
      <c r="C191" s="91" t="s">
        <v>26</v>
      </c>
      <c r="D191" s="95">
        <v>14.06</v>
      </c>
      <c r="E191" s="36"/>
      <c r="F191" s="37"/>
      <c r="G191" s="38"/>
      <c r="H191" s="136"/>
    </row>
    <row r="192" spans="1:8" s="27" customFormat="1" ht="22.5">
      <c r="A192" s="33" t="s">
        <v>661</v>
      </c>
      <c r="B192" s="90" t="s">
        <v>52</v>
      </c>
      <c r="C192" s="91" t="s">
        <v>27</v>
      </c>
      <c r="D192" s="95">
        <v>1.62</v>
      </c>
      <c r="E192" s="36"/>
      <c r="F192" s="37"/>
      <c r="G192" s="38"/>
      <c r="H192" s="136"/>
    </row>
    <row r="193" spans="1:11" s="27" customFormat="1" ht="22.5">
      <c r="A193" s="33" t="s">
        <v>662</v>
      </c>
      <c r="B193" s="90" t="s">
        <v>58</v>
      </c>
      <c r="C193" s="91" t="s">
        <v>30</v>
      </c>
      <c r="D193" s="95">
        <v>14.09</v>
      </c>
      <c r="E193" s="36"/>
      <c r="F193" s="39"/>
      <c r="G193" s="64"/>
      <c r="H193" s="136"/>
    </row>
    <row r="194" spans="1:11" s="27" customFormat="1" ht="45">
      <c r="A194" s="33" t="s">
        <v>663</v>
      </c>
      <c r="B194" s="90" t="s">
        <v>263</v>
      </c>
      <c r="C194" s="91" t="s">
        <v>30</v>
      </c>
      <c r="D194" s="95">
        <v>14.09</v>
      </c>
      <c r="E194" s="36"/>
      <c r="F194" s="37"/>
      <c r="G194" s="64"/>
      <c r="H194" s="136"/>
      <c r="K194" s="27">
        <v>4364</v>
      </c>
    </row>
    <row r="195" spans="1:11" s="27" customFormat="1" ht="56.25">
      <c r="A195" s="33" t="s">
        <v>664</v>
      </c>
      <c r="B195" s="90" t="s">
        <v>92</v>
      </c>
      <c r="C195" s="91" t="s">
        <v>26</v>
      </c>
      <c r="D195" s="95">
        <v>53.81</v>
      </c>
      <c r="E195" s="36"/>
      <c r="F195" s="37"/>
      <c r="G195" s="38"/>
      <c r="H195" s="136"/>
    </row>
    <row r="196" spans="1:11" s="27" customFormat="1">
      <c r="A196" s="28" t="s">
        <v>252</v>
      </c>
      <c r="B196" s="29" t="s">
        <v>484</v>
      </c>
      <c r="C196" s="30"/>
      <c r="D196" s="96">
        <v>0</v>
      </c>
      <c r="E196" s="31"/>
      <c r="F196" s="32"/>
      <c r="G196" s="31">
        <f>ROUND(SUM(G197:G199),2)</f>
        <v>0</v>
      </c>
      <c r="H196" s="136"/>
    </row>
    <row r="197" spans="1:11" s="27" customFormat="1" ht="33.75">
      <c r="A197" s="33" t="s">
        <v>665</v>
      </c>
      <c r="B197" s="90" t="s">
        <v>93</v>
      </c>
      <c r="C197" s="91" t="s">
        <v>26</v>
      </c>
      <c r="D197" s="95">
        <v>14.06</v>
      </c>
      <c r="E197" s="36"/>
      <c r="F197" s="37"/>
      <c r="G197" s="38"/>
      <c r="H197" s="136"/>
    </row>
    <row r="198" spans="1:11" s="27" customFormat="1" ht="33.75">
      <c r="A198" s="33" t="s">
        <v>666</v>
      </c>
      <c r="B198" s="90" t="s">
        <v>49</v>
      </c>
      <c r="C198" s="91" t="s">
        <v>33</v>
      </c>
      <c r="D198" s="95">
        <v>70.430000000000007</v>
      </c>
      <c r="E198" s="36"/>
      <c r="F198" s="37"/>
      <c r="G198" s="38"/>
      <c r="H198" s="136"/>
    </row>
    <row r="199" spans="1:11" s="27" customFormat="1" ht="33.75">
      <c r="A199" s="33" t="s">
        <v>667</v>
      </c>
      <c r="B199" s="90" t="s">
        <v>485</v>
      </c>
      <c r="C199" s="91" t="s">
        <v>27</v>
      </c>
      <c r="D199" s="95">
        <v>2.12</v>
      </c>
      <c r="E199" s="36"/>
      <c r="F199" s="37"/>
      <c r="G199" s="38"/>
      <c r="H199" s="136"/>
    </row>
    <row r="200" spans="1:11" s="27" customFormat="1">
      <c r="A200" s="28" t="s">
        <v>377</v>
      </c>
      <c r="B200" s="29" t="s">
        <v>248</v>
      </c>
      <c r="C200" s="30"/>
      <c r="D200" s="96">
        <v>0</v>
      </c>
      <c r="E200" s="31"/>
      <c r="F200" s="32"/>
      <c r="G200" s="31">
        <f>ROUND(SUM(G201:G203),2)</f>
        <v>0</v>
      </c>
      <c r="H200" s="136"/>
    </row>
    <row r="201" spans="1:11" s="27" customFormat="1" ht="56.25">
      <c r="A201" s="33" t="s">
        <v>668</v>
      </c>
      <c r="B201" s="90" t="s">
        <v>105</v>
      </c>
      <c r="C201" s="91" t="s">
        <v>27</v>
      </c>
      <c r="D201" s="95">
        <v>0.7</v>
      </c>
      <c r="E201" s="36"/>
      <c r="F201" s="37"/>
      <c r="G201" s="38"/>
      <c r="H201" s="136"/>
    </row>
    <row r="202" spans="1:11" s="27" customFormat="1" ht="45">
      <c r="A202" s="33" t="s">
        <v>669</v>
      </c>
      <c r="B202" s="90" t="s">
        <v>142</v>
      </c>
      <c r="C202" s="91" t="s">
        <v>30</v>
      </c>
      <c r="D202" s="95">
        <v>16.09</v>
      </c>
      <c r="E202" s="36"/>
      <c r="F202" s="37"/>
      <c r="G202" s="38"/>
      <c r="H202" s="136"/>
    </row>
    <row r="203" spans="1:11" s="27" customFormat="1" ht="90">
      <c r="A203" s="33" t="s">
        <v>670</v>
      </c>
      <c r="B203" s="90" t="s">
        <v>393</v>
      </c>
      <c r="C203" s="91" t="s">
        <v>26</v>
      </c>
      <c r="D203" s="95">
        <v>14.06</v>
      </c>
      <c r="E203" s="36"/>
      <c r="F203" s="37"/>
      <c r="G203" s="38"/>
      <c r="H203" s="136"/>
    </row>
    <row r="204" spans="1:11" s="27" customFormat="1">
      <c r="A204" s="28" t="s">
        <v>376</v>
      </c>
      <c r="B204" s="29" t="s">
        <v>202</v>
      </c>
      <c r="C204" s="30"/>
      <c r="D204" s="96">
        <v>0</v>
      </c>
      <c r="E204" s="31"/>
      <c r="F204" s="32"/>
      <c r="G204" s="31">
        <f>ROUND(SUM(G205:G212),2)</f>
        <v>0</v>
      </c>
      <c r="H204" s="136"/>
    </row>
    <row r="205" spans="1:11" s="27" customFormat="1" ht="33.75">
      <c r="A205" s="33" t="s">
        <v>671</v>
      </c>
      <c r="B205" s="90" t="s">
        <v>94</v>
      </c>
      <c r="C205" s="91" t="s">
        <v>26</v>
      </c>
      <c r="D205" s="95">
        <v>197.86</v>
      </c>
      <c r="E205" s="36"/>
      <c r="F205" s="37"/>
      <c r="G205" s="38"/>
      <c r="H205" s="136"/>
    </row>
    <row r="206" spans="1:11" s="27" customFormat="1" ht="33.75">
      <c r="A206" s="33" t="s">
        <v>672</v>
      </c>
      <c r="B206" s="90" t="s">
        <v>95</v>
      </c>
      <c r="C206" s="91" t="s">
        <v>30</v>
      </c>
      <c r="D206" s="95">
        <v>20.420000000000002</v>
      </c>
      <c r="E206" s="36"/>
      <c r="F206" s="37"/>
      <c r="G206" s="38"/>
      <c r="H206" s="136"/>
    </row>
    <row r="207" spans="1:11" s="27" customFormat="1" ht="45">
      <c r="A207" s="33" t="s">
        <v>673</v>
      </c>
      <c r="B207" s="90" t="s">
        <v>122</v>
      </c>
      <c r="C207" s="91" t="s">
        <v>30</v>
      </c>
      <c r="D207" s="95">
        <v>13.2</v>
      </c>
      <c r="E207" s="36"/>
      <c r="F207" s="37"/>
      <c r="G207" s="38"/>
      <c r="H207" s="136"/>
    </row>
    <row r="208" spans="1:11" s="27" customFormat="1" ht="45">
      <c r="A208" s="33" t="s">
        <v>674</v>
      </c>
      <c r="B208" s="90" t="s">
        <v>123</v>
      </c>
      <c r="C208" s="91" t="s">
        <v>26</v>
      </c>
      <c r="D208" s="95">
        <v>70.72</v>
      </c>
      <c r="E208" s="36"/>
      <c r="F208" s="37"/>
      <c r="G208" s="38"/>
      <c r="H208" s="136"/>
    </row>
    <row r="209" spans="1:8" s="27" customFormat="1" ht="45">
      <c r="A209" s="33" t="s">
        <v>675</v>
      </c>
      <c r="B209" s="90" t="s">
        <v>487</v>
      </c>
      <c r="C209" s="91" t="s">
        <v>26</v>
      </c>
      <c r="D209" s="95">
        <v>14.06</v>
      </c>
      <c r="E209" s="36"/>
      <c r="F209" s="37"/>
      <c r="G209" s="38"/>
      <c r="H209" s="136"/>
    </row>
    <row r="210" spans="1:8" s="27" customFormat="1" ht="45">
      <c r="A210" s="33" t="s">
        <v>676</v>
      </c>
      <c r="B210" s="90" t="s">
        <v>488</v>
      </c>
      <c r="C210" s="91" t="s">
        <v>30</v>
      </c>
      <c r="D210" s="95">
        <v>20.67</v>
      </c>
      <c r="E210" s="36"/>
      <c r="F210" s="37"/>
      <c r="G210" s="38"/>
      <c r="H210" s="136"/>
    </row>
    <row r="211" spans="1:8" s="27" customFormat="1" ht="56.25">
      <c r="A211" s="33" t="s">
        <v>677</v>
      </c>
      <c r="B211" s="90" t="s">
        <v>489</v>
      </c>
      <c r="C211" s="91" t="s">
        <v>26</v>
      </c>
      <c r="D211" s="95">
        <v>33.01</v>
      </c>
      <c r="E211" s="36"/>
      <c r="F211" s="37"/>
      <c r="G211" s="38"/>
      <c r="H211" s="136"/>
    </row>
    <row r="212" spans="1:8" s="27" customFormat="1" ht="33.75">
      <c r="A212" s="33" t="s">
        <v>678</v>
      </c>
      <c r="B212" s="90" t="s">
        <v>490</v>
      </c>
      <c r="C212" s="91" t="s">
        <v>26</v>
      </c>
      <c r="D212" s="95">
        <v>14.06</v>
      </c>
      <c r="E212" s="36"/>
      <c r="F212" s="37"/>
      <c r="G212" s="38"/>
      <c r="H212" s="136"/>
    </row>
    <row r="213" spans="1:8" s="77" customFormat="1">
      <c r="A213" s="28" t="s">
        <v>378</v>
      </c>
      <c r="B213" s="29" t="s">
        <v>250</v>
      </c>
      <c r="C213" s="30"/>
      <c r="D213" s="96">
        <v>0</v>
      </c>
      <c r="E213" s="31"/>
      <c r="F213" s="32"/>
      <c r="G213" s="31">
        <f>ROUND(SUM(G214:G221),2)</f>
        <v>0</v>
      </c>
      <c r="H213" s="136"/>
    </row>
    <row r="214" spans="1:8" s="27" customFormat="1" ht="45">
      <c r="A214" s="33" t="s">
        <v>679</v>
      </c>
      <c r="B214" s="90" t="s">
        <v>69</v>
      </c>
      <c r="C214" s="91" t="s">
        <v>27</v>
      </c>
      <c r="D214" s="95">
        <v>1.33</v>
      </c>
      <c r="E214" s="36"/>
      <c r="F214" s="37"/>
      <c r="G214" s="38"/>
      <c r="H214" s="136"/>
    </row>
    <row r="215" spans="1:8" s="27" customFormat="1" ht="33.75">
      <c r="A215" s="33" t="s">
        <v>680</v>
      </c>
      <c r="B215" s="90" t="s">
        <v>51</v>
      </c>
      <c r="C215" s="91" t="s">
        <v>26</v>
      </c>
      <c r="D215" s="95">
        <v>2.0699999999999998</v>
      </c>
      <c r="E215" s="36"/>
      <c r="F215" s="37"/>
      <c r="G215" s="38"/>
      <c r="H215" s="136"/>
    </row>
    <row r="216" spans="1:8" s="27" customFormat="1" ht="33.75">
      <c r="A216" s="33" t="s">
        <v>681</v>
      </c>
      <c r="B216" s="90" t="s">
        <v>255</v>
      </c>
      <c r="C216" s="91" t="s">
        <v>27</v>
      </c>
      <c r="D216" s="95">
        <v>1.33</v>
      </c>
      <c r="E216" s="36"/>
      <c r="F216" s="37"/>
      <c r="G216" s="38"/>
      <c r="H216" s="136"/>
    </row>
    <row r="217" spans="1:8" s="27" customFormat="1" ht="45">
      <c r="A217" s="33" t="s">
        <v>682</v>
      </c>
      <c r="B217" s="90" t="s">
        <v>258</v>
      </c>
      <c r="C217" s="91" t="s">
        <v>33</v>
      </c>
      <c r="D217" s="95">
        <v>760.89</v>
      </c>
      <c r="E217" s="36"/>
      <c r="F217" s="37"/>
      <c r="G217" s="38"/>
      <c r="H217" s="136"/>
    </row>
    <row r="218" spans="1:8" s="27" customFormat="1" ht="45">
      <c r="A218" s="33" t="s">
        <v>683</v>
      </c>
      <c r="B218" s="90" t="s">
        <v>251</v>
      </c>
      <c r="C218" s="91" t="s">
        <v>33</v>
      </c>
      <c r="D218" s="95">
        <v>760.89</v>
      </c>
      <c r="E218" s="36"/>
      <c r="F218" s="37"/>
      <c r="G218" s="38"/>
      <c r="H218" s="136"/>
    </row>
    <row r="219" spans="1:8" s="27" customFormat="1" ht="33.75">
      <c r="A219" s="33" t="s">
        <v>684</v>
      </c>
      <c r="B219" s="90" t="s">
        <v>256</v>
      </c>
      <c r="C219" s="91" t="s">
        <v>28</v>
      </c>
      <c r="D219" s="95">
        <v>4</v>
      </c>
      <c r="E219" s="36"/>
      <c r="F219" s="37"/>
      <c r="G219" s="38"/>
      <c r="H219" s="136"/>
    </row>
    <row r="220" spans="1:8" s="27" customFormat="1" ht="45">
      <c r="A220" s="33" t="s">
        <v>685</v>
      </c>
      <c r="B220" s="90" t="s">
        <v>259</v>
      </c>
      <c r="C220" s="91" t="s">
        <v>28</v>
      </c>
      <c r="D220" s="95">
        <v>2</v>
      </c>
      <c r="E220" s="36"/>
      <c r="F220" s="37"/>
      <c r="G220" s="38"/>
      <c r="H220" s="136"/>
    </row>
    <row r="221" spans="1:8" s="27" customFormat="1" ht="22.5">
      <c r="A221" s="33" t="s">
        <v>686</v>
      </c>
      <c r="B221" s="90" t="s">
        <v>257</v>
      </c>
      <c r="C221" s="91" t="s">
        <v>28</v>
      </c>
      <c r="D221" s="95">
        <v>1</v>
      </c>
      <c r="E221" s="36"/>
      <c r="F221" s="37"/>
      <c r="G221" s="38"/>
      <c r="H221" s="136"/>
    </row>
    <row r="222" spans="1:8" s="27" customFormat="1">
      <c r="A222" s="28" t="s">
        <v>379</v>
      </c>
      <c r="B222" s="29" t="s">
        <v>204</v>
      </c>
      <c r="C222" s="30"/>
      <c r="D222" s="96">
        <v>0</v>
      </c>
      <c r="E222" s="31"/>
      <c r="F222" s="32"/>
      <c r="G222" s="31">
        <f>ROUND(SUM(G223:G233),2)</f>
        <v>0</v>
      </c>
      <c r="H222" s="136"/>
    </row>
    <row r="223" spans="1:8" s="27" customFormat="1" ht="45">
      <c r="A223" s="33" t="s">
        <v>687</v>
      </c>
      <c r="B223" s="90" t="s">
        <v>213</v>
      </c>
      <c r="C223" s="91" t="s">
        <v>28</v>
      </c>
      <c r="D223" s="95">
        <v>1</v>
      </c>
      <c r="E223" s="36"/>
      <c r="F223" s="37"/>
      <c r="G223" s="38"/>
      <c r="H223" s="136"/>
    </row>
    <row r="224" spans="1:8" s="27" customFormat="1" ht="45">
      <c r="A224" s="33" t="s">
        <v>688</v>
      </c>
      <c r="B224" s="90" t="s">
        <v>96</v>
      </c>
      <c r="C224" s="91" t="s">
        <v>30</v>
      </c>
      <c r="D224" s="95">
        <v>36.36</v>
      </c>
      <c r="E224" s="36"/>
      <c r="F224" s="37"/>
      <c r="G224" s="38"/>
      <c r="H224" s="136"/>
    </row>
    <row r="225" spans="1:8" s="27" customFormat="1" ht="78.75">
      <c r="A225" s="33" t="s">
        <v>689</v>
      </c>
      <c r="B225" s="90" t="s">
        <v>97</v>
      </c>
      <c r="C225" s="91" t="s">
        <v>98</v>
      </c>
      <c r="D225" s="95">
        <v>2</v>
      </c>
      <c r="E225" s="36"/>
      <c r="F225" s="37"/>
      <c r="G225" s="38"/>
      <c r="H225" s="136"/>
    </row>
    <row r="226" spans="1:8" s="27" customFormat="1" ht="78.75">
      <c r="A226" s="33" t="s">
        <v>690</v>
      </c>
      <c r="B226" s="90" t="s">
        <v>99</v>
      </c>
      <c r="C226" s="91" t="s">
        <v>98</v>
      </c>
      <c r="D226" s="95">
        <v>2</v>
      </c>
      <c r="E226" s="36"/>
      <c r="F226" s="37"/>
      <c r="G226" s="38"/>
      <c r="H226" s="136"/>
    </row>
    <row r="227" spans="1:8" s="27" customFormat="1" ht="67.5">
      <c r="A227" s="33" t="s">
        <v>691</v>
      </c>
      <c r="B227" s="90" t="s">
        <v>100</v>
      </c>
      <c r="C227" s="91" t="s">
        <v>28</v>
      </c>
      <c r="D227" s="95">
        <v>2</v>
      </c>
      <c r="E227" s="36"/>
      <c r="F227" s="37"/>
      <c r="G227" s="38"/>
      <c r="H227" s="136"/>
    </row>
    <row r="228" spans="1:8" s="27" customFormat="1" ht="56.25">
      <c r="A228" s="33" t="s">
        <v>692</v>
      </c>
      <c r="B228" s="90" t="s">
        <v>101</v>
      </c>
      <c r="C228" s="91" t="s">
        <v>28</v>
      </c>
      <c r="D228" s="95">
        <v>2</v>
      </c>
      <c r="E228" s="36"/>
      <c r="F228" s="37"/>
      <c r="G228" s="38"/>
      <c r="H228" s="136"/>
    </row>
    <row r="229" spans="1:8" s="27" customFormat="1" ht="45">
      <c r="A229" s="33" t="s">
        <v>693</v>
      </c>
      <c r="B229" s="90" t="s">
        <v>493</v>
      </c>
      <c r="C229" s="91" t="s">
        <v>28</v>
      </c>
      <c r="D229" s="95">
        <v>2</v>
      </c>
      <c r="E229" s="36"/>
      <c r="F229" s="37"/>
      <c r="G229" s="38"/>
      <c r="H229" s="136"/>
    </row>
    <row r="230" spans="1:8" s="27" customFormat="1" ht="56.25">
      <c r="A230" s="33" t="s">
        <v>694</v>
      </c>
      <c r="B230" s="90" t="s">
        <v>205</v>
      </c>
      <c r="C230" s="91" t="s">
        <v>28</v>
      </c>
      <c r="D230" s="95">
        <v>4</v>
      </c>
      <c r="E230" s="36"/>
      <c r="F230" s="37"/>
      <c r="G230" s="38"/>
      <c r="H230" s="136"/>
    </row>
    <row r="231" spans="1:8" s="27" customFormat="1" ht="45">
      <c r="A231" s="33" t="s">
        <v>695</v>
      </c>
      <c r="B231" s="90" t="s">
        <v>102</v>
      </c>
      <c r="C231" s="91" t="s">
        <v>28</v>
      </c>
      <c r="D231" s="95">
        <v>4</v>
      </c>
      <c r="E231" s="36"/>
      <c r="F231" s="37"/>
      <c r="G231" s="38"/>
      <c r="H231" s="136"/>
    </row>
    <row r="232" spans="1:8" s="27" customFormat="1" ht="56.25">
      <c r="A232" s="33" t="s">
        <v>696</v>
      </c>
      <c r="B232" s="90" t="s">
        <v>494</v>
      </c>
      <c r="C232" s="91" t="s">
        <v>28</v>
      </c>
      <c r="D232" s="95">
        <v>1</v>
      </c>
      <c r="E232" s="36"/>
      <c r="F232" s="37"/>
      <c r="G232" s="38"/>
      <c r="H232" s="136"/>
    </row>
    <row r="233" spans="1:8" s="27" customFormat="1" ht="45">
      <c r="A233" s="33" t="s">
        <v>697</v>
      </c>
      <c r="B233" s="90" t="s">
        <v>495</v>
      </c>
      <c r="C233" s="91" t="s">
        <v>28</v>
      </c>
      <c r="D233" s="95">
        <v>4</v>
      </c>
      <c r="E233" s="36"/>
      <c r="F233" s="37"/>
      <c r="G233" s="38"/>
      <c r="H233" s="136"/>
    </row>
    <row r="234" spans="1:8" s="27" customFormat="1">
      <c r="A234" s="28" t="s">
        <v>380</v>
      </c>
      <c r="B234" s="29" t="s">
        <v>125</v>
      </c>
      <c r="C234" s="30"/>
      <c r="D234" s="96">
        <v>0</v>
      </c>
      <c r="E234" s="31"/>
      <c r="F234" s="32"/>
      <c r="G234" s="31">
        <f>ROUND(SUM(G235:G253),2)</f>
        <v>0</v>
      </c>
      <c r="H234" s="136"/>
    </row>
    <row r="235" spans="1:8" s="27" customFormat="1" ht="78.75">
      <c r="A235" s="33" t="s">
        <v>698</v>
      </c>
      <c r="B235" s="90" t="s">
        <v>103</v>
      </c>
      <c r="C235" s="91" t="s">
        <v>98</v>
      </c>
      <c r="D235" s="95">
        <v>2</v>
      </c>
      <c r="E235" s="36"/>
      <c r="F235" s="37"/>
      <c r="G235" s="38"/>
      <c r="H235" s="136"/>
    </row>
    <row r="236" spans="1:8" s="27" customFormat="1" ht="45">
      <c r="A236" s="33" t="s">
        <v>699</v>
      </c>
      <c r="B236" s="90" t="s">
        <v>104</v>
      </c>
      <c r="C236" s="91" t="s">
        <v>98</v>
      </c>
      <c r="D236" s="95">
        <v>3</v>
      </c>
      <c r="E236" s="36"/>
      <c r="F236" s="37"/>
      <c r="G236" s="38"/>
      <c r="H236" s="136"/>
    </row>
    <row r="237" spans="1:8" s="27" customFormat="1" ht="45">
      <c r="A237" s="33" t="s">
        <v>700</v>
      </c>
      <c r="B237" s="90" t="s">
        <v>126</v>
      </c>
      <c r="C237" s="91" t="s">
        <v>30</v>
      </c>
      <c r="D237" s="95">
        <v>5.5</v>
      </c>
      <c r="E237" s="36"/>
      <c r="F237" s="37"/>
      <c r="G237" s="38"/>
      <c r="H237" s="136"/>
    </row>
    <row r="238" spans="1:8" s="27" customFormat="1" ht="33.75">
      <c r="A238" s="33" t="s">
        <v>701</v>
      </c>
      <c r="B238" s="90" t="s">
        <v>127</v>
      </c>
      <c r="C238" s="91" t="s">
        <v>30</v>
      </c>
      <c r="D238" s="95">
        <v>4</v>
      </c>
      <c r="E238" s="36"/>
      <c r="F238" s="37"/>
      <c r="G238" s="38"/>
      <c r="H238" s="136"/>
    </row>
    <row r="239" spans="1:8" s="27" customFormat="1" ht="33.75">
      <c r="A239" s="33" t="s">
        <v>702</v>
      </c>
      <c r="B239" s="90" t="s">
        <v>128</v>
      </c>
      <c r="C239" s="91" t="s">
        <v>30</v>
      </c>
      <c r="D239" s="95">
        <v>64.569999999999993</v>
      </c>
      <c r="E239" s="36"/>
      <c r="F239" s="37"/>
      <c r="G239" s="38"/>
      <c r="H239" s="136"/>
    </row>
    <row r="240" spans="1:8" s="27" customFormat="1" ht="146.25">
      <c r="A240" s="33" t="s">
        <v>703</v>
      </c>
      <c r="B240" s="90" t="s">
        <v>140</v>
      </c>
      <c r="C240" s="91" t="s">
        <v>28</v>
      </c>
      <c r="D240" s="95">
        <v>1</v>
      </c>
      <c r="E240" s="36"/>
      <c r="F240" s="37"/>
      <c r="G240" s="38"/>
      <c r="H240" s="136"/>
    </row>
    <row r="241" spans="1:8" s="27" customFormat="1" ht="45">
      <c r="A241" s="33" t="s">
        <v>704</v>
      </c>
      <c r="B241" s="90" t="s">
        <v>203</v>
      </c>
      <c r="C241" s="91" t="s">
        <v>28</v>
      </c>
      <c r="D241" s="95">
        <v>1</v>
      </c>
      <c r="E241" s="36"/>
      <c r="F241" s="37"/>
      <c r="G241" s="38"/>
      <c r="H241" s="136"/>
    </row>
    <row r="242" spans="1:8" s="27" customFormat="1" ht="56.25">
      <c r="A242" s="33" t="s">
        <v>705</v>
      </c>
      <c r="B242" s="90" t="s">
        <v>134</v>
      </c>
      <c r="C242" s="91" t="s">
        <v>33</v>
      </c>
      <c r="D242" s="95">
        <v>55.4</v>
      </c>
      <c r="E242" s="36"/>
      <c r="F242" s="37"/>
      <c r="G242" s="38"/>
      <c r="H242" s="136"/>
    </row>
    <row r="243" spans="1:8" s="27" customFormat="1" ht="33.75">
      <c r="A243" s="33" t="s">
        <v>706</v>
      </c>
      <c r="B243" s="90" t="s">
        <v>138</v>
      </c>
      <c r="C243" s="91" t="s">
        <v>33</v>
      </c>
      <c r="D243" s="95">
        <v>55.4</v>
      </c>
      <c r="E243" s="36"/>
      <c r="F243" s="37"/>
      <c r="G243" s="38"/>
      <c r="H243" s="136"/>
    </row>
    <row r="244" spans="1:8" s="27" customFormat="1" ht="67.5">
      <c r="A244" s="33" t="s">
        <v>707</v>
      </c>
      <c r="B244" s="90" t="s">
        <v>135</v>
      </c>
      <c r="C244" s="91" t="s">
        <v>26</v>
      </c>
      <c r="D244" s="95">
        <v>4.55</v>
      </c>
      <c r="E244" s="36"/>
      <c r="F244" s="37"/>
      <c r="G244" s="38"/>
      <c r="H244" s="136"/>
    </row>
    <row r="245" spans="1:8" s="27" customFormat="1" ht="45">
      <c r="A245" s="33" t="s">
        <v>708</v>
      </c>
      <c r="B245" s="90" t="s">
        <v>136</v>
      </c>
      <c r="C245" s="91" t="s">
        <v>28</v>
      </c>
      <c r="D245" s="95">
        <v>1</v>
      </c>
      <c r="E245" s="36"/>
      <c r="F245" s="37"/>
      <c r="G245" s="38"/>
      <c r="H245" s="136"/>
    </row>
    <row r="246" spans="1:8" s="27" customFormat="1" ht="33.75">
      <c r="A246" s="33" t="s">
        <v>709</v>
      </c>
      <c r="B246" s="90" t="s">
        <v>137</v>
      </c>
      <c r="C246" s="91" t="s">
        <v>28</v>
      </c>
      <c r="D246" s="95">
        <v>1</v>
      </c>
      <c r="E246" s="36"/>
      <c r="F246" s="37"/>
      <c r="G246" s="38"/>
      <c r="H246" s="136"/>
    </row>
    <row r="247" spans="1:8" s="27" customFormat="1" ht="56.25">
      <c r="A247" s="33" t="s">
        <v>710</v>
      </c>
      <c r="B247" s="90" t="s">
        <v>129</v>
      </c>
      <c r="C247" s="91" t="s">
        <v>28</v>
      </c>
      <c r="D247" s="95">
        <v>1</v>
      </c>
      <c r="E247" s="36"/>
      <c r="F247" s="37"/>
      <c r="G247" s="38"/>
      <c r="H247" s="136"/>
    </row>
    <row r="248" spans="1:8" s="27" customFormat="1" ht="45">
      <c r="A248" s="33" t="s">
        <v>711</v>
      </c>
      <c r="B248" s="90" t="s">
        <v>130</v>
      </c>
      <c r="C248" s="91" t="s">
        <v>28</v>
      </c>
      <c r="D248" s="95">
        <v>1</v>
      </c>
      <c r="E248" s="36"/>
      <c r="F248" s="37"/>
      <c r="G248" s="38"/>
      <c r="H248" s="136"/>
    </row>
    <row r="249" spans="1:8" s="27" customFormat="1" ht="45">
      <c r="A249" s="33" t="s">
        <v>712</v>
      </c>
      <c r="B249" s="90" t="s">
        <v>131</v>
      </c>
      <c r="C249" s="91" t="s">
        <v>28</v>
      </c>
      <c r="D249" s="95">
        <v>1</v>
      </c>
      <c r="E249" s="36"/>
      <c r="F249" s="37"/>
      <c r="G249" s="38"/>
      <c r="H249" s="136"/>
    </row>
    <row r="250" spans="1:8" s="27" customFormat="1" ht="33.75">
      <c r="A250" s="33" t="s">
        <v>713</v>
      </c>
      <c r="B250" s="90" t="s">
        <v>132</v>
      </c>
      <c r="C250" s="91" t="s">
        <v>28</v>
      </c>
      <c r="D250" s="95">
        <v>1</v>
      </c>
      <c r="E250" s="36"/>
      <c r="F250" s="37"/>
      <c r="G250" s="38"/>
      <c r="H250" s="136"/>
    </row>
    <row r="251" spans="1:8" s="27" customFormat="1" ht="33.75">
      <c r="A251" s="33" t="s">
        <v>714</v>
      </c>
      <c r="B251" s="90" t="s">
        <v>133</v>
      </c>
      <c r="C251" s="91" t="s">
        <v>28</v>
      </c>
      <c r="D251" s="95">
        <v>1</v>
      </c>
      <c r="E251" s="36"/>
      <c r="F251" s="37"/>
      <c r="G251" s="38"/>
      <c r="H251" s="136"/>
    </row>
    <row r="252" spans="1:8" s="27" customFormat="1" ht="45">
      <c r="A252" s="33" t="s">
        <v>715</v>
      </c>
      <c r="B252" s="90" t="s">
        <v>139</v>
      </c>
      <c r="C252" s="91" t="s">
        <v>28</v>
      </c>
      <c r="D252" s="95">
        <v>1</v>
      </c>
      <c r="E252" s="36"/>
      <c r="F252" s="37"/>
      <c r="G252" s="38"/>
      <c r="H252" s="136"/>
    </row>
    <row r="253" spans="1:8" s="27" customFormat="1" ht="45">
      <c r="A253" s="33" t="s">
        <v>716</v>
      </c>
      <c r="B253" s="90" t="s">
        <v>141</v>
      </c>
      <c r="C253" s="91" t="s">
        <v>28</v>
      </c>
      <c r="D253" s="95">
        <v>1</v>
      </c>
      <c r="E253" s="36"/>
      <c r="F253" s="37"/>
      <c r="G253" s="38"/>
      <c r="H253" s="136"/>
    </row>
    <row r="254" spans="1:8" s="27" customFormat="1">
      <c r="A254" s="28" t="s">
        <v>381</v>
      </c>
      <c r="B254" s="29" t="s">
        <v>249</v>
      </c>
      <c r="C254" s="30"/>
      <c r="D254" s="96">
        <v>0</v>
      </c>
      <c r="E254" s="31"/>
      <c r="F254" s="32"/>
      <c r="G254" s="31">
        <f>ROUND(SUM(G255:G260),2)</f>
        <v>0</v>
      </c>
      <c r="H254" s="136"/>
    </row>
    <row r="255" spans="1:8" s="27" customFormat="1" ht="78.75">
      <c r="A255" s="33" t="s">
        <v>717</v>
      </c>
      <c r="B255" s="90" t="s">
        <v>143</v>
      </c>
      <c r="C255" s="91" t="s">
        <v>26</v>
      </c>
      <c r="D255" s="95">
        <v>4.9000000000000004</v>
      </c>
      <c r="E255" s="36"/>
      <c r="F255" s="37"/>
      <c r="G255" s="38"/>
      <c r="H255" s="136"/>
    </row>
    <row r="256" spans="1:8" s="27" customFormat="1" ht="45">
      <c r="A256" s="33" t="s">
        <v>718</v>
      </c>
      <c r="B256" s="90" t="s">
        <v>144</v>
      </c>
      <c r="C256" s="91" t="s">
        <v>26</v>
      </c>
      <c r="D256" s="95">
        <v>4.9000000000000004</v>
      </c>
      <c r="E256" s="36"/>
      <c r="F256" s="37"/>
      <c r="G256" s="38"/>
      <c r="H256" s="136"/>
    </row>
    <row r="257" spans="1:8" s="27" customFormat="1" ht="33.75">
      <c r="A257" s="33" t="s">
        <v>719</v>
      </c>
      <c r="B257" s="90" t="s">
        <v>145</v>
      </c>
      <c r="C257" s="91" t="s">
        <v>26</v>
      </c>
      <c r="D257" s="95">
        <v>4.9000000000000004</v>
      </c>
      <c r="E257" s="36"/>
      <c r="F257" s="37"/>
      <c r="G257" s="38"/>
      <c r="H257" s="136"/>
    </row>
    <row r="258" spans="1:8" s="27" customFormat="1" ht="33.75">
      <c r="A258" s="33" t="s">
        <v>720</v>
      </c>
      <c r="B258" s="90" t="s">
        <v>146</v>
      </c>
      <c r="C258" s="91" t="s">
        <v>26</v>
      </c>
      <c r="D258" s="95">
        <v>4.9000000000000004</v>
      </c>
      <c r="E258" s="36"/>
      <c r="F258" s="37"/>
      <c r="G258" s="38"/>
      <c r="H258" s="136"/>
    </row>
    <row r="259" spans="1:8" s="27" customFormat="1" ht="112.5">
      <c r="A259" s="33" t="s">
        <v>721</v>
      </c>
      <c r="B259" s="90" t="s">
        <v>199</v>
      </c>
      <c r="C259" s="91" t="s">
        <v>28</v>
      </c>
      <c r="D259" s="95">
        <v>1</v>
      </c>
      <c r="E259" s="36"/>
      <c r="F259" s="37"/>
      <c r="G259" s="38"/>
      <c r="H259" s="136"/>
    </row>
    <row r="260" spans="1:8" s="27" customFormat="1" ht="67.5">
      <c r="A260" s="33" t="s">
        <v>722</v>
      </c>
      <c r="B260" s="90" t="s">
        <v>147</v>
      </c>
      <c r="C260" s="91" t="s">
        <v>28</v>
      </c>
      <c r="D260" s="95">
        <v>1</v>
      </c>
      <c r="E260" s="36"/>
      <c r="F260" s="37"/>
      <c r="G260" s="38"/>
      <c r="H260" s="136"/>
    </row>
    <row r="261" spans="1:8" s="27" customFormat="1">
      <c r="A261" s="28" t="s">
        <v>382</v>
      </c>
      <c r="B261" s="29" t="s">
        <v>107</v>
      </c>
      <c r="C261" s="30"/>
      <c r="D261" s="96">
        <v>0</v>
      </c>
      <c r="E261" s="31"/>
      <c r="F261" s="32"/>
      <c r="G261" s="31">
        <f>ROUND(SUM(G262:G266),2)</f>
        <v>0</v>
      </c>
      <c r="H261" s="136"/>
    </row>
    <row r="262" spans="1:8" s="27" customFormat="1" ht="45">
      <c r="A262" s="33" t="s">
        <v>723</v>
      </c>
      <c r="B262" s="90" t="s">
        <v>207</v>
      </c>
      <c r="C262" s="91" t="s">
        <v>28</v>
      </c>
      <c r="D262" s="95">
        <v>3</v>
      </c>
      <c r="E262" s="36"/>
      <c r="F262" s="37"/>
      <c r="G262" s="38"/>
      <c r="H262" s="136"/>
    </row>
    <row r="263" spans="1:8" s="27" customFormat="1" ht="45">
      <c r="A263" s="33" t="s">
        <v>724</v>
      </c>
      <c r="B263" s="90" t="s">
        <v>208</v>
      </c>
      <c r="C263" s="91" t="s">
        <v>28</v>
      </c>
      <c r="D263" s="95">
        <v>2</v>
      </c>
      <c r="E263" s="36"/>
      <c r="F263" s="37"/>
      <c r="G263" s="38"/>
      <c r="H263" s="136"/>
    </row>
    <row r="264" spans="1:8" s="27" customFormat="1" ht="45">
      <c r="A264" s="33" t="s">
        <v>725</v>
      </c>
      <c r="B264" s="90" t="s">
        <v>496</v>
      </c>
      <c r="C264" s="91" t="s">
        <v>28</v>
      </c>
      <c r="D264" s="95">
        <v>1</v>
      </c>
      <c r="E264" s="36"/>
      <c r="F264" s="37"/>
      <c r="G264" s="38"/>
      <c r="H264" s="136"/>
    </row>
    <row r="265" spans="1:8" s="27" customFormat="1" ht="56.25">
      <c r="A265" s="33" t="s">
        <v>726</v>
      </c>
      <c r="B265" s="90" t="s">
        <v>206</v>
      </c>
      <c r="C265" s="91" t="s">
        <v>33</v>
      </c>
      <c r="D265" s="95">
        <v>439.83</v>
      </c>
      <c r="E265" s="36"/>
      <c r="F265" s="37"/>
      <c r="G265" s="38"/>
      <c r="H265" s="136"/>
    </row>
    <row r="266" spans="1:8" s="27" customFormat="1" ht="33.75">
      <c r="A266" s="33" t="s">
        <v>727</v>
      </c>
      <c r="B266" s="90" t="s">
        <v>109</v>
      </c>
      <c r="C266" s="91" t="s">
        <v>33</v>
      </c>
      <c r="D266" s="95">
        <v>439.83</v>
      </c>
      <c r="E266" s="36"/>
      <c r="F266" s="37"/>
      <c r="G266" s="38"/>
      <c r="H266" s="136"/>
    </row>
    <row r="267" spans="1:8" s="27" customFormat="1">
      <c r="A267" s="28" t="s">
        <v>383</v>
      </c>
      <c r="B267" s="29" t="s">
        <v>110</v>
      </c>
      <c r="C267" s="30"/>
      <c r="D267" s="96">
        <v>0</v>
      </c>
      <c r="E267" s="31"/>
      <c r="F267" s="32"/>
      <c r="G267" s="31">
        <f>ROUND(SUM(G268:G269),2)</f>
        <v>0</v>
      </c>
      <c r="H267" s="136"/>
    </row>
    <row r="268" spans="1:8" s="27" customFormat="1" ht="90">
      <c r="A268" s="33" t="s">
        <v>728</v>
      </c>
      <c r="B268" s="90" t="s">
        <v>498</v>
      </c>
      <c r="C268" s="91" t="s">
        <v>28</v>
      </c>
      <c r="D268" s="95">
        <v>1</v>
      </c>
      <c r="E268" s="36"/>
      <c r="F268" s="37"/>
      <c r="G268" s="38"/>
      <c r="H268" s="136"/>
    </row>
    <row r="269" spans="1:8" s="27" customFormat="1" ht="90">
      <c r="A269" s="33" t="s">
        <v>729</v>
      </c>
      <c r="B269" s="90" t="s">
        <v>497</v>
      </c>
      <c r="C269" s="91" t="s">
        <v>28</v>
      </c>
      <c r="D269" s="95">
        <v>1</v>
      </c>
      <c r="E269" s="36"/>
      <c r="F269" s="37"/>
      <c r="G269" s="38"/>
      <c r="H269" s="136"/>
    </row>
    <row r="270" spans="1:8" s="42" customFormat="1">
      <c r="A270" s="25" t="s">
        <v>243</v>
      </c>
      <c r="B270" s="40" t="s">
        <v>196</v>
      </c>
      <c r="C270" s="40"/>
      <c r="D270" s="40">
        <v>0</v>
      </c>
      <c r="E270" s="40"/>
      <c r="F270" s="40"/>
      <c r="G270" s="26">
        <f>ROUND(SUM(G271,G278,G285,G293,G298,G303),2)</f>
        <v>0</v>
      </c>
      <c r="H270" s="136"/>
    </row>
    <row r="271" spans="1:8" s="27" customFormat="1">
      <c r="A271" s="28" t="s">
        <v>384</v>
      </c>
      <c r="B271" s="29" t="s">
        <v>87</v>
      </c>
      <c r="C271" s="30"/>
      <c r="D271" s="96">
        <v>0</v>
      </c>
      <c r="E271" s="31"/>
      <c r="F271" s="32"/>
      <c r="G271" s="31">
        <f>ROUND(SUM(G272:G277),2)</f>
        <v>0</v>
      </c>
      <c r="H271" s="136"/>
    </row>
    <row r="272" spans="1:8" s="27" customFormat="1" ht="33.75">
      <c r="A272" s="33" t="s">
        <v>730</v>
      </c>
      <c r="B272" s="90" t="s">
        <v>68</v>
      </c>
      <c r="C272" s="91" t="s">
        <v>26</v>
      </c>
      <c r="D272" s="95">
        <v>15.48</v>
      </c>
      <c r="E272" s="36"/>
      <c r="F272" s="37"/>
      <c r="G272" s="38"/>
      <c r="H272" s="136"/>
    </row>
    <row r="273" spans="1:8" s="27" customFormat="1" ht="45">
      <c r="A273" s="33" t="s">
        <v>731</v>
      </c>
      <c r="B273" s="90" t="s">
        <v>74</v>
      </c>
      <c r="C273" s="91" t="s">
        <v>27</v>
      </c>
      <c r="D273" s="95">
        <v>16.39</v>
      </c>
      <c r="E273" s="36"/>
      <c r="F273" s="39"/>
      <c r="G273" s="38"/>
      <c r="H273" s="136"/>
    </row>
    <row r="274" spans="1:8" s="27" customFormat="1" ht="45">
      <c r="A274" s="33" t="s">
        <v>732</v>
      </c>
      <c r="B274" s="90" t="s">
        <v>70</v>
      </c>
      <c r="C274" s="91" t="s">
        <v>27</v>
      </c>
      <c r="D274" s="95">
        <v>1.04</v>
      </c>
      <c r="E274" s="36"/>
      <c r="F274" s="37"/>
      <c r="G274" s="38"/>
      <c r="H274" s="136"/>
    </row>
    <row r="275" spans="1:8" s="27" customFormat="1" ht="56.25">
      <c r="A275" s="33" t="s">
        <v>733</v>
      </c>
      <c r="B275" s="90" t="s">
        <v>71</v>
      </c>
      <c r="C275" s="91" t="s">
        <v>27</v>
      </c>
      <c r="D275" s="95">
        <v>9.35</v>
      </c>
      <c r="E275" s="36"/>
      <c r="F275" s="37"/>
      <c r="G275" s="38"/>
      <c r="H275" s="136"/>
    </row>
    <row r="276" spans="1:8" s="27" customFormat="1" ht="33.75">
      <c r="A276" s="33" t="s">
        <v>734</v>
      </c>
      <c r="B276" s="90" t="s">
        <v>65</v>
      </c>
      <c r="C276" s="91" t="s">
        <v>27</v>
      </c>
      <c r="D276" s="95">
        <v>15.35</v>
      </c>
      <c r="E276" s="36"/>
      <c r="F276" s="41"/>
      <c r="G276" s="38"/>
      <c r="H276" s="136"/>
    </row>
    <row r="277" spans="1:8" s="27" customFormat="1" ht="33.75">
      <c r="A277" s="33" t="s">
        <v>735</v>
      </c>
      <c r="B277" s="90" t="s">
        <v>66</v>
      </c>
      <c r="C277" s="91" t="s">
        <v>29</v>
      </c>
      <c r="D277" s="95">
        <v>276.3</v>
      </c>
      <c r="E277" s="36"/>
      <c r="F277" s="37"/>
      <c r="G277" s="38"/>
      <c r="H277" s="136"/>
    </row>
    <row r="278" spans="1:8" s="27" customFormat="1">
      <c r="A278" s="28" t="s">
        <v>385</v>
      </c>
      <c r="B278" s="29" t="s">
        <v>209</v>
      </c>
      <c r="C278" s="30"/>
      <c r="D278" s="97">
        <v>0</v>
      </c>
      <c r="E278" s="31"/>
      <c r="F278" s="32"/>
      <c r="G278" s="31">
        <f>ROUND(SUM(G279:G284),2)</f>
        <v>0</v>
      </c>
      <c r="H278" s="136"/>
    </row>
    <row r="279" spans="1:8" s="27" customFormat="1" ht="33.75">
      <c r="A279" s="33" t="s">
        <v>736</v>
      </c>
      <c r="B279" s="90" t="s">
        <v>81</v>
      </c>
      <c r="C279" s="91" t="s">
        <v>26</v>
      </c>
      <c r="D279" s="95">
        <v>10.93</v>
      </c>
      <c r="E279" s="36"/>
      <c r="F279" s="37"/>
      <c r="G279" s="38"/>
      <c r="H279" s="136"/>
    </row>
    <row r="280" spans="1:8" s="27" customFormat="1" ht="33.75">
      <c r="A280" s="33" t="s">
        <v>737</v>
      </c>
      <c r="B280" s="90" t="s">
        <v>392</v>
      </c>
      <c r="C280" s="91" t="s">
        <v>26</v>
      </c>
      <c r="D280" s="95">
        <v>13.11</v>
      </c>
      <c r="E280" s="36"/>
      <c r="F280" s="37"/>
      <c r="G280" s="38"/>
      <c r="H280" s="136"/>
    </row>
    <row r="281" spans="1:8" s="27" customFormat="1" ht="33.75">
      <c r="A281" s="33" t="s">
        <v>738</v>
      </c>
      <c r="B281" s="90" t="s">
        <v>49</v>
      </c>
      <c r="C281" s="91" t="s">
        <v>33</v>
      </c>
      <c r="D281" s="95">
        <v>142.12</v>
      </c>
      <c r="E281" s="36"/>
      <c r="F281" s="37"/>
      <c r="G281" s="38"/>
      <c r="H281" s="136"/>
    </row>
    <row r="282" spans="1:8" s="27" customFormat="1" ht="22.5">
      <c r="A282" s="33" t="s">
        <v>739</v>
      </c>
      <c r="B282" s="90" t="s">
        <v>52</v>
      </c>
      <c r="C282" s="91" t="s">
        <v>27</v>
      </c>
      <c r="D282" s="95">
        <v>2.78</v>
      </c>
      <c r="E282" s="36"/>
      <c r="F282" s="37"/>
      <c r="G282" s="38"/>
      <c r="H282" s="136"/>
    </row>
    <row r="283" spans="1:8" s="27" customFormat="1" ht="67.5">
      <c r="A283" s="33" t="s">
        <v>740</v>
      </c>
      <c r="B283" s="90" t="s">
        <v>198</v>
      </c>
      <c r="C283" s="91" t="s">
        <v>27</v>
      </c>
      <c r="D283" s="95">
        <v>2.36</v>
      </c>
      <c r="E283" s="36"/>
      <c r="F283" s="37"/>
      <c r="G283" s="38"/>
      <c r="H283" s="136"/>
    </row>
    <row r="284" spans="1:8" s="27" customFormat="1" ht="33.75">
      <c r="A284" s="33" t="s">
        <v>741</v>
      </c>
      <c r="B284" s="90" t="s">
        <v>78</v>
      </c>
      <c r="C284" s="91" t="s">
        <v>27</v>
      </c>
      <c r="D284" s="95">
        <v>1.82</v>
      </c>
      <c r="E284" s="36"/>
      <c r="F284" s="39"/>
      <c r="G284" s="38"/>
      <c r="H284" s="136"/>
    </row>
    <row r="285" spans="1:8" s="27" customFormat="1">
      <c r="A285" s="28" t="s">
        <v>386</v>
      </c>
      <c r="B285" s="29" t="s">
        <v>483</v>
      </c>
      <c r="C285" s="30"/>
      <c r="D285" s="97">
        <v>0</v>
      </c>
      <c r="E285" s="31"/>
      <c r="F285" s="32"/>
      <c r="G285" s="31">
        <f>ROUND(SUM(G286:G292),2)</f>
        <v>0</v>
      </c>
      <c r="H285" s="136"/>
    </row>
    <row r="286" spans="1:8" s="27" customFormat="1" ht="33.75">
      <c r="A286" s="33" t="s">
        <v>742</v>
      </c>
      <c r="B286" s="90" t="s">
        <v>482</v>
      </c>
      <c r="C286" s="91" t="s">
        <v>26</v>
      </c>
      <c r="D286" s="95">
        <v>25.82</v>
      </c>
      <c r="E286" s="36"/>
      <c r="F286" s="37"/>
      <c r="G286" s="38"/>
      <c r="H286" s="136"/>
    </row>
    <row r="287" spans="1:8" s="27" customFormat="1" ht="33.75">
      <c r="A287" s="33" t="s">
        <v>743</v>
      </c>
      <c r="B287" s="90" t="s">
        <v>49</v>
      </c>
      <c r="C287" s="91" t="s">
        <v>33</v>
      </c>
      <c r="D287" s="95">
        <v>130.01</v>
      </c>
      <c r="E287" s="36"/>
      <c r="F287" s="37"/>
      <c r="G287" s="38"/>
      <c r="H287" s="136"/>
    </row>
    <row r="288" spans="1:8" s="27" customFormat="1" ht="45">
      <c r="A288" s="33" t="s">
        <v>744</v>
      </c>
      <c r="B288" s="90" t="s">
        <v>200</v>
      </c>
      <c r="C288" s="91" t="s">
        <v>27</v>
      </c>
      <c r="D288" s="95">
        <v>2.3199999999999998</v>
      </c>
      <c r="E288" s="36"/>
      <c r="F288" s="37"/>
      <c r="G288" s="38"/>
      <c r="H288" s="136"/>
    </row>
    <row r="289" spans="1:8" s="27" customFormat="1" ht="45">
      <c r="A289" s="33" t="s">
        <v>745</v>
      </c>
      <c r="B289" s="90" t="s">
        <v>106</v>
      </c>
      <c r="C289" s="91" t="s">
        <v>27</v>
      </c>
      <c r="D289" s="95">
        <v>2.3199999999999998</v>
      </c>
      <c r="E289" s="36"/>
      <c r="F289" s="37"/>
      <c r="G289" s="38"/>
      <c r="H289" s="136"/>
    </row>
    <row r="290" spans="1:8" s="27" customFormat="1" ht="45">
      <c r="A290" s="33" t="s">
        <v>746</v>
      </c>
      <c r="B290" s="90" t="s">
        <v>124</v>
      </c>
      <c r="C290" s="91" t="s">
        <v>26</v>
      </c>
      <c r="D290" s="95">
        <v>25.82</v>
      </c>
      <c r="E290" s="36"/>
      <c r="F290" s="37"/>
      <c r="G290" s="38"/>
      <c r="H290" s="136"/>
    </row>
    <row r="291" spans="1:8" s="27" customFormat="1" ht="33.75">
      <c r="A291" s="33" t="s">
        <v>747</v>
      </c>
      <c r="B291" s="90" t="s">
        <v>264</v>
      </c>
      <c r="C291" s="91" t="s">
        <v>30</v>
      </c>
      <c r="D291" s="95">
        <v>12.31</v>
      </c>
      <c r="E291" s="36"/>
      <c r="F291" s="37"/>
      <c r="G291" s="38"/>
      <c r="H291" s="136"/>
    </row>
    <row r="292" spans="1:8" s="27" customFormat="1" ht="33.75">
      <c r="A292" s="33" t="s">
        <v>748</v>
      </c>
      <c r="B292" s="90" t="s">
        <v>265</v>
      </c>
      <c r="C292" s="91" t="s">
        <v>33</v>
      </c>
      <c r="D292" s="95">
        <v>10.83</v>
      </c>
      <c r="E292" s="36"/>
      <c r="F292" s="37"/>
      <c r="G292" s="38"/>
      <c r="H292" s="136"/>
    </row>
    <row r="293" spans="1:8" s="77" customFormat="1">
      <c r="A293" s="28" t="s">
        <v>387</v>
      </c>
      <c r="B293" s="29" t="s">
        <v>250</v>
      </c>
      <c r="C293" s="30"/>
      <c r="D293" s="96">
        <v>0</v>
      </c>
      <c r="E293" s="31"/>
      <c r="F293" s="32"/>
      <c r="G293" s="31">
        <f>ROUND(SUM(G294:G297),2)</f>
        <v>0</v>
      </c>
      <c r="H293" s="136"/>
    </row>
    <row r="294" spans="1:8" s="27" customFormat="1" ht="78.75">
      <c r="A294" s="33" t="s">
        <v>749</v>
      </c>
      <c r="B294" s="90" t="s">
        <v>499</v>
      </c>
      <c r="C294" s="91" t="s">
        <v>33</v>
      </c>
      <c r="D294" s="95">
        <v>457.68</v>
      </c>
      <c r="E294" s="36"/>
      <c r="F294" s="37"/>
      <c r="G294" s="38"/>
      <c r="H294" s="136"/>
    </row>
    <row r="295" spans="1:8" s="27" customFormat="1" ht="90">
      <c r="A295" s="33" t="s">
        <v>750</v>
      </c>
      <c r="B295" s="90" t="s">
        <v>254</v>
      </c>
      <c r="C295" s="91" t="s">
        <v>28</v>
      </c>
      <c r="D295" s="95">
        <v>4</v>
      </c>
      <c r="E295" s="36"/>
      <c r="F295" s="37"/>
      <c r="G295" s="38"/>
      <c r="H295" s="136"/>
    </row>
    <row r="296" spans="1:8" s="27" customFormat="1" ht="33.75">
      <c r="A296" s="33" t="s">
        <v>751</v>
      </c>
      <c r="B296" s="90" t="s">
        <v>253</v>
      </c>
      <c r="C296" s="91" t="s">
        <v>28</v>
      </c>
      <c r="D296" s="95">
        <v>1</v>
      </c>
      <c r="E296" s="36"/>
      <c r="F296" s="37"/>
      <c r="G296" s="38"/>
      <c r="H296" s="136"/>
    </row>
    <row r="297" spans="1:8" s="27" customFormat="1" ht="45">
      <c r="A297" s="33" t="s">
        <v>752</v>
      </c>
      <c r="B297" s="90" t="s">
        <v>251</v>
      </c>
      <c r="C297" s="91" t="s">
        <v>33</v>
      </c>
      <c r="D297" s="95">
        <v>457.68</v>
      </c>
      <c r="E297" s="36"/>
      <c r="F297" s="39"/>
      <c r="G297" s="38"/>
      <c r="H297" s="136"/>
    </row>
    <row r="298" spans="1:8" s="27" customFormat="1">
      <c r="A298" s="28" t="s">
        <v>388</v>
      </c>
      <c r="B298" s="29" t="s">
        <v>107</v>
      </c>
      <c r="C298" s="30"/>
      <c r="D298" s="96">
        <v>0</v>
      </c>
      <c r="E298" s="31"/>
      <c r="F298" s="32"/>
      <c r="G298" s="31">
        <f>ROUND(SUM(G299:G302),2)</f>
        <v>0</v>
      </c>
      <c r="H298" s="136"/>
    </row>
    <row r="299" spans="1:8" s="27" customFormat="1" ht="45">
      <c r="A299" s="33" t="s">
        <v>753</v>
      </c>
      <c r="B299" s="90" t="s">
        <v>210</v>
      </c>
      <c r="C299" s="91" t="s">
        <v>28</v>
      </c>
      <c r="D299" s="95">
        <v>5</v>
      </c>
      <c r="E299" s="36"/>
      <c r="F299" s="37"/>
      <c r="G299" s="38"/>
      <c r="H299" s="136"/>
    </row>
    <row r="300" spans="1:8" s="27" customFormat="1" ht="33.75">
      <c r="A300" s="33" t="s">
        <v>754</v>
      </c>
      <c r="B300" s="90" t="s">
        <v>211</v>
      </c>
      <c r="C300" s="91" t="s">
        <v>28</v>
      </c>
      <c r="D300" s="95">
        <v>2</v>
      </c>
      <c r="E300" s="36"/>
      <c r="F300" s="37"/>
      <c r="G300" s="38"/>
      <c r="H300" s="136"/>
    </row>
    <row r="301" spans="1:8" s="27" customFormat="1" ht="56.25">
      <c r="A301" s="33" t="s">
        <v>755</v>
      </c>
      <c r="B301" s="90" t="s">
        <v>108</v>
      </c>
      <c r="C301" s="91" t="s">
        <v>33</v>
      </c>
      <c r="D301" s="95">
        <v>443.33</v>
      </c>
      <c r="E301" s="36"/>
      <c r="F301" s="37"/>
      <c r="G301" s="38"/>
      <c r="H301" s="136"/>
    </row>
    <row r="302" spans="1:8" s="27" customFormat="1" ht="33.75">
      <c r="A302" s="33" t="s">
        <v>756</v>
      </c>
      <c r="B302" s="90" t="s">
        <v>109</v>
      </c>
      <c r="C302" s="91" t="s">
        <v>33</v>
      </c>
      <c r="D302" s="95">
        <v>443.33</v>
      </c>
      <c r="E302" s="36"/>
      <c r="F302" s="37"/>
      <c r="G302" s="38"/>
      <c r="H302" s="136"/>
    </row>
    <row r="303" spans="1:8" s="27" customFormat="1">
      <c r="A303" s="28" t="s">
        <v>389</v>
      </c>
      <c r="B303" s="29" t="s">
        <v>110</v>
      </c>
      <c r="C303" s="30"/>
      <c r="D303" s="96">
        <v>0</v>
      </c>
      <c r="E303" s="31"/>
      <c r="F303" s="32"/>
      <c r="G303" s="31">
        <f>ROUND(SUM(G304:G304),2)</f>
        <v>0</v>
      </c>
      <c r="H303" s="136"/>
    </row>
    <row r="304" spans="1:8" s="27" customFormat="1" ht="90">
      <c r="A304" s="33" t="s">
        <v>757</v>
      </c>
      <c r="B304" s="90" t="s">
        <v>500</v>
      </c>
      <c r="C304" s="91" t="s">
        <v>28</v>
      </c>
      <c r="D304" s="95">
        <v>1</v>
      </c>
      <c r="E304" s="36"/>
      <c r="F304" s="37"/>
      <c r="G304" s="38"/>
      <c r="H304" s="136"/>
    </row>
    <row r="305" spans="1:8">
      <c r="A305" s="25" t="s">
        <v>260</v>
      </c>
      <c r="B305" s="40" t="s">
        <v>214</v>
      </c>
      <c r="C305" s="40"/>
      <c r="D305" s="40">
        <v>0</v>
      </c>
      <c r="E305" s="40"/>
      <c r="F305" s="40"/>
      <c r="G305" s="26">
        <f>ROUND(SUM(G306:G333),2)</f>
        <v>0</v>
      </c>
      <c r="H305" s="136"/>
    </row>
    <row r="306" spans="1:8" s="27" customFormat="1" ht="33.75">
      <c r="A306" s="33" t="s">
        <v>758</v>
      </c>
      <c r="B306" s="90" t="s">
        <v>215</v>
      </c>
      <c r="C306" s="91" t="s">
        <v>30</v>
      </c>
      <c r="D306" s="95">
        <v>305.39999999999998</v>
      </c>
      <c r="E306" s="36"/>
      <c r="F306" s="37"/>
      <c r="G306" s="38"/>
      <c r="H306" s="136"/>
    </row>
    <row r="307" spans="1:8" s="27" customFormat="1" ht="22.5">
      <c r="A307" s="33" t="s">
        <v>759</v>
      </c>
      <c r="B307" s="90" t="s">
        <v>216</v>
      </c>
      <c r="C307" s="91" t="s">
        <v>30</v>
      </c>
      <c r="D307" s="95">
        <v>305.39999999999998</v>
      </c>
      <c r="E307" s="36"/>
      <c r="F307" s="37"/>
      <c r="G307" s="38"/>
      <c r="H307" s="136"/>
    </row>
    <row r="308" spans="1:8" s="27" customFormat="1" ht="45">
      <c r="A308" s="33" t="s">
        <v>760</v>
      </c>
      <c r="B308" s="90" t="s">
        <v>55</v>
      </c>
      <c r="C308" s="91" t="s">
        <v>27</v>
      </c>
      <c r="D308" s="95">
        <v>18.32</v>
      </c>
      <c r="E308" s="36"/>
      <c r="F308" s="37"/>
      <c r="G308" s="38"/>
      <c r="H308" s="136"/>
    </row>
    <row r="309" spans="1:8" s="27" customFormat="1" ht="45">
      <c r="A309" s="33" t="s">
        <v>761</v>
      </c>
      <c r="B309" s="90" t="s">
        <v>70</v>
      </c>
      <c r="C309" s="91" t="s">
        <v>27</v>
      </c>
      <c r="D309" s="95">
        <v>18.32</v>
      </c>
      <c r="E309" s="36"/>
      <c r="F309" s="37"/>
      <c r="G309" s="38"/>
      <c r="H309" s="136"/>
    </row>
    <row r="310" spans="1:8" s="27" customFormat="1" ht="22.5">
      <c r="A310" s="33" t="s">
        <v>762</v>
      </c>
      <c r="B310" s="90" t="s">
        <v>217</v>
      </c>
      <c r="C310" s="91" t="s">
        <v>30</v>
      </c>
      <c r="D310" s="95">
        <v>12</v>
      </c>
      <c r="E310" s="36"/>
      <c r="F310" s="37"/>
      <c r="G310" s="38"/>
      <c r="H310" s="136"/>
    </row>
    <row r="311" spans="1:8" s="27" customFormat="1" ht="22.5">
      <c r="A311" s="33" t="s">
        <v>763</v>
      </c>
      <c r="B311" s="90" t="s">
        <v>218</v>
      </c>
      <c r="C311" s="91" t="s">
        <v>28</v>
      </c>
      <c r="D311" s="95">
        <v>8</v>
      </c>
      <c r="E311" s="36"/>
      <c r="F311" s="37"/>
      <c r="G311" s="38"/>
      <c r="H311" s="136"/>
    </row>
    <row r="312" spans="1:8" s="27" customFormat="1" ht="45">
      <c r="A312" s="33" t="s">
        <v>764</v>
      </c>
      <c r="B312" s="90" t="s">
        <v>219</v>
      </c>
      <c r="C312" s="91" t="s">
        <v>28</v>
      </c>
      <c r="D312" s="95">
        <v>10</v>
      </c>
      <c r="E312" s="36"/>
      <c r="F312" s="37"/>
      <c r="G312" s="38"/>
      <c r="H312" s="136"/>
    </row>
    <row r="313" spans="1:8" s="27" customFormat="1" ht="45">
      <c r="A313" s="33" t="s">
        <v>765</v>
      </c>
      <c r="B313" s="90" t="s">
        <v>220</v>
      </c>
      <c r="C313" s="91" t="s">
        <v>28</v>
      </c>
      <c r="D313" s="95">
        <v>4</v>
      </c>
      <c r="E313" s="36"/>
      <c r="F313" s="37"/>
      <c r="G313" s="38"/>
      <c r="H313" s="136"/>
    </row>
    <row r="314" spans="1:8" s="27" customFormat="1" ht="22.5">
      <c r="A314" s="33" t="s">
        <v>766</v>
      </c>
      <c r="B314" s="90" t="s">
        <v>221</v>
      </c>
      <c r="C314" s="91" t="s">
        <v>27</v>
      </c>
      <c r="D314" s="95">
        <v>2.29</v>
      </c>
      <c r="E314" s="36"/>
      <c r="F314" s="37"/>
      <c r="G314" s="38"/>
      <c r="H314" s="136"/>
    </row>
    <row r="315" spans="1:8" s="27" customFormat="1" ht="45">
      <c r="A315" s="33" t="s">
        <v>767</v>
      </c>
      <c r="B315" s="90" t="s">
        <v>429</v>
      </c>
      <c r="C315" s="91" t="s">
        <v>28</v>
      </c>
      <c r="D315" s="95">
        <v>12</v>
      </c>
      <c r="E315" s="36"/>
      <c r="F315" s="37"/>
      <c r="G315" s="38"/>
      <c r="H315" s="136"/>
    </row>
    <row r="316" spans="1:8" s="27" customFormat="1" ht="123.75">
      <c r="A316" s="33" t="s">
        <v>768</v>
      </c>
      <c r="B316" s="90" t="s">
        <v>430</v>
      </c>
      <c r="C316" s="91" t="s">
        <v>28</v>
      </c>
      <c r="D316" s="95">
        <v>12</v>
      </c>
      <c r="E316" s="36"/>
      <c r="F316" s="37"/>
      <c r="G316" s="38"/>
      <c r="H316" s="136"/>
    </row>
    <row r="317" spans="1:8" s="27" customFormat="1" ht="78.75">
      <c r="A317" s="33" t="s">
        <v>769</v>
      </c>
      <c r="B317" s="90" t="s">
        <v>232</v>
      </c>
      <c r="C317" s="91" t="s">
        <v>28</v>
      </c>
      <c r="D317" s="95">
        <v>12</v>
      </c>
      <c r="E317" s="36"/>
      <c r="F317" s="37"/>
      <c r="G317" s="38"/>
      <c r="H317" s="136"/>
    </row>
    <row r="318" spans="1:8" s="27" customFormat="1" ht="33.75">
      <c r="A318" s="33" t="s">
        <v>770</v>
      </c>
      <c r="B318" s="90" t="s">
        <v>42</v>
      </c>
      <c r="C318" s="91" t="s">
        <v>28</v>
      </c>
      <c r="D318" s="95">
        <v>2</v>
      </c>
      <c r="E318" s="36"/>
      <c r="F318" s="37"/>
      <c r="G318" s="38"/>
      <c r="H318" s="136"/>
    </row>
    <row r="319" spans="1:8" s="27" customFormat="1" ht="45">
      <c r="A319" s="33" t="s">
        <v>771</v>
      </c>
      <c r="B319" s="90" t="s">
        <v>222</v>
      </c>
      <c r="C319" s="91" t="s">
        <v>28</v>
      </c>
      <c r="D319" s="95">
        <v>36</v>
      </c>
      <c r="E319" s="36"/>
      <c r="F319" s="37"/>
      <c r="G319" s="38"/>
      <c r="H319" s="136"/>
    </row>
    <row r="320" spans="1:8" s="27" customFormat="1" ht="45">
      <c r="A320" s="33" t="s">
        <v>772</v>
      </c>
      <c r="B320" s="90" t="s">
        <v>223</v>
      </c>
      <c r="C320" s="91" t="s">
        <v>30</v>
      </c>
      <c r="D320" s="95">
        <v>237.6</v>
      </c>
      <c r="E320" s="36"/>
      <c r="F320" s="37"/>
      <c r="G320" s="38"/>
      <c r="H320" s="136"/>
    </row>
    <row r="321" spans="1:31" s="27" customFormat="1" ht="45">
      <c r="A321" s="33" t="s">
        <v>773</v>
      </c>
      <c r="B321" s="90" t="s">
        <v>491</v>
      </c>
      <c r="C321" s="91" t="s">
        <v>28</v>
      </c>
      <c r="D321" s="95">
        <v>1</v>
      </c>
      <c r="E321" s="36"/>
      <c r="F321" s="37"/>
      <c r="G321" s="38"/>
      <c r="H321" s="136"/>
    </row>
    <row r="322" spans="1:31" s="27" customFormat="1" ht="281.25">
      <c r="A322" s="33" t="s">
        <v>774</v>
      </c>
      <c r="B322" s="90" t="s">
        <v>224</v>
      </c>
      <c r="C322" s="91" t="s">
        <v>28</v>
      </c>
      <c r="D322" s="95">
        <v>1</v>
      </c>
      <c r="E322" s="36"/>
      <c r="F322" s="37"/>
      <c r="G322" s="38"/>
      <c r="H322" s="136"/>
    </row>
    <row r="323" spans="1:31" s="27" customFormat="1" ht="78.75">
      <c r="A323" s="33" t="s">
        <v>775</v>
      </c>
      <c r="B323" s="90" t="s">
        <v>225</v>
      </c>
      <c r="C323" s="91" t="s">
        <v>28</v>
      </c>
      <c r="D323" s="95">
        <v>1</v>
      </c>
      <c r="E323" s="36"/>
      <c r="F323" s="37"/>
      <c r="G323" s="38"/>
      <c r="H323" s="136"/>
    </row>
    <row r="324" spans="1:31" s="27" customFormat="1" ht="33.75">
      <c r="A324" s="33" t="s">
        <v>776</v>
      </c>
      <c r="B324" s="90" t="s">
        <v>226</v>
      </c>
      <c r="C324" s="91" t="s">
        <v>28</v>
      </c>
      <c r="D324" s="95">
        <v>12</v>
      </c>
      <c r="E324" s="36"/>
      <c r="F324" s="37"/>
      <c r="G324" s="38"/>
      <c r="H324" s="136"/>
    </row>
    <row r="325" spans="1:31" s="27" customFormat="1" ht="33.75">
      <c r="A325" s="33" t="s">
        <v>777</v>
      </c>
      <c r="B325" s="90" t="s">
        <v>227</v>
      </c>
      <c r="C325" s="91" t="s">
        <v>28</v>
      </c>
      <c r="D325" s="95">
        <v>36</v>
      </c>
      <c r="E325" s="36"/>
      <c r="F325" s="37"/>
      <c r="G325" s="38"/>
      <c r="H325" s="136"/>
    </row>
    <row r="326" spans="1:31" s="27" customFormat="1" ht="56.25">
      <c r="A326" s="33" t="s">
        <v>778</v>
      </c>
      <c r="B326" s="90" t="s">
        <v>44</v>
      </c>
      <c r="C326" s="91" t="s">
        <v>28</v>
      </c>
      <c r="D326" s="95">
        <v>1</v>
      </c>
      <c r="E326" s="36"/>
      <c r="F326" s="37"/>
      <c r="G326" s="38"/>
      <c r="H326" s="136"/>
    </row>
    <row r="327" spans="1:31" s="27" customFormat="1" ht="22.5">
      <c r="A327" s="33" t="s">
        <v>779</v>
      </c>
      <c r="B327" s="90" t="s">
        <v>39</v>
      </c>
      <c r="C327" s="91" t="s">
        <v>28</v>
      </c>
      <c r="D327" s="95">
        <v>36</v>
      </c>
      <c r="E327" s="36"/>
      <c r="F327" s="37"/>
      <c r="G327" s="38"/>
      <c r="H327" s="136"/>
    </row>
    <row r="328" spans="1:31" s="27" customFormat="1" ht="22.5">
      <c r="A328" s="33" t="s">
        <v>780</v>
      </c>
      <c r="B328" s="90" t="s">
        <v>40</v>
      </c>
      <c r="C328" s="91" t="s">
        <v>28</v>
      </c>
      <c r="D328" s="95">
        <v>12</v>
      </c>
      <c r="E328" s="36"/>
      <c r="F328" s="37"/>
      <c r="G328" s="38"/>
      <c r="H328" s="136"/>
    </row>
    <row r="329" spans="1:31" s="27" customFormat="1" ht="33.75">
      <c r="A329" s="33" t="s">
        <v>781</v>
      </c>
      <c r="B329" s="90" t="s">
        <v>228</v>
      </c>
      <c r="C329" s="91" t="s">
        <v>28</v>
      </c>
      <c r="D329" s="95">
        <v>12</v>
      </c>
      <c r="E329" s="36"/>
      <c r="F329" s="37"/>
      <c r="G329" s="38"/>
      <c r="H329" s="136"/>
    </row>
    <row r="330" spans="1:31" s="27" customFormat="1" ht="33.75">
      <c r="A330" s="33" t="s">
        <v>782</v>
      </c>
      <c r="B330" s="90" t="s">
        <v>41</v>
      </c>
      <c r="C330" s="91" t="s">
        <v>229</v>
      </c>
      <c r="D330" s="95">
        <v>9</v>
      </c>
      <c r="E330" s="36"/>
      <c r="F330" s="37"/>
      <c r="G330" s="38"/>
      <c r="H330" s="136"/>
    </row>
    <row r="331" spans="1:31" s="27" customFormat="1" ht="33.75">
      <c r="A331" s="33" t="s">
        <v>783</v>
      </c>
      <c r="B331" s="90" t="s">
        <v>45</v>
      </c>
      <c r="C331" s="91" t="s">
        <v>229</v>
      </c>
      <c r="D331" s="95">
        <v>12</v>
      </c>
      <c r="E331" s="36"/>
      <c r="F331" s="37"/>
      <c r="G331" s="38"/>
      <c r="H331" s="136"/>
    </row>
    <row r="332" spans="1:31" s="27" customFormat="1" ht="33.75">
      <c r="A332" s="33" t="s">
        <v>784</v>
      </c>
      <c r="B332" s="90" t="s">
        <v>43</v>
      </c>
      <c r="C332" s="91" t="s">
        <v>30</v>
      </c>
      <c r="D332" s="95">
        <v>28.8</v>
      </c>
      <c r="E332" s="36"/>
      <c r="F332" s="37"/>
      <c r="G332" s="38"/>
      <c r="H332" s="136"/>
    </row>
    <row r="333" spans="1:31" s="27" customFormat="1" ht="22.5">
      <c r="A333" s="33" t="s">
        <v>785</v>
      </c>
      <c r="B333" s="90" t="s">
        <v>230</v>
      </c>
      <c r="C333" s="91" t="s">
        <v>27</v>
      </c>
      <c r="D333" s="95">
        <v>7.0000000000000007E-2</v>
      </c>
      <c r="E333" s="36"/>
      <c r="F333" s="37"/>
      <c r="G333" s="38"/>
      <c r="H333" s="136"/>
      <c r="I333" s="2"/>
      <c r="J333" s="2"/>
      <c r="K333" s="2"/>
      <c r="L333" s="2"/>
      <c r="M333" s="2"/>
      <c r="N333" s="2"/>
      <c r="O333" s="2"/>
      <c r="P333" s="2"/>
      <c r="Q333" s="2"/>
      <c r="R333" s="2"/>
      <c r="S333" s="2"/>
      <c r="T333" s="2"/>
      <c r="U333" s="2"/>
      <c r="V333" s="2"/>
      <c r="W333" s="2"/>
      <c r="X333" s="2"/>
      <c r="Y333" s="2"/>
      <c r="Z333" s="2"/>
      <c r="AA333" s="2"/>
      <c r="AB333" s="2"/>
      <c r="AC333" s="2"/>
      <c r="AD333" s="2"/>
      <c r="AE333" s="2"/>
    </row>
    <row r="334" spans="1:31" s="61" customFormat="1">
      <c r="A334" s="62" t="s">
        <v>390</v>
      </c>
      <c r="B334" s="63" t="s">
        <v>212</v>
      </c>
      <c r="C334" s="59"/>
      <c r="D334" s="59">
        <v>0</v>
      </c>
      <c r="E334" s="59"/>
      <c r="F334" s="59"/>
      <c r="G334" s="60">
        <f>ROUND(SUM(G335),2)</f>
        <v>0</v>
      </c>
      <c r="H334" s="136"/>
    </row>
    <row r="335" spans="1:31" s="27" customFormat="1" ht="22.5">
      <c r="A335" s="33" t="s">
        <v>786</v>
      </c>
      <c r="B335" s="90" t="s">
        <v>31</v>
      </c>
      <c r="C335" s="91" t="s">
        <v>26</v>
      </c>
      <c r="D335" s="95">
        <v>2373.1799999999998</v>
      </c>
      <c r="E335" s="36"/>
      <c r="F335" s="39"/>
      <c r="G335" s="38"/>
      <c r="H335" s="136"/>
    </row>
    <row r="336" spans="1:31" s="61" customFormat="1">
      <c r="A336" s="151" t="s">
        <v>269</v>
      </c>
      <c r="B336" s="152" t="s">
        <v>270</v>
      </c>
      <c r="C336" s="152"/>
      <c r="D336" s="152">
        <v>0</v>
      </c>
      <c r="E336" s="152"/>
      <c r="F336" s="152"/>
      <c r="G336" s="153">
        <f>+ROUND(SUM(G337,G366,G388,G406,G408,G428,G474,G533,G564),2)</f>
        <v>0</v>
      </c>
      <c r="H336" s="136"/>
    </row>
    <row r="337" spans="1:8" s="61" customFormat="1">
      <c r="A337" s="62" t="s">
        <v>271</v>
      </c>
      <c r="B337" s="63" t="s">
        <v>46</v>
      </c>
      <c r="C337" s="59"/>
      <c r="D337" s="59">
        <v>0</v>
      </c>
      <c r="E337" s="59"/>
      <c r="F337" s="59"/>
      <c r="G337" s="60">
        <f>ROUND(SUM(G338,G349,G357),2)</f>
        <v>0</v>
      </c>
      <c r="H337" s="136"/>
    </row>
    <row r="338" spans="1:8" s="27" customFormat="1">
      <c r="A338" s="28" t="s">
        <v>353</v>
      </c>
      <c r="B338" s="29" t="s">
        <v>24</v>
      </c>
      <c r="C338" s="30"/>
      <c r="D338" s="96">
        <v>0</v>
      </c>
      <c r="E338" s="31"/>
      <c r="F338" s="32"/>
      <c r="G338" s="31">
        <f>ROUND(SUM(G339:G348),2)</f>
        <v>0</v>
      </c>
      <c r="H338" s="136"/>
    </row>
    <row r="339" spans="1:8" s="27" customFormat="1" ht="33.75">
      <c r="A339" s="33" t="s">
        <v>787</v>
      </c>
      <c r="B339" s="90" t="s">
        <v>59</v>
      </c>
      <c r="C339" s="91" t="s">
        <v>27</v>
      </c>
      <c r="D339" s="95">
        <v>127.96</v>
      </c>
      <c r="E339" s="36"/>
      <c r="F339" s="37"/>
      <c r="G339" s="38"/>
      <c r="H339" s="136"/>
    </row>
    <row r="340" spans="1:8" s="27" customFormat="1" ht="33.75">
      <c r="A340" s="33" t="s">
        <v>788</v>
      </c>
      <c r="B340" s="90" t="s">
        <v>396</v>
      </c>
      <c r="C340" s="91" t="s">
        <v>27</v>
      </c>
      <c r="D340" s="95">
        <v>383.88</v>
      </c>
      <c r="E340" s="36"/>
      <c r="F340" s="37"/>
      <c r="G340" s="38"/>
      <c r="H340" s="136"/>
    </row>
    <row r="341" spans="1:8" s="27" customFormat="1" ht="33.75">
      <c r="A341" s="33" t="s">
        <v>789</v>
      </c>
      <c r="B341" s="90" t="s">
        <v>272</v>
      </c>
      <c r="C341" s="91" t="s">
        <v>26</v>
      </c>
      <c r="D341" s="95">
        <v>836.54</v>
      </c>
      <c r="E341" s="36"/>
      <c r="F341" s="37"/>
      <c r="G341" s="38"/>
      <c r="H341" s="136"/>
    </row>
    <row r="342" spans="1:8" s="27" customFormat="1" ht="33.75">
      <c r="A342" s="33" t="s">
        <v>790</v>
      </c>
      <c r="B342" s="90" t="s">
        <v>60</v>
      </c>
      <c r="C342" s="91" t="s">
        <v>27</v>
      </c>
      <c r="D342" s="95">
        <v>2.48</v>
      </c>
      <c r="E342" s="36"/>
      <c r="F342" s="37"/>
      <c r="G342" s="38"/>
      <c r="H342" s="136"/>
    </row>
    <row r="343" spans="1:8" s="27" customFormat="1" ht="45">
      <c r="A343" s="33" t="s">
        <v>791</v>
      </c>
      <c r="B343" s="90" t="s">
        <v>62</v>
      </c>
      <c r="C343" s="91" t="s">
        <v>27</v>
      </c>
      <c r="D343" s="95">
        <v>14.16</v>
      </c>
      <c r="E343" s="36"/>
      <c r="F343" s="37"/>
      <c r="G343" s="38"/>
      <c r="H343" s="136"/>
    </row>
    <row r="344" spans="1:8" s="27" customFormat="1" ht="45">
      <c r="A344" s="33" t="s">
        <v>792</v>
      </c>
      <c r="B344" s="90" t="s">
        <v>67</v>
      </c>
      <c r="C344" s="91" t="s">
        <v>27</v>
      </c>
      <c r="D344" s="95">
        <v>12.94</v>
      </c>
      <c r="E344" s="36"/>
      <c r="F344" s="37"/>
      <c r="G344" s="38"/>
      <c r="H344" s="136"/>
    </row>
    <row r="345" spans="1:8" s="27" customFormat="1" ht="45">
      <c r="A345" s="33" t="s">
        <v>793</v>
      </c>
      <c r="B345" s="90" t="s">
        <v>273</v>
      </c>
      <c r="C345" s="91" t="s">
        <v>28</v>
      </c>
      <c r="D345" s="95">
        <v>1</v>
      </c>
      <c r="E345" s="36"/>
      <c r="F345" s="37"/>
      <c r="G345" s="38"/>
      <c r="H345" s="136"/>
    </row>
    <row r="346" spans="1:8" s="27" customFormat="1" ht="45">
      <c r="A346" s="33" t="s">
        <v>794</v>
      </c>
      <c r="B346" s="90" t="s">
        <v>163</v>
      </c>
      <c r="C346" s="91" t="s">
        <v>28</v>
      </c>
      <c r="D346" s="95">
        <v>5</v>
      </c>
      <c r="E346" s="36"/>
      <c r="F346" s="37"/>
      <c r="G346" s="38"/>
      <c r="H346" s="136"/>
    </row>
    <row r="347" spans="1:8" s="27" customFormat="1" ht="33.75">
      <c r="A347" s="33" t="s">
        <v>795</v>
      </c>
      <c r="B347" s="90" t="s">
        <v>65</v>
      </c>
      <c r="C347" s="91" t="s">
        <v>27</v>
      </c>
      <c r="D347" s="95">
        <v>625.07000000000005</v>
      </c>
      <c r="E347" s="36"/>
      <c r="F347" s="37"/>
      <c r="G347" s="38"/>
      <c r="H347" s="136"/>
    </row>
    <row r="348" spans="1:8" s="27" customFormat="1" ht="33.75">
      <c r="A348" s="33" t="s">
        <v>796</v>
      </c>
      <c r="B348" s="90" t="s">
        <v>66</v>
      </c>
      <c r="C348" s="91" t="s">
        <v>29</v>
      </c>
      <c r="D348" s="95">
        <v>11251.26</v>
      </c>
      <c r="E348" s="36"/>
      <c r="F348" s="37"/>
      <c r="G348" s="38"/>
      <c r="H348" s="136"/>
    </row>
    <row r="349" spans="1:8" s="27" customFormat="1">
      <c r="A349" s="28" t="s">
        <v>354</v>
      </c>
      <c r="B349" s="29" t="s">
        <v>274</v>
      </c>
      <c r="C349" s="30"/>
      <c r="D349" s="96">
        <v>0</v>
      </c>
      <c r="E349" s="31"/>
      <c r="F349" s="32"/>
      <c r="G349" s="31">
        <f>ROUND(SUM(G350:G356),2)</f>
        <v>0</v>
      </c>
      <c r="H349" s="136"/>
    </row>
    <row r="350" spans="1:8" s="27" customFormat="1" ht="33.75">
      <c r="A350" s="33" t="s">
        <v>797</v>
      </c>
      <c r="B350" s="90" t="s">
        <v>68</v>
      </c>
      <c r="C350" s="91" t="s">
        <v>26</v>
      </c>
      <c r="D350" s="95">
        <v>3474.99</v>
      </c>
      <c r="E350" s="36"/>
      <c r="F350" s="37"/>
      <c r="G350" s="38"/>
      <c r="H350" s="136"/>
    </row>
    <row r="351" spans="1:8" s="27" customFormat="1" ht="56.25">
      <c r="A351" s="33" t="s">
        <v>798</v>
      </c>
      <c r="B351" s="90" t="s">
        <v>275</v>
      </c>
      <c r="C351" s="91" t="s">
        <v>27</v>
      </c>
      <c r="D351" s="95">
        <v>1390</v>
      </c>
      <c r="E351" s="36"/>
      <c r="F351" s="37"/>
      <c r="G351" s="38"/>
      <c r="H351" s="136"/>
    </row>
    <row r="352" spans="1:8" s="27" customFormat="1" ht="45">
      <c r="A352" s="33" t="s">
        <v>799</v>
      </c>
      <c r="B352" s="90" t="s">
        <v>399</v>
      </c>
      <c r="C352" s="91" t="s">
        <v>26</v>
      </c>
      <c r="D352" s="95">
        <v>3474.99</v>
      </c>
      <c r="E352" s="36"/>
      <c r="F352" s="37"/>
      <c r="G352" s="38"/>
      <c r="H352" s="136"/>
    </row>
    <row r="353" spans="1:8" s="27" customFormat="1" ht="56.25">
      <c r="A353" s="33" t="s">
        <v>800</v>
      </c>
      <c r="B353" s="90" t="s">
        <v>48</v>
      </c>
      <c r="C353" s="91" t="s">
        <v>27</v>
      </c>
      <c r="D353" s="95">
        <v>695</v>
      </c>
      <c r="E353" s="36"/>
      <c r="F353" s="37"/>
      <c r="G353" s="38"/>
      <c r="H353" s="136"/>
    </row>
    <row r="354" spans="1:8" s="27" customFormat="1" ht="33.75">
      <c r="A354" s="33" t="s">
        <v>801</v>
      </c>
      <c r="B354" s="90" t="s">
        <v>50</v>
      </c>
      <c r="C354" s="91" t="s">
        <v>26</v>
      </c>
      <c r="D354" s="95">
        <v>3474.99</v>
      </c>
      <c r="E354" s="36"/>
      <c r="F354" s="37"/>
      <c r="G354" s="38"/>
      <c r="H354" s="136"/>
    </row>
    <row r="355" spans="1:8" s="27" customFormat="1" ht="33.75">
      <c r="A355" s="33" t="s">
        <v>802</v>
      </c>
      <c r="B355" s="90" t="s">
        <v>65</v>
      </c>
      <c r="C355" s="91" t="s">
        <v>27</v>
      </c>
      <c r="D355" s="95">
        <v>1390</v>
      </c>
      <c r="E355" s="36"/>
      <c r="F355" s="37"/>
      <c r="G355" s="38"/>
      <c r="H355" s="136"/>
    </row>
    <row r="356" spans="1:8" s="27" customFormat="1" ht="33.75">
      <c r="A356" s="33" t="s">
        <v>803</v>
      </c>
      <c r="B356" s="90" t="s">
        <v>66</v>
      </c>
      <c r="C356" s="91" t="s">
        <v>29</v>
      </c>
      <c r="D356" s="95">
        <v>25020</v>
      </c>
      <c r="E356" s="36"/>
      <c r="F356" s="37"/>
      <c r="G356" s="38"/>
      <c r="H356" s="136"/>
    </row>
    <row r="357" spans="1:8" s="27" customFormat="1">
      <c r="A357" s="28" t="s">
        <v>355</v>
      </c>
      <c r="B357" s="29" t="s">
        <v>246</v>
      </c>
      <c r="C357" s="30"/>
      <c r="D357" s="96">
        <v>0</v>
      </c>
      <c r="E357" s="31"/>
      <c r="F357" s="32"/>
      <c r="G357" s="31">
        <f>ROUND(SUM(G358:G365),2)</f>
        <v>0</v>
      </c>
      <c r="H357" s="136"/>
    </row>
    <row r="358" spans="1:8" s="27" customFormat="1" ht="45">
      <c r="A358" s="33" t="s">
        <v>804</v>
      </c>
      <c r="B358" s="90" t="s">
        <v>366</v>
      </c>
      <c r="C358" s="91" t="s">
        <v>26</v>
      </c>
      <c r="D358" s="95">
        <v>452.51</v>
      </c>
      <c r="E358" s="36"/>
      <c r="F358" s="37"/>
      <c r="G358" s="38"/>
      <c r="H358" s="136"/>
    </row>
    <row r="359" spans="1:8" s="27" customFormat="1" ht="45">
      <c r="A359" s="33" t="s">
        <v>805</v>
      </c>
      <c r="B359" s="90" t="s">
        <v>367</v>
      </c>
      <c r="C359" s="91" t="s">
        <v>26</v>
      </c>
      <c r="D359" s="95">
        <v>603.34</v>
      </c>
      <c r="E359" s="36"/>
      <c r="F359" s="37"/>
      <c r="G359" s="38"/>
      <c r="H359" s="136"/>
    </row>
    <row r="360" spans="1:8" s="27" customFormat="1" ht="45">
      <c r="A360" s="33" t="s">
        <v>806</v>
      </c>
      <c r="B360" s="90" t="s">
        <v>368</v>
      </c>
      <c r="C360" s="91" t="s">
        <v>26</v>
      </c>
      <c r="D360" s="95">
        <v>1810.03</v>
      </c>
      <c r="E360" s="36"/>
      <c r="F360" s="37"/>
      <c r="G360" s="38"/>
      <c r="H360" s="136"/>
    </row>
    <row r="361" spans="1:8" s="27" customFormat="1" ht="45">
      <c r="A361" s="33" t="s">
        <v>807</v>
      </c>
      <c r="B361" s="90" t="s">
        <v>369</v>
      </c>
      <c r="C361" s="91" t="s">
        <v>26</v>
      </c>
      <c r="D361" s="95">
        <v>150.83000000000001</v>
      </c>
      <c r="E361" s="36"/>
      <c r="F361" s="37"/>
      <c r="G361" s="38"/>
      <c r="H361" s="136"/>
    </row>
    <row r="362" spans="1:8" s="27" customFormat="1" ht="22.5">
      <c r="A362" s="33" t="s">
        <v>808</v>
      </c>
      <c r="B362" s="90" t="s">
        <v>58</v>
      </c>
      <c r="C362" s="91" t="s">
        <v>30</v>
      </c>
      <c r="D362" s="95">
        <v>2490.62</v>
      </c>
      <c r="E362" s="36"/>
      <c r="F362" s="37"/>
      <c r="G362" s="38"/>
      <c r="H362" s="136"/>
    </row>
    <row r="363" spans="1:8" s="27" customFormat="1" ht="45">
      <c r="A363" s="33" t="s">
        <v>809</v>
      </c>
      <c r="B363" s="90" t="s">
        <v>263</v>
      </c>
      <c r="C363" s="91" t="s">
        <v>30</v>
      </c>
      <c r="D363" s="95">
        <v>2490.62</v>
      </c>
      <c r="E363" s="36"/>
      <c r="F363" s="37"/>
      <c r="G363" s="38"/>
      <c r="H363" s="136"/>
    </row>
    <row r="364" spans="1:8" s="27" customFormat="1" ht="45">
      <c r="A364" s="33" t="s">
        <v>810</v>
      </c>
      <c r="B364" s="90" t="s">
        <v>276</v>
      </c>
      <c r="C364" s="91" t="s">
        <v>33</v>
      </c>
      <c r="D364" s="95">
        <v>1718.87</v>
      </c>
      <c r="E364" s="36"/>
      <c r="F364" s="37"/>
      <c r="G364" s="38"/>
      <c r="H364" s="136"/>
    </row>
    <row r="365" spans="1:8" s="27" customFormat="1" ht="78.75">
      <c r="A365" s="33" t="s">
        <v>811</v>
      </c>
      <c r="B365" s="90" t="s">
        <v>277</v>
      </c>
      <c r="C365" s="91" t="s">
        <v>28</v>
      </c>
      <c r="D365" s="95">
        <v>666</v>
      </c>
      <c r="E365" s="36"/>
      <c r="F365" s="37"/>
      <c r="G365" s="38"/>
      <c r="H365" s="136"/>
    </row>
    <row r="366" spans="1:8" s="27" customFormat="1">
      <c r="A366" s="25" t="s">
        <v>356</v>
      </c>
      <c r="B366" s="40" t="s">
        <v>278</v>
      </c>
      <c r="C366" s="40"/>
      <c r="D366" s="40">
        <v>0</v>
      </c>
      <c r="E366" s="40"/>
      <c r="F366" s="40"/>
      <c r="G366" s="26">
        <f>ROUND(SUM(G367:G387),2)</f>
        <v>0</v>
      </c>
      <c r="H366" s="136"/>
    </row>
    <row r="367" spans="1:8" s="27" customFormat="1" ht="33.75">
      <c r="A367" s="33" t="s">
        <v>812</v>
      </c>
      <c r="B367" s="90" t="s">
        <v>68</v>
      </c>
      <c r="C367" s="91" t="s">
        <v>26</v>
      </c>
      <c r="D367" s="95">
        <v>747.03</v>
      </c>
      <c r="E367" s="36"/>
      <c r="F367" s="37"/>
      <c r="G367" s="38"/>
      <c r="H367" s="136"/>
    </row>
    <row r="368" spans="1:8" s="27" customFormat="1" ht="45">
      <c r="A368" s="33" t="s">
        <v>813</v>
      </c>
      <c r="B368" s="90" t="s">
        <v>69</v>
      </c>
      <c r="C368" s="91" t="s">
        <v>27</v>
      </c>
      <c r="D368" s="95">
        <v>33.619999999999997</v>
      </c>
      <c r="E368" s="36"/>
      <c r="F368" s="37"/>
      <c r="G368" s="38"/>
      <c r="H368" s="136"/>
    </row>
    <row r="369" spans="1:8" s="27" customFormat="1" ht="45">
      <c r="A369" s="33" t="s">
        <v>814</v>
      </c>
      <c r="B369" s="90" t="s">
        <v>57</v>
      </c>
      <c r="C369" s="91" t="s">
        <v>26</v>
      </c>
      <c r="D369" s="95">
        <v>522.91999999999996</v>
      </c>
      <c r="E369" s="36"/>
      <c r="F369" s="37"/>
      <c r="G369" s="38"/>
      <c r="H369" s="136"/>
    </row>
    <row r="370" spans="1:8" s="27" customFormat="1" ht="45">
      <c r="A370" s="33" t="s">
        <v>815</v>
      </c>
      <c r="B370" s="90" t="s">
        <v>70</v>
      </c>
      <c r="C370" s="91" t="s">
        <v>27</v>
      </c>
      <c r="D370" s="95">
        <v>13.45</v>
      </c>
      <c r="E370" s="36"/>
      <c r="F370" s="37"/>
      <c r="G370" s="38"/>
      <c r="H370" s="136"/>
    </row>
    <row r="371" spans="1:8" s="27" customFormat="1" ht="56.25">
      <c r="A371" s="33" t="s">
        <v>816</v>
      </c>
      <c r="B371" s="90" t="s">
        <v>71</v>
      </c>
      <c r="C371" s="91" t="s">
        <v>27</v>
      </c>
      <c r="D371" s="95">
        <v>20.170000000000002</v>
      </c>
      <c r="E371" s="36"/>
      <c r="F371" s="37"/>
      <c r="G371" s="38"/>
      <c r="H371" s="136"/>
    </row>
    <row r="372" spans="1:8" s="27" customFormat="1" ht="33.75">
      <c r="A372" s="33" t="s">
        <v>817</v>
      </c>
      <c r="B372" s="90" t="s">
        <v>245</v>
      </c>
      <c r="C372" s="91" t="s">
        <v>30</v>
      </c>
      <c r="D372" s="95">
        <v>632.14</v>
      </c>
      <c r="E372" s="36"/>
      <c r="F372" s="37"/>
      <c r="G372" s="38"/>
      <c r="H372" s="136"/>
    </row>
    <row r="373" spans="1:8" s="27" customFormat="1" ht="33.75">
      <c r="A373" s="33" t="s">
        <v>818</v>
      </c>
      <c r="B373" s="90" t="s">
        <v>279</v>
      </c>
      <c r="C373" s="91" t="s">
        <v>30</v>
      </c>
      <c r="D373" s="95">
        <v>158.03</v>
      </c>
      <c r="E373" s="36"/>
      <c r="F373" s="37"/>
      <c r="G373" s="38"/>
      <c r="H373" s="136"/>
    </row>
    <row r="374" spans="1:8" s="27" customFormat="1" ht="33.75">
      <c r="A374" s="33" t="s">
        <v>819</v>
      </c>
      <c r="B374" s="90" t="s">
        <v>181</v>
      </c>
      <c r="C374" s="91" t="s">
        <v>30</v>
      </c>
      <c r="D374" s="95">
        <v>108.57</v>
      </c>
      <c r="E374" s="36"/>
      <c r="F374" s="37"/>
      <c r="G374" s="38"/>
      <c r="H374" s="136"/>
    </row>
    <row r="375" spans="1:8" s="27" customFormat="1" ht="45">
      <c r="A375" s="33" t="s">
        <v>820</v>
      </c>
      <c r="B375" s="90" t="s">
        <v>280</v>
      </c>
      <c r="C375" s="91" t="s">
        <v>26</v>
      </c>
      <c r="D375" s="95">
        <v>147.56</v>
      </c>
      <c r="E375" s="36"/>
      <c r="F375" s="37"/>
      <c r="G375" s="38"/>
      <c r="H375" s="136"/>
    </row>
    <row r="376" spans="1:8" s="27" customFormat="1" ht="45">
      <c r="A376" s="33" t="s">
        <v>821</v>
      </c>
      <c r="B376" s="90" t="s">
        <v>463</v>
      </c>
      <c r="C376" s="91" t="s">
        <v>26</v>
      </c>
      <c r="D376" s="95">
        <v>591.57000000000005</v>
      </c>
      <c r="E376" s="36"/>
      <c r="F376" s="37"/>
      <c r="G376" s="38"/>
      <c r="H376" s="136"/>
    </row>
    <row r="377" spans="1:8" s="27" customFormat="1" ht="33.75">
      <c r="A377" s="33" t="s">
        <v>822</v>
      </c>
      <c r="B377" s="90" t="s">
        <v>49</v>
      </c>
      <c r="C377" s="91" t="s">
        <v>33</v>
      </c>
      <c r="D377" s="95">
        <v>66.8</v>
      </c>
      <c r="E377" s="36"/>
      <c r="F377" s="37"/>
      <c r="G377" s="38"/>
      <c r="H377" s="136"/>
    </row>
    <row r="378" spans="1:8" s="27" customFormat="1" ht="33.75">
      <c r="A378" s="33" t="s">
        <v>823</v>
      </c>
      <c r="B378" s="90" t="s">
        <v>175</v>
      </c>
      <c r="C378" s="91" t="s">
        <v>26</v>
      </c>
      <c r="D378" s="95">
        <v>128.4</v>
      </c>
      <c r="E378" s="36"/>
      <c r="F378" s="37"/>
      <c r="G378" s="38"/>
      <c r="H378" s="136"/>
    </row>
    <row r="379" spans="1:8" s="27" customFormat="1" ht="22.5">
      <c r="A379" s="33" t="s">
        <v>824</v>
      </c>
      <c r="B379" s="90" t="s">
        <v>58</v>
      </c>
      <c r="C379" s="91" t="s">
        <v>30</v>
      </c>
      <c r="D379" s="95">
        <v>547.21</v>
      </c>
      <c r="E379" s="36"/>
      <c r="F379" s="37"/>
      <c r="G379" s="38"/>
      <c r="H379" s="136"/>
    </row>
    <row r="380" spans="1:8" s="27" customFormat="1" ht="45">
      <c r="A380" s="33" t="s">
        <v>825</v>
      </c>
      <c r="B380" s="90" t="s">
        <v>281</v>
      </c>
      <c r="C380" s="91" t="s">
        <v>30</v>
      </c>
      <c r="D380" s="95">
        <v>5.6</v>
      </c>
      <c r="E380" s="36"/>
      <c r="F380" s="37"/>
      <c r="G380" s="38"/>
      <c r="H380" s="136"/>
    </row>
    <row r="381" spans="1:8" s="27" customFormat="1" ht="33.75">
      <c r="A381" s="33" t="s">
        <v>826</v>
      </c>
      <c r="B381" s="90" t="s">
        <v>282</v>
      </c>
      <c r="C381" s="91" t="s">
        <v>30</v>
      </c>
      <c r="D381" s="95">
        <v>5.6</v>
      </c>
      <c r="E381" s="36"/>
      <c r="F381" s="37"/>
      <c r="G381" s="38"/>
      <c r="H381" s="136"/>
    </row>
    <row r="382" spans="1:8" s="27" customFormat="1" ht="33.75">
      <c r="A382" s="33" t="s">
        <v>827</v>
      </c>
      <c r="B382" s="90" t="s">
        <v>283</v>
      </c>
      <c r="C382" s="91" t="s">
        <v>26</v>
      </c>
      <c r="D382" s="95">
        <v>8.9700000000000006</v>
      </c>
      <c r="E382" s="36"/>
      <c r="F382" s="37"/>
      <c r="G382" s="38"/>
      <c r="H382" s="136"/>
    </row>
    <row r="383" spans="1:8" s="27" customFormat="1" ht="45">
      <c r="A383" s="33" t="s">
        <v>828</v>
      </c>
      <c r="B383" s="90" t="s">
        <v>284</v>
      </c>
      <c r="C383" s="91" t="s">
        <v>26</v>
      </c>
      <c r="D383" s="95">
        <v>8.9700000000000006</v>
      </c>
      <c r="E383" s="36"/>
      <c r="F383" s="37"/>
      <c r="G383" s="38"/>
      <c r="H383" s="136"/>
    </row>
    <row r="384" spans="1:8" s="27" customFormat="1" ht="90">
      <c r="A384" s="33" t="s">
        <v>829</v>
      </c>
      <c r="B384" s="90" t="s">
        <v>285</v>
      </c>
      <c r="C384" s="91" t="s">
        <v>28</v>
      </c>
      <c r="D384" s="95">
        <v>16</v>
      </c>
      <c r="E384" s="36"/>
      <c r="F384" s="37"/>
      <c r="G384" s="38"/>
      <c r="H384" s="136"/>
    </row>
    <row r="385" spans="1:8" s="27" customFormat="1" ht="90">
      <c r="A385" s="33" t="s">
        <v>830</v>
      </c>
      <c r="B385" s="90" t="s">
        <v>189</v>
      </c>
      <c r="C385" s="91" t="s">
        <v>28</v>
      </c>
      <c r="D385" s="95">
        <v>102</v>
      </c>
      <c r="E385" s="36"/>
      <c r="F385" s="37"/>
      <c r="G385" s="38"/>
      <c r="H385" s="136"/>
    </row>
    <row r="386" spans="1:8" s="27" customFormat="1" ht="33.75">
      <c r="A386" s="33" t="s">
        <v>831</v>
      </c>
      <c r="B386" s="90" t="s">
        <v>65</v>
      </c>
      <c r="C386" s="91" t="s">
        <v>27</v>
      </c>
      <c r="D386" s="95">
        <v>20.170000000000002</v>
      </c>
      <c r="E386" s="36"/>
      <c r="F386" s="37"/>
      <c r="G386" s="38"/>
      <c r="H386" s="136"/>
    </row>
    <row r="387" spans="1:8" s="27" customFormat="1" ht="33.75">
      <c r="A387" s="33" t="s">
        <v>832</v>
      </c>
      <c r="B387" s="90" t="s">
        <v>66</v>
      </c>
      <c r="C387" s="91" t="s">
        <v>29</v>
      </c>
      <c r="D387" s="95">
        <v>363.06</v>
      </c>
      <c r="E387" s="36"/>
      <c r="F387" s="37"/>
      <c r="G387" s="38"/>
      <c r="H387" s="136"/>
    </row>
    <row r="388" spans="1:8">
      <c r="A388" s="25" t="s">
        <v>357</v>
      </c>
      <c r="B388" s="40" t="s">
        <v>286</v>
      </c>
      <c r="C388" s="40"/>
      <c r="D388" s="40">
        <v>0</v>
      </c>
      <c r="E388" s="40"/>
      <c r="F388" s="40"/>
      <c r="G388" s="26">
        <f>ROUND(SUM(G389:G405),2)</f>
        <v>0</v>
      </c>
      <c r="H388" s="136"/>
    </row>
    <row r="389" spans="1:8" s="27" customFormat="1" ht="33.75">
      <c r="A389" s="33" t="s">
        <v>833</v>
      </c>
      <c r="B389" s="90" t="s">
        <v>411</v>
      </c>
      <c r="C389" s="91" t="s">
        <v>28</v>
      </c>
      <c r="D389" s="95">
        <v>3</v>
      </c>
      <c r="E389" s="36"/>
      <c r="F389" s="37"/>
      <c r="G389" s="38"/>
      <c r="H389" s="136"/>
    </row>
    <row r="390" spans="1:8" s="27" customFormat="1" ht="33.75">
      <c r="A390" s="33" t="s">
        <v>834</v>
      </c>
      <c r="B390" s="90" t="s">
        <v>412</v>
      </c>
      <c r="C390" s="91" t="s">
        <v>28</v>
      </c>
      <c r="D390" s="95">
        <v>4</v>
      </c>
      <c r="E390" s="36"/>
      <c r="F390" s="37"/>
      <c r="G390" s="38"/>
      <c r="H390" s="136"/>
    </row>
    <row r="391" spans="1:8" s="27" customFormat="1" ht="33.75">
      <c r="A391" s="33" t="s">
        <v>835</v>
      </c>
      <c r="B391" s="90" t="s">
        <v>413</v>
      </c>
      <c r="C391" s="91" t="s">
        <v>28</v>
      </c>
      <c r="D391" s="95">
        <v>3</v>
      </c>
      <c r="E391" s="36"/>
      <c r="F391" s="37"/>
      <c r="G391" s="38"/>
      <c r="H391" s="136"/>
    </row>
    <row r="392" spans="1:8" s="27" customFormat="1" ht="33.75">
      <c r="A392" s="33" t="s">
        <v>836</v>
      </c>
      <c r="B392" s="90" t="s">
        <v>414</v>
      </c>
      <c r="C392" s="91" t="s">
        <v>28</v>
      </c>
      <c r="D392" s="95">
        <v>2</v>
      </c>
      <c r="E392" s="36"/>
      <c r="F392" s="37"/>
      <c r="G392" s="38"/>
      <c r="H392" s="136"/>
    </row>
    <row r="393" spans="1:8" s="27" customFormat="1" ht="33.75">
      <c r="A393" s="33" t="s">
        <v>837</v>
      </c>
      <c r="B393" s="90" t="s">
        <v>403</v>
      </c>
      <c r="C393" s="91" t="s">
        <v>28</v>
      </c>
      <c r="D393" s="95">
        <v>1</v>
      </c>
      <c r="E393" s="36"/>
      <c r="F393" s="37"/>
      <c r="G393" s="38"/>
      <c r="H393" s="136"/>
    </row>
    <row r="394" spans="1:8" s="27" customFormat="1" ht="33.75">
      <c r="A394" s="33" t="s">
        <v>838</v>
      </c>
      <c r="B394" s="90" t="s">
        <v>415</v>
      </c>
      <c r="C394" s="91" t="s">
        <v>28</v>
      </c>
      <c r="D394" s="95">
        <v>1</v>
      </c>
      <c r="E394" s="36"/>
      <c r="F394" s="37"/>
      <c r="G394" s="38"/>
      <c r="H394" s="136"/>
    </row>
    <row r="395" spans="1:8" s="27" customFormat="1" ht="33.75">
      <c r="A395" s="33" t="s">
        <v>839</v>
      </c>
      <c r="B395" s="90" t="s">
        <v>416</v>
      </c>
      <c r="C395" s="91" t="s">
        <v>28</v>
      </c>
      <c r="D395" s="95">
        <v>1</v>
      </c>
      <c r="E395" s="36"/>
      <c r="F395" s="37"/>
      <c r="G395" s="38"/>
      <c r="H395" s="136"/>
    </row>
    <row r="396" spans="1:8" s="27" customFormat="1" ht="33.75">
      <c r="A396" s="33" t="s">
        <v>840</v>
      </c>
      <c r="B396" s="90" t="s">
        <v>417</v>
      </c>
      <c r="C396" s="91" t="s">
        <v>28</v>
      </c>
      <c r="D396" s="95">
        <v>8</v>
      </c>
      <c r="E396" s="36"/>
      <c r="F396" s="37"/>
      <c r="G396" s="38"/>
      <c r="H396" s="136"/>
    </row>
    <row r="397" spans="1:8" s="27" customFormat="1" ht="33.75">
      <c r="A397" s="33" t="s">
        <v>841</v>
      </c>
      <c r="B397" s="90" t="s">
        <v>418</v>
      </c>
      <c r="C397" s="91" t="s">
        <v>28</v>
      </c>
      <c r="D397" s="95">
        <v>3</v>
      </c>
      <c r="E397" s="36"/>
      <c r="F397" s="37"/>
      <c r="G397" s="38"/>
      <c r="H397" s="136"/>
    </row>
    <row r="398" spans="1:8" s="27" customFormat="1" ht="33.75">
      <c r="A398" s="33" t="s">
        <v>842</v>
      </c>
      <c r="B398" s="90" t="s">
        <v>419</v>
      </c>
      <c r="C398" s="91" t="s">
        <v>28</v>
      </c>
      <c r="D398" s="95">
        <v>2</v>
      </c>
      <c r="E398" s="36"/>
      <c r="F398" s="37"/>
      <c r="G398" s="38"/>
      <c r="H398" s="136"/>
    </row>
    <row r="399" spans="1:8" s="27" customFormat="1" ht="33.75">
      <c r="A399" s="33" t="s">
        <v>843</v>
      </c>
      <c r="B399" s="90" t="s">
        <v>420</v>
      </c>
      <c r="C399" s="91" t="s">
        <v>28</v>
      </c>
      <c r="D399" s="95">
        <v>1</v>
      </c>
      <c r="E399" s="36"/>
      <c r="F399" s="37"/>
      <c r="G399" s="38"/>
      <c r="H399" s="136"/>
    </row>
    <row r="400" spans="1:8" s="27" customFormat="1" ht="33.75">
      <c r="A400" s="33" t="s">
        <v>844</v>
      </c>
      <c r="B400" s="90" t="s">
        <v>421</v>
      </c>
      <c r="C400" s="91" t="s">
        <v>28</v>
      </c>
      <c r="D400" s="95">
        <v>2</v>
      </c>
      <c r="E400" s="36"/>
      <c r="F400" s="37"/>
      <c r="G400" s="38"/>
      <c r="H400" s="136"/>
    </row>
    <row r="401" spans="1:8" s="27" customFormat="1" ht="33.75">
      <c r="A401" s="33" t="s">
        <v>845</v>
      </c>
      <c r="B401" s="90" t="s">
        <v>422</v>
      </c>
      <c r="C401" s="91" t="s">
        <v>28</v>
      </c>
      <c r="D401" s="95">
        <v>1205</v>
      </c>
      <c r="E401" s="36"/>
      <c r="F401" s="37"/>
      <c r="G401" s="38"/>
      <c r="H401" s="136"/>
    </row>
    <row r="402" spans="1:8" s="27" customFormat="1" ht="33.75">
      <c r="A402" s="33" t="s">
        <v>846</v>
      </c>
      <c r="B402" s="90" t="s">
        <v>423</v>
      </c>
      <c r="C402" s="91" t="s">
        <v>28</v>
      </c>
      <c r="D402" s="95">
        <v>282</v>
      </c>
      <c r="E402" s="36"/>
      <c r="F402" s="37"/>
      <c r="G402" s="38"/>
      <c r="H402" s="136"/>
    </row>
    <row r="403" spans="1:8" s="27" customFormat="1" ht="33.75">
      <c r="A403" s="33" t="s">
        <v>847</v>
      </c>
      <c r="B403" s="90" t="s">
        <v>424</v>
      </c>
      <c r="C403" s="91" t="s">
        <v>28</v>
      </c>
      <c r="D403" s="95">
        <v>210</v>
      </c>
      <c r="E403" s="36"/>
      <c r="F403" s="37"/>
      <c r="G403" s="38"/>
      <c r="H403" s="136"/>
    </row>
    <row r="404" spans="1:8" s="27" customFormat="1" ht="22.5">
      <c r="A404" s="33" t="s">
        <v>848</v>
      </c>
      <c r="B404" s="90" t="s">
        <v>192</v>
      </c>
      <c r="C404" s="91" t="s">
        <v>26</v>
      </c>
      <c r="D404" s="95">
        <v>338.27</v>
      </c>
      <c r="E404" s="36"/>
      <c r="F404" s="37"/>
      <c r="G404" s="38"/>
      <c r="H404" s="136"/>
    </row>
    <row r="405" spans="1:8" s="27" customFormat="1" ht="33.75">
      <c r="A405" s="33" t="s">
        <v>849</v>
      </c>
      <c r="B405" s="90" t="s">
        <v>191</v>
      </c>
      <c r="C405" s="91" t="s">
        <v>27</v>
      </c>
      <c r="D405" s="95">
        <v>50.74</v>
      </c>
      <c r="E405" s="36"/>
      <c r="F405" s="57"/>
      <c r="G405" s="38"/>
      <c r="H405" s="136"/>
    </row>
    <row r="406" spans="1:8" s="61" customFormat="1">
      <c r="A406" s="62" t="s">
        <v>358</v>
      </c>
      <c r="B406" s="63" t="s">
        <v>193</v>
      </c>
      <c r="C406" s="59"/>
      <c r="D406" s="59">
        <v>0</v>
      </c>
      <c r="E406" s="59"/>
      <c r="F406" s="59"/>
      <c r="G406" s="60">
        <f>ROUND((G407),2)</f>
        <v>0</v>
      </c>
      <c r="H406" s="136"/>
    </row>
    <row r="407" spans="1:8" s="27" customFormat="1" ht="45">
      <c r="A407" s="33" t="s">
        <v>850</v>
      </c>
      <c r="B407" s="90" t="s">
        <v>194</v>
      </c>
      <c r="C407" s="91" t="s">
        <v>28</v>
      </c>
      <c r="D407" s="95">
        <v>5</v>
      </c>
      <c r="E407" s="36"/>
      <c r="F407" s="37"/>
      <c r="G407" s="38"/>
      <c r="H407" s="136"/>
    </row>
    <row r="408" spans="1:8" s="27" customFormat="1">
      <c r="A408" s="25" t="s">
        <v>359</v>
      </c>
      <c r="B408" s="40" t="s">
        <v>287</v>
      </c>
      <c r="C408" s="40"/>
      <c r="D408" s="40">
        <v>0</v>
      </c>
      <c r="E408" s="40"/>
      <c r="F408" s="40"/>
      <c r="G408" s="26">
        <f>ROUND(SUM(G409,G424),2)</f>
        <v>0</v>
      </c>
      <c r="H408" s="136"/>
    </row>
    <row r="409" spans="1:8" s="27" customFormat="1">
      <c r="A409" s="28" t="s">
        <v>360</v>
      </c>
      <c r="B409" s="29" t="s">
        <v>288</v>
      </c>
      <c r="C409" s="30"/>
      <c r="D409" s="96">
        <v>0</v>
      </c>
      <c r="E409" s="31"/>
      <c r="F409" s="32"/>
      <c r="G409" s="31">
        <f>ROUND(SUM(G410:G423),2)</f>
        <v>0</v>
      </c>
      <c r="H409" s="136"/>
    </row>
    <row r="410" spans="1:8" s="27" customFormat="1" ht="56.25">
      <c r="A410" s="33" t="s">
        <v>851</v>
      </c>
      <c r="B410" s="90" t="s">
        <v>425</v>
      </c>
      <c r="C410" s="91" t="s">
        <v>26</v>
      </c>
      <c r="D410" s="95">
        <v>5.77</v>
      </c>
      <c r="E410" s="36"/>
      <c r="F410" s="37"/>
      <c r="G410" s="38"/>
      <c r="H410" s="136"/>
    </row>
    <row r="411" spans="1:8" s="27" customFormat="1" ht="67.5">
      <c r="A411" s="33" t="s">
        <v>852</v>
      </c>
      <c r="B411" s="90" t="s">
        <v>262</v>
      </c>
      <c r="C411" s="91" t="s">
        <v>26</v>
      </c>
      <c r="D411" s="95">
        <v>69.55</v>
      </c>
      <c r="E411" s="36"/>
      <c r="F411" s="37"/>
      <c r="G411" s="38"/>
      <c r="H411" s="136"/>
    </row>
    <row r="412" spans="1:8" s="27" customFormat="1" ht="56.25">
      <c r="A412" s="33" t="s">
        <v>853</v>
      </c>
      <c r="B412" s="90" t="s">
        <v>53</v>
      </c>
      <c r="C412" s="91" t="s">
        <v>30</v>
      </c>
      <c r="D412" s="95">
        <v>1159.24</v>
      </c>
      <c r="E412" s="36"/>
      <c r="F412" s="37"/>
      <c r="G412" s="38"/>
      <c r="H412" s="136"/>
    </row>
    <row r="413" spans="1:8" s="27" customFormat="1" ht="56.25">
      <c r="A413" s="33" t="s">
        <v>854</v>
      </c>
      <c r="B413" s="90" t="s">
        <v>426</v>
      </c>
      <c r="C413" s="91" t="s">
        <v>26</v>
      </c>
      <c r="D413" s="95">
        <v>58.26</v>
      </c>
      <c r="E413" s="36"/>
      <c r="F413" s="37"/>
      <c r="G413" s="38"/>
      <c r="H413" s="136"/>
    </row>
    <row r="414" spans="1:8" s="27" customFormat="1" ht="56.25">
      <c r="A414" s="33" t="s">
        <v>855</v>
      </c>
      <c r="B414" s="90" t="s">
        <v>54</v>
      </c>
      <c r="C414" s="91" t="s">
        <v>30</v>
      </c>
      <c r="D414" s="95">
        <v>24.89</v>
      </c>
      <c r="E414" s="36"/>
      <c r="F414" s="37"/>
      <c r="G414" s="38"/>
      <c r="H414" s="136"/>
    </row>
    <row r="415" spans="1:8" s="27" customFormat="1" ht="56.25">
      <c r="A415" s="33" t="s">
        <v>856</v>
      </c>
      <c r="B415" s="90" t="s">
        <v>289</v>
      </c>
      <c r="C415" s="91" t="s">
        <v>28</v>
      </c>
      <c r="D415" s="95">
        <v>10</v>
      </c>
      <c r="E415" s="36"/>
      <c r="F415" s="37"/>
      <c r="G415" s="38"/>
      <c r="H415" s="136"/>
    </row>
    <row r="416" spans="1:8" s="27" customFormat="1" ht="45">
      <c r="A416" s="33" t="s">
        <v>857</v>
      </c>
      <c r="B416" s="90" t="s">
        <v>290</v>
      </c>
      <c r="C416" s="91" t="s">
        <v>28</v>
      </c>
      <c r="D416" s="95">
        <v>4</v>
      </c>
      <c r="E416" s="36"/>
      <c r="F416" s="37"/>
      <c r="G416" s="38"/>
      <c r="H416" s="136"/>
    </row>
    <row r="417" spans="1:8" s="27" customFormat="1" ht="45">
      <c r="A417" s="33" t="s">
        <v>858</v>
      </c>
      <c r="B417" s="90" t="s">
        <v>291</v>
      </c>
      <c r="C417" s="91" t="s">
        <v>28</v>
      </c>
      <c r="D417" s="95">
        <v>1</v>
      </c>
      <c r="E417" s="36"/>
      <c r="F417" s="37"/>
      <c r="G417" s="38"/>
      <c r="H417" s="136"/>
    </row>
    <row r="418" spans="1:8" s="27" customFormat="1" ht="56.25">
      <c r="A418" s="33" t="s">
        <v>859</v>
      </c>
      <c r="B418" s="90" t="s">
        <v>292</v>
      </c>
      <c r="C418" s="91" t="s">
        <v>28</v>
      </c>
      <c r="D418" s="95">
        <v>2</v>
      </c>
      <c r="E418" s="36"/>
      <c r="F418" s="37"/>
      <c r="G418" s="38"/>
      <c r="H418" s="136"/>
    </row>
    <row r="419" spans="1:8" s="27" customFormat="1" ht="45">
      <c r="A419" s="33" t="s">
        <v>860</v>
      </c>
      <c r="B419" s="90" t="s">
        <v>428</v>
      </c>
      <c r="C419" s="91" t="s">
        <v>28</v>
      </c>
      <c r="D419" s="95">
        <v>4</v>
      </c>
      <c r="E419" s="36"/>
      <c r="F419" s="37"/>
      <c r="G419" s="38"/>
      <c r="H419" s="136"/>
    </row>
    <row r="420" spans="1:8" s="27" customFormat="1" ht="56.25">
      <c r="A420" s="33" t="s">
        <v>861</v>
      </c>
      <c r="B420" s="90" t="s">
        <v>427</v>
      </c>
      <c r="C420" s="91" t="s">
        <v>26</v>
      </c>
      <c r="D420" s="95">
        <v>60.75</v>
      </c>
      <c r="E420" s="36"/>
      <c r="F420" s="37"/>
      <c r="G420" s="38"/>
      <c r="H420" s="136"/>
    </row>
    <row r="421" spans="1:8" s="27" customFormat="1" ht="56.25">
      <c r="A421" s="33" t="s">
        <v>862</v>
      </c>
      <c r="B421" s="90" t="s">
        <v>293</v>
      </c>
      <c r="C421" s="91" t="s">
        <v>26</v>
      </c>
      <c r="D421" s="95">
        <v>50.77</v>
      </c>
      <c r="E421" s="36"/>
      <c r="F421" s="37"/>
      <c r="G421" s="38"/>
      <c r="H421" s="136"/>
    </row>
    <row r="422" spans="1:8" s="27" customFormat="1" ht="56.25">
      <c r="A422" s="33" t="s">
        <v>863</v>
      </c>
      <c r="B422" s="90" t="s">
        <v>294</v>
      </c>
      <c r="C422" s="91" t="s">
        <v>26</v>
      </c>
      <c r="D422" s="95">
        <v>50.77</v>
      </c>
      <c r="E422" s="36"/>
      <c r="F422" s="37"/>
      <c r="G422" s="38"/>
      <c r="H422" s="136"/>
    </row>
    <row r="423" spans="1:8" s="27" customFormat="1" ht="22.5">
      <c r="A423" s="33" t="s">
        <v>864</v>
      </c>
      <c r="B423" s="90" t="s">
        <v>295</v>
      </c>
      <c r="C423" s="91" t="s">
        <v>28</v>
      </c>
      <c r="D423" s="95">
        <v>50</v>
      </c>
      <c r="E423" s="36"/>
      <c r="F423" s="37"/>
      <c r="G423" s="38"/>
      <c r="H423" s="136"/>
    </row>
    <row r="424" spans="1:8" s="27" customFormat="1">
      <c r="A424" s="28" t="s">
        <v>361</v>
      </c>
      <c r="B424" s="29" t="s">
        <v>296</v>
      </c>
      <c r="C424" s="30"/>
      <c r="D424" s="96">
        <v>0</v>
      </c>
      <c r="E424" s="31"/>
      <c r="F424" s="32"/>
      <c r="G424" s="31">
        <f>ROUND(SUM(G425:G427),2)</f>
        <v>0</v>
      </c>
      <c r="H424" s="136"/>
    </row>
    <row r="425" spans="1:8" s="27" customFormat="1" ht="67.5">
      <c r="A425" s="33" t="s">
        <v>865</v>
      </c>
      <c r="B425" s="90" t="s">
        <v>297</v>
      </c>
      <c r="C425" s="91" t="s">
        <v>28</v>
      </c>
      <c r="D425" s="95">
        <v>12</v>
      </c>
      <c r="E425" s="36"/>
      <c r="F425" s="37"/>
      <c r="G425" s="38"/>
      <c r="H425" s="136"/>
    </row>
    <row r="426" spans="1:8" s="27" customFormat="1" ht="78.75">
      <c r="A426" s="33" t="s">
        <v>866</v>
      </c>
      <c r="B426" s="90" t="s">
        <v>298</v>
      </c>
      <c r="C426" s="91" t="s">
        <v>28</v>
      </c>
      <c r="D426" s="95">
        <v>4</v>
      </c>
      <c r="E426" s="36"/>
      <c r="F426" s="37"/>
      <c r="G426" s="38"/>
      <c r="H426" s="136"/>
    </row>
    <row r="427" spans="1:8" s="27" customFormat="1" ht="45">
      <c r="A427" s="33" t="s">
        <v>867</v>
      </c>
      <c r="B427" s="90" t="s">
        <v>299</v>
      </c>
      <c r="C427" s="91" t="s">
        <v>28</v>
      </c>
      <c r="D427" s="95">
        <v>2</v>
      </c>
      <c r="E427" s="36"/>
      <c r="F427" s="37"/>
      <c r="G427" s="38"/>
      <c r="H427" s="136"/>
    </row>
    <row r="428" spans="1:8">
      <c r="A428" s="25" t="s">
        <v>362</v>
      </c>
      <c r="B428" s="40" t="s">
        <v>300</v>
      </c>
      <c r="C428" s="40"/>
      <c r="D428" s="40">
        <v>0</v>
      </c>
      <c r="E428" s="40"/>
      <c r="F428" s="40"/>
      <c r="G428" s="26">
        <f>ROUND(SUM(G429,G445,G461,),2)</f>
        <v>0</v>
      </c>
      <c r="H428" s="136"/>
    </row>
    <row r="429" spans="1:8" s="27" customFormat="1">
      <c r="A429" s="28" t="s">
        <v>363</v>
      </c>
      <c r="B429" s="29" t="s">
        <v>34</v>
      </c>
      <c r="C429" s="30"/>
      <c r="D429" s="96">
        <v>0</v>
      </c>
      <c r="E429" s="31"/>
      <c r="F429" s="32"/>
      <c r="G429" s="31">
        <f>ROUND(SUM(G430:G444),2)</f>
        <v>0</v>
      </c>
      <c r="H429" s="136"/>
    </row>
    <row r="430" spans="1:8" s="27" customFormat="1" ht="22.5">
      <c r="A430" s="33" t="s">
        <v>868</v>
      </c>
      <c r="B430" s="90" t="s">
        <v>56</v>
      </c>
      <c r="C430" s="91" t="s">
        <v>30</v>
      </c>
      <c r="D430" s="95">
        <v>365.54</v>
      </c>
      <c r="E430" s="36"/>
      <c r="F430" s="37"/>
      <c r="G430" s="38"/>
      <c r="H430" s="136"/>
    </row>
    <row r="431" spans="1:8" s="27" customFormat="1" ht="45">
      <c r="A431" s="33" t="s">
        <v>869</v>
      </c>
      <c r="B431" s="90" t="s">
        <v>74</v>
      </c>
      <c r="C431" s="91" t="s">
        <v>27</v>
      </c>
      <c r="D431" s="95">
        <v>751.57</v>
      </c>
      <c r="E431" s="36"/>
      <c r="F431" s="37"/>
      <c r="G431" s="38"/>
      <c r="H431" s="136"/>
    </row>
    <row r="432" spans="1:8" s="27" customFormat="1" ht="45">
      <c r="A432" s="33" t="s">
        <v>870</v>
      </c>
      <c r="B432" s="90" t="s">
        <v>75</v>
      </c>
      <c r="C432" s="91" t="s">
        <v>27</v>
      </c>
      <c r="D432" s="95">
        <v>404.97</v>
      </c>
      <c r="E432" s="36"/>
      <c r="F432" s="37"/>
      <c r="G432" s="38"/>
      <c r="H432" s="136"/>
    </row>
    <row r="433" spans="1:8" s="27" customFormat="1" ht="45">
      <c r="A433" s="33" t="s">
        <v>871</v>
      </c>
      <c r="B433" s="90" t="s">
        <v>76</v>
      </c>
      <c r="C433" s="91" t="s">
        <v>27</v>
      </c>
      <c r="D433" s="95">
        <v>11.5</v>
      </c>
      <c r="E433" s="36"/>
      <c r="F433" s="37"/>
      <c r="G433" s="38"/>
      <c r="H433" s="136"/>
    </row>
    <row r="434" spans="1:8" s="27" customFormat="1" ht="22.5">
      <c r="A434" s="33" t="s">
        <v>872</v>
      </c>
      <c r="B434" s="90" t="s">
        <v>37</v>
      </c>
      <c r="C434" s="91" t="s">
        <v>27</v>
      </c>
      <c r="D434" s="95">
        <v>39.07</v>
      </c>
      <c r="E434" s="36"/>
      <c r="F434" s="37"/>
      <c r="G434" s="38"/>
      <c r="H434" s="136"/>
    </row>
    <row r="435" spans="1:8" s="27" customFormat="1" ht="33.75">
      <c r="A435" s="33" t="s">
        <v>873</v>
      </c>
      <c r="B435" s="90" t="s">
        <v>79</v>
      </c>
      <c r="C435" s="91" t="s">
        <v>30</v>
      </c>
      <c r="D435" s="95">
        <v>28.27</v>
      </c>
      <c r="E435" s="36"/>
      <c r="F435" s="37"/>
      <c r="G435" s="38"/>
      <c r="H435" s="136"/>
    </row>
    <row r="436" spans="1:8" s="27" customFormat="1" ht="33.75">
      <c r="A436" s="33" t="s">
        <v>874</v>
      </c>
      <c r="B436" s="90" t="s">
        <v>72</v>
      </c>
      <c r="C436" s="91" t="s">
        <v>30</v>
      </c>
      <c r="D436" s="95">
        <v>337.26</v>
      </c>
      <c r="E436" s="36"/>
      <c r="F436" s="37"/>
      <c r="G436" s="38"/>
      <c r="H436" s="136"/>
    </row>
    <row r="437" spans="1:8" s="27" customFormat="1" ht="33.75">
      <c r="A437" s="33" t="s">
        <v>875</v>
      </c>
      <c r="B437" s="90" t="s">
        <v>73</v>
      </c>
      <c r="C437" s="91" t="s">
        <v>27</v>
      </c>
      <c r="D437" s="95">
        <v>233.64</v>
      </c>
      <c r="E437" s="36"/>
      <c r="F437" s="37"/>
      <c r="G437" s="38"/>
      <c r="H437" s="136"/>
    </row>
    <row r="438" spans="1:8" s="27" customFormat="1" ht="45">
      <c r="A438" s="33" t="s">
        <v>876</v>
      </c>
      <c r="B438" s="90" t="s">
        <v>70</v>
      </c>
      <c r="C438" s="91" t="s">
        <v>27</v>
      </c>
      <c r="D438" s="95">
        <v>336.33</v>
      </c>
      <c r="E438" s="36"/>
      <c r="F438" s="37"/>
      <c r="G438" s="38"/>
      <c r="H438" s="136"/>
    </row>
    <row r="439" spans="1:8" s="27" customFormat="1" ht="56.25">
      <c r="A439" s="33" t="s">
        <v>877</v>
      </c>
      <c r="B439" s="90" t="s">
        <v>71</v>
      </c>
      <c r="C439" s="91" t="s">
        <v>27</v>
      </c>
      <c r="D439" s="95">
        <v>504.49</v>
      </c>
      <c r="E439" s="36"/>
      <c r="F439" s="37"/>
      <c r="G439" s="38"/>
      <c r="H439" s="136"/>
    </row>
    <row r="440" spans="1:8" s="27" customFormat="1" ht="135">
      <c r="A440" s="33" t="s">
        <v>878</v>
      </c>
      <c r="B440" s="90" t="s">
        <v>301</v>
      </c>
      <c r="C440" s="91" t="s">
        <v>28</v>
      </c>
      <c r="D440" s="95">
        <v>1</v>
      </c>
      <c r="E440" s="36"/>
      <c r="F440" s="37"/>
      <c r="G440" s="38"/>
      <c r="H440" s="136"/>
    </row>
    <row r="441" spans="1:8" s="27" customFormat="1" ht="22.5">
      <c r="A441" s="33" t="s">
        <v>879</v>
      </c>
      <c r="B441" s="90" t="s">
        <v>302</v>
      </c>
      <c r="C441" s="91" t="s">
        <v>28</v>
      </c>
      <c r="D441" s="95">
        <v>3</v>
      </c>
      <c r="E441" s="36"/>
      <c r="F441" s="37"/>
      <c r="G441" s="38"/>
      <c r="H441" s="136"/>
    </row>
    <row r="442" spans="1:8" s="27" customFormat="1" ht="22.5">
      <c r="A442" s="33" t="s">
        <v>880</v>
      </c>
      <c r="B442" s="90" t="s">
        <v>303</v>
      </c>
      <c r="C442" s="91" t="s">
        <v>28</v>
      </c>
      <c r="D442" s="95">
        <v>9</v>
      </c>
      <c r="E442" s="36"/>
      <c r="F442" s="37"/>
      <c r="G442" s="38"/>
      <c r="H442" s="136"/>
    </row>
    <row r="443" spans="1:8" s="27" customFormat="1" ht="33.75">
      <c r="A443" s="33" t="s">
        <v>881</v>
      </c>
      <c r="B443" s="90" t="s">
        <v>65</v>
      </c>
      <c r="C443" s="91" t="s">
        <v>27</v>
      </c>
      <c r="D443" s="95">
        <v>831.71</v>
      </c>
      <c r="E443" s="36"/>
      <c r="F443" s="37"/>
      <c r="G443" s="38"/>
      <c r="H443" s="136"/>
    </row>
    <row r="444" spans="1:8" s="27" customFormat="1" ht="33.75">
      <c r="A444" s="33" t="s">
        <v>882</v>
      </c>
      <c r="B444" s="90" t="s">
        <v>66</v>
      </c>
      <c r="C444" s="91" t="s">
        <v>29</v>
      </c>
      <c r="D444" s="95">
        <v>14970.78</v>
      </c>
      <c r="E444" s="36"/>
      <c r="F444" s="37"/>
      <c r="G444" s="38"/>
      <c r="H444" s="136"/>
    </row>
    <row r="445" spans="1:8" s="27" customFormat="1">
      <c r="A445" s="28" t="s">
        <v>364</v>
      </c>
      <c r="B445" s="29" t="s">
        <v>304</v>
      </c>
      <c r="C445" s="30"/>
      <c r="D445" s="96">
        <v>0</v>
      </c>
      <c r="E445" s="31"/>
      <c r="F445" s="32"/>
      <c r="G445" s="31">
        <f>ROUND(SUM(G446:G460),2)</f>
        <v>0</v>
      </c>
      <c r="H445" s="136"/>
    </row>
    <row r="446" spans="1:8" s="27" customFormat="1" ht="45">
      <c r="A446" s="33" t="s">
        <v>883</v>
      </c>
      <c r="B446" s="90" t="s">
        <v>74</v>
      </c>
      <c r="C446" s="91" t="s">
        <v>27</v>
      </c>
      <c r="D446" s="95">
        <v>66.48</v>
      </c>
      <c r="E446" s="36"/>
      <c r="F446" s="37"/>
      <c r="G446" s="38"/>
      <c r="H446" s="136"/>
    </row>
    <row r="447" spans="1:8" s="27" customFormat="1" ht="45">
      <c r="A447" s="33" t="s">
        <v>884</v>
      </c>
      <c r="B447" s="90" t="s">
        <v>75</v>
      </c>
      <c r="C447" s="91" t="s">
        <v>27</v>
      </c>
      <c r="D447" s="95">
        <v>4.53</v>
      </c>
      <c r="E447" s="36"/>
      <c r="F447" s="37"/>
      <c r="G447" s="38"/>
      <c r="H447" s="136"/>
    </row>
    <row r="448" spans="1:8" s="27" customFormat="1" ht="22.5">
      <c r="A448" s="33" t="s">
        <v>885</v>
      </c>
      <c r="B448" s="90" t="s">
        <v>305</v>
      </c>
      <c r="C448" s="91" t="s">
        <v>27</v>
      </c>
      <c r="D448" s="95">
        <v>7.36</v>
      </c>
      <c r="E448" s="36"/>
      <c r="F448" s="37"/>
      <c r="G448" s="38"/>
      <c r="H448" s="136"/>
    </row>
    <row r="449" spans="1:8" s="27" customFormat="1" ht="33.75">
      <c r="A449" s="33" t="s">
        <v>886</v>
      </c>
      <c r="B449" s="90" t="s">
        <v>51</v>
      </c>
      <c r="C449" s="91" t="s">
        <v>26</v>
      </c>
      <c r="D449" s="95">
        <v>15.21</v>
      </c>
      <c r="E449" s="36"/>
      <c r="F449" s="37"/>
      <c r="G449" s="38"/>
      <c r="H449" s="136"/>
    </row>
    <row r="450" spans="1:8" s="27" customFormat="1" ht="33.75">
      <c r="A450" s="33" t="s">
        <v>887</v>
      </c>
      <c r="B450" s="90" t="s">
        <v>49</v>
      </c>
      <c r="C450" s="91" t="s">
        <v>33</v>
      </c>
      <c r="D450" s="95">
        <v>429.74</v>
      </c>
      <c r="E450" s="36"/>
      <c r="F450" s="37"/>
      <c r="G450" s="38"/>
      <c r="H450" s="136"/>
    </row>
    <row r="451" spans="1:8" s="27" customFormat="1" ht="22.5">
      <c r="A451" s="33" t="s">
        <v>888</v>
      </c>
      <c r="B451" s="90" t="s">
        <v>52</v>
      </c>
      <c r="C451" s="91" t="s">
        <v>27</v>
      </c>
      <c r="D451" s="95">
        <v>3.56</v>
      </c>
      <c r="E451" s="36"/>
      <c r="F451" s="37"/>
      <c r="G451" s="38"/>
      <c r="H451" s="136"/>
    </row>
    <row r="452" spans="1:8" s="27" customFormat="1" ht="33.75">
      <c r="A452" s="33" t="s">
        <v>889</v>
      </c>
      <c r="B452" s="90" t="s">
        <v>306</v>
      </c>
      <c r="C452" s="91" t="s">
        <v>26</v>
      </c>
      <c r="D452" s="95">
        <v>7.92</v>
      </c>
      <c r="E452" s="36"/>
      <c r="F452" s="37"/>
      <c r="G452" s="38"/>
      <c r="H452" s="136"/>
    </row>
    <row r="453" spans="1:8" s="27" customFormat="1" ht="22.5">
      <c r="A453" s="33" t="s">
        <v>890</v>
      </c>
      <c r="B453" s="90" t="s">
        <v>307</v>
      </c>
      <c r="C453" s="91" t="s">
        <v>26</v>
      </c>
      <c r="D453" s="95">
        <v>71.36</v>
      </c>
      <c r="E453" s="36"/>
      <c r="F453" s="37"/>
      <c r="G453" s="38"/>
      <c r="H453" s="136"/>
    </row>
    <row r="454" spans="1:8" s="27" customFormat="1" ht="45">
      <c r="A454" s="33" t="s">
        <v>891</v>
      </c>
      <c r="B454" s="90" t="s">
        <v>308</v>
      </c>
      <c r="C454" s="91" t="s">
        <v>26</v>
      </c>
      <c r="D454" s="95">
        <v>54.43</v>
      </c>
      <c r="E454" s="36"/>
      <c r="F454" s="37"/>
      <c r="G454" s="38"/>
      <c r="H454" s="136"/>
    </row>
    <row r="455" spans="1:8" s="27" customFormat="1" ht="45">
      <c r="A455" s="33" t="s">
        <v>892</v>
      </c>
      <c r="B455" s="90" t="s">
        <v>309</v>
      </c>
      <c r="C455" s="91" t="s">
        <v>26</v>
      </c>
      <c r="D455" s="95">
        <v>88.29</v>
      </c>
      <c r="E455" s="36"/>
      <c r="F455" s="37"/>
      <c r="G455" s="38"/>
      <c r="H455" s="136"/>
    </row>
    <row r="456" spans="1:8" s="27" customFormat="1" ht="45">
      <c r="A456" s="33" t="s">
        <v>893</v>
      </c>
      <c r="B456" s="90" t="s">
        <v>70</v>
      </c>
      <c r="C456" s="91" t="s">
        <v>27</v>
      </c>
      <c r="D456" s="95">
        <v>18.71</v>
      </c>
      <c r="E456" s="36"/>
      <c r="F456" s="37"/>
      <c r="G456" s="38"/>
      <c r="H456" s="136"/>
    </row>
    <row r="457" spans="1:8" s="27" customFormat="1" ht="45">
      <c r="A457" s="33" t="s">
        <v>894</v>
      </c>
      <c r="B457" s="90" t="s">
        <v>310</v>
      </c>
      <c r="C457" s="91" t="s">
        <v>28</v>
      </c>
      <c r="D457" s="95">
        <v>45</v>
      </c>
      <c r="E457" s="36"/>
      <c r="F457" s="37"/>
      <c r="G457" s="38"/>
      <c r="H457" s="136"/>
    </row>
    <row r="458" spans="1:8" s="27" customFormat="1" ht="45">
      <c r="A458" s="33" t="s">
        <v>895</v>
      </c>
      <c r="B458" s="90" t="s">
        <v>311</v>
      </c>
      <c r="C458" s="91" t="s">
        <v>28</v>
      </c>
      <c r="D458" s="95">
        <v>5</v>
      </c>
      <c r="E458" s="36"/>
      <c r="F458" s="41"/>
      <c r="G458" s="38"/>
      <c r="H458" s="136"/>
    </row>
    <row r="459" spans="1:8" s="27" customFormat="1" ht="33.75">
      <c r="A459" s="33" t="s">
        <v>896</v>
      </c>
      <c r="B459" s="90" t="s">
        <v>65</v>
      </c>
      <c r="C459" s="91" t="s">
        <v>27</v>
      </c>
      <c r="D459" s="95">
        <v>52.3</v>
      </c>
      <c r="E459" s="36"/>
      <c r="F459" s="41"/>
      <c r="G459" s="38"/>
      <c r="H459" s="136"/>
    </row>
    <row r="460" spans="1:8" s="27" customFormat="1" ht="33.75">
      <c r="A460" s="33" t="s">
        <v>897</v>
      </c>
      <c r="B460" s="90" t="s">
        <v>66</v>
      </c>
      <c r="C460" s="91" t="s">
        <v>29</v>
      </c>
      <c r="D460" s="95">
        <v>941.4</v>
      </c>
      <c r="E460" s="36"/>
      <c r="F460" s="37"/>
      <c r="G460" s="38"/>
      <c r="H460" s="136"/>
    </row>
    <row r="461" spans="1:8" s="27" customFormat="1">
      <c r="A461" s="28" t="s">
        <v>365</v>
      </c>
      <c r="B461" s="29" t="s">
        <v>35</v>
      </c>
      <c r="C461" s="30"/>
      <c r="D461" s="96">
        <v>0</v>
      </c>
      <c r="E461" s="31"/>
      <c r="F461" s="32"/>
      <c r="G461" s="31">
        <f>ROUND(SUM(G462:G473),2)</f>
        <v>0</v>
      </c>
      <c r="H461" s="136"/>
    </row>
    <row r="462" spans="1:8" s="27" customFormat="1" ht="22.5">
      <c r="A462" s="33" t="s">
        <v>898</v>
      </c>
      <c r="B462" s="90" t="s">
        <v>56</v>
      </c>
      <c r="C462" s="91" t="s">
        <v>30</v>
      </c>
      <c r="D462" s="95">
        <v>29.48</v>
      </c>
      <c r="E462" s="36"/>
      <c r="F462" s="37"/>
      <c r="G462" s="38"/>
      <c r="H462" s="136"/>
    </row>
    <row r="463" spans="1:8" s="27" customFormat="1" ht="45">
      <c r="A463" s="33" t="s">
        <v>899</v>
      </c>
      <c r="B463" s="90" t="s">
        <v>74</v>
      </c>
      <c r="C463" s="91" t="s">
        <v>27</v>
      </c>
      <c r="D463" s="95">
        <v>30.95</v>
      </c>
      <c r="E463" s="36"/>
      <c r="F463" s="37"/>
      <c r="G463" s="38"/>
      <c r="H463" s="136"/>
    </row>
    <row r="464" spans="1:8" s="27" customFormat="1" ht="112.5">
      <c r="A464" s="33" t="s">
        <v>900</v>
      </c>
      <c r="B464" s="90" t="s">
        <v>312</v>
      </c>
      <c r="C464" s="91" t="s">
        <v>28</v>
      </c>
      <c r="D464" s="95">
        <v>3</v>
      </c>
      <c r="E464" s="36"/>
      <c r="F464" s="37"/>
      <c r="G464" s="38"/>
      <c r="H464" s="136"/>
    </row>
    <row r="465" spans="1:8" s="27" customFormat="1" ht="33.75">
      <c r="A465" s="33" t="s">
        <v>901</v>
      </c>
      <c r="B465" s="90" t="s">
        <v>313</v>
      </c>
      <c r="C465" s="91" t="s">
        <v>30</v>
      </c>
      <c r="D465" s="95">
        <v>29.48</v>
      </c>
      <c r="E465" s="36"/>
      <c r="F465" s="37"/>
      <c r="G465" s="38"/>
      <c r="H465" s="136"/>
    </row>
    <row r="466" spans="1:8" s="27" customFormat="1" ht="22.5">
      <c r="A466" s="33" t="s">
        <v>902</v>
      </c>
      <c r="B466" s="90" t="s">
        <v>314</v>
      </c>
      <c r="C466" s="91" t="s">
        <v>28</v>
      </c>
      <c r="D466" s="95">
        <v>3</v>
      </c>
      <c r="E466" s="36"/>
      <c r="F466" s="37"/>
      <c r="G466" s="38"/>
      <c r="H466" s="136"/>
    </row>
    <row r="467" spans="1:8" s="27" customFormat="1" ht="33.75">
      <c r="A467" s="33" t="s">
        <v>903</v>
      </c>
      <c r="B467" s="90" t="s">
        <v>315</v>
      </c>
      <c r="C467" s="91" t="s">
        <v>28</v>
      </c>
      <c r="D467" s="95">
        <v>3</v>
      </c>
      <c r="E467" s="36"/>
      <c r="F467" s="37"/>
      <c r="G467" s="38"/>
      <c r="H467" s="136"/>
    </row>
    <row r="468" spans="1:8" s="27" customFormat="1" ht="22.5">
      <c r="A468" s="33" t="s">
        <v>904</v>
      </c>
      <c r="B468" s="90" t="s">
        <v>37</v>
      </c>
      <c r="C468" s="91" t="s">
        <v>27</v>
      </c>
      <c r="D468" s="95">
        <v>2.06</v>
      </c>
      <c r="E468" s="36"/>
      <c r="F468" s="37"/>
      <c r="G468" s="38"/>
      <c r="H468" s="136"/>
    </row>
    <row r="469" spans="1:8" s="27" customFormat="1" ht="33.75">
      <c r="A469" s="33" t="s">
        <v>905</v>
      </c>
      <c r="B469" s="90" t="s">
        <v>73</v>
      </c>
      <c r="C469" s="91" t="s">
        <v>27</v>
      </c>
      <c r="D469" s="95">
        <v>8.6999999999999993</v>
      </c>
      <c r="E469" s="36"/>
      <c r="F469" s="37"/>
      <c r="G469" s="38"/>
      <c r="H469" s="136"/>
    </row>
    <row r="470" spans="1:8" s="27" customFormat="1" ht="45">
      <c r="A470" s="33" t="s">
        <v>906</v>
      </c>
      <c r="B470" s="90" t="s">
        <v>70</v>
      </c>
      <c r="C470" s="91" t="s">
        <v>27</v>
      </c>
      <c r="D470" s="95">
        <v>7.84</v>
      </c>
      <c r="E470" s="36"/>
      <c r="F470" s="37"/>
      <c r="G470" s="38"/>
      <c r="H470" s="136"/>
    </row>
    <row r="471" spans="1:8" s="27" customFormat="1" ht="56.25">
      <c r="A471" s="33" t="s">
        <v>907</v>
      </c>
      <c r="B471" s="90" t="s">
        <v>71</v>
      </c>
      <c r="C471" s="91" t="s">
        <v>27</v>
      </c>
      <c r="D471" s="95">
        <v>11.76</v>
      </c>
      <c r="E471" s="36"/>
      <c r="F471" s="37"/>
      <c r="G471" s="38"/>
      <c r="H471" s="136"/>
    </row>
    <row r="472" spans="1:8" s="27" customFormat="1" ht="33.75">
      <c r="A472" s="33" t="s">
        <v>908</v>
      </c>
      <c r="B472" s="90" t="s">
        <v>65</v>
      </c>
      <c r="C472" s="91" t="s">
        <v>27</v>
      </c>
      <c r="D472" s="95">
        <v>23.11</v>
      </c>
      <c r="E472" s="36"/>
      <c r="F472" s="41"/>
      <c r="G472" s="38"/>
      <c r="H472" s="136"/>
    </row>
    <row r="473" spans="1:8" s="27" customFormat="1" ht="33.75">
      <c r="A473" s="33" t="s">
        <v>909</v>
      </c>
      <c r="B473" s="90" t="s">
        <v>66</v>
      </c>
      <c r="C473" s="91" t="s">
        <v>29</v>
      </c>
      <c r="D473" s="95">
        <v>415.98</v>
      </c>
      <c r="E473" s="36"/>
      <c r="F473" s="37"/>
      <c r="G473" s="38"/>
      <c r="H473" s="136"/>
    </row>
    <row r="474" spans="1:8">
      <c r="A474" s="25" t="s">
        <v>370</v>
      </c>
      <c r="B474" s="40" t="s">
        <v>36</v>
      </c>
      <c r="C474" s="40"/>
      <c r="D474" s="40">
        <v>0</v>
      </c>
      <c r="E474" s="40"/>
      <c r="F474" s="40"/>
      <c r="G474" s="26">
        <f>ROUND(SUM(G475,G485,G501,G513),2)</f>
        <v>0</v>
      </c>
      <c r="H474" s="136"/>
    </row>
    <row r="475" spans="1:8" s="27" customFormat="1">
      <c r="A475" s="28" t="s">
        <v>371</v>
      </c>
      <c r="B475" s="29" t="s">
        <v>34</v>
      </c>
      <c r="C475" s="30"/>
      <c r="D475" s="96">
        <v>0</v>
      </c>
      <c r="E475" s="31"/>
      <c r="F475" s="32"/>
      <c r="G475" s="31">
        <f>ROUND(SUM(G476:G484),2)</f>
        <v>0</v>
      </c>
      <c r="H475" s="136"/>
    </row>
    <row r="476" spans="1:8" s="27" customFormat="1" ht="22.5">
      <c r="A476" s="33" t="s">
        <v>910</v>
      </c>
      <c r="B476" s="90" t="s">
        <v>56</v>
      </c>
      <c r="C476" s="91" t="s">
        <v>30</v>
      </c>
      <c r="D476" s="95">
        <v>234.63</v>
      </c>
      <c r="E476" s="36"/>
      <c r="F476" s="37"/>
      <c r="G476" s="38"/>
      <c r="H476" s="136"/>
    </row>
    <row r="477" spans="1:8" s="27" customFormat="1" ht="45">
      <c r="A477" s="33" t="s">
        <v>911</v>
      </c>
      <c r="B477" s="90" t="s">
        <v>74</v>
      </c>
      <c r="C477" s="91" t="s">
        <v>27</v>
      </c>
      <c r="D477" s="95">
        <v>154.86000000000001</v>
      </c>
      <c r="E477" s="36"/>
      <c r="F477" s="37"/>
      <c r="G477" s="38"/>
      <c r="H477" s="136"/>
    </row>
    <row r="478" spans="1:8" s="27" customFormat="1" ht="33.75">
      <c r="A478" s="33" t="s">
        <v>912</v>
      </c>
      <c r="B478" s="90" t="s">
        <v>316</v>
      </c>
      <c r="C478" s="91" t="s">
        <v>30</v>
      </c>
      <c r="D478" s="95">
        <v>234.63</v>
      </c>
      <c r="E478" s="36"/>
      <c r="F478" s="37"/>
      <c r="G478" s="38"/>
      <c r="H478" s="136"/>
    </row>
    <row r="479" spans="1:8" s="27" customFormat="1" ht="22.5">
      <c r="A479" s="33" t="s">
        <v>913</v>
      </c>
      <c r="B479" s="90" t="s">
        <v>37</v>
      </c>
      <c r="C479" s="91" t="s">
        <v>27</v>
      </c>
      <c r="D479" s="95">
        <v>14.08</v>
      </c>
      <c r="E479" s="36"/>
      <c r="F479" s="37"/>
      <c r="G479" s="38"/>
      <c r="H479" s="136"/>
    </row>
    <row r="480" spans="1:8" s="27" customFormat="1" ht="33.75">
      <c r="A480" s="33" t="s">
        <v>914</v>
      </c>
      <c r="B480" s="90" t="s">
        <v>73</v>
      </c>
      <c r="C480" s="91" t="s">
        <v>27</v>
      </c>
      <c r="D480" s="95">
        <v>54.46</v>
      </c>
      <c r="E480" s="36"/>
      <c r="F480" s="37"/>
      <c r="G480" s="38"/>
      <c r="H480" s="136"/>
    </row>
    <row r="481" spans="1:8" s="27" customFormat="1" ht="45">
      <c r="A481" s="33" t="s">
        <v>915</v>
      </c>
      <c r="B481" s="90" t="s">
        <v>70</v>
      </c>
      <c r="C481" s="91" t="s">
        <v>27</v>
      </c>
      <c r="D481" s="95">
        <v>44.65</v>
      </c>
      <c r="E481" s="36"/>
      <c r="F481" s="37"/>
      <c r="G481" s="38"/>
      <c r="H481" s="136"/>
    </row>
    <row r="482" spans="1:8" s="27" customFormat="1" ht="56.25">
      <c r="A482" s="33" t="s">
        <v>916</v>
      </c>
      <c r="B482" s="90" t="s">
        <v>71</v>
      </c>
      <c r="C482" s="91" t="s">
        <v>27</v>
      </c>
      <c r="D482" s="95">
        <v>66.97</v>
      </c>
      <c r="E482" s="36"/>
      <c r="F482" s="37"/>
      <c r="G482" s="38"/>
      <c r="H482" s="136"/>
    </row>
    <row r="483" spans="1:8" s="27" customFormat="1" ht="33.75">
      <c r="A483" s="33" t="s">
        <v>917</v>
      </c>
      <c r="B483" s="90" t="s">
        <v>65</v>
      </c>
      <c r="C483" s="91" t="s">
        <v>27</v>
      </c>
      <c r="D483" s="95">
        <v>110.21</v>
      </c>
      <c r="E483" s="36"/>
      <c r="F483" s="41"/>
      <c r="G483" s="38"/>
      <c r="H483" s="136"/>
    </row>
    <row r="484" spans="1:8" s="27" customFormat="1" ht="33.75">
      <c r="A484" s="33" t="s">
        <v>918</v>
      </c>
      <c r="B484" s="90" t="s">
        <v>66</v>
      </c>
      <c r="C484" s="91" t="s">
        <v>29</v>
      </c>
      <c r="D484" s="95">
        <v>1983.78</v>
      </c>
      <c r="E484" s="36"/>
      <c r="F484" s="37"/>
      <c r="G484" s="38"/>
      <c r="H484" s="136"/>
    </row>
    <row r="485" spans="1:8" s="27" customFormat="1">
      <c r="A485" s="28" t="s">
        <v>372</v>
      </c>
      <c r="B485" s="29" t="s">
        <v>317</v>
      </c>
      <c r="C485" s="30"/>
      <c r="D485" s="96">
        <v>0</v>
      </c>
      <c r="E485" s="31"/>
      <c r="F485" s="32"/>
      <c r="G485" s="31">
        <f>ROUND(SUM(G486:G500),2)</f>
        <v>0</v>
      </c>
      <c r="H485" s="136"/>
    </row>
    <row r="486" spans="1:8" s="27" customFormat="1" ht="22.5">
      <c r="A486" s="33" t="s">
        <v>919</v>
      </c>
      <c r="B486" s="90" t="s">
        <v>56</v>
      </c>
      <c r="C486" s="91" t="s">
        <v>30</v>
      </c>
      <c r="D486" s="95">
        <v>29.48</v>
      </c>
      <c r="E486" s="36"/>
      <c r="F486" s="37"/>
      <c r="G486" s="38"/>
      <c r="H486" s="136"/>
    </row>
    <row r="487" spans="1:8" s="27" customFormat="1" ht="45">
      <c r="A487" s="33" t="s">
        <v>920</v>
      </c>
      <c r="B487" s="90" t="s">
        <v>74</v>
      </c>
      <c r="C487" s="91" t="s">
        <v>27</v>
      </c>
      <c r="D487" s="95">
        <v>14.15</v>
      </c>
      <c r="E487" s="36"/>
      <c r="F487" s="37"/>
      <c r="G487" s="38"/>
      <c r="H487" s="136"/>
    </row>
    <row r="488" spans="1:8" s="27" customFormat="1" ht="45">
      <c r="A488" s="33" t="s">
        <v>921</v>
      </c>
      <c r="B488" s="90" t="s">
        <v>70</v>
      </c>
      <c r="C488" s="91" t="s">
        <v>27</v>
      </c>
      <c r="D488" s="95">
        <v>14.15</v>
      </c>
      <c r="E488" s="36"/>
      <c r="F488" s="37"/>
      <c r="G488" s="38"/>
      <c r="H488" s="136"/>
    </row>
    <row r="489" spans="1:8" s="27" customFormat="1" ht="22.5">
      <c r="A489" s="33" t="s">
        <v>922</v>
      </c>
      <c r="B489" s="90" t="s">
        <v>318</v>
      </c>
      <c r="C489" s="91" t="s">
        <v>28</v>
      </c>
      <c r="D489" s="95">
        <v>3</v>
      </c>
      <c r="E489" s="36"/>
      <c r="F489" s="37"/>
      <c r="G489" s="38"/>
      <c r="H489" s="136"/>
    </row>
    <row r="490" spans="1:8" s="27" customFormat="1" ht="22.5">
      <c r="A490" s="33" t="s">
        <v>923</v>
      </c>
      <c r="B490" s="90" t="s">
        <v>319</v>
      </c>
      <c r="C490" s="91" t="s">
        <v>28</v>
      </c>
      <c r="D490" s="95">
        <v>3</v>
      </c>
      <c r="E490" s="36"/>
      <c r="F490" s="37"/>
      <c r="G490" s="38"/>
      <c r="H490" s="136"/>
    </row>
    <row r="491" spans="1:8" s="27" customFormat="1" ht="22.5">
      <c r="A491" s="33" t="s">
        <v>924</v>
      </c>
      <c r="B491" s="90" t="s">
        <v>320</v>
      </c>
      <c r="C491" s="91" t="s">
        <v>28</v>
      </c>
      <c r="D491" s="95">
        <v>3</v>
      </c>
      <c r="E491" s="36"/>
      <c r="F491" s="37"/>
      <c r="G491" s="38"/>
      <c r="H491" s="136"/>
    </row>
    <row r="492" spans="1:8" s="27" customFormat="1" ht="22.5">
      <c r="A492" s="33" t="s">
        <v>925</v>
      </c>
      <c r="B492" s="90" t="s">
        <v>321</v>
      </c>
      <c r="C492" s="91" t="s">
        <v>28</v>
      </c>
      <c r="D492" s="95">
        <v>3</v>
      </c>
      <c r="E492" s="36"/>
      <c r="F492" s="37"/>
      <c r="G492" s="38"/>
      <c r="H492" s="136"/>
    </row>
    <row r="493" spans="1:8" s="27" customFormat="1" ht="22.5">
      <c r="A493" s="33" t="s">
        <v>926</v>
      </c>
      <c r="B493" s="90" t="s">
        <v>322</v>
      </c>
      <c r="C493" s="91" t="s">
        <v>28</v>
      </c>
      <c r="D493" s="95">
        <v>3</v>
      </c>
      <c r="E493" s="36"/>
      <c r="F493" s="37"/>
      <c r="G493" s="38"/>
      <c r="H493" s="136"/>
    </row>
    <row r="494" spans="1:8" s="27" customFormat="1" ht="22.5">
      <c r="A494" s="33" t="s">
        <v>927</v>
      </c>
      <c r="B494" s="90" t="s">
        <v>323</v>
      </c>
      <c r="C494" s="91" t="s">
        <v>28</v>
      </c>
      <c r="D494" s="95">
        <v>3</v>
      </c>
      <c r="E494" s="36"/>
      <c r="F494" s="37"/>
      <c r="G494" s="38"/>
      <c r="H494" s="136"/>
    </row>
    <row r="495" spans="1:8" s="27" customFormat="1" ht="22.5">
      <c r="A495" s="33" t="s">
        <v>928</v>
      </c>
      <c r="B495" s="90" t="s">
        <v>324</v>
      </c>
      <c r="C495" s="91" t="s">
        <v>28</v>
      </c>
      <c r="D495" s="95">
        <v>3</v>
      </c>
      <c r="E495" s="36"/>
      <c r="F495" s="37"/>
      <c r="G495" s="38"/>
      <c r="H495" s="136"/>
    </row>
    <row r="496" spans="1:8" s="27" customFormat="1" ht="22.5">
      <c r="A496" s="33" t="s">
        <v>929</v>
      </c>
      <c r="B496" s="90" t="s">
        <v>325</v>
      </c>
      <c r="C496" s="91" t="s">
        <v>30</v>
      </c>
      <c r="D496" s="95">
        <v>29.48</v>
      </c>
      <c r="E496" s="36"/>
      <c r="F496" s="37"/>
      <c r="G496" s="38"/>
      <c r="H496" s="136"/>
    </row>
    <row r="497" spans="1:8" s="27" customFormat="1" ht="22.5">
      <c r="A497" s="33" t="s">
        <v>930</v>
      </c>
      <c r="B497" s="90" t="s">
        <v>326</v>
      </c>
      <c r="C497" s="91" t="s">
        <v>28</v>
      </c>
      <c r="D497" s="95">
        <v>3</v>
      </c>
      <c r="E497" s="36"/>
      <c r="F497" s="37"/>
      <c r="G497" s="38"/>
      <c r="H497" s="136"/>
    </row>
    <row r="498" spans="1:8" s="27" customFormat="1" ht="22.5">
      <c r="A498" s="33" t="s">
        <v>931</v>
      </c>
      <c r="B498" s="90" t="s">
        <v>327</v>
      </c>
      <c r="C498" s="91" t="s">
        <v>28</v>
      </c>
      <c r="D498" s="95">
        <v>3</v>
      </c>
      <c r="E498" s="36"/>
      <c r="F498" s="37"/>
      <c r="G498" s="38"/>
      <c r="H498" s="136"/>
    </row>
    <row r="499" spans="1:8" s="27" customFormat="1" ht="22.5">
      <c r="A499" s="33" t="s">
        <v>932</v>
      </c>
      <c r="B499" s="90" t="s">
        <v>328</v>
      </c>
      <c r="C499" s="91" t="s">
        <v>28</v>
      </c>
      <c r="D499" s="95">
        <v>3</v>
      </c>
      <c r="E499" s="36"/>
      <c r="F499" s="37"/>
      <c r="G499" s="38"/>
      <c r="H499" s="136"/>
    </row>
    <row r="500" spans="1:8" s="27" customFormat="1" ht="90">
      <c r="A500" s="33" t="s">
        <v>933</v>
      </c>
      <c r="B500" s="90" t="s">
        <v>329</v>
      </c>
      <c r="C500" s="91" t="s">
        <v>28</v>
      </c>
      <c r="D500" s="95">
        <v>3</v>
      </c>
      <c r="E500" s="36"/>
      <c r="F500" s="37"/>
      <c r="G500" s="38"/>
      <c r="H500" s="136"/>
    </row>
    <row r="501" spans="1:8" s="27" customFormat="1">
      <c r="A501" s="28" t="s">
        <v>373</v>
      </c>
      <c r="B501" s="29" t="s">
        <v>330</v>
      </c>
      <c r="C501" s="30"/>
      <c r="D501" s="96">
        <v>0</v>
      </c>
      <c r="E501" s="31"/>
      <c r="F501" s="32"/>
      <c r="G501" s="31">
        <f>ROUND(SUM(G502:G512),2)</f>
        <v>0</v>
      </c>
      <c r="H501" s="136"/>
    </row>
    <row r="502" spans="1:8" s="27" customFormat="1" ht="45">
      <c r="A502" s="33" t="s">
        <v>934</v>
      </c>
      <c r="B502" s="90" t="s">
        <v>74</v>
      </c>
      <c r="C502" s="91" t="s">
        <v>27</v>
      </c>
      <c r="D502" s="95">
        <v>26.34</v>
      </c>
      <c r="E502" s="36"/>
      <c r="F502" s="37"/>
      <c r="G502" s="38"/>
      <c r="H502" s="136"/>
    </row>
    <row r="503" spans="1:8" s="27" customFormat="1" ht="45">
      <c r="A503" s="33" t="s">
        <v>935</v>
      </c>
      <c r="B503" s="90" t="s">
        <v>70</v>
      </c>
      <c r="C503" s="91" t="s">
        <v>27</v>
      </c>
      <c r="D503" s="95">
        <v>6.07</v>
      </c>
      <c r="E503" s="36"/>
      <c r="F503" s="37"/>
      <c r="G503" s="38"/>
      <c r="H503" s="136"/>
    </row>
    <row r="504" spans="1:8" s="27" customFormat="1" ht="33.75">
      <c r="A504" s="33" t="s">
        <v>936</v>
      </c>
      <c r="B504" s="90" t="s">
        <v>331</v>
      </c>
      <c r="C504" s="91" t="s">
        <v>26</v>
      </c>
      <c r="D504" s="95">
        <v>13.33</v>
      </c>
      <c r="E504" s="36"/>
      <c r="F504" s="37"/>
      <c r="G504" s="38"/>
      <c r="H504" s="136"/>
    </row>
    <row r="505" spans="1:8" s="27" customFormat="1" ht="33.75">
      <c r="A505" s="33" t="s">
        <v>937</v>
      </c>
      <c r="B505" s="90" t="s">
        <v>51</v>
      </c>
      <c r="C505" s="91" t="s">
        <v>26</v>
      </c>
      <c r="D505" s="95">
        <v>15.02</v>
      </c>
      <c r="E505" s="36"/>
      <c r="F505" s="37"/>
      <c r="G505" s="38"/>
      <c r="H505" s="136"/>
    </row>
    <row r="506" spans="1:8" s="27" customFormat="1" ht="33.75">
      <c r="A506" s="33" t="s">
        <v>938</v>
      </c>
      <c r="B506" s="90" t="s">
        <v>332</v>
      </c>
      <c r="C506" s="91" t="s">
        <v>26</v>
      </c>
      <c r="D506" s="95">
        <v>7.45</v>
      </c>
      <c r="E506" s="36"/>
      <c r="F506" s="37"/>
      <c r="G506" s="38"/>
      <c r="H506" s="136"/>
    </row>
    <row r="507" spans="1:8" s="27" customFormat="1" ht="33.75">
      <c r="A507" s="33" t="s">
        <v>939</v>
      </c>
      <c r="B507" s="90" t="s">
        <v>49</v>
      </c>
      <c r="C507" s="91" t="s">
        <v>33</v>
      </c>
      <c r="D507" s="95">
        <v>262.8</v>
      </c>
      <c r="E507" s="36"/>
      <c r="F507" s="37"/>
      <c r="G507" s="38"/>
      <c r="H507" s="136"/>
    </row>
    <row r="508" spans="1:8" s="27" customFormat="1" ht="22.5">
      <c r="A508" s="33" t="s">
        <v>940</v>
      </c>
      <c r="B508" s="90" t="s">
        <v>52</v>
      </c>
      <c r="C508" s="91" t="s">
        <v>27</v>
      </c>
      <c r="D508" s="95">
        <v>5.5</v>
      </c>
      <c r="E508" s="36"/>
      <c r="F508" s="37"/>
      <c r="G508" s="38"/>
      <c r="H508" s="136"/>
    </row>
    <row r="509" spans="1:8" s="27" customFormat="1" ht="22.5">
      <c r="A509" s="33" t="s">
        <v>941</v>
      </c>
      <c r="B509" s="90" t="s">
        <v>307</v>
      </c>
      <c r="C509" s="91" t="s">
        <v>26</v>
      </c>
      <c r="D509" s="95">
        <v>23.78</v>
      </c>
      <c r="E509" s="36"/>
      <c r="F509" s="37"/>
      <c r="G509" s="38"/>
      <c r="H509" s="136"/>
    </row>
    <row r="510" spans="1:8" s="27" customFormat="1" ht="33.75">
      <c r="A510" s="33" t="s">
        <v>942</v>
      </c>
      <c r="B510" s="90" t="s">
        <v>333</v>
      </c>
      <c r="C510" s="91" t="s">
        <v>26</v>
      </c>
      <c r="D510" s="95">
        <v>23.78</v>
      </c>
      <c r="E510" s="36"/>
      <c r="F510" s="37"/>
      <c r="G510" s="38"/>
      <c r="H510" s="136"/>
    </row>
    <row r="511" spans="1:8" s="27" customFormat="1" ht="33.75">
      <c r="A511" s="33" t="s">
        <v>943</v>
      </c>
      <c r="B511" s="90" t="s">
        <v>65</v>
      </c>
      <c r="C511" s="91" t="s">
        <v>27</v>
      </c>
      <c r="D511" s="95">
        <v>20.27</v>
      </c>
      <c r="E511" s="36"/>
      <c r="F511" s="41"/>
      <c r="G511" s="38"/>
      <c r="H511" s="136"/>
    </row>
    <row r="512" spans="1:8" s="27" customFormat="1" ht="33.75">
      <c r="A512" s="33" t="s">
        <v>944</v>
      </c>
      <c r="B512" s="90" t="s">
        <v>66</v>
      </c>
      <c r="C512" s="91" t="s">
        <v>29</v>
      </c>
      <c r="D512" s="95">
        <v>364.86</v>
      </c>
      <c r="E512" s="36"/>
      <c r="F512" s="37"/>
      <c r="G512" s="38"/>
      <c r="H512" s="136"/>
    </row>
    <row r="513" spans="1:8" s="27" customFormat="1">
      <c r="A513" s="28" t="s">
        <v>374</v>
      </c>
      <c r="B513" s="29" t="s">
        <v>334</v>
      </c>
      <c r="C513" s="30"/>
      <c r="D513" s="96">
        <v>0</v>
      </c>
      <c r="E513" s="31"/>
      <c r="F513" s="32"/>
      <c r="G513" s="31">
        <f>ROUND(SUM(G514:G532),2)</f>
        <v>0</v>
      </c>
      <c r="H513" s="136"/>
    </row>
    <row r="514" spans="1:8" s="27" customFormat="1" ht="22.5">
      <c r="A514" s="33" t="s">
        <v>945</v>
      </c>
      <c r="B514" s="90" t="s">
        <v>335</v>
      </c>
      <c r="C514" s="91" t="s">
        <v>28</v>
      </c>
      <c r="D514" s="95">
        <v>2</v>
      </c>
      <c r="E514" s="36"/>
      <c r="F514" s="37"/>
      <c r="G514" s="38"/>
      <c r="H514" s="136"/>
    </row>
    <row r="515" spans="1:8" s="27" customFormat="1" ht="22.5">
      <c r="A515" s="33" t="s">
        <v>946</v>
      </c>
      <c r="B515" s="90" t="s">
        <v>336</v>
      </c>
      <c r="C515" s="91" t="s">
        <v>28</v>
      </c>
      <c r="D515" s="95">
        <v>2</v>
      </c>
      <c r="E515" s="36"/>
      <c r="F515" s="37"/>
      <c r="G515" s="38"/>
      <c r="H515" s="136"/>
    </row>
    <row r="516" spans="1:8" s="27" customFormat="1" ht="22.5">
      <c r="A516" s="33" t="s">
        <v>947</v>
      </c>
      <c r="B516" s="90" t="s">
        <v>337</v>
      </c>
      <c r="C516" s="91" t="s">
        <v>28</v>
      </c>
      <c r="D516" s="95">
        <v>2</v>
      </c>
      <c r="E516" s="36"/>
      <c r="F516" s="37"/>
      <c r="G516" s="38"/>
      <c r="H516" s="136"/>
    </row>
    <row r="517" spans="1:8" s="27" customFormat="1" ht="22.5">
      <c r="A517" s="33" t="s">
        <v>948</v>
      </c>
      <c r="B517" s="90" t="s">
        <v>338</v>
      </c>
      <c r="C517" s="91" t="s">
        <v>28</v>
      </c>
      <c r="D517" s="95">
        <v>2</v>
      </c>
      <c r="E517" s="36"/>
      <c r="F517" s="37"/>
      <c r="G517" s="38"/>
      <c r="H517" s="136"/>
    </row>
    <row r="518" spans="1:8" s="27" customFormat="1" ht="22.5">
      <c r="A518" s="33" t="s">
        <v>949</v>
      </c>
      <c r="B518" s="90" t="s">
        <v>339</v>
      </c>
      <c r="C518" s="91" t="s">
        <v>28</v>
      </c>
      <c r="D518" s="95">
        <v>1</v>
      </c>
      <c r="E518" s="36"/>
      <c r="F518" s="37"/>
      <c r="G518" s="38"/>
      <c r="H518" s="136"/>
    </row>
    <row r="519" spans="1:8" s="27" customFormat="1" ht="22.5">
      <c r="A519" s="33" t="s">
        <v>950</v>
      </c>
      <c r="B519" s="90" t="s">
        <v>340</v>
      </c>
      <c r="C519" s="91" t="s">
        <v>28</v>
      </c>
      <c r="D519" s="95">
        <v>1</v>
      </c>
      <c r="E519" s="36"/>
      <c r="F519" s="37"/>
      <c r="G519" s="38"/>
      <c r="H519" s="136"/>
    </row>
    <row r="520" spans="1:8" s="27" customFormat="1" ht="22.5">
      <c r="A520" s="33" t="s">
        <v>951</v>
      </c>
      <c r="B520" s="90" t="s">
        <v>341</v>
      </c>
      <c r="C520" s="91" t="s">
        <v>28</v>
      </c>
      <c r="D520" s="95">
        <v>1</v>
      </c>
      <c r="E520" s="36"/>
      <c r="F520" s="37"/>
      <c r="G520" s="38"/>
      <c r="H520" s="136"/>
    </row>
    <row r="521" spans="1:8" s="27" customFormat="1" ht="33.75">
      <c r="A521" s="33" t="s">
        <v>952</v>
      </c>
      <c r="B521" s="90" t="s">
        <v>342</v>
      </c>
      <c r="C521" s="91" t="s">
        <v>28</v>
      </c>
      <c r="D521" s="95">
        <v>1</v>
      </c>
      <c r="E521" s="36"/>
      <c r="F521" s="37"/>
      <c r="G521" s="38"/>
      <c r="H521" s="136"/>
    </row>
    <row r="522" spans="1:8" s="27" customFormat="1" ht="33.75">
      <c r="A522" s="33" t="s">
        <v>953</v>
      </c>
      <c r="B522" s="90" t="s">
        <v>343</v>
      </c>
      <c r="C522" s="91" t="s">
        <v>28</v>
      </c>
      <c r="D522" s="95">
        <v>3</v>
      </c>
      <c r="E522" s="36"/>
      <c r="F522" s="37"/>
      <c r="G522" s="38"/>
      <c r="H522" s="136"/>
    </row>
    <row r="523" spans="1:8" s="27" customFormat="1" ht="33.75">
      <c r="A523" s="33" t="s">
        <v>954</v>
      </c>
      <c r="B523" s="90" t="s">
        <v>344</v>
      </c>
      <c r="C523" s="91" t="s">
        <v>28</v>
      </c>
      <c r="D523" s="95">
        <v>1</v>
      </c>
      <c r="E523" s="36"/>
      <c r="F523" s="37"/>
      <c r="G523" s="38"/>
      <c r="H523" s="136"/>
    </row>
    <row r="524" spans="1:8" s="27" customFormat="1" ht="22.5">
      <c r="A524" s="33" t="s">
        <v>955</v>
      </c>
      <c r="B524" s="90" t="s">
        <v>345</v>
      </c>
      <c r="C524" s="91" t="s">
        <v>28</v>
      </c>
      <c r="D524" s="95">
        <v>1</v>
      </c>
      <c r="E524" s="36"/>
      <c r="F524" s="37"/>
      <c r="G524" s="38"/>
      <c r="H524" s="136"/>
    </row>
    <row r="525" spans="1:8" s="27" customFormat="1" ht="22.5">
      <c r="A525" s="33" t="s">
        <v>956</v>
      </c>
      <c r="B525" s="90" t="s">
        <v>346</v>
      </c>
      <c r="C525" s="91" t="s">
        <v>28</v>
      </c>
      <c r="D525" s="95">
        <v>1</v>
      </c>
      <c r="E525" s="36"/>
      <c r="F525" s="37"/>
      <c r="G525" s="38"/>
      <c r="H525" s="136"/>
    </row>
    <row r="526" spans="1:8" s="27" customFormat="1" ht="45">
      <c r="A526" s="33" t="s">
        <v>957</v>
      </c>
      <c r="B526" s="90" t="s">
        <v>347</v>
      </c>
      <c r="C526" s="91" t="s">
        <v>28</v>
      </c>
      <c r="D526" s="95">
        <v>1</v>
      </c>
      <c r="E526" s="36"/>
      <c r="F526" s="37"/>
      <c r="G526" s="38"/>
      <c r="H526" s="136"/>
    </row>
    <row r="527" spans="1:8" s="27" customFormat="1" ht="33.75">
      <c r="A527" s="33" t="s">
        <v>958</v>
      </c>
      <c r="B527" s="90" t="s">
        <v>348</v>
      </c>
      <c r="C527" s="91" t="s">
        <v>28</v>
      </c>
      <c r="D527" s="95">
        <v>1</v>
      </c>
      <c r="E527" s="36"/>
      <c r="F527" s="37"/>
      <c r="G527" s="38"/>
      <c r="H527" s="136"/>
    </row>
    <row r="528" spans="1:8" s="27" customFormat="1" ht="22.5">
      <c r="A528" s="33" t="s">
        <v>959</v>
      </c>
      <c r="B528" s="90" t="s">
        <v>38</v>
      </c>
      <c r="C528" s="91" t="s">
        <v>30</v>
      </c>
      <c r="D528" s="95">
        <v>6</v>
      </c>
      <c r="E528" s="36"/>
      <c r="F528" s="37"/>
      <c r="G528" s="38"/>
      <c r="H528" s="136"/>
    </row>
    <row r="529" spans="1:8" s="27" customFormat="1" ht="22.5">
      <c r="A529" s="33" t="s">
        <v>960</v>
      </c>
      <c r="B529" s="90" t="s">
        <v>349</v>
      </c>
      <c r="C529" s="91" t="s">
        <v>28</v>
      </c>
      <c r="D529" s="95">
        <v>1</v>
      </c>
      <c r="E529" s="36"/>
      <c r="F529" s="37"/>
      <c r="G529" s="38"/>
      <c r="H529" s="136"/>
    </row>
    <row r="530" spans="1:8" s="27" customFormat="1" ht="33.75">
      <c r="A530" s="33" t="s">
        <v>961</v>
      </c>
      <c r="B530" s="90" t="s">
        <v>350</v>
      </c>
      <c r="C530" s="91" t="s">
        <v>27</v>
      </c>
      <c r="D530" s="95">
        <v>0.54</v>
      </c>
      <c r="E530" s="36"/>
      <c r="F530" s="37"/>
      <c r="G530" s="38"/>
      <c r="H530" s="136"/>
    </row>
    <row r="531" spans="1:8" s="27" customFormat="1" ht="22.5">
      <c r="A531" s="33" t="s">
        <v>962</v>
      </c>
      <c r="B531" s="90" t="s">
        <v>351</v>
      </c>
      <c r="C531" s="91" t="s">
        <v>28</v>
      </c>
      <c r="D531" s="95">
        <v>5</v>
      </c>
      <c r="E531" s="36"/>
      <c r="F531" s="37"/>
      <c r="G531" s="38"/>
      <c r="H531" s="136"/>
    </row>
    <row r="532" spans="1:8" s="27" customFormat="1" ht="22.5">
      <c r="A532" s="33" t="s">
        <v>963</v>
      </c>
      <c r="B532" s="90" t="s">
        <v>352</v>
      </c>
      <c r="C532" s="91" t="s">
        <v>28</v>
      </c>
      <c r="D532" s="95">
        <v>4</v>
      </c>
      <c r="E532" s="36"/>
      <c r="F532" s="37"/>
      <c r="G532" s="38"/>
      <c r="H532" s="136"/>
    </row>
    <row r="533" spans="1:8" s="88" customFormat="1">
      <c r="A533" s="25" t="s">
        <v>375</v>
      </c>
      <c r="B533" s="40" t="s">
        <v>214</v>
      </c>
      <c r="C533" s="89"/>
      <c r="D533" s="89">
        <v>0</v>
      </c>
      <c r="E533" s="89"/>
      <c r="F533" s="89"/>
      <c r="G533" s="26">
        <f>ROUND(SUM(G534:G563),2)</f>
        <v>0</v>
      </c>
      <c r="H533" s="136"/>
    </row>
    <row r="534" spans="1:8" s="27" customFormat="1" ht="33.75">
      <c r="A534" s="33" t="s">
        <v>964</v>
      </c>
      <c r="B534" s="90" t="s">
        <v>215</v>
      </c>
      <c r="C534" s="91" t="s">
        <v>30</v>
      </c>
      <c r="D534" s="95">
        <v>314.23</v>
      </c>
      <c r="E534" s="36"/>
      <c r="F534" s="37"/>
      <c r="G534" s="38"/>
      <c r="H534" s="136"/>
    </row>
    <row r="535" spans="1:8" s="27" customFormat="1" ht="22.5">
      <c r="A535" s="33" t="s">
        <v>965</v>
      </c>
      <c r="B535" s="90" t="s">
        <v>216</v>
      </c>
      <c r="C535" s="91" t="s">
        <v>30</v>
      </c>
      <c r="D535" s="95">
        <v>322.5</v>
      </c>
      <c r="E535" s="36"/>
      <c r="F535" s="37"/>
      <c r="G535" s="38"/>
      <c r="H535" s="136"/>
    </row>
    <row r="536" spans="1:8" s="27" customFormat="1" ht="22.5">
      <c r="A536" s="33" t="s">
        <v>966</v>
      </c>
      <c r="B536" s="90" t="s">
        <v>431</v>
      </c>
      <c r="C536" s="91" t="s">
        <v>30</v>
      </c>
      <c r="D536" s="95">
        <v>7.35</v>
      </c>
      <c r="E536" s="36"/>
      <c r="F536" s="37"/>
      <c r="G536" s="38"/>
      <c r="H536" s="136"/>
    </row>
    <row r="537" spans="1:8" s="27" customFormat="1" ht="45">
      <c r="A537" s="33" t="s">
        <v>967</v>
      </c>
      <c r="B537" s="90" t="s">
        <v>55</v>
      </c>
      <c r="C537" s="91" t="s">
        <v>27</v>
      </c>
      <c r="D537" s="95">
        <v>78.55</v>
      </c>
      <c r="E537" s="36"/>
      <c r="F537" s="37"/>
      <c r="G537" s="38"/>
      <c r="H537" s="136"/>
    </row>
    <row r="538" spans="1:8" s="27" customFormat="1" ht="45">
      <c r="A538" s="33" t="s">
        <v>968</v>
      </c>
      <c r="B538" s="90" t="s">
        <v>70</v>
      </c>
      <c r="C538" s="91" t="s">
        <v>27</v>
      </c>
      <c r="D538" s="95">
        <v>78.55</v>
      </c>
      <c r="E538" s="36"/>
      <c r="F538" s="37"/>
      <c r="G538" s="38"/>
      <c r="H538" s="136"/>
    </row>
    <row r="539" spans="1:8" s="27" customFormat="1" ht="22.5">
      <c r="A539" s="33" t="s">
        <v>969</v>
      </c>
      <c r="B539" s="90" t="s">
        <v>432</v>
      </c>
      <c r="C539" s="91" t="s">
        <v>30</v>
      </c>
      <c r="D539" s="95">
        <v>12</v>
      </c>
      <c r="E539" s="36"/>
      <c r="F539" s="37"/>
      <c r="G539" s="38"/>
      <c r="H539" s="136"/>
    </row>
    <row r="540" spans="1:8" s="27" customFormat="1" ht="22.5">
      <c r="A540" s="33" t="s">
        <v>970</v>
      </c>
      <c r="B540" s="90" t="s">
        <v>218</v>
      </c>
      <c r="C540" s="91" t="s">
        <v>28</v>
      </c>
      <c r="D540" s="95">
        <v>8</v>
      </c>
      <c r="E540" s="36"/>
      <c r="F540" s="37"/>
      <c r="G540" s="38"/>
      <c r="H540" s="136"/>
    </row>
    <row r="541" spans="1:8" s="27" customFormat="1" ht="45">
      <c r="A541" s="33" t="s">
        <v>971</v>
      </c>
      <c r="B541" s="90" t="s">
        <v>219</v>
      </c>
      <c r="C541" s="91" t="s">
        <v>28</v>
      </c>
      <c r="D541" s="95">
        <v>7</v>
      </c>
      <c r="E541" s="36"/>
      <c r="F541" s="37"/>
      <c r="G541" s="38"/>
      <c r="H541" s="136"/>
    </row>
    <row r="542" spans="1:8" s="27" customFormat="1" ht="45">
      <c r="A542" s="33" t="s">
        <v>972</v>
      </c>
      <c r="B542" s="90" t="s">
        <v>220</v>
      </c>
      <c r="C542" s="91" t="s">
        <v>28</v>
      </c>
      <c r="D542" s="95">
        <v>3</v>
      </c>
      <c r="E542" s="36"/>
      <c r="F542" s="37"/>
      <c r="G542" s="38"/>
      <c r="H542" s="136"/>
    </row>
    <row r="543" spans="1:8" s="27" customFormat="1" ht="22.5">
      <c r="A543" s="33" t="s">
        <v>973</v>
      </c>
      <c r="B543" s="90" t="s">
        <v>221</v>
      </c>
      <c r="C543" s="91" t="s">
        <v>27</v>
      </c>
      <c r="D543" s="95">
        <v>0.3</v>
      </c>
      <c r="E543" s="36"/>
      <c r="F543" s="37"/>
      <c r="G543" s="38"/>
      <c r="H543" s="136"/>
    </row>
    <row r="544" spans="1:8" s="27" customFormat="1" ht="123.75">
      <c r="A544" s="33" t="s">
        <v>974</v>
      </c>
      <c r="B544" s="90" t="s">
        <v>433</v>
      </c>
      <c r="C544" s="91" t="s">
        <v>28</v>
      </c>
      <c r="D544" s="95">
        <v>8</v>
      </c>
      <c r="E544" s="36"/>
      <c r="F544" s="37"/>
      <c r="G544" s="38"/>
      <c r="H544" s="136"/>
    </row>
    <row r="545" spans="1:8" s="27" customFormat="1" ht="135">
      <c r="A545" s="33" t="s">
        <v>975</v>
      </c>
      <c r="B545" s="90" t="s">
        <v>436</v>
      </c>
      <c r="C545" s="91" t="s">
        <v>28</v>
      </c>
      <c r="D545" s="95">
        <v>8</v>
      </c>
      <c r="E545" s="36"/>
      <c r="F545" s="37"/>
      <c r="G545" s="38"/>
      <c r="H545" s="136"/>
    </row>
    <row r="546" spans="1:8" s="27" customFormat="1" ht="56.25">
      <c r="A546" s="33" t="s">
        <v>976</v>
      </c>
      <c r="B546" s="90" t="s">
        <v>492</v>
      </c>
      <c r="C546" s="91" t="s">
        <v>28</v>
      </c>
      <c r="D546" s="95">
        <v>8</v>
      </c>
      <c r="E546" s="36"/>
      <c r="F546" s="37"/>
      <c r="G546" s="38"/>
      <c r="H546" s="136"/>
    </row>
    <row r="547" spans="1:8" s="27" customFormat="1" ht="78.75">
      <c r="A547" s="33" t="s">
        <v>977</v>
      </c>
      <c r="B547" s="90" t="s">
        <v>437</v>
      </c>
      <c r="C547" s="91" t="s">
        <v>28</v>
      </c>
      <c r="D547" s="95">
        <v>8</v>
      </c>
      <c r="E547" s="36"/>
      <c r="F547" s="37"/>
      <c r="G547" s="38"/>
      <c r="H547" s="136"/>
    </row>
    <row r="548" spans="1:8" s="27" customFormat="1" ht="33.75">
      <c r="A548" s="33" t="s">
        <v>978</v>
      </c>
      <c r="B548" s="90" t="s">
        <v>42</v>
      </c>
      <c r="C548" s="91" t="s">
        <v>28</v>
      </c>
      <c r="D548" s="95">
        <v>1</v>
      </c>
      <c r="E548" s="36"/>
      <c r="F548" s="37"/>
      <c r="G548" s="38"/>
      <c r="H548" s="136"/>
    </row>
    <row r="549" spans="1:8" s="27" customFormat="1" ht="45">
      <c r="A549" s="33" t="s">
        <v>979</v>
      </c>
      <c r="B549" s="90" t="s">
        <v>222</v>
      </c>
      <c r="C549" s="91" t="s">
        <v>28</v>
      </c>
      <c r="D549" s="95">
        <v>24</v>
      </c>
      <c r="E549" s="36"/>
      <c r="F549" s="37"/>
      <c r="G549" s="38"/>
      <c r="H549" s="136"/>
    </row>
    <row r="550" spans="1:8" s="27" customFormat="1" ht="45">
      <c r="A550" s="33" t="s">
        <v>980</v>
      </c>
      <c r="B550" s="90" t="s">
        <v>223</v>
      </c>
      <c r="C550" s="91" t="s">
        <v>30</v>
      </c>
      <c r="D550" s="95">
        <v>280.8</v>
      </c>
      <c r="E550" s="36"/>
      <c r="F550" s="37"/>
      <c r="G550" s="38"/>
      <c r="H550" s="136"/>
    </row>
    <row r="551" spans="1:8" s="27" customFormat="1" ht="281.25">
      <c r="A551" s="33" t="s">
        <v>981</v>
      </c>
      <c r="B551" s="90" t="s">
        <v>224</v>
      </c>
      <c r="C551" s="91" t="s">
        <v>28</v>
      </c>
      <c r="D551" s="95">
        <v>1</v>
      </c>
      <c r="E551" s="36"/>
      <c r="F551" s="37"/>
      <c r="G551" s="38"/>
      <c r="H551" s="136"/>
    </row>
    <row r="552" spans="1:8" s="27" customFormat="1" ht="78.75">
      <c r="A552" s="33" t="s">
        <v>982</v>
      </c>
      <c r="B552" s="90" t="s">
        <v>225</v>
      </c>
      <c r="C552" s="91" t="s">
        <v>28</v>
      </c>
      <c r="D552" s="95">
        <v>1</v>
      </c>
      <c r="E552" s="36"/>
      <c r="F552" s="37"/>
      <c r="G552" s="38"/>
      <c r="H552" s="136"/>
    </row>
    <row r="553" spans="1:8" s="27" customFormat="1" ht="33.75">
      <c r="A553" s="33" t="s">
        <v>983</v>
      </c>
      <c r="B553" s="90" t="s">
        <v>226</v>
      </c>
      <c r="C553" s="91" t="s">
        <v>28</v>
      </c>
      <c r="D553" s="95">
        <v>8</v>
      </c>
      <c r="E553" s="36"/>
      <c r="F553" s="37"/>
      <c r="G553" s="38"/>
      <c r="H553" s="136"/>
    </row>
    <row r="554" spans="1:8" s="27" customFormat="1" ht="33.75">
      <c r="A554" s="33" t="s">
        <v>984</v>
      </c>
      <c r="B554" s="90" t="s">
        <v>227</v>
      </c>
      <c r="C554" s="91" t="s">
        <v>28</v>
      </c>
      <c r="D554" s="95">
        <v>24</v>
      </c>
      <c r="E554" s="36"/>
      <c r="F554" s="37"/>
      <c r="G554" s="38"/>
      <c r="H554" s="136"/>
    </row>
    <row r="555" spans="1:8" s="27" customFormat="1" ht="33.75">
      <c r="A555" s="33" t="s">
        <v>985</v>
      </c>
      <c r="B555" s="90" t="s">
        <v>434</v>
      </c>
      <c r="C555" s="91" t="s">
        <v>28</v>
      </c>
      <c r="D555" s="95">
        <v>6</v>
      </c>
      <c r="E555" s="36"/>
      <c r="F555" s="37"/>
      <c r="G555" s="38"/>
      <c r="H555" s="136"/>
    </row>
    <row r="556" spans="1:8" s="27" customFormat="1" ht="56.25">
      <c r="A556" s="33" t="s">
        <v>986</v>
      </c>
      <c r="B556" s="90" t="s">
        <v>44</v>
      </c>
      <c r="C556" s="91" t="s">
        <v>28</v>
      </c>
      <c r="D556" s="95">
        <v>1</v>
      </c>
      <c r="E556" s="36"/>
      <c r="F556" s="37"/>
      <c r="G556" s="38"/>
      <c r="H556" s="136"/>
    </row>
    <row r="557" spans="1:8" s="27" customFormat="1" ht="22.5">
      <c r="A557" s="33" t="s">
        <v>987</v>
      </c>
      <c r="B557" s="90" t="s">
        <v>39</v>
      </c>
      <c r="C557" s="91" t="s">
        <v>28</v>
      </c>
      <c r="D557" s="95">
        <v>1</v>
      </c>
      <c r="E557" s="36"/>
      <c r="F557" s="37"/>
      <c r="G557" s="38"/>
      <c r="H557" s="136"/>
    </row>
    <row r="558" spans="1:8" s="27" customFormat="1" ht="22.5">
      <c r="A558" s="33" t="s">
        <v>988</v>
      </c>
      <c r="B558" s="90" t="s">
        <v>40</v>
      </c>
      <c r="C558" s="91" t="s">
        <v>28</v>
      </c>
      <c r="D558" s="95">
        <v>1</v>
      </c>
      <c r="E558" s="36"/>
      <c r="F558" s="37"/>
      <c r="G558" s="38"/>
      <c r="H558" s="136"/>
    </row>
    <row r="559" spans="1:8" s="27" customFormat="1" ht="33.75">
      <c r="A559" s="33" t="s">
        <v>989</v>
      </c>
      <c r="B559" s="90" t="s">
        <v>228</v>
      </c>
      <c r="C559" s="91" t="s">
        <v>28</v>
      </c>
      <c r="D559" s="95">
        <v>2</v>
      </c>
      <c r="E559" s="36"/>
      <c r="F559" s="37"/>
      <c r="G559" s="38"/>
      <c r="H559" s="136"/>
    </row>
    <row r="560" spans="1:8" s="27" customFormat="1" ht="33.75">
      <c r="A560" s="33" t="s">
        <v>990</v>
      </c>
      <c r="B560" s="90" t="s">
        <v>41</v>
      </c>
      <c r="C560" s="91" t="s">
        <v>229</v>
      </c>
      <c r="D560" s="95">
        <v>3</v>
      </c>
      <c r="E560" s="36"/>
      <c r="F560" s="37"/>
      <c r="G560" s="38"/>
      <c r="H560" s="136"/>
    </row>
    <row r="561" spans="1:31" s="27" customFormat="1" ht="33.75">
      <c r="A561" s="33" t="s">
        <v>991</v>
      </c>
      <c r="B561" s="90" t="s">
        <v>45</v>
      </c>
      <c r="C561" s="91" t="s">
        <v>229</v>
      </c>
      <c r="D561" s="95">
        <v>1</v>
      </c>
      <c r="E561" s="36"/>
      <c r="F561" s="37"/>
      <c r="G561" s="38"/>
      <c r="H561" s="136"/>
    </row>
    <row r="562" spans="1:31" s="27" customFormat="1" ht="33.75">
      <c r="A562" s="33" t="s">
        <v>992</v>
      </c>
      <c r="B562" s="90" t="s">
        <v>43</v>
      </c>
      <c r="C562" s="91" t="s">
        <v>30</v>
      </c>
      <c r="D562" s="95">
        <v>12.5</v>
      </c>
      <c r="E562" s="36"/>
      <c r="F562" s="37"/>
      <c r="G562" s="38"/>
      <c r="H562" s="136"/>
    </row>
    <row r="563" spans="1:31" s="27" customFormat="1" ht="22.5">
      <c r="A563" s="33" t="s">
        <v>993</v>
      </c>
      <c r="B563" s="90" t="s">
        <v>230</v>
      </c>
      <c r="C563" s="91" t="s">
        <v>27</v>
      </c>
      <c r="D563" s="95">
        <v>0.05</v>
      </c>
      <c r="E563" s="36"/>
      <c r="F563" s="37"/>
      <c r="G563" s="38"/>
      <c r="H563" s="136"/>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s="61" customFormat="1">
      <c r="A564" s="62" t="s">
        <v>435</v>
      </c>
      <c r="B564" s="63" t="s">
        <v>212</v>
      </c>
      <c r="C564" s="59"/>
      <c r="D564" s="59">
        <v>0</v>
      </c>
      <c r="E564" s="59"/>
      <c r="F564" s="59"/>
      <c r="G564" s="60">
        <f>ROUND(SUM(G565),2)</f>
        <v>0</v>
      </c>
      <c r="H564" s="136"/>
    </row>
    <row r="565" spans="1:31" s="27" customFormat="1" ht="22.5">
      <c r="A565" s="33" t="s">
        <v>994</v>
      </c>
      <c r="B565" s="90" t="s">
        <v>31</v>
      </c>
      <c r="C565" s="91" t="s">
        <v>26</v>
      </c>
      <c r="D565" s="95">
        <v>4222.0200000000004</v>
      </c>
      <c r="E565" s="36"/>
      <c r="F565" s="39"/>
      <c r="G565" s="38"/>
      <c r="H565" s="136"/>
    </row>
    <row r="566" spans="1:31" s="61" customFormat="1">
      <c r="A566" s="154" t="s">
        <v>25</v>
      </c>
      <c r="B566" s="155" t="s">
        <v>111</v>
      </c>
      <c r="C566" s="155"/>
      <c r="D566" s="155">
        <v>0</v>
      </c>
      <c r="E566" s="155"/>
      <c r="F566" s="155"/>
      <c r="G566" s="156">
        <f>ROUND(SUM(G567,G572,G580,G584,G588,G592,G595,G597),2)</f>
        <v>0</v>
      </c>
      <c r="H566" s="136"/>
    </row>
    <row r="567" spans="1:31" s="61" customFormat="1">
      <c r="A567" s="62" t="s">
        <v>112</v>
      </c>
      <c r="B567" s="63" t="s">
        <v>24</v>
      </c>
      <c r="C567" s="59"/>
      <c r="D567" s="59">
        <v>0</v>
      </c>
      <c r="E567" s="59"/>
      <c r="F567" s="59"/>
      <c r="G567" s="60">
        <f>ROUND(SUM(G568:G571),2)</f>
        <v>0</v>
      </c>
      <c r="H567" s="136"/>
    </row>
    <row r="568" spans="1:31" s="27" customFormat="1" ht="22.5">
      <c r="A568" s="33" t="s">
        <v>995</v>
      </c>
      <c r="B568" s="90" t="s">
        <v>400</v>
      </c>
      <c r="C568" s="91" t="s">
        <v>26</v>
      </c>
      <c r="D568" s="95">
        <v>1312.21</v>
      </c>
      <c r="E568" s="36"/>
      <c r="F568" s="37"/>
      <c r="G568" s="38"/>
      <c r="H568" s="136"/>
    </row>
    <row r="569" spans="1:31" s="27" customFormat="1" ht="33.75">
      <c r="A569" s="33" t="s">
        <v>996</v>
      </c>
      <c r="B569" s="90" t="s">
        <v>88</v>
      </c>
      <c r="C569" s="91" t="s">
        <v>27</v>
      </c>
      <c r="D569" s="95">
        <v>20.95</v>
      </c>
      <c r="E569" s="36"/>
      <c r="F569" s="37"/>
      <c r="G569" s="38"/>
      <c r="H569" s="136"/>
    </row>
    <row r="570" spans="1:31" s="27" customFormat="1" ht="33.75">
      <c r="A570" s="33" t="s">
        <v>997</v>
      </c>
      <c r="B570" s="90" t="s">
        <v>65</v>
      </c>
      <c r="C570" s="91" t="s">
        <v>27</v>
      </c>
      <c r="D570" s="95">
        <v>60.32</v>
      </c>
      <c r="E570" s="36"/>
      <c r="F570" s="41"/>
      <c r="G570" s="38"/>
      <c r="H570" s="136"/>
    </row>
    <row r="571" spans="1:31" s="27" customFormat="1" ht="33.75">
      <c r="A571" s="33" t="s">
        <v>998</v>
      </c>
      <c r="B571" s="90" t="s">
        <v>66</v>
      </c>
      <c r="C571" s="91" t="s">
        <v>29</v>
      </c>
      <c r="D571" s="95">
        <v>1085.76</v>
      </c>
      <c r="E571" s="36"/>
      <c r="F571" s="41"/>
      <c r="G571" s="38"/>
      <c r="H571" s="136"/>
    </row>
    <row r="572" spans="1:31" s="61" customFormat="1">
      <c r="A572" s="62" t="s">
        <v>113</v>
      </c>
      <c r="B572" s="63" t="s">
        <v>87</v>
      </c>
      <c r="C572" s="59"/>
      <c r="D572" s="59">
        <v>0</v>
      </c>
      <c r="E572" s="59"/>
      <c r="F572" s="59"/>
      <c r="G572" s="60">
        <f>ROUND(SUM(G573:G579),2)</f>
        <v>0</v>
      </c>
      <c r="H572" s="136"/>
    </row>
    <row r="573" spans="1:31" s="27" customFormat="1" ht="33.75">
      <c r="A573" s="33" t="s">
        <v>999</v>
      </c>
      <c r="B573" s="90" t="s">
        <v>68</v>
      </c>
      <c r="C573" s="91" t="s">
        <v>26</v>
      </c>
      <c r="D573" s="95">
        <v>1475.1</v>
      </c>
      <c r="E573" s="36"/>
      <c r="F573" s="37"/>
      <c r="G573" s="38"/>
      <c r="H573" s="136"/>
    </row>
    <row r="574" spans="1:31" s="27" customFormat="1" ht="45">
      <c r="A574" s="33" t="s">
        <v>1000</v>
      </c>
      <c r="B574" s="90" t="s">
        <v>69</v>
      </c>
      <c r="C574" s="91" t="s">
        <v>27</v>
      </c>
      <c r="D574" s="95">
        <v>16.52</v>
      </c>
      <c r="E574" s="36"/>
      <c r="F574" s="37"/>
      <c r="G574" s="38"/>
      <c r="H574" s="136"/>
    </row>
    <row r="575" spans="1:31" s="83" customFormat="1" ht="45">
      <c r="A575" s="86" t="s">
        <v>1001</v>
      </c>
      <c r="B575" s="90" t="s">
        <v>57</v>
      </c>
      <c r="C575" s="91" t="s">
        <v>26</v>
      </c>
      <c r="D575" s="95">
        <v>62.3</v>
      </c>
      <c r="E575" s="84"/>
      <c r="F575" s="85"/>
      <c r="G575" s="38"/>
      <c r="H575" s="136"/>
    </row>
    <row r="576" spans="1:31" s="27" customFormat="1" ht="45">
      <c r="A576" s="33" t="s">
        <v>1002</v>
      </c>
      <c r="B576" s="90" t="s">
        <v>70</v>
      </c>
      <c r="C576" s="91" t="s">
        <v>27</v>
      </c>
      <c r="D576" s="95">
        <v>9.91</v>
      </c>
      <c r="E576" s="36"/>
      <c r="F576" s="37"/>
      <c r="G576" s="38"/>
      <c r="H576" s="136"/>
    </row>
    <row r="577" spans="1:8" s="27" customFormat="1" ht="56.25">
      <c r="A577" s="33" t="s">
        <v>1003</v>
      </c>
      <c r="B577" s="90" t="s">
        <v>71</v>
      </c>
      <c r="C577" s="91" t="s">
        <v>27</v>
      </c>
      <c r="D577" s="95">
        <v>6.61</v>
      </c>
      <c r="E577" s="36"/>
      <c r="F577" s="37"/>
      <c r="G577" s="38"/>
      <c r="H577" s="136"/>
    </row>
    <row r="578" spans="1:8" s="27" customFormat="1" ht="33.75">
      <c r="A578" s="33" t="s">
        <v>1004</v>
      </c>
      <c r="B578" s="90" t="s">
        <v>65</v>
      </c>
      <c r="C578" s="91" t="s">
        <v>27</v>
      </c>
      <c r="D578" s="95">
        <v>6.61</v>
      </c>
      <c r="E578" s="36"/>
      <c r="F578" s="41"/>
      <c r="G578" s="38"/>
      <c r="H578" s="136"/>
    </row>
    <row r="579" spans="1:8" s="27" customFormat="1" ht="33.75">
      <c r="A579" s="33" t="s">
        <v>1005</v>
      </c>
      <c r="B579" s="90" t="s">
        <v>66</v>
      </c>
      <c r="C579" s="91" t="s">
        <v>29</v>
      </c>
      <c r="D579" s="95">
        <v>118.98</v>
      </c>
      <c r="E579" s="36"/>
      <c r="F579" s="37"/>
      <c r="G579" s="38"/>
      <c r="H579" s="136"/>
    </row>
    <row r="580" spans="1:8" s="61" customFormat="1">
      <c r="A580" s="62" t="s">
        <v>114</v>
      </c>
      <c r="B580" s="63" t="s">
        <v>394</v>
      </c>
      <c r="C580" s="59"/>
      <c r="D580" s="59">
        <v>0</v>
      </c>
      <c r="E580" s="59"/>
      <c r="F580" s="59"/>
      <c r="G580" s="60">
        <f>ROUND(SUM(G581:G583),2)</f>
        <v>0</v>
      </c>
      <c r="H580" s="136"/>
    </row>
    <row r="581" spans="1:8" s="27" customFormat="1" ht="90">
      <c r="A581" s="33" t="s">
        <v>1006</v>
      </c>
      <c r="B581" s="90" t="s">
        <v>401</v>
      </c>
      <c r="C581" s="91" t="s">
        <v>27</v>
      </c>
      <c r="D581" s="95">
        <v>8.5399999999999991</v>
      </c>
      <c r="E581" s="36"/>
      <c r="F581" s="37"/>
      <c r="G581" s="38"/>
      <c r="H581" s="136"/>
    </row>
    <row r="582" spans="1:8" s="27" customFormat="1" ht="22.5">
      <c r="A582" s="33" t="s">
        <v>1007</v>
      </c>
      <c r="B582" s="90" t="s">
        <v>402</v>
      </c>
      <c r="C582" s="91" t="s">
        <v>26</v>
      </c>
      <c r="D582" s="95">
        <v>1312.21</v>
      </c>
      <c r="E582" s="36"/>
      <c r="F582" s="37"/>
      <c r="G582" s="38"/>
      <c r="H582" s="136"/>
    </row>
    <row r="583" spans="1:8" s="27" customFormat="1" ht="78.75">
      <c r="A583" s="33" t="s">
        <v>1008</v>
      </c>
      <c r="B583" s="90" t="s">
        <v>247</v>
      </c>
      <c r="C583" s="91" t="s">
        <v>27</v>
      </c>
      <c r="D583" s="95">
        <v>65.61</v>
      </c>
      <c r="E583" s="36"/>
      <c r="F583" s="37"/>
      <c r="G583" s="38"/>
      <c r="H583" s="136"/>
    </row>
    <row r="584" spans="1:8" s="61" customFormat="1">
      <c r="A584" s="62" t="s">
        <v>115</v>
      </c>
      <c r="B584" s="63" t="s">
        <v>244</v>
      </c>
      <c r="C584" s="59"/>
      <c r="D584" s="59">
        <v>0</v>
      </c>
      <c r="E584" s="59"/>
      <c r="F584" s="59"/>
      <c r="G584" s="60">
        <f>ROUND(SUM(G585:G587),2)</f>
        <v>0</v>
      </c>
      <c r="H584" s="136"/>
    </row>
    <row r="585" spans="1:8" s="27" customFormat="1" ht="45">
      <c r="A585" s="33" t="s">
        <v>1009</v>
      </c>
      <c r="B585" s="90" t="s">
        <v>501</v>
      </c>
      <c r="C585" s="91" t="s">
        <v>30</v>
      </c>
      <c r="D585" s="95">
        <v>54.57</v>
      </c>
      <c r="E585" s="36"/>
      <c r="F585" s="37"/>
      <c r="G585" s="38"/>
      <c r="H585" s="136"/>
    </row>
    <row r="586" spans="1:8" s="27" customFormat="1" ht="45">
      <c r="A586" s="33" t="s">
        <v>1010</v>
      </c>
      <c r="B586" s="90" t="s">
        <v>502</v>
      </c>
      <c r="C586" s="91" t="s">
        <v>30</v>
      </c>
      <c r="D586" s="95">
        <v>53.24</v>
      </c>
      <c r="E586" s="36"/>
      <c r="F586" s="37"/>
      <c r="G586" s="38"/>
      <c r="H586" s="136"/>
    </row>
    <row r="587" spans="1:8" s="27" customFormat="1" ht="45">
      <c r="A587" s="33" t="s">
        <v>1011</v>
      </c>
      <c r="B587" s="90" t="s">
        <v>463</v>
      </c>
      <c r="C587" s="91" t="s">
        <v>26</v>
      </c>
      <c r="D587" s="95">
        <v>110.15</v>
      </c>
      <c r="E587" s="36"/>
      <c r="F587" s="37"/>
      <c r="G587" s="38"/>
      <c r="H587" s="136"/>
    </row>
    <row r="588" spans="1:8" s="61" customFormat="1">
      <c r="A588" s="62" t="s">
        <v>116</v>
      </c>
      <c r="B588" s="63" t="s">
        <v>190</v>
      </c>
      <c r="C588" s="59"/>
      <c r="D588" s="59">
        <v>0</v>
      </c>
      <c r="E588" s="59"/>
      <c r="F588" s="59"/>
      <c r="G588" s="60">
        <f>ROUND(SUM(G589:G591),2)</f>
        <v>0</v>
      </c>
      <c r="H588" s="136"/>
    </row>
    <row r="589" spans="1:8" s="27" customFormat="1" ht="33.75">
      <c r="A589" s="33" t="s">
        <v>1012</v>
      </c>
      <c r="B589" s="90" t="s">
        <v>404</v>
      </c>
      <c r="C589" s="91" t="s">
        <v>28</v>
      </c>
      <c r="D589" s="95">
        <v>4</v>
      </c>
      <c r="E589" s="36"/>
      <c r="F589" s="37"/>
      <c r="G589" s="38"/>
      <c r="H589" s="136"/>
    </row>
    <row r="590" spans="1:8" s="27" customFormat="1" ht="45">
      <c r="A590" s="33" t="s">
        <v>1013</v>
      </c>
      <c r="B590" s="90" t="s">
        <v>405</v>
      </c>
      <c r="C590" s="91" t="s">
        <v>27</v>
      </c>
      <c r="D590" s="95">
        <v>15.19</v>
      </c>
      <c r="E590" s="36"/>
      <c r="F590" s="37"/>
      <c r="G590" s="38"/>
      <c r="H590" s="136"/>
    </row>
    <row r="591" spans="1:8" s="27" customFormat="1" ht="33.75">
      <c r="A591" s="33" t="s">
        <v>1014</v>
      </c>
      <c r="B591" s="90" t="s">
        <v>406</v>
      </c>
      <c r="C591" s="91" t="s">
        <v>27</v>
      </c>
      <c r="D591" s="95">
        <v>30.38</v>
      </c>
      <c r="E591" s="36"/>
      <c r="F591" s="37"/>
      <c r="G591" s="38"/>
      <c r="H591" s="136"/>
    </row>
    <row r="592" spans="1:8" s="27" customFormat="1">
      <c r="A592" s="25" t="s">
        <v>117</v>
      </c>
      <c r="B592" s="40" t="s">
        <v>288</v>
      </c>
      <c r="C592" s="40"/>
      <c r="D592" s="40">
        <v>0</v>
      </c>
      <c r="E592" s="40"/>
      <c r="F592" s="40"/>
      <c r="G592" s="26">
        <f>ROUND(SUM(G593:G594),2)</f>
        <v>0</v>
      </c>
      <c r="H592" s="136"/>
    </row>
    <row r="593" spans="1:8" s="27" customFormat="1" ht="67.5">
      <c r="A593" s="33" t="s">
        <v>1015</v>
      </c>
      <c r="B593" s="90" t="s">
        <v>410</v>
      </c>
      <c r="C593" s="91" t="s">
        <v>26</v>
      </c>
      <c r="D593" s="95">
        <v>25.2</v>
      </c>
      <c r="E593" s="36"/>
      <c r="F593" s="37"/>
      <c r="G593" s="38"/>
      <c r="H593" s="136"/>
    </row>
    <row r="594" spans="1:8" s="27" customFormat="1" ht="56.25">
      <c r="A594" s="33" t="s">
        <v>1016</v>
      </c>
      <c r="B594" s="90" t="s">
        <v>409</v>
      </c>
      <c r="C594" s="91" t="s">
        <v>30</v>
      </c>
      <c r="D594" s="95">
        <v>72.8</v>
      </c>
      <c r="E594" s="36"/>
      <c r="F594" s="37"/>
      <c r="G594" s="38"/>
      <c r="H594" s="136"/>
    </row>
    <row r="595" spans="1:8" s="27" customFormat="1">
      <c r="A595" s="25" t="s">
        <v>261</v>
      </c>
      <c r="B595" s="40" t="s">
        <v>408</v>
      </c>
      <c r="C595" s="40"/>
      <c r="D595" s="40">
        <v>0</v>
      </c>
      <c r="E595" s="40"/>
      <c r="F595" s="40"/>
      <c r="G595" s="26">
        <f>ROUND(SUM(G596),2)</f>
        <v>0</v>
      </c>
      <c r="H595" s="136"/>
    </row>
    <row r="596" spans="1:8" s="27" customFormat="1" ht="45">
      <c r="A596" s="33" t="s">
        <v>1017</v>
      </c>
      <c r="B596" s="90" t="s">
        <v>194</v>
      </c>
      <c r="C596" s="91" t="s">
        <v>28</v>
      </c>
      <c r="D596" s="95">
        <v>2</v>
      </c>
      <c r="E596" s="36"/>
      <c r="F596" s="37"/>
      <c r="G596" s="38"/>
      <c r="H596" s="136"/>
    </row>
    <row r="597" spans="1:8" s="61" customFormat="1">
      <c r="A597" s="62" t="s">
        <v>407</v>
      </c>
      <c r="B597" s="63" t="s">
        <v>212</v>
      </c>
      <c r="C597" s="59"/>
      <c r="D597" s="59">
        <v>0</v>
      </c>
      <c r="E597" s="59"/>
      <c r="F597" s="59"/>
      <c r="G597" s="60">
        <f>ROUND(SUM(G598),2)</f>
        <v>0</v>
      </c>
      <c r="H597" s="136"/>
    </row>
    <row r="598" spans="1:8" s="27" customFormat="1" ht="22.5">
      <c r="A598" s="33" t="s">
        <v>1018</v>
      </c>
      <c r="B598" s="90" t="s">
        <v>31</v>
      </c>
      <c r="C598" s="91" t="s">
        <v>26</v>
      </c>
      <c r="D598" s="95">
        <v>1475.1</v>
      </c>
      <c r="E598" s="36"/>
      <c r="F598" s="39"/>
      <c r="G598" s="38"/>
      <c r="H598" s="136"/>
    </row>
    <row r="599" spans="1:8" s="27" customFormat="1" ht="12" customHeight="1">
      <c r="A599" s="33"/>
      <c r="B599" s="90"/>
      <c r="C599" s="91"/>
      <c r="D599" s="95"/>
      <c r="E599" s="36"/>
      <c r="F599" s="39"/>
      <c r="G599" s="38"/>
      <c r="H599" s="136"/>
    </row>
    <row r="600" spans="1:8" s="27" customFormat="1" ht="12" customHeight="1">
      <c r="A600" s="33"/>
      <c r="B600" s="90"/>
      <c r="C600" s="91"/>
      <c r="D600" s="95"/>
      <c r="E600" s="36"/>
      <c r="F600" s="39"/>
      <c r="G600" s="38"/>
      <c r="H600" s="136"/>
    </row>
    <row r="601" spans="1:8" s="27" customFormat="1" ht="12" customHeight="1">
      <c r="A601" s="33"/>
      <c r="B601" s="90"/>
      <c r="C601" s="91"/>
      <c r="D601" s="95"/>
      <c r="E601" s="36"/>
      <c r="F601" s="39"/>
      <c r="G601" s="38"/>
      <c r="H601" s="136"/>
    </row>
    <row r="602" spans="1:8" s="27" customFormat="1">
      <c r="A602" s="33"/>
      <c r="B602" s="34"/>
      <c r="C602" s="35"/>
      <c r="D602" s="98"/>
      <c r="E602" s="36"/>
      <c r="F602" s="37"/>
      <c r="G602" s="38"/>
    </row>
    <row r="603" spans="1:8" s="61" customFormat="1">
      <c r="A603" s="62"/>
      <c r="B603" s="63" t="s">
        <v>507</v>
      </c>
      <c r="C603" s="59"/>
      <c r="D603" s="59"/>
      <c r="E603" s="59"/>
      <c r="F603" s="59"/>
      <c r="G603" s="60">
        <f>+G606+G647+G669</f>
        <v>0</v>
      </c>
    </row>
    <row r="604" spans="1:8" s="27" customFormat="1" ht="45">
      <c r="A604" s="33"/>
      <c r="B604" s="150" t="str">
        <f>+B5</f>
        <v>Conexión peatonal y vehicular al Centro Metropolitano del Adulto Mayor (CEMAM) en calle cerrada Santa Laura, incluye: pavimentación y mejoramiento al entorno urbano, modernización de redes básicas de alcantarillado, conducción y distribución, infraestructura urbana y obras complementarias, Municipio de Zapopan, Jalisco</v>
      </c>
      <c r="C604" s="35"/>
      <c r="D604" s="98"/>
      <c r="E604" s="36"/>
      <c r="F604" s="37"/>
      <c r="G604" s="38"/>
    </row>
    <row r="605" spans="1:8" s="27" customFormat="1">
      <c r="A605" s="33"/>
      <c r="B605" s="34"/>
      <c r="C605" s="35"/>
      <c r="D605" s="98"/>
      <c r="E605" s="36"/>
      <c r="F605" s="37"/>
      <c r="G605" s="38"/>
    </row>
    <row r="606" spans="1:8" s="61" customFormat="1">
      <c r="A606" s="154" t="s">
        <v>14</v>
      </c>
      <c r="B606" s="155" t="str">
        <f>+B16</f>
        <v>PEATONALIZACIÓN</v>
      </c>
      <c r="C606" s="155"/>
      <c r="D606" s="155"/>
      <c r="E606" s="155"/>
      <c r="F606" s="155"/>
      <c r="G606" s="156">
        <f>+G16</f>
        <v>0</v>
      </c>
      <c r="H606" s="136"/>
    </row>
    <row r="607" spans="1:8" s="43" customFormat="1">
      <c r="A607" s="44" t="str">
        <f>+A17</f>
        <v>A1</v>
      </c>
      <c r="B607" s="113" t="str">
        <f>+B17</f>
        <v>PREELIMINARES</v>
      </c>
      <c r="C607" s="113"/>
      <c r="D607" s="113"/>
      <c r="E607" s="113"/>
      <c r="F607" s="45"/>
      <c r="G607" s="148">
        <f>+G17</f>
        <v>0</v>
      </c>
    </row>
    <row r="608" spans="1:8" s="43" customFormat="1">
      <c r="A608" s="44" t="str">
        <f>+A27</f>
        <v>A2</v>
      </c>
      <c r="B608" s="113" t="str">
        <f>+B27</f>
        <v>MURO PERIMETRAL</v>
      </c>
      <c r="C608" s="113"/>
      <c r="D608" s="113"/>
      <c r="E608" s="113"/>
      <c r="F608" s="45"/>
      <c r="G608" s="148">
        <f>+G27</f>
        <v>0</v>
      </c>
    </row>
    <row r="609" spans="1:7" s="43" customFormat="1">
      <c r="A609" s="46" t="str">
        <f>A28</f>
        <v>A2.1</v>
      </c>
      <c r="B609" s="47" t="str">
        <f>B28</f>
        <v xml:space="preserve"> EXCAVACIONES Y RELLENOS</v>
      </c>
      <c r="C609" s="48"/>
      <c r="D609" s="99"/>
      <c r="E609" s="45"/>
      <c r="F609" s="45"/>
      <c r="G609" s="49">
        <f>G28</f>
        <v>0</v>
      </c>
    </row>
    <row r="610" spans="1:7" s="43" customFormat="1">
      <c r="A610" s="46" t="str">
        <f>A35</f>
        <v>A2.2</v>
      </c>
      <c r="B610" s="47" t="str">
        <f>B35</f>
        <v xml:space="preserve">CIMENTACIÓN  </v>
      </c>
      <c r="C610" s="48"/>
      <c r="D610" s="99"/>
      <c r="E610" s="45"/>
      <c r="F610" s="45"/>
      <c r="G610" s="49">
        <f>G35</f>
        <v>0</v>
      </c>
    </row>
    <row r="611" spans="1:7" s="43" customFormat="1">
      <c r="A611" s="46" t="str">
        <f>A46</f>
        <v>A2.3</v>
      </c>
      <c r="B611" s="47" t="str">
        <f>B46</f>
        <v>HERRERÍA PERIMETRAL Y PORTÓNES</v>
      </c>
      <c r="C611" s="48"/>
      <c r="D611" s="99"/>
      <c r="E611" s="45"/>
      <c r="F611" s="45"/>
      <c r="G611" s="49">
        <f>G46</f>
        <v>0</v>
      </c>
    </row>
    <row r="612" spans="1:7" s="43" customFormat="1">
      <c r="A612" s="44" t="str">
        <f>+A56</f>
        <v>A3</v>
      </c>
      <c r="B612" s="113" t="str">
        <f>+B56</f>
        <v>RAMPAS Y ESCALERAS</v>
      </c>
      <c r="C612" s="113"/>
      <c r="D612" s="113"/>
      <c r="E612" s="113"/>
      <c r="F612" s="45"/>
      <c r="G612" s="148">
        <f>+G56</f>
        <v>0</v>
      </c>
    </row>
    <row r="613" spans="1:7" s="43" customFormat="1">
      <c r="A613" s="46" t="str">
        <f>+A57</f>
        <v>A3.1</v>
      </c>
      <c r="B613" s="47" t="str">
        <f>+B57</f>
        <v>EXCAVACIONES Y RELLENOS</v>
      </c>
      <c r="C613" s="48"/>
      <c r="D613" s="99"/>
      <c r="E613" s="45"/>
      <c r="F613" s="45"/>
      <c r="G613" s="49">
        <f>+G57</f>
        <v>0</v>
      </c>
    </row>
    <row r="614" spans="1:7" s="43" customFormat="1">
      <c r="A614" s="46" t="str">
        <f>+A65</f>
        <v>A3.2</v>
      </c>
      <c r="B614" s="47" t="str">
        <f>+B65</f>
        <v>ANDADORES Y RAMPAS</v>
      </c>
      <c r="C614" s="48"/>
      <c r="D614" s="99"/>
      <c r="E614" s="45"/>
      <c r="F614" s="45"/>
      <c r="G614" s="49">
        <f>+G65</f>
        <v>0</v>
      </c>
    </row>
    <row r="615" spans="1:7" s="43" customFormat="1">
      <c r="A615" s="46" t="str">
        <f>+A78</f>
        <v>A3.3</v>
      </c>
      <c r="B615" s="47" t="str">
        <f>+B78</f>
        <v>MUROS DE CONTENCIÓN</v>
      </c>
      <c r="C615" s="48"/>
      <c r="D615" s="99"/>
      <c r="E615" s="45"/>
      <c r="F615" s="45"/>
      <c r="G615" s="49">
        <f>+G78</f>
        <v>0</v>
      </c>
    </row>
    <row r="616" spans="1:7" s="43" customFormat="1">
      <c r="A616" s="46" t="str">
        <f>+A88</f>
        <v>A3.4</v>
      </c>
      <c r="B616" s="47" t="str">
        <f>+B88</f>
        <v xml:space="preserve">HERRERÍA </v>
      </c>
      <c r="C616" s="48"/>
      <c r="D616" s="99"/>
      <c r="E616" s="45"/>
      <c r="F616" s="45"/>
      <c r="G616" s="49">
        <f>+G88</f>
        <v>0</v>
      </c>
    </row>
    <row r="617" spans="1:7" s="65" customFormat="1">
      <c r="A617" s="66" t="s">
        <v>178</v>
      </c>
      <c r="B617" s="67" t="str">
        <f>+B95</f>
        <v>VEGETACIÓN Y ARBOLADO</v>
      </c>
      <c r="C617" s="68"/>
      <c r="D617" s="100"/>
      <c r="E617" s="69"/>
      <c r="F617" s="69"/>
      <c r="G617" s="149">
        <f>+G95</f>
        <v>0</v>
      </c>
    </row>
    <row r="618" spans="1:7" s="65" customFormat="1">
      <c r="A618" s="66" t="str">
        <f>+A119</f>
        <v>A5</v>
      </c>
      <c r="B618" s="70" t="str">
        <f>+B119</f>
        <v>MOBILIARIO URBANO</v>
      </c>
      <c r="C618" s="68"/>
      <c r="D618" s="100"/>
      <c r="E618" s="69"/>
      <c r="F618" s="69"/>
      <c r="G618" s="149">
        <f>+G119</f>
        <v>0</v>
      </c>
    </row>
    <row r="619" spans="1:7" s="65" customFormat="1">
      <c r="A619" s="82" t="str">
        <f>+A133</f>
        <v>A6</v>
      </c>
      <c r="B619" s="70" t="str">
        <f>+B133</f>
        <v>PARKLET 1</v>
      </c>
      <c r="C619" s="68"/>
      <c r="D619" s="100"/>
      <c r="E619" s="69"/>
      <c r="F619" s="69"/>
      <c r="G619" s="149">
        <f>+G133</f>
        <v>0</v>
      </c>
    </row>
    <row r="620" spans="1:7" s="43" customFormat="1">
      <c r="A620" s="81" t="str">
        <f>+A134</f>
        <v>A6.1</v>
      </c>
      <c r="B620" s="47" t="str">
        <f>+B134</f>
        <v>EXCAVACIONES Y RELLENOS</v>
      </c>
      <c r="C620" s="48"/>
      <c r="D620" s="99"/>
      <c r="E620" s="45"/>
      <c r="F620" s="45"/>
      <c r="G620" s="49">
        <f>+G134</f>
        <v>0</v>
      </c>
    </row>
    <row r="621" spans="1:7" s="43" customFormat="1">
      <c r="A621" s="81" t="str">
        <f>+A140</f>
        <v>A6.2</v>
      </c>
      <c r="B621" s="47" t="str">
        <f>+B140</f>
        <v xml:space="preserve">CIMENTACIÓN </v>
      </c>
      <c r="C621" s="48"/>
      <c r="D621" s="99"/>
      <c r="E621" s="45"/>
      <c r="F621" s="45"/>
      <c r="G621" s="49">
        <f>+G140</f>
        <v>0</v>
      </c>
    </row>
    <row r="622" spans="1:7" s="43" customFormat="1">
      <c r="A622" s="81" t="str">
        <f>+A145</f>
        <v>A6.3</v>
      </c>
      <c r="B622" s="47" t="str">
        <f>+B145</f>
        <v xml:space="preserve">ESTRUCTURA  </v>
      </c>
      <c r="C622" s="48"/>
      <c r="D622" s="99"/>
      <c r="E622" s="45"/>
      <c r="F622" s="45"/>
      <c r="G622" s="49">
        <f>+G145</f>
        <v>0</v>
      </c>
    </row>
    <row r="623" spans="1:7" s="65" customFormat="1">
      <c r="A623" s="66" t="str">
        <f>+A151</f>
        <v>A7</v>
      </c>
      <c r="B623" s="70" t="str">
        <f>+B151</f>
        <v>ACCESO 01</v>
      </c>
      <c r="C623" s="68"/>
      <c r="D623" s="100"/>
      <c r="E623" s="69"/>
      <c r="F623" s="69"/>
      <c r="G623" s="149">
        <f>+G151</f>
        <v>0</v>
      </c>
    </row>
    <row r="624" spans="1:7" s="43" customFormat="1">
      <c r="A624" s="46" t="s">
        <v>238</v>
      </c>
      <c r="B624" s="47" t="str">
        <f>+B152</f>
        <v>PREELIMINARES</v>
      </c>
      <c r="C624" s="48"/>
      <c r="D624" s="99"/>
      <c r="E624" s="45"/>
      <c r="F624" s="45"/>
      <c r="G624" s="49">
        <f>+G152</f>
        <v>0</v>
      </c>
    </row>
    <row r="625" spans="1:7" s="58" customFormat="1">
      <c r="A625" s="46" t="s">
        <v>239</v>
      </c>
      <c r="B625" s="107" t="str">
        <f>+B166</f>
        <v>EXCAVACIÓN Y RELLENOS</v>
      </c>
      <c r="C625" s="107"/>
      <c r="D625" s="107"/>
      <c r="E625" s="107"/>
      <c r="F625" s="71"/>
      <c r="G625" s="49">
        <f>+G166</f>
        <v>0</v>
      </c>
    </row>
    <row r="626" spans="1:7" s="43" customFormat="1">
      <c r="A626" s="46" t="s">
        <v>240</v>
      </c>
      <c r="B626" s="47" t="str">
        <f>+B173</f>
        <v xml:space="preserve">CIMENTACIÓN </v>
      </c>
      <c r="C626" s="48"/>
      <c r="D626" s="99"/>
      <c r="E626" s="45"/>
      <c r="F626" s="45"/>
      <c r="G626" s="49">
        <f>+G173</f>
        <v>0</v>
      </c>
    </row>
    <row r="627" spans="1:7" s="43" customFormat="1">
      <c r="A627" s="46" t="s">
        <v>241</v>
      </c>
      <c r="B627" s="47" t="str">
        <f>+B180</f>
        <v>MUROS DE CONCRETO</v>
      </c>
      <c r="C627" s="48"/>
      <c r="D627" s="99"/>
      <c r="E627" s="45"/>
      <c r="F627" s="45"/>
      <c r="G627" s="49">
        <f>+G180</f>
        <v>0</v>
      </c>
    </row>
    <row r="628" spans="1:7" s="43" customFormat="1">
      <c r="A628" s="46" t="s">
        <v>242</v>
      </c>
      <c r="B628" s="47" t="str">
        <f>+B186</f>
        <v xml:space="preserve">ESTRUCTURA Y ALBAÑILERÍA </v>
      </c>
      <c r="C628" s="48"/>
      <c r="D628" s="99"/>
      <c r="E628" s="45"/>
      <c r="F628" s="45"/>
      <c r="G628" s="49">
        <f>+G186</f>
        <v>0</v>
      </c>
    </row>
    <row r="629" spans="1:7" s="43" customFormat="1">
      <c r="A629" s="46" t="s">
        <v>252</v>
      </c>
      <c r="B629" s="47" t="str">
        <f>+B196</f>
        <v>LOSA DE CONCRETO</v>
      </c>
      <c r="C629" s="48"/>
      <c r="D629" s="99"/>
      <c r="E629" s="45"/>
      <c r="F629" s="45"/>
      <c r="G629" s="49">
        <f>+G196</f>
        <v>0</v>
      </c>
    </row>
    <row r="630" spans="1:7" s="43" customFormat="1">
      <c r="A630" s="46" t="s">
        <v>377</v>
      </c>
      <c r="B630" s="47" t="str">
        <f>+B200</f>
        <v>IMPERMEABILIZACIÓN DE AZOTEA</v>
      </c>
      <c r="C630" s="48"/>
      <c r="D630" s="99"/>
      <c r="E630" s="45"/>
      <c r="F630" s="45"/>
      <c r="G630" s="49">
        <f>+G200</f>
        <v>0</v>
      </c>
    </row>
    <row r="631" spans="1:7" s="43" customFormat="1">
      <c r="A631" s="46" t="s">
        <v>376</v>
      </c>
      <c r="B631" s="47" t="str">
        <f>+B204</f>
        <v xml:space="preserve">RECUBRIMIENTOS Y ACABADOS </v>
      </c>
      <c r="C631" s="48"/>
      <c r="D631" s="99"/>
      <c r="E631" s="45"/>
      <c r="F631" s="45"/>
      <c r="G631" s="49">
        <f>+G204</f>
        <v>0</v>
      </c>
    </row>
    <row r="632" spans="1:7" s="43" customFormat="1">
      <c r="A632" s="46" t="s">
        <v>378</v>
      </c>
      <c r="B632" s="47" t="str">
        <f>+B213</f>
        <v>PORTÓN DE INGRESO</v>
      </c>
      <c r="C632" s="48"/>
      <c r="D632" s="99"/>
      <c r="E632" s="45"/>
      <c r="F632" s="45"/>
      <c r="G632" s="49">
        <f>+G213</f>
        <v>0</v>
      </c>
    </row>
    <row r="633" spans="1:7" s="43" customFormat="1">
      <c r="A633" s="46" t="s">
        <v>379</v>
      </c>
      <c r="B633" s="47" t="str">
        <f>+B222</f>
        <v xml:space="preserve">INSTALACIÓN ELÉCTRICA </v>
      </c>
      <c r="C633" s="48"/>
      <c r="D633" s="99"/>
      <c r="E633" s="45"/>
      <c r="F633" s="45"/>
      <c r="G633" s="49">
        <f>+G222</f>
        <v>0</v>
      </c>
    </row>
    <row r="634" spans="1:7" s="43" customFormat="1">
      <c r="A634" s="46" t="s">
        <v>380</v>
      </c>
      <c r="B634" s="47" t="str">
        <f>+B234</f>
        <v>INSTALACIÓN HIDRÁULICA, SANITARIA Y PLUVIAL (CASETA)</v>
      </c>
      <c r="C634" s="48"/>
      <c r="D634" s="99"/>
      <c r="E634" s="45"/>
      <c r="F634" s="45"/>
      <c r="G634" s="49">
        <f>+G234</f>
        <v>0</v>
      </c>
    </row>
    <row r="635" spans="1:7" s="43" customFormat="1">
      <c r="A635" s="46" t="s">
        <v>381</v>
      </c>
      <c r="B635" s="47" t="str">
        <f>+B254</f>
        <v xml:space="preserve">PUERTAS, VENTANAS Y HERRERÍA </v>
      </c>
      <c r="C635" s="48"/>
      <c r="D635" s="99"/>
      <c r="E635" s="45"/>
      <c r="F635" s="45"/>
      <c r="G635" s="49">
        <f>+G254</f>
        <v>0</v>
      </c>
    </row>
    <row r="636" spans="1:7" s="43" customFormat="1">
      <c r="A636" s="46" t="s">
        <v>382</v>
      </c>
      <c r="B636" s="47" t="str">
        <f>+B261</f>
        <v>CUBIERTA METÁLICA PERGOLADA</v>
      </c>
      <c r="C636" s="48"/>
      <c r="D636" s="99"/>
      <c r="E636" s="45"/>
      <c r="F636" s="45"/>
      <c r="G636" s="49">
        <f>+G261</f>
        <v>0</v>
      </c>
    </row>
    <row r="637" spans="1:7" s="43" customFormat="1">
      <c r="A637" s="46" t="s">
        <v>383</v>
      </c>
      <c r="B637" s="47" t="str">
        <f>+B267</f>
        <v>PLACA CONMEMORATIVA</v>
      </c>
      <c r="C637" s="48"/>
      <c r="D637" s="99"/>
      <c r="E637" s="45"/>
      <c r="F637" s="45"/>
      <c r="G637" s="49">
        <f>+G267</f>
        <v>0</v>
      </c>
    </row>
    <row r="638" spans="1:7" s="72" customFormat="1">
      <c r="A638" s="73" t="str">
        <f>+A270</f>
        <v>A8</v>
      </c>
      <c r="B638" s="74" t="str">
        <f>+B270</f>
        <v>ACCESO 02</v>
      </c>
      <c r="C638" s="75"/>
      <c r="D638" s="101"/>
      <c r="E638" s="76"/>
      <c r="F638" s="76"/>
      <c r="G638" s="148">
        <f>+G270</f>
        <v>0</v>
      </c>
    </row>
    <row r="639" spans="1:7" s="43" customFormat="1">
      <c r="A639" s="46" t="str">
        <f>+A271</f>
        <v>A8.1</v>
      </c>
      <c r="B639" s="47" t="str">
        <f>+B271</f>
        <v>EXCAVACIÓN Y RELLENOS</v>
      </c>
      <c r="C639" s="48"/>
      <c r="D639" s="99"/>
      <c r="E639" s="45"/>
      <c r="F639" s="45"/>
      <c r="G639" s="49">
        <f>+G271</f>
        <v>0</v>
      </c>
    </row>
    <row r="640" spans="1:7" s="43" customFormat="1">
      <c r="A640" s="46" t="str">
        <f>+A278</f>
        <v>A8.2</v>
      </c>
      <c r="B640" s="47" t="str">
        <f>+B278</f>
        <v xml:space="preserve">CIMENTACIÓN </v>
      </c>
      <c r="C640" s="48"/>
      <c r="D640" s="99"/>
      <c r="E640" s="45"/>
      <c r="F640" s="45"/>
      <c r="G640" s="49">
        <f>+G278</f>
        <v>0</v>
      </c>
    </row>
    <row r="641" spans="1:8" s="43" customFormat="1">
      <c r="A641" s="46" t="str">
        <f>+A285</f>
        <v>A8.3</v>
      </c>
      <c r="B641" s="47" t="str">
        <f>+B285</f>
        <v>MUROS DE CONCRETO</v>
      </c>
      <c r="C641" s="48"/>
      <c r="D641" s="99"/>
      <c r="E641" s="45"/>
      <c r="F641" s="45"/>
      <c r="G641" s="49">
        <f>+G285</f>
        <v>0</v>
      </c>
    </row>
    <row r="642" spans="1:8" s="43" customFormat="1">
      <c r="A642" s="46" t="str">
        <f>+A293</f>
        <v>A8.4</v>
      </c>
      <c r="B642" s="47" t="str">
        <f>+B293</f>
        <v>PORTÓN DE INGRESO</v>
      </c>
      <c r="C642" s="48"/>
      <c r="D642" s="99"/>
      <c r="E642" s="45"/>
      <c r="F642" s="45"/>
      <c r="G642" s="49">
        <f>+G293</f>
        <v>0</v>
      </c>
    </row>
    <row r="643" spans="1:8" s="43" customFormat="1">
      <c r="A643" s="46" t="str">
        <f>+A298</f>
        <v>A8.5</v>
      </c>
      <c r="B643" s="47" t="str">
        <f>+B298</f>
        <v>CUBIERTA METÁLICA PERGOLADA</v>
      </c>
      <c r="C643" s="48"/>
      <c r="D643" s="99"/>
      <c r="E643" s="45"/>
      <c r="F643" s="45"/>
      <c r="G643" s="49">
        <f>+G298</f>
        <v>0</v>
      </c>
    </row>
    <row r="644" spans="1:8" s="43" customFormat="1">
      <c r="A644" s="46" t="str">
        <f>+A303</f>
        <v>A8.6</v>
      </c>
      <c r="B644" s="47" t="str">
        <f>+B303</f>
        <v>PLACA CONMEMORATIVA</v>
      </c>
      <c r="C644" s="48"/>
      <c r="D644" s="99"/>
      <c r="E644" s="45"/>
      <c r="F644" s="45"/>
      <c r="G644" s="49">
        <f>+G303</f>
        <v>0</v>
      </c>
    </row>
    <row r="645" spans="1:8" s="72" customFormat="1">
      <c r="A645" s="73" t="str">
        <f>+A305</f>
        <v>A9</v>
      </c>
      <c r="B645" s="74" t="str">
        <f>+B305</f>
        <v>RED DE ALUMBRADO PÚBLICO</v>
      </c>
      <c r="C645" s="75"/>
      <c r="D645" s="101"/>
      <c r="E645" s="76"/>
      <c r="F645" s="76"/>
      <c r="G645" s="148">
        <f>+G305</f>
        <v>0</v>
      </c>
    </row>
    <row r="646" spans="1:8" s="72" customFormat="1">
      <c r="A646" s="73" t="str">
        <f>+A334</f>
        <v>A10</v>
      </c>
      <c r="B646" s="74" t="str">
        <f>+B334</f>
        <v>LIMPIEZA</v>
      </c>
      <c r="C646" s="75"/>
      <c r="D646" s="101"/>
      <c r="E646" s="76"/>
      <c r="F646" s="76"/>
      <c r="G646" s="148">
        <f>+G334</f>
        <v>0</v>
      </c>
    </row>
    <row r="647" spans="1:8" s="61" customFormat="1">
      <c r="A647" s="154" t="str">
        <f t="shared" ref="A647:B649" si="0">+A336</f>
        <v>B</v>
      </c>
      <c r="B647" s="155" t="str">
        <f t="shared" si="0"/>
        <v>VIALIDAD</v>
      </c>
      <c r="C647" s="155"/>
      <c r="D647" s="155"/>
      <c r="E647" s="155"/>
      <c r="F647" s="155"/>
      <c r="G647" s="156">
        <f>+G336</f>
        <v>0</v>
      </c>
      <c r="H647" s="136"/>
    </row>
    <row r="648" spans="1:8" s="43" customFormat="1">
      <c r="A648" s="80" t="str">
        <f t="shared" si="0"/>
        <v>B1</v>
      </c>
      <c r="B648" s="79" t="str">
        <f t="shared" si="0"/>
        <v>PAVIMENTACIÓN</v>
      </c>
      <c r="C648" s="79"/>
      <c r="D648" s="79"/>
      <c r="E648" s="79"/>
      <c r="F648" s="45"/>
      <c r="G648" s="148">
        <f>+G337</f>
        <v>0</v>
      </c>
    </row>
    <row r="649" spans="1:8" s="43" customFormat="1">
      <c r="A649" s="81" t="str">
        <f t="shared" si="0"/>
        <v>B1.1</v>
      </c>
      <c r="B649" s="47" t="str">
        <f t="shared" si="0"/>
        <v>PRELIMINARES</v>
      </c>
      <c r="C649" s="48"/>
      <c r="D649" s="99"/>
      <c r="E649" s="45"/>
      <c r="F649" s="45"/>
      <c r="G649" s="49">
        <f>+G338</f>
        <v>0</v>
      </c>
    </row>
    <row r="650" spans="1:8" s="43" customFormat="1">
      <c r="A650" s="81" t="str">
        <f>+A349</f>
        <v>B1.2</v>
      </c>
      <c r="B650" s="47" t="str">
        <f>+B349</f>
        <v>TERRACERÍAS</v>
      </c>
      <c r="C650" s="48"/>
      <c r="D650" s="99"/>
      <c r="E650" s="45"/>
      <c r="F650" s="45"/>
      <c r="G650" s="49">
        <f>+G349</f>
        <v>0</v>
      </c>
    </row>
    <row r="651" spans="1:8" s="43" customFormat="1">
      <c r="A651" s="81" t="str">
        <f>+A357</f>
        <v>B1.3</v>
      </c>
      <c r="B651" s="47" t="str">
        <f>+B357</f>
        <v>PAVIMENTO HIDRÁULICO</v>
      </c>
      <c r="C651" s="48"/>
      <c r="D651" s="99"/>
      <c r="E651" s="45"/>
      <c r="F651" s="45"/>
      <c r="G651" s="49">
        <f>+G357</f>
        <v>0</v>
      </c>
    </row>
    <row r="652" spans="1:8" s="43" customFormat="1">
      <c r="A652" s="80" t="str">
        <f>+A366</f>
        <v>B2</v>
      </c>
      <c r="B652" s="56" t="str">
        <f>+B366</f>
        <v>BANQUETAS, CRUCES PEATONALES Y ACCESIBILIDAD UNIVERSAL</v>
      </c>
      <c r="C652" s="56"/>
      <c r="D652" s="92"/>
      <c r="E652" s="56"/>
      <c r="F652" s="45"/>
      <c r="G652" s="148">
        <f>+G366</f>
        <v>0</v>
      </c>
    </row>
    <row r="653" spans="1:8" s="43" customFormat="1">
      <c r="A653" s="80" t="str">
        <f>+A388</f>
        <v>B3</v>
      </c>
      <c r="B653" s="56" t="str">
        <f>+B388</f>
        <v>ÁREAS VERDES</v>
      </c>
      <c r="C653" s="56"/>
      <c r="D653" s="92"/>
      <c r="E653" s="56"/>
      <c r="F653" s="45"/>
      <c r="G653" s="148">
        <f>+G388</f>
        <v>0</v>
      </c>
    </row>
    <row r="654" spans="1:8" s="43" customFormat="1">
      <c r="A654" s="80" t="str">
        <f>+A406</f>
        <v>B4</v>
      </c>
      <c r="B654" s="56" t="str">
        <f>+B406</f>
        <v>MOBILIARIO URBANO</v>
      </c>
      <c r="C654" s="56"/>
      <c r="D654" s="92"/>
      <c r="E654" s="56"/>
      <c r="F654" s="45"/>
      <c r="G654" s="148">
        <f>+G406</f>
        <v>0</v>
      </c>
    </row>
    <row r="655" spans="1:8" s="43" customFormat="1">
      <c r="A655" s="80" t="str">
        <f>+A408</f>
        <v>B5</v>
      </c>
      <c r="B655" s="56" t="str">
        <f>+B408</f>
        <v>SEÑALAMIENTO HORIZONTAL Y VERTICAL</v>
      </c>
      <c r="C655" s="56"/>
      <c r="D655" s="92"/>
      <c r="E655" s="56"/>
      <c r="F655" s="45"/>
      <c r="G655" s="148">
        <f>+G408</f>
        <v>0</v>
      </c>
    </row>
    <row r="656" spans="1:8" s="43" customFormat="1">
      <c r="A656" s="81" t="str">
        <f>+A409</f>
        <v>B5.1</v>
      </c>
      <c r="B656" s="47" t="str">
        <f>+B409</f>
        <v>SEÑALAMIENTO HORIZONTAL</v>
      </c>
      <c r="C656" s="48"/>
      <c r="D656" s="99"/>
      <c r="E656" s="45"/>
      <c r="F656" s="45"/>
      <c r="G656" s="49">
        <f>+G409</f>
        <v>0</v>
      </c>
    </row>
    <row r="657" spans="1:8" s="43" customFormat="1">
      <c r="A657" s="81" t="str">
        <f>+A424</f>
        <v>B5.2</v>
      </c>
      <c r="B657" s="47" t="str">
        <f>+B424</f>
        <v>SEÑALAMIENTO VERTICAL</v>
      </c>
      <c r="C657" s="48"/>
      <c r="D657" s="99"/>
      <c r="E657" s="45"/>
      <c r="F657" s="45"/>
      <c r="G657" s="49">
        <f>+G424</f>
        <v>0</v>
      </c>
    </row>
    <row r="658" spans="1:8" s="43" customFormat="1">
      <c r="A658" s="80" t="str">
        <f>+A428</f>
        <v>B6</v>
      </c>
      <c r="B658" s="56" t="str">
        <f>+B428</f>
        <v>ALCANTARILLADO SANITARIO</v>
      </c>
      <c r="C658" s="56"/>
      <c r="D658" s="92"/>
      <c r="E658" s="56"/>
      <c r="F658" s="45"/>
      <c r="G658" s="148">
        <f>+G428</f>
        <v>0</v>
      </c>
    </row>
    <row r="659" spans="1:8" s="43" customFormat="1">
      <c r="A659" s="81" t="str">
        <f>+A429</f>
        <v>B6.1</v>
      </c>
      <c r="B659" s="47" t="str">
        <f>+B429</f>
        <v>LÍNEA PRINCIPAL</v>
      </c>
      <c r="C659" s="48"/>
      <c r="D659" s="99"/>
      <c r="E659" s="45"/>
      <c r="F659" s="45"/>
      <c r="G659" s="49">
        <f>+G429</f>
        <v>0</v>
      </c>
    </row>
    <row r="660" spans="1:8" s="43" customFormat="1">
      <c r="A660" s="81" t="str">
        <f>+A445</f>
        <v>B6.2</v>
      </c>
      <c r="B660" s="47" t="str">
        <f>+B445</f>
        <v>POZOS DE VISITA</v>
      </c>
      <c r="C660" s="48"/>
      <c r="D660" s="99"/>
      <c r="E660" s="45"/>
      <c r="F660" s="45"/>
      <c r="G660" s="49">
        <f>+G445</f>
        <v>0</v>
      </c>
    </row>
    <row r="661" spans="1:8" s="43" customFormat="1">
      <c r="A661" s="81" t="str">
        <f>+A461</f>
        <v>B6.3</v>
      </c>
      <c r="B661" s="47" t="str">
        <f>+B461</f>
        <v>DESCARGAS DOMICILIARIAS</v>
      </c>
      <c r="C661" s="48"/>
      <c r="D661" s="99"/>
      <c r="E661" s="45"/>
      <c r="F661" s="45"/>
      <c r="G661" s="49">
        <f>+G461</f>
        <v>0</v>
      </c>
    </row>
    <row r="662" spans="1:8" s="43" customFormat="1">
      <c r="A662" s="80" t="str">
        <f>+A474</f>
        <v>B7</v>
      </c>
      <c r="B662" s="56" t="str">
        <f>+B474</f>
        <v>AGUA POTABLE</v>
      </c>
      <c r="C662" s="56"/>
      <c r="D662" s="92"/>
      <c r="E662" s="56"/>
      <c r="F662" s="45"/>
      <c r="G662" s="148">
        <f>+G474</f>
        <v>0</v>
      </c>
    </row>
    <row r="663" spans="1:8" s="43" customFormat="1">
      <c r="A663" s="81" t="str">
        <f>+A475</f>
        <v>B7.1</v>
      </c>
      <c r="B663" s="47" t="str">
        <f>+B475</f>
        <v>LÍNEA PRINCIPAL</v>
      </c>
      <c r="C663" s="48"/>
      <c r="D663" s="99"/>
      <c r="E663" s="45"/>
      <c r="F663" s="45"/>
      <c r="G663" s="49">
        <f>+G475</f>
        <v>0</v>
      </c>
    </row>
    <row r="664" spans="1:8" s="43" customFormat="1">
      <c r="A664" s="81" t="str">
        <f>+A485</f>
        <v>B7.2</v>
      </c>
      <c r="B664" s="47" t="str">
        <f>+B485</f>
        <v>TOMAS DOMICILIARIAS</v>
      </c>
      <c r="C664" s="48"/>
      <c r="D664" s="99"/>
      <c r="E664" s="45"/>
      <c r="F664" s="45"/>
      <c r="G664" s="49">
        <f>+G485</f>
        <v>0</v>
      </c>
    </row>
    <row r="665" spans="1:8" s="43" customFormat="1">
      <c r="A665" s="81" t="str">
        <f>+A501</f>
        <v>B7.3</v>
      </c>
      <c r="B665" s="47" t="str">
        <f>+B501</f>
        <v>CAJA DE VÁLVULAS</v>
      </c>
      <c r="C665" s="48"/>
      <c r="D665" s="99"/>
      <c r="E665" s="45"/>
      <c r="F665" s="45"/>
      <c r="G665" s="49">
        <f>+G501</f>
        <v>0</v>
      </c>
    </row>
    <row r="666" spans="1:8" s="43" customFormat="1">
      <c r="A666" s="81" t="str">
        <f>+A513</f>
        <v>B7.4</v>
      </c>
      <c r="B666" s="47" t="str">
        <f>+B513</f>
        <v>PIEZAS ESPECIALES</v>
      </c>
      <c r="C666" s="48"/>
      <c r="D666" s="99"/>
      <c r="E666" s="45"/>
      <c r="F666" s="45"/>
      <c r="G666" s="49">
        <f>+G513</f>
        <v>0</v>
      </c>
    </row>
    <row r="667" spans="1:8" s="43" customFormat="1">
      <c r="A667" s="80" t="str">
        <f>A533</f>
        <v>B8</v>
      </c>
      <c r="B667" s="87" t="str">
        <f>B533</f>
        <v>RED DE ALUMBRADO PÚBLICO</v>
      </c>
      <c r="C667" s="87"/>
      <c r="D667" s="92"/>
      <c r="E667" s="87"/>
      <c r="F667" s="45"/>
      <c r="G667" s="148">
        <f>G533</f>
        <v>0</v>
      </c>
    </row>
    <row r="668" spans="1:8" s="43" customFormat="1">
      <c r="A668" s="80" t="str">
        <f>+A564</f>
        <v>B9</v>
      </c>
      <c r="B668" s="56" t="str">
        <f>+B564</f>
        <v>LIMPIEZA</v>
      </c>
      <c r="C668" s="56"/>
      <c r="D668" s="92"/>
      <c r="E668" s="56"/>
      <c r="F668" s="45"/>
      <c r="G668" s="148">
        <f>+G564</f>
        <v>0</v>
      </c>
    </row>
    <row r="669" spans="1:8" s="61" customFormat="1">
      <c r="A669" s="154" t="str">
        <f>+A566</f>
        <v>C</v>
      </c>
      <c r="B669" s="155" t="str">
        <f>+B566</f>
        <v>GLORIETA</v>
      </c>
      <c r="C669" s="155"/>
      <c r="D669" s="155"/>
      <c r="E669" s="155"/>
      <c r="F669" s="155"/>
      <c r="G669" s="156">
        <f>+G566</f>
        <v>0</v>
      </c>
      <c r="H669" s="136"/>
    </row>
    <row r="670" spans="1:8" s="72" customFormat="1">
      <c r="A670" s="73" t="str">
        <f>+A567</f>
        <v>C1</v>
      </c>
      <c r="B670" s="74" t="str">
        <f>+B567</f>
        <v>PRELIMINARES</v>
      </c>
      <c r="C670" s="75"/>
      <c r="D670" s="101"/>
      <c r="E670" s="76"/>
      <c r="F670" s="76"/>
      <c r="G670" s="148">
        <f>+G567</f>
        <v>0</v>
      </c>
    </row>
    <row r="671" spans="1:8" s="72" customFormat="1">
      <c r="A671" s="73" t="str">
        <f>+A572</f>
        <v>C2</v>
      </c>
      <c r="B671" s="74" t="str">
        <f>+B572</f>
        <v>EXCAVACIÓN Y RELLENOS</v>
      </c>
      <c r="C671" s="75"/>
      <c r="D671" s="101"/>
      <c r="E671" s="76"/>
      <c r="F671" s="76"/>
      <c r="G671" s="148">
        <f>+G572</f>
        <v>0</v>
      </c>
    </row>
    <row r="672" spans="1:8" s="72" customFormat="1">
      <c r="A672" s="78" t="str">
        <f>+A580</f>
        <v>C3</v>
      </c>
      <c r="B672" s="74" t="str">
        <f>+B580</f>
        <v>PAVIMENTO ASFÁLTICO</v>
      </c>
      <c r="C672" s="75"/>
      <c r="D672" s="101"/>
      <c r="E672" s="76"/>
      <c r="F672" s="76"/>
      <c r="G672" s="148">
        <f>+G580</f>
        <v>0</v>
      </c>
    </row>
    <row r="673" spans="1:7" s="72" customFormat="1">
      <c r="A673" s="78" t="str">
        <f>+A584</f>
        <v>C4</v>
      </c>
      <c r="B673" s="74" t="str">
        <f>+B584</f>
        <v xml:space="preserve">BANQUETAS Y CRUCES PEATONALES </v>
      </c>
      <c r="C673" s="75"/>
      <c r="D673" s="101"/>
      <c r="E673" s="76"/>
      <c r="F673" s="76"/>
      <c r="G673" s="148">
        <f>+G584</f>
        <v>0</v>
      </c>
    </row>
    <row r="674" spans="1:7" s="72" customFormat="1">
      <c r="A674" s="78" t="str">
        <f>+A588</f>
        <v>C5</v>
      </c>
      <c r="B674" s="74" t="str">
        <f>+B588</f>
        <v>VEGETACIÓN Y ARBOLADO</v>
      </c>
      <c r="C674" s="75"/>
      <c r="D674" s="101"/>
      <c r="E674" s="76"/>
      <c r="F674" s="76"/>
      <c r="G674" s="148">
        <f>+G588</f>
        <v>0</v>
      </c>
    </row>
    <row r="675" spans="1:7" s="72" customFormat="1">
      <c r="A675" s="78" t="str">
        <f>A592</f>
        <v>C6</v>
      </c>
      <c r="B675" s="74" t="str">
        <f>B592</f>
        <v>SEÑALAMIENTO HORIZONTAL</v>
      </c>
      <c r="C675" s="75"/>
      <c r="D675" s="101"/>
      <c r="E675" s="76"/>
      <c r="F675" s="76"/>
      <c r="G675" s="148">
        <f>G592</f>
        <v>0</v>
      </c>
    </row>
    <row r="676" spans="1:7" s="72" customFormat="1">
      <c r="A676" s="78" t="str">
        <f>A595</f>
        <v>C7</v>
      </c>
      <c r="B676" s="74" t="str">
        <f>B595</f>
        <v>MOBILIARIO</v>
      </c>
      <c r="C676" s="75"/>
      <c r="D676" s="101"/>
      <c r="E676" s="76"/>
      <c r="F676" s="76"/>
      <c r="G676" s="148">
        <f>G595</f>
        <v>0</v>
      </c>
    </row>
    <row r="677" spans="1:7" s="43" customFormat="1">
      <c r="A677" s="78" t="str">
        <f>+A597</f>
        <v>C8</v>
      </c>
      <c r="B677" s="74" t="str">
        <f>+B597</f>
        <v>LIMPIEZA</v>
      </c>
      <c r="C677" s="75"/>
      <c r="D677" s="101"/>
      <c r="E677" s="76"/>
      <c r="F677" s="76"/>
      <c r="G677" s="148">
        <f>+G597</f>
        <v>0</v>
      </c>
    </row>
    <row r="678" spans="1:7" s="43" customFormat="1">
      <c r="A678" s="44"/>
      <c r="B678" s="56"/>
      <c r="C678" s="56"/>
      <c r="D678" s="92"/>
      <c r="E678" s="56"/>
      <c r="F678" s="45"/>
      <c r="G678" s="49"/>
    </row>
    <row r="679" spans="1:7" s="43" customFormat="1">
      <c r="A679" s="44"/>
      <c r="B679" s="56"/>
      <c r="C679" s="56"/>
      <c r="D679" s="92"/>
      <c r="E679" s="56"/>
      <c r="F679" s="45"/>
      <c r="G679" s="49"/>
    </row>
    <row r="680" spans="1:7" s="43" customFormat="1">
      <c r="A680" s="44"/>
      <c r="B680" s="56"/>
      <c r="C680" s="56"/>
      <c r="D680" s="92"/>
      <c r="E680" s="56"/>
      <c r="F680" s="45"/>
      <c r="G680" s="49"/>
    </row>
    <row r="681" spans="1:7" s="43" customFormat="1">
      <c r="A681" s="44"/>
      <c r="B681" s="56"/>
      <c r="C681" s="56"/>
      <c r="D681" s="92"/>
      <c r="E681" s="56"/>
      <c r="F681" s="45"/>
      <c r="G681" s="49"/>
    </row>
    <row r="682" spans="1:7" s="43" customFormat="1">
      <c r="A682" s="46"/>
      <c r="B682" s="47"/>
      <c r="C682" s="48"/>
      <c r="D682" s="99"/>
      <c r="E682" s="45"/>
      <c r="F682" s="45"/>
      <c r="G682" s="49"/>
    </row>
    <row r="683" spans="1:7" s="43" customFormat="1">
      <c r="A683" s="46"/>
      <c r="B683" s="50"/>
      <c r="C683" s="48"/>
      <c r="D683" s="99"/>
      <c r="E683" s="45"/>
      <c r="G683" s="51"/>
    </row>
    <row r="684" spans="1:7" s="43" customFormat="1" ht="15" customHeight="1">
      <c r="A684" s="120" t="s">
        <v>23</v>
      </c>
      <c r="B684" s="120"/>
      <c r="C684" s="120"/>
      <c r="D684" s="120"/>
      <c r="E684" s="120"/>
      <c r="F684" s="106" t="s">
        <v>15</v>
      </c>
      <c r="G684" s="52">
        <f>ROUND(SUM(G606+G647+G669),2)</f>
        <v>0</v>
      </c>
    </row>
    <row r="685" spans="1:7" s="43" customFormat="1" ht="15" customHeight="1">
      <c r="A685" s="121"/>
      <c r="B685" s="121"/>
      <c r="C685" s="121"/>
      <c r="D685" s="121"/>
      <c r="E685" s="121"/>
      <c r="F685" s="106" t="s">
        <v>16</v>
      </c>
      <c r="G685" s="53">
        <f>ROUND(PRODUCT(G684,0.16),2)</f>
        <v>0</v>
      </c>
    </row>
    <row r="686" spans="1:7" s="43" customFormat="1" ht="15.75">
      <c r="A686" s="121"/>
      <c r="B686" s="121"/>
      <c r="C686" s="121"/>
      <c r="D686" s="121"/>
      <c r="E686" s="121"/>
      <c r="F686" s="106" t="s">
        <v>17</v>
      </c>
      <c r="G686" s="54">
        <f>ROUND(SUM(G684,G685),2)</f>
        <v>0</v>
      </c>
    </row>
  </sheetData>
  <protectedRanges>
    <protectedRange sqref="B9:C9 B5" name="DATOS_3"/>
    <protectedRange sqref="C1" name="DATOS_1_2"/>
    <protectedRange sqref="F4:F7" name="DATOS_3_1_1"/>
  </protectedRanges>
  <autoFilter ref="A14:G598" xr:uid="{BA7F48DD-F5D3-4F36-AFAC-0F8820A24C48}"/>
  <mergeCells count="15">
    <mergeCell ref="C1:F1"/>
    <mergeCell ref="C8:F8"/>
    <mergeCell ref="A684:E684"/>
    <mergeCell ref="A685:E686"/>
    <mergeCell ref="C2:F3"/>
    <mergeCell ref="B5:B7"/>
    <mergeCell ref="B9:B10"/>
    <mergeCell ref="B625:E625"/>
    <mergeCell ref="G9:G10"/>
    <mergeCell ref="A12:G12"/>
    <mergeCell ref="B607:E607"/>
    <mergeCell ref="B608:E608"/>
    <mergeCell ref="B612:E612"/>
    <mergeCell ref="C9:F9"/>
    <mergeCell ref="C10:F10"/>
  </mergeCells>
  <phoneticPr fontId="26" type="noConversion"/>
  <printOptions horizontalCentered="1"/>
  <pageMargins left="0.39370078740157483" right="0.39370078740157483" top="0.39370078740157483" bottom="0.39370078740157483" header="0.27559055118110237" footer="0.19685039370078741"/>
  <pageSetup scale="47" fitToWidth="6" fitToHeight="6" orientation="landscape" r:id="rId1"/>
  <headerFooter>
    <oddFooter>&amp;CPágina &amp;P de &amp;N</oddFooter>
  </headerFooter>
  <rowBreaks count="3" manualBreakCount="3">
    <brk id="335" max="6" man="1"/>
    <brk id="601" max="16383" man="1"/>
    <brk id="64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Salvador Ceja Hermosillo</dc:creator>
  <cp:lastModifiedBy>YO</cp:lastModifiedBy>
  <cp:lastPrinted>2023-06-06T02:19:48Z</cp:lastPrinted>
  <dcterms:created xsi:type="dcterms:W3CDTF">2019-08-15T17:13:54Z</dcterms:created>
  <dcterms:modified xsi:type="dcterms:W3CDTF">2023-06-08T18:33:48Z</dcterms:modified>
</cp:coreProperties>
</file>