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9-2023\"/>
    </mc:Choice>
  </mc:AlternateContent>
  <xr:revisionPtr revIDLastSave="0" documentId="13_ncr:1_{D9ADB9FB-0A24-4EB7-BE28-59FEC7947B7E}" xr6:coauthVersionLast="36" xr6:coauthVersionMax="36" xr10:uidLastSave="{00000000-0000-0000-0000-000000000000}"/>
  <bookViews>
    <workbookView xWindow="0" yWindow="0" windowWidth="28800" windowHeight="10605" xr2:uid="{00000000-000D-0000-FFFF-FFFF00000000}"/>
  </bookViews>
  <sheets>
    <sheet name="CATÁLOGO" sheetId="3" r:id="rId1"/>
    <sheet name="Hoja1" sheetId="4" r:id="rId2"/>
  </sheets>
  <externalReferences>
    <externalReference r:id="rId3"/>
    <externalReference r:id="rId4"/>
  </externalReferences>
  <definedNames>
    <definedName name="_xlnm._FilterDatabase" localSheetId="0" hidden="1">CATÁLOGO!$A$14:$G$107</definedName>
    <definedName name="_xlnm._FilterDatabase" localSheetId="1" hidden="1">Hoja1!$A$2:$F$94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CATÁLOGO!$A$1:$G$131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112" i="3" l="1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3" i="4"/>
  <c r="G96" i="3" l="1"/>
  <c r="G41" i="3" l="1"/>
  <c r="B124" i="3" l="1"/>
  <c r="B123" i="3"/>
  <c r="B122" i="3"/>
  <c r="B121" i="3"/>
  <c r="B120" i="3"/>
  <c r="B119" i="3"/>
  <c r="B118" i="3"/>
  <c r="B117" i="3"/>
  <c r="B116" i="3"/>
  <c r="B115" i="3"/>
  <c r="B114" i="3"/>
  <c r="G123" i="3" l="1"/>
  <c r="G106" i="3" l="1"/>
  <c r="G124" i="3" s="1"/>
  <c r="G91" i="3"/>
  <c r="G17" i="3"/>
  <c r="G115" i="3" s="1"/>
  <c r="G117" i="3" l="1"/>
  <c r="G122" i="3"/>
  <c r="G50" i="3"/>
  <c r="G118" i="3" s="1"/>
  <c r="G32" i="3"/>
  <c r="G116" i="3" s="1"/>
  <c r="G82" i="3"/>
  <c r="G73" i="3"/>
  <c r="G119" i="3" s="1"/>
  <c r="G16" i="3" l="1"/>
  <c r="G114" i="3" s="1"/>
  <c r="G81" i="3"/>
  <c r="G120" i="3" s="1"/>
  <c r="G121" i="3"/>
  <c r="G129" i="3" l="1"/>
  <c r="G130" i="3" s="1"/>
  <c r="G131" i="3" s="1"/>
</calcChain>
</file>

<file path=xl/sharedStrings.xml><?xml version="1.0" encoding="utf-8"?>
<sst xmlns="http://schemas.openxmlformats.org/spreadsheetml/2006/main" count="737" uniqueCount="287">
  <si>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</si>
  <si>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</si>
  <si>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</si>
  <si>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</si>
  <si>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</si>
  <si>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</si>
  <si>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</si>
  <si>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</si>
  <si>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</si>
  <si>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</si>
  <si>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</si>
  <si>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</si>
  <si>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</si>
  <si>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</si>
  <si>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</si>
  <si>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</si>
  <si>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</si>
  <si>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</si>
  <si>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</si>
  <si>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</si>
  <si>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</si>
  <si>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</si>
  <si>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</si>
  <si>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</si>
  <si>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</si>
  <si>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</si>
  <si>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</si>
  <si>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</si>
  <si>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</si>
  <si>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</si>
  <si>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TRA.2</t>
  </si>
  <si>
    <t>M2</t>
  </si>
  <si>
    <t>M3</t>
  </si>
  <si>
    <t>PZA</t>
  </si>
  <si>
    <t>DEM.2</t>
  </si>
  <si>
    <t>CAR.1</t>
  </si>
  <si>
    <t>M3-KM</t>
  </si>
  <si>
    <t>ACA.1</t>
  </si>
  <si>
    <t>BAN.7</t>
  </si>
  <si>
    <t>COR.1</t>
  </si>
  <si>
    <t>CEN.6</t>
  </si>
  <si>
    <t>M</t>
  </si>
  <si>
    <t>MALL.6X6.10/10</t>
  </si>
  <si>
    <t>APL. 2CM 1:4</t>
  </si>
  <si>
    <t>DEM.G.30X15M</t>
  </si>
  <si>
    <t>SEÑALAMIENTO HORIZONTAL Y VERTICAL</t>
  </si>
  <si>
    <t>D1</t>
  </si>
  <si>
    <t>SEÑALAMIENTO HORIZONTAL</t>
  </si>
  <si>
    <t>D2</t>
  </si>
  <si>
    <t>LIM.1</t>
  </si>
  <si>
    <t>LIMPIEZA GRUESA DE OBRA, INCLUYE: ACARREO A BANCO DE OBRA, MANO DE OBRA, EQUIPO Y HERRAMIENTA.</t>
  </si>
  <si>
    <t>A3</t>
  </si>
  <si>
    <t>TERRACERÍAS</t>
  </si>
  <si>
    <t>KG</t>
  </si>
  <si>
    <t>ARB.8</t>
  </si>
  <si>
    <t>ARB.5</t>
  </si>
  <si>
    <t>ARB.7</t>
  </si>
  <si>
    <t>T.VEGETAL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</si>
  <si>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</si>
  <si>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EXC.2</t>
  </si>
  <si>
    <t>F</t>
  </si>
  <si>
    <t>PAVIMENTACIÓN</t>
  </si>
  <si>
    <t>ÁREAS VERDES</t>
  </si>
  <si>
    <t>SEÑALAMIENTO VERTICAL</t>
  </si>
  <si>
    <t>FOR.ES.30X15</t>
  </si>
  <si>
    <t>PINT.VIN</t>
  </si>
  <si>
    <t>ARB.3</t>
  </si>
  <si>
    <t>CATÁLOGO DE CONCEPTOS</t>
  </si>
  <si>
    <t>BOYA.23X23</t>
  </si>
  <si>
    <t>EXC.1</t>
  </si>
  <si>
    <t>BAS.1.A</t>
  </si>
  <si>
    <t>PRE.5.A</t>
  </si>
  <si>
    <t>REL.3.A</t>
  </si>
  <si>
    <t>REL.4.A</t>
  </si>
  <si>
    <t>HUELLA.30X5.200</t>
  </si>
  <si>
    <t>RED.VEL.001</t>
  </si>
  <si>
    <t>LOG.13</t>
  </si>
  <si>
    <t>ANCLA.POST.CON.01</t>
  </si>
  <si>
    <t>BRA.1</t>
  </si>
  <si>
    <t>RIEGO3</t>
  </si>
  <si>
    <t>RIEGO DE IMPREGNACIÓN EN SUPERFICIE DE BASE HIDRÁULICA CON EMULSIONES ASFÁLTICAS CATIÓNICAS RR-2K A RAZÓN DE 1.5 L/M2 CON POREO DE ARENA, INCLUYE: MANO DE OBRA, EQUIPO Y HERRAMIENTA.</t>
  </si>
  <si>
    <t>TAC.PUN.40X3.2</t>
  </si>
  <si>
    <t>SEÑ61X61</t>
  </si>
  <si>
    <t>SEÑ61X61-3</t>
  </si>
  <si>
    <t>SEÑ61X61-2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</si>
  <si>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</si>
  <si>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</si>
  <si>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</si>
  <si>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</si>
  <si>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</si>
  <si>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GUA.1</t>
  </si>
  <si>
    <t>LOSA-AJUSTE</t>
  </si>
  <si>
    <t>GUA.2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</si>
  <si>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</si>
  <si>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</si>
  <si>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</si>
  <si>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DEM.3</t>
  </si>
  <si>
    <t>ARB.9</t>
  </si>
  <si>
    <t>ARB.34</t>
  </si>
  <si>
    <t>GROUT.1</t>
  </si>
  <si>
    <t>ASENTAMIENTO DE PLACAS METÁLICAS DE POSTES A BASE DE GROUT NO METÁLICO, INCLUYE: MATERIALES, MANO DE OBRA, EQUIPO Y HERRAMIENTA.</t>
  </si>
  <si>
    <t>CORTE CON DISCO DE DIAMANTE HASTA 1/3 DE ESPESOR DE LA LOSA Y HASTA 3 MM DE ANCHO, INCLUYE: EQUIPO, DISCO DE DIAMANTE, HERRAMIENTA Y MANO DE OBRA.</t>
  </si>
  <si>
    <t xml:space="preserve">DEMOLICIÓN POR MEDIOS MECÁNICOS DE PAVIMENTO ASFÁLTICO, INCLUYE: HERRAMIENTA, ACARREO LIBRE A BANCO DE OBRA PARA SU POSTERIOR RETIRO, VOLUMEN MEDIDO EN SECCIÓN, ABUNDAMIENTO, EQUIPO Y MANO DE OBRA. 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</si>
  <si>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</si>
  <si>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 xml:space="preserve">DESPALME DE TERRENO NATURAL POR MEDIOS MECÁNICOS, DE 15 CM DE ESPESOR, INCLUYE: ACARREO DEL MATERIAL PARA SU POSTERIOR RETIRO, EQUIPO Y MANO DE OBRA. </t>
  </si>
  <si>
    <t>DESMONTAJE DE BROCAL Y TAPA DE HIERRO DÚCTIL CON RECUPERACIÓN, INCLUYE: HERRAMIENTA, DEMOLICIÓN PERIMETRAL DE BASE DE CONCRETO, RETIRO DE MATERIAL PRODUCTO DE LA DEMOLICIÓN DENTRO Y FUERA DE LA OBRA A TIRADERO AUTORIZADO, ACARREO, ALMACENAMIENTO DEL BROCAL Y TAPA AL SITIO QUE INDIQUE LA SUPERVISIÓN, EQUIPO Y MANO DE OBRA.</t>
  </si>
  <si>
    <t>DESMONTAJE DE BROCAL Y TAPA DE CONCRETO SIN RECUPERACIÓN, INCLUYE: HERRAMIENTA, DEMOLICIÓN PERIMETRAL DE BASE DE CONCRETO, RETIRO DE MATERIAL PRODUCTO DE LA DEMOLICIÓN DENTRO Y FUERA DE LA OBRA A TIRADERO AUTORIZADO, ACARREO, EQUIPO Y MANO DE OBRA.</t>
  </si>
  <si>
    <t>TALA, DERRIBO Y RETIRO DE ÁRBOL DE 9.00 A 12.00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</si>
  <si>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>TALA, DERRIBO Y RETIRO DE ÁRBOL DE 6.00 A 9.00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</si>
  <si>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>TALA, DERRIBO Y RETIRO DE ÁRBOL DE 3.00 A 6.00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</si>
  <si>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</si>
  <si>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</si>
  <si>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</si>
  <si>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</si>
  <si>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</si>
  <si>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</si>
  <si>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</si>
  <si>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</si>
  <si>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</si>
  <si>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</si>
  <si>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</si>
  <si>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</si>
  <si>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</si>
  <si>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</si>
  <si>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</si>
  <si>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</si>
  <si>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</si>
  <si>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</si>
  <si>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</si>
  <si>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>SUMINISTRO Y COLOCACIÓN DE BOYA METÁLICA DE TRÁNSITO AMARILLA DE 23 X 23 CM, INCLUYE: MATERIALES, ACARREOS, FIJACIÓN,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</si>
  <si>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</si>
  <si>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</si>
  <si>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GUARNICIÓN TIPO "I" EN SECCIÓN 15X35 CM DE ALTURA A BASE DE CONCRETO PREMEZCLADO F'C= 250 KG/CM2, T.M.A. 19 MM, R.N., ACABADO APARENTE, INCLUYE: CIMBRA, DESCIMBRA, COLADO, MATERIALES, CURADO, DESPERDICIOS, MANO DE OBRA, PRUEBAS DE LABORATORIO,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</si>
  <si>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</si>
  <si>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</si>
  <si>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BANQUETAS</t>
  </si>
  <si>
    <t xml:space="preserve">SUMINISTRO Y APLICACIÓN DE PINTURA TRÁFICO PARA PETATILLO (PASO PEATONAL) EN COLOR BLANCO Y/O AMARILLO, EN FRANJAS DE 40 CM DE ANCHO CON SEPARACIÓN DE 40 CM ENTRE CADA FRANJA, CON APLICACIÓN DE PRIMARIO PARA ASEGURAR EL CORRECTO ANCLAJE DE LA PINTURA Y DE MICROESFERA REFLEJANTE 330 GR/M2, APLICADA CON MAQUINA PINTARRAYA, INCLUYE: TRAZO, SEÑALAMIENTOS, MANO DE OBRA, PREPARACIÓN Y LIMPIEZA AL FINAL DE LA OBRA. </t>
  </si>
  <si>
    <t>RAY.4</t>
  </si>
  <si>
    <t>SUMINISTRO Y APLICACIÓN DE PINTURA TRÁFICO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</si>
  <si>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LOG.2</t>
  </si>
  <si>
    <t>SUMINISTRO Y APLICACIÓN DE PINTURA TRÁFICO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</si>
  <si>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LOG.3</t>
  </si>
  <si>
    <t>LOG.4</t>
  </si>
  <si>
    <t>SUMINISTRO Y APLICACIÓN DE PINTURA TRÁFICO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</si>
  <si>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TRÁFICO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</si>
  <si>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 xml:space="preserve">CARGA MECÁNICA Y ACARREO EN CAMIÓN DE MATERIAL PRODUCTO DE ESCOMBRO Y/O BASURA, A 1ER KILÓMETRO DE DISTANCIA, VOLUMEN MEDIDO EN SECCIONES, INCLUYE: REGALÍAS AL BANCO DE TIRO Y ABUNDAMIENTO. </t>
  </si>
  <si>
    <t xml:space="preserve">ACARREO EN CAMIÓN DE MATERIAL PRODUCTO DE ESCOMBRO Y/O BASURA, EN KILÓMETROS SUBSECUENTES. VOLUMEN MEDIDO EN SECCIONES, INCLUYE: ABUNDAMIENTO. </t>
  </si>
  <si>
    <t>ESCARIFICACIÓN DEL TERRENO NATURAL (CUMPLE CON CALIDAD DE SUBRASANTE) DE 20 CM DE ESPESOR POR MEDIOS MECÁNICOS, COMPACTADO AL 100% ± 2 DE SU P.V.S.M., PRUEBA AASHTO ESTANDAR, CBR DEL 20% MÍNIMO, INCLUYE: EXTENDIDO DEL MATERIAL, HOMOGENIZADO, AFINE DE LA SUPERFICIE, COMPACTADO, MANO DE OBRA, EQUIPO Y HERRAMIENTA.</t>
  </si>
  <si>
    <t>SUB-BASE HIDRÁULICA CON MATERIAL GRAVA - ARENA LIMOSA QUE GARANTICE NULA PLASTICIDAD Y UN V.R.S. MÍNIMO DEL 50%, DE ACUERDO A LA NORMATIVA S.I.C.T. (MATERIAL DEL LUGAR QUE CUMPLE SEGÚN LA MECÁNICA DE SUELOS), EN PROPORCIÓN 45% - 55% EN CAPAS NO MAYORES DE 20 CM DE ESPESOR, COMPACTADA AL 95% ± 2% DE SU P.V.S.M., PRUEBA AASHTO ESTÁNDAR, INCLUYE: HERRAMIENTA, MATERIALES, AGUA, EXTENDIDO, CONFORMACIÓN, COMPACTACIÓN, DESPERDICIOS, ABUNDAMIENTO, EQUIPO Y MANO DE OBRA.</t>
  </si>
  <si>
    <t>SUMINISTRO Y COLOCACIÓN DE CARPETA ASFÁLTICA DE 5 CM DE ESPESOR, MEZCLA EN CALIENTE HECHA EN PLANTA, CON CEMENTO PG 64-22 EKBE SUPERPAVE, SEGÚN DISEÑO, T.M.A. DE 1/2" A FINOS, CON EXTENDEDORA Y COMPACTADA AL 95% MARSHALL, INCLUYE: HERRAMIENTA, DELIMITACIÓN DEL ÁREA, LIMPIEZA, RETIRO DE RESIDUOS, PRUEBAS DE COMPACTACIÓN Y ESPESOR, PRUEBA DE CALIDAD, APLICACIÓN CON PETROLIZADORA DE RIEGO DE LIGA CON EMULSIÓN DE ROMPIMIENTO RÁPIDO (ECR-60) A RAZÓN DE 0.70 L/M2, TENDIDO DE LA MEZCLA ASFÁLTICA, COMPACTACIÓN MECÁNICA Y NEUMÁTICA, EQUIPO Y MANO DE OBRA.</t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</si>
  <si>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9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</si>
  <si>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BRAZO TIPO "I" DE 1.80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</si>
  <si>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9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  </r>
  </si>
  <si>
    <t xml:space="preserve">CARGA MECÁNICA Y ACARREO EN CAMIÓN DE MATERIAL PRODUCTO DE EXCAVACIÓN Y/O DEMOLICIONES, A 1ER KILÓMETRO DE DISTANCIA, VOLUMEN MEDIDO EN SECCIONES, INCLUYE: REGALÍAS AL BANCO DE TIRO Y ABUNDAMIENTO. </t>
  </si>
  <si>
    <t xml:space="preserve">ACARREO EN CAMIÓN DE MATERIAL PRODUCTO DE EXCAVACIÓN Y/O DEMOLICIONES, EN KILÓMETROS SUBSECUENTES. VOLUMEN MEDIDO EN SECCIONES, INCLUYE: ABUNDAMIENTO. </t>
  </si>
  <si>
    <t>SEÑ/SR-37.01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</si>
  <si>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</si>
  <si>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Pavimentación y obras complementarias de la calle Antiguo camino a Copalita, Municipio de Zapopan, Jalisco</t>
  </si>
  <si>
    <t>DOPI-MUN-PP-PAV-LP-064-2023</t>
  </si>
  <si>
    <t>PAVIMENTO ASFÁLTICO</t>
  </si>
  <si>
    <t xml:space="preserve">LUMINARIA LED PARA VIALIDAD ARTEIKE MODELO ARTE-SSTL003 80W STREET LIGHT SOLAR, POTENCIA DE 80 WATTS, EFICACIA LUMÍNICA DE 190 LM/W, 15,000 LM, GRADO DE PROTECCIÓN IP66 E IK10, 17 VMP, 21 VOC V VOLTAJE EN EL PANEL, VOLTAJE DE LA BATERÍA 12.8 AV, 80 AH AMPERES P/HR DE LA BATERÍA, BATERÍA LIFEP04, LED CREE, IRC ˃80, VIDA ÚTIL 70,000 HRS, CARGADOR SOLAR MPPT, 4,000°, 7 AÑOS DE GARANTÍA INTEGRAL, INCLUYE: HERRAMIENTA, MATERIALES, ACARREOS, ELEVACIONES, MANIOBRAS, EQUIPO Y MANO DE OBRA ESPECIALIZADA. </t>
  </si>
  <si>
    <t xml:space="preserve">DESMANTELAMIENTO, RETIRO Y REUBICACIÓN DE MALLA CICLÓN EXISTENTE, CON POSTES VERTICALES Y HORIZONTALES, CON ALAMBRES DE PÚAS EN LA PARTE SUPERIOR, INCLUYE: HERRAMIENTA, DEMOLICIÓN DE DADOS DE CONCRETO, TRAZO DE NUEVA UBICACIÓN, ELABORACIÓN DE NUEVOS DADOS DE CONCRETO, CIMBRA, DESCIMBRA, ACARREO Y APILE DE MATERIAL PRODUCTO DE EXCAVACIONES Y DEMOLICIONES A BANCO DE OBRA, EQUIPO Y MANO DE OBRA. </t>
  </si>
  <si>
    <t>LOSA DE AJUSTE EN SECCIÓN 45 X 20 CM DE CONCRETO F'C=250 KG/CM2, T.M.A. 19 MM, R.N, PREMEZCLADO, CON BOMBEO AL CENTRO PARA DAR FORMA DE CUNETA, INCLUYE: CIMBRA, DESCIMBRA, COLADO, MATERIALES, DESPERDICIOS, CURADO, MANO DE OBRA, PRUEBAS DE LABORATORIO, EQUIPO Y HERRAMIENTA.</t>
  </si>
  <si>
    <t>CUNETA FABRICADA CON LOSA DE CONCRETO HECHO EN OBRA F´C= 150 KG/CM2, T.M.A. 19 MM, 8 CM DE ESPESOR, ACABADO ESCOBILLADO, PORCENTAJE DE PENDIENTE DE ACUERDO A PROYECTO, INCLUYE: HERRAMIENTA, MATERIALES, DESPERDICIOS, CIMBRA, COLADO, CURADO, DESCIMBRA, ACARREOS AL LUGAR DE SU UTILIZACIÓN, EQUIPO Y MANO DE OBRA.</t>
  </si>
  <si>
    <t>LAVADERO FABRICADO CON LOSA DE CONCRETO HECHO EN OBRA F´C= 150 KG/CM2, T.M.A. 19 MM, 8 CM DE ESPESOR, ACABADO ESCOBILLADO, PORCENTAJE DE PENDIENTE DE ACUERDO A PROYECTO, INCLUYE: HERRAMIENTA, MATERIALES, DESPERDICIOS, CIMBRA, COLADO, CURADO, DESCIMBRA, ACARREOS AL LUGAR DE SU UTILIZACIÓN, EQUIPO Y MANO DE OBRA.</t>
  </si>
  <si>
    <t>ALUMBRADO PÚBLICO</t>
  </si>
  <si>
    <t>RENIVELACIÓN DE POZO DE VISITA TIPO "COMÚN" DE HASTA 30 CM DE ALTURA Y 60 CM DE DIÁMETRO INTERIOR, EN ÁREA DE VIALIDADES, A BASE DE MURO DE BLOCK DE JALCRETO DE 11X14X28 CM DE 28 CM DE ESPESOR (TEZÓN), ASENTADO CON MORTERO CEMENTO-ARENA EN PROPORCIÓN 1:3, APLANADO ACABADO PULIDO AL INTERIOR DEL POZO CON MORTERO CEMENTO-ARENA EN PROPORCIÓN 1:3 CON IMPERMEABILIZANTE INTEGRAL, INCLUYE: HERRAMIENTA, ELABORACIÓN DE MORTEROS, NIVELACIÓN, MATERIALES, EQUIPO Y MANO DE OBRA.</t>
  </si>
  <si>
    <t>BRO.1-ESC.ZAP</t>
  </si>
  <si>
    <t>REP.3CM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</si>
  <si>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</si>
  <si>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</si>
  <si>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ACE.1</t>
  </si>
  <si>
    <t>SUMINISTRO, HABILITADO Y COLOCACIÓN DE ACERO DE REFUERZO DE FY= 4200 KG/CM2, INCLUYE: MATERIALES, TRASLAPES, SILLETAS, HABILITADO, AMARRES, MANO DE OBRA, EQUIPO Y HERRAMIENTA.</t>
  </si>
  <si>
    <t>CONCRETO250</t>
  </si>
  <si>
    <t>CONCRETO HECHO EN OBRA DE F'C= 250 KG/CM2, T.MA. 3/4", R.N., INCLUYE: HERRAMIENTA, ELABORACIÓN DE CONCRETO, ACARREOS, COLADO, VIBRADO, EQUIPO Y MANO DE OBRA.</t>
  </si>
  <si>
    <t>OPZ4050007</t>
  </si>
  <si>
    <t>CIMBRA ACABADO COMÚN EN PERALTES DE LOSA (DIAMANTE) A BASE DE MADERA DE PINO DE 3A, INCLUYE: HERRAMIENTA, MATERIALES, ACARREOS, CORTES, HABILITADO, CIMBRADO, DESCIMBRA, EQUIPO Y MANO DE OBRA.</t>
  </si>
  <si>
    <t>BASE HIDRÁULICA DE 100% PRODUCTO DE TRITURACIÓN, EN CAPAS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</si>
  <si>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DESP.1</t>
  </si>
  <si>
    <t>DESM.M.C.M2.R</t>
  </si>
  <si>
    <t>DESM.BYT</t>
  </si>
  <si>
    <t>TALA.ARB.6M.01</t>
  </si>
  <si>
    <t>TALA.ARB.10M.01</t>
  </si>
  <si>
    <t>TALA.ARB.12M.01</t>
  </si>
  <si>
    <t>CAR.ACA.EXT</t>
  </si>
  <si>
    <t>PRE.5</t>
  </si>
  <si>
    <t>REN.3</t>
  </si>
  <si>
    <t>SUB.H.750</t>
  </si>
  <si>
    <t>CARP_ASFALT_5-M3</t>
  </si>
  <si>
    <t>CUNETA.HO.150.01</t>
  </si>
  <si>
    <t>LOS.8CM.150HO.01</t>
  </si>
  <si>
    <t>BOL.6.001</t>
  </si>
  <si>
    <t>PAS.1</t>
  </si>
  <si>
    <t>LUM.80W.REF</t>
  </si>
  <si>
    <t>POSTE.9.DP</t>
  </si>
  <si>
    <t>POSTE METÁLICO CÓNICO CIRCULAR DE 9 M,  PERCHA SENCILLA,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</si>
  <si>
    <t>SUMINISTRO Y COLOCACIÓN DE BRAZO TIPO "I" DE 1.80 m CED. 30, CON TUBULAR DE 2-3/8", PARA PERCHA EN POSTE METALICO, CON ELEVACION DE 0.72 m, PINTURA PRAIMER ANTICORROSIVA ROJO OXIDO Y PINTURA PARA ACABADO SEGÚN COLOR ACORDADO CON LA SUPERVISIÓN DE OBRA, INCLUYE: HERRAMIENTA, SUMINISTRO, FLETES, ACARREOS, ELEVACIÓN, PLOMEADO, EQUIPO Y MANO DE OBRA.</t>
  </si>
  <si>
    <t>SUMINISTRO Y COLOCACIÓN DE ANCLA PARA POSTE METÁLICO DE 9 M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1 1/4", RETIRO DE EXCEDENTES E INSTALACIÓN DE GUÍA CON ALAMBRE GALVANIZADO, EQUIPO Y MANO DE OBRA.</t>
  </si>
  <si>
    <t>PARTIDA</t>
  </si>
  <si>
    <t>CODIGO AUXILIAR</t>
  </si>
  <si>
    <t>CODIGO</t>
  </si>
  <si>
    <t>DESCRIPCION AUXILIAR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</si>
  <si>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</si>
  <si>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</si>
  <si>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</si>
  <si>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</si>
  <si>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</si>
  <si>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</si>
  <si>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</si>
  <si>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</si>
  <si>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</si>
  <si>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</si>
  <si>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</si>
  <si>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</si>
  <si>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</si>
  <si>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</si>
  <si>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</si>
  <si>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</si>
  <si>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</si>
  <si>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</si>
  <si>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</si>
  <si>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</si>
  <si>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</si>
  <si>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</si>
  <si>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</si>
  <si>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</si>
  <si>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</si>
  <si>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</si>
  <si>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</si>
  <si>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</si>
  <si>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</si>
  <si>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</si>
  <si>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</si>
  <si>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</si>
  <si>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</si>
  <si>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</si>
  <si>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</si>
  <si>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</si>
  <si>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</si>
  <si>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</si>
  <si>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</si>
  <si>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</si>
  <si>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</si>
  <si>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</si>
  <si>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</si>
  <si>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</si>
  <si>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</si>
  <si>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</si>
  <si>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</si>
  <si>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</si>
  <si>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</si>
  <si>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</si>
  <si>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</si>
  <si>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</si>
  <si>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</si>
  <si>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</si>
  <si>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</si>
  <si>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</si>
  <si>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</si>
  <si>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</si>
  <si>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</si>
  <si>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</si>
  <si>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</si>
  <si>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</si>
  <si>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</si>
  <si>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</si>
  <si>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</si>
  <si>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</si>
  <si>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</si>
  <si>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</si>
  <si>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</si>
  <si>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</si>
  <si>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</si>
  <si>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</si>
  <si>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</si>
  <si>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</si>
  <si>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</si>
  <si>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</si>
  <si>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</si>
  <si>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</si>
  <si>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</si>
  <si>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</si>
  <si>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</si>
  <si>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LICITACIÓN PUBLICA No.</t>
  </si>
  <si>
    <t>PE-1</t>
  </si>
  <si>
    <t>RAZÓN SOCIAL DEL LICITANTE</t>
  </si>
  <si>
    <t>RESUMEN DE PARTIDAS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</si>
</sst>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b/>
      <sz val="18"/>
      <name val="Isidora Bold"/>
    </font>
    <font>
      <b/>
      <sz val="20"/>
      <name val="Isidora Bold"/>
    </font>
    <font>
      <b/>
      <sz val="8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08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7" xfId="2" applyFont="1" applyBorder="1" applyAlignment="1">
      <alignment horizontal="center" vertical="top"/>
    </xf>
    <xf numFmtId="2" fontId="8" fillId="0" borderId="7" xfId="2" applyNumberFormat="1" applyFont="1" applyBorder="1" applyAlignment="1">
      <alignment horizontal="right" vertical="top"/>
    </xf>
    <xf numFmtId="164" fontId="9" fillId="0" borderId="7" xfId="2" applyNumberFormat="1" applyFont="1" applyBorder="1" applyAlignment="1">
      <alignment horizontal="right" vertical="top"/>
    </xf>
    <xf numFmtId="14" fontId="8" fillId="0" borderId="7" xfId="2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19" fillId="0" borderId="0" xfId="0" applyFont="1" applyFill="1" applyAlignment="1">
      <alignment horizontal="center" vertical="top"/>
    </xf>
    <xf numFmtId="0" fontId="17" fillId="0" borderId="0" xfId="3" applyFont="1" applyFill="1" applyAlignment="1">
      <alignment wrapText="1"/>
    </xf>
    <xf numFmtId="49" fontId="19" fillId="0" borderId="0" xfId="0" applyNumberFormat="1" applyFont="1" applyFill="1" applyAlignment="1">
      <alignment horizontal="center" vertical="top"/>
    </xf>
    <xf numFmtId="0" fontId="19" fillId="0" borderId="0" xfId="0" applyFont="1" applyFill="1" applyAlignment="1">
      <alignment horizontal="justify" vertical="top" wrapText="1"/>
    </xf>
    <xf numFmtId="4" fontId="19" fillId="0" borderId="0" xfId="0" applyNumberFormat="1" applyFont="1" applyFill="1" applyAlignment="1">
      <alignment horizontal="right" vertical="top"/>
    </xf>
    <xf numFmtId="164" fontId="19" fillId="0" borderId="0" xfId="0" applyNumberFormat="1" applyFont="1" applyFill="1" applyAlignment="1">
      <alignment horizontal="right" vertical="justify"/>
    </xf>
    <xf numFmtId="0" fontId="20" fillId="0" borderId="0" xfId="0" applyNumberFormat="1" applyFont="1" applyFill="1" applyBorder="1" applyAlignment="1">
      <alignment horizontal="center" vertical="top" wrapText="1"/>
    </xf>
    <xf numFmtId="4" fontId="20" fillId="0" borderId="0" xfId="0" applyNumberFormat="1" applyFont="1" applyAlignment="1">
      <alignment horizontal="center" vertical="top" wrapText="1"/>
    </xf>
    <xf numFmtId="0" fontId="7" fillId="0" borderId="0" xfId="3" applyFont="1" applyAlignment="1"/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49" fontId="9" fillId="2" borderId="0" xfId="2" applyNumberFormat="1" applyFont="1" applyFill="1" applyAlignment="1">
      <alignment horizontal="center" vertical="center"/>
    </xf>
    <xf numFmtId="164" fontId="10" fillId="0" borderId="0" xfId="1" applyNumberFormat="1" applyFont="1" applyFill="1" applyBorder="1" applyAlignment="1">
      <alignment horizontal="right" vertical="top"/>
    </xf>
    <xf numFmtId="0" fontId="10" fillId="2" borderId="0" xfId="5" applyFont="1" applyFill="1" applyAlignment="1">
      <alignment horizontal="right" vertical="top" wrapText="1"/>
    </xf>
    <xf numFmtId="2" fontId="28" fillId="0" borderId="0" xfId="0" applyNumberFormat="1" applyFont="1" applyAlignment="1">
      <alignment horizontal="justify" vertical="top" wrapText="1"/>
    </xf>
    <xf numFmtId="0" fontId="27" fillId="0" borderId="4" xfId="2" applyFont="1" applyFill="1" applyBorder="1" applyAlignment="1">
      <alignment horizontal="center" vertical="center" wrapText="1"/>
    </xf>
    <xf numFmtId="0" fontId="27" fillId="0" borderId="0" xfId="2" applyFont="1" applyFill="1" applyAlignment="1">
      <alignment horizontal="center" vertical="center" wrapText="1"/>
    </xf>
    <xf numFmtId="0" fontId="27" fillId="0" borderId="12" xfId="2" applyFont="1" applyFill="1" applyBorder="1" applyAlignment="1">
      <alignment horizontal="center" vertical="center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center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center" vertical="top" wrapText="1"/>
    </xf>
    <xf numFmtId="0" fontId="8" fillId="0" borderId="12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8" fillId="0" borderId="13" xfId="2" applyFont="1" applyBorder="1" applyAlignment="1">
      <alignment horizontal="center" vertical="top" wrapText="1"/>
    </xf>
    <xf numFmtId="0" fontId="26" fillId="0" borderId="5" xfId="5" applyFont="1" applyBorder="1" applyAlignment="1">
      <alignment horizontal="center" vertical="center" wrapText="1"/>
    </xf>
    <xf numFmtId="0" fontId="26" fillId="0" borderId="8" xfId="5" applyFont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2" fontId="16" fillId="0" borderId="0" xfId="3" applyNumberFormat="1" applyFont="1" applyAlignment="1">
      <alignment horizontal="left" vertical="top"/>
    </xf>
    <xf numFmtId="0" fontId="7" fillId="0" borderId="0" xfId="3" applyFont="1" applyAlignment="1">
      <alignment horizontal="center"/>
    </xf>
    <xf numFmtId="0" fontId="10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74693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6</xdr:row>
      <xdr:rowOff>79565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131"/>
  <sheetViews>
    <sheetView showGridLines="0" showZeros="0" tabSelected="1" view="pageBreakPreview" topLeftCell="A89" zoomScale="115" zoomScaleNormal="115" zoomScaleSheetLayoutView="115" workbookViewId="0">
      <selection activeCell="E18" sqref="E18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8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>
      <c r="A1" s="4"/>
      <c r="B1" s="5" t="s">
        <v>0</v>
      </c>
      <c r="C1" s="87" t="s">
        <v>283</v>
      </c>
      <c r="D1" s="88"/>
      <c r="E1" s="88"/>
      <c r="F1" s="89"/>
      <c r="G1" s="6"/>
    </row>
    <row r="2" spans="1:7">
      <c r="A2" s="7"/>
      <c r="B2" s="8" t="s">
        <v>1</v>
      </c>
      <c r="C2" s="80" t="s">
        <v>158</v>
      </c>
      <c r="D2" s="81"/>
      <c r="E2" s="81"/>
      <c r="F2" s="82"/>
      <c r="G2" s="9"/>
    </row>
    <row r="3" spans="1:7" ht="13.5" thickBot="1">
      <c r="A3" s="7"/>
      <c r="B3" s="8" t="s">
        <v>2</v>
      </c>
      <c r="C3" s="80"/>
      <c r="D3" s="81"/>
      <c r="E3" s="81"/>
      <c r="F3" s="82"/>
      <c r="G3" s="9"/>
    </row>
    <row r="4" spans="1:7" ht="15" customHeight="1">
      <c r="A4" s="7"/>
      <c r="B4" s="5" t="s">
        <v>3</v>
      </c>
      <c r="C4" s="68"/>
      <c r="D4" s="69"/>
      <c r="E4" s="70" t="s">
        <v>18</v>
      </c>
      <c r="F4" s="71"/>
      <c r="G4" s="10"/>
    </row>
    <row r="5" spans="1:7" ht="15" customHeight="1">
      <c r="A5" s="7"/>
      <c r="B5" s="83" t="s">
        <v>157</v>
      </c>
      <c r="C5" s="72"/>
      <c r="D5" s="73"/>
      <c r="E5" s="74" t="s">
        <v>19</v>
      </c>
      <c r="F5" s="75"/>
      <c r="G5" s="11"/>
    </row>
    <row r="6" spans="1:7" ht="15" customHeight="1">
      <c r="A6" s="7"/>
      <c r="B6" s="83"/>
      <c r="C6" s="72"/>
      <c r="D6" s="73"/>
      <c r="E6" s="74" t="s">
        <v>4</v>
      </c>
      <c r="F6" s="75"/>
      <c r="G6" s="12"/>
    </row>
    <row r="7" spans="1:7" ht="15" customHeight="1" thickBot="1">
      <c r="A7" s="7"/>
      <c r="B7" s="84"/>
      <c r="C7" s="13"/>
      <c r="D7" s="14"/>
      <c r="E7" s="15" t="s">
        <v>20</v>
      </c>
      <c r="F7" s="16"/>
      <c r="G7" s="17"/>
    </row>
    <row r="8" spans="1:7" ht="12.75" customHeight="1">
      <c r="A8" s="7"/>
      <c r="B8" s="11" t="s">
        <v>285</v>
      </c>
      <c r="C8" s="90" t="s">
        <v>5</v>
      </c>
      <c r="D8" s="91"/>
      <c r="E8" s="91"/>
      <c r="F8" s="92"/>
      <c r="G8" s="18" t="s">
        <v>6</v>
      </c>
    </row>
    <row r="9" spans="1:7">
      <c r="A9" s="7"/>
      <c r="B9" s="85"/>
      <c r="C9" s="93"/>
      <c r="D9" s="94"/>
      <c r="E9" s="94"/>
      <c r="F9" s="95"/>
      <c r="G9" s="99" t="s">
        <v>284</v>
      </c>
    </row>
    <row r="10" spans="1:7" ht="15.75" customHeight="1" thickBot="1">
      <c r="A10" s="19"/>
      <c r="B10" s="86"/>
      <c r="C10" s="96"/>
      <c r="D10" s="97"/>
      <c r="E10" s="97"/>
      <c r="F10" s="98"/>
      <c r="G10" s="100"/>
    </row>
    <row r="11" spans="1:7" ht="3" customHeight="1" thickBot="1">
      <c r="A11" s="20"/>
      <c r="B11" s="21"/>
      <c r="C11" s="22"/>
      <c r="D11" s="23"/>
      <c r="E11" s="20"/>
      <c r="F11" s="22"/>
      <c r="G11" s="22"/>
    </row>
    <row r="12" spans="1:7" ht="15.75" customHeight="1" thickBot="1">
      <c r="A12" s="101" t="s">
        <v>67</v>
      </c>
      <c r="B12" s="102"/>
      <c r="C12" s="102"/>
      <c r="D12" s="102"/>
      <c r="E12" s="102"/>
      <c r="F12" s="102"/>
      <c r="G12" s="103"/>
    </row>
    <row r="13" spans="1:7" ht="3" customHeight="1">
      <c r="A13" s="24"/>
      <c r="B13" s="25"/>
      <c r="C13" s="25"/>
      <c r="F13" s="2"/>
    </row>
    <row r="14" spans="1:7" ht="24">
      <c r="A14" s="76" t="s">
        <v>7</v>
      </c>
      <c r="B14" s="26" t="s">
        <v>8</v>
      </c>
      <c r="C14" s="76" t="s">
        <v>9</v>
      </c>
      <c r="D14" s="76" t="s">
        <v>10</v>
      </c>
      <c r="E14" s="26" t="s">
        <v>11</v>
      </c>
      <c r="F14" s="26" t="s">
        <v>12</v>
      </c>
      <c r="G14" s="26" t="s">
        <v>13</v>
      </c>
    </row>
    <row r="15" spans="1:7" ht="6" customHeight="1">
      <c r="A15" s="67"/>
      <c r="B15" s="67"/>
      <c r="C15" s="67"/>
      <c r="D15" s="67"/>
      <c r="E15" s="67"/>
      <c r="F15" s="67"/>
      <c r="G15" s="67"/>
    </row>
    <row r="16" spans="1:7">
      <c r="A16" s="27" t="s">
        <v>14</v>
      </c>
      <c r="B16" s="43" t="s">
        <v>61</v>
      </c>
      <c r="C16" s="43"/>
      <c r="D16" s="43"/>
      <c r="E16" s="43"/>
      <c r="F16" s="43"/>
      <c r="G16" s="28">
        <f>ROUND(SUM(G17,G32,G41),2)</f>
        <v>0</v>
      </c>
    </row>
    <row r="17" spans="1:7" s="29" customFormat="1">
      <c r="A17" s="30" t="s">
        <v>21</v>
      </c>
      <c r="B17" s="31" t="s">
        <v>25</v>
      </c>
      <c r="C17" s="32"/>
      <c r="D17" s="33"/>
      <c r="E17" s="34"/>
      <c r="F17" s="35"/>
      <c r="G17" s="34">
        <f>ROUND(SUM(G18:G31),2)</f>
        <v>0</v>
      </c>
    </row>
    <row r="18" spans="1:7" s="29" customFormat="1" ht="33.75">
      <c r="A18" s="36" t="s">
        <v>202</v>
      </c>
      <c r="B18" s="62" t="s">
        <v>102</v>
      </c>
      <c r="C18" s="59" t="s">
        <v>32</v>
      </c>
      <c r="D18" s="63">
        <v>350.3</v>
      </c>
      <c r="E18" s="40"/>
      <c r="F18" s="41"/>
      <c r="G18" s="42"/>
    </row>
    <row r="19" spans="1:7" s="29" customFormat="1" ht="45">
      <c r="A19" s="36" t="s">
        <v>203</v>
      </c>
      <c r="B19" s="62" t="s">
        <v>103</v>
      </c>
      <c r="C19" s="59" t="s">
        <v>32</v>
      </c>
      <c r="D19" s="63">
        <v>3.68</v>
      </c>
      <c r="E19" s="40"/>
      <c r="F19" s="41"/>
      <c r="G19" s="42"/>
    </row>
    <row r="20" spans="1:7" s="29" customFormat="1" ht="45">
      <c r="A20" s="36" t="s">
        <v>204</v>
      </c>
      <c r="B20" s="62" t="s">
        <v>112</v>
      </c>
      <c r="C20" s="59" t="s">
        <v>32</v>
      </c>
      <c r="D20" s="63">
        <v>11.71</v>
      </c>
      <c r="E20" s="40"/>
      <c r="F20" s="41"/>
      <c r="G20" s="42"/>
    </row>
    <row r="21" spans="1:7" s="29" customFormat="1" ht="22.5">
      <c r="A21" s="36" t="s">
        <v>205</v>
      </c>
      <c r="B21" s="62" t="s">
        <v>104</v>
      </c>
      <c r="C21" s="59" t="s">
        <v>31</v>
      </c>
      <c r="D21" s="63">
        <v>3259.87</v>
      </c>
      <c r="E21" s="40"/>
      <c r="F21" s="41"/>
      <c r="G21" s="42"/>
    </row>
    <row r="22" spans="1:7" s="29" customFormat="1" ht="67.5">
      <c r="A22" s="36" t="s">
        <v>206</v>
      </c>
      <c r="B22" s="62" t="s">
        <v>161</v>
      </c>
      <c r="C22" s="59" t="s">
        <v>31</v>
      </c>
      <c r="D22" s="63">
        <v>332.31</v>
      </c>
      <c r="E22" s="40"/>
      <c r="F22" s="41"/>
      <c r="G22" s="42"/>
    </row>
    <row r="23" spans="1:7" s="29" customFormat="1" ht="56.25">
      <c r="A23" s="36" t="s">
        <v>207</v>
      </c>
      <c r="B23" s="62" t="s">
        <v>105</v>
      </c>
      <c r="C23" s="59" t="s">
        <v>33</v>
      </c>
      <c r="D23" s="63">
        <v>2</v>
      </c>
      <c r="E23" s="40"/>
      <c r="F23" s="41"/>
      <c r="G23" s="42"/>
    </row>
    <row r="24" spans="1:7" s="29" customFormat="1" ht="45">
      <c r="A24" s="36" t="s">
        <v>208</v>
      </c>
      <c r="B24" s="62" t="s">
        <v>106</v>
      </c>
      <c r="C24" s="59" t="s">
        <v>33</v>
      </c>
      <c r="D24" s="63">
        <v>2</v>
      </c>
      <c r="E24" s="40"/>
      <c r="F24" s="41"/>
      <c r="G24" s="42"/>
    </row>
    <row r="25" spans="1:7" s="29" customFormat="1" ht="45">
      <c r="A25" s="36" t="s">
        <v>209</v>
      </c>
      <c r="B25" s="62" t="s">
        <v>109</v>
      </c>
      <c r="C25" s="59" t="s">
        <v>33</v>
      </c>
      <c r="D25" s="63">
        <v>1</v>
      </c>
      <c r="E25" s="40"/>
      <c r="F25" s="41"/>
      <c r="G25" s="42"/>
    </row>
    <row r="26" spans="1:7" s="29" customFormat="1" ht="45">
      <c r="A26" s="36" t="s">
        <v>210</v>
      </c>
      <c r="B26" s="62" t="s">
        <v>108</v>
      </c>
      <c r="C26" s="59" t="s">
        <v>33</v>
      </c>
      <c r="D26" s="63">
        <v>1</v>
      </c>
      <c r="E26" s="40"/>
      <c r="F26" s="41"/>
      <c r="G26" s="42"/>
    </row>
    <row r="27" spans="1:7" s="29" customFormat="1" ht="45">
      <c r="A27" s="36" t="s">
        <v>211</v>
      </c>
      <c r="B27" s="62" t="s">
        <v>107</v>
      </c>
      <c r="C27" s="59" t="s">
        <v>33</v>
      </c>
      <c r="D27" s="63">
        <v>1</v>
      </c>
      <c r="E27" s="40"/>
      <c r="F27" s="41"/>
      <c r="G27" s="42"/>
    </row>
    <row r="28" spans="1:7" s="29" customFormat="1" ht="33.75">
      <c r="A28" s="36" t="s">
        <v>212</v>
      </c>
      <c r="B28" s="62" t="s">
        <v>153</v>
      </c>
      <c r="C28" s="59" t="s">
        <v>32</v>
      </c>
      <c r="D28" s="63">
        <v>854.67</v>
      </c>
      <c r="E28" s="40"/>
      <c r="F28" s="41"/>
      <c r="G28" s="42"/>
    </row>
    <row r="29" spans="1:7" s="29" customFormat="1" ht="22.5">
      <c r="A29" s="36" t="s">
        <v>213</v>
      </c>
      <c r="B29" s="62" t="s">
        <v>154</v>
      </c>
      <c r="C29" s="59" t="s">
        <v>36</v>
      </c>
      <c r="D29" s="63">
        <v>3418.68</v>
      </c>
      <c r="E29" s="40"/>
      <c r="F29" s="41"/>
      <c r="G29" s="42"/>
    </row>
    <row r="30" spans="1:7" s="29" customFormat="1" ht="33.75">
      <c r="A30" s="36" t="s">
        <v>214</v>
      </c>
      <c r="B30" s="62" t="s">
        <v>145</v>
      </c>
      <c r="C30" s="59" t="s">
        <v>32</v>
      </c>
      <c r="D30" s="63">
        <v>109.18</v>
      </c>
      <c r="E30" s="40"/>
      <c r="F30" s="41"/>
      <c r="G30" s="42"/>
    </row>
    <row r="31" spans="1:7" s="29" customFormat="1" ht="22.5">
      <c r="A31" s="36" t="s">
        <v>215</v>
      </c>
      <c r="B31" s="62" t="s">
        <v>146</v>
      </c>
      <c r="C31" s="59" t="s">
        <v>36</v>
      </c>
      <c r="D31" s="63">
        <v>436.72</v>
      </c>
      <c r="E31" s="40"/>
      <c r="F31" s="41"/>
      <c r="G31" s="42"/>
    </row>
    <row r="32" spans="1:7" s="29" customFormat="1">
      <c r="A32" s="30" t="s">
        <v>22</v>
      </c>
      <c r="B32" s="31" t="s">
        <v>52</v>
      </c>
      <c r="C32" s="32"/>
      <c r="D32" s="33"/>
      <c r="E32" s="34"/>
      <c r="F32" s="35"/>
      <c r="G32" s="34">
        <f>ROUND(SUM(G33:G40),2)</f>
        <v>0</v>
      </c>
    </row>
    <row r="33" spans="1:7" s="29" customFormat="1" ht="33.75">
      <c r="A33" s="36" t="s">
        <v>216</v>
      </c>
      <c r="B33" s="62" t="s">
        <v>114</v>
      </c>
      <c r="C33" s="59" t="s">
        <v>31</v>
      </c>
      <c r="D33" s="63">
        <v>10918.36</v>
      </c>
      <c r="E33" s="40"/>
      <c r="F33" s="41"/>
      <c r="G33" s="42"/>
    </row>
    <row r="34" spans="1:7" s="29" customFormat="1" ht="56.25">
      <c r="A34" s="36" t="s">
        <v>217</v>
      </c>
      <c r="B34" s="62" t="s">
        <v>113</v>
      </c>
      <c r="C34" s="59" t="s">
        <v>32</v>
      </c>
      <c r="D34" s="63">
        <v>5459.18</v>
      </c>
      <c r="E34" s="40"/>
      <c r="F34" s="41"/>
      <c r="G34" s="42"/>
    </row>
    <row r="35" spans="1:7" s="29" customFormat="1" ht="45">
      <c r="A35" s="36" t="s">
        <v>218</v>
      </c>
      <c r="B35" s="62" t="s">
        <v>147</v>
      </c>
      <c r="C35" s="59" t="s">
        <v>31</v>
      </c>
      <c r="D35" s="63">
        <v>10918.36</v>
      </c>
      <c r="E35" s="40"/>
      <c r="F35" s="41"/>
      <c r="G35" s="42"/>
    </row>
    <row r="36" spans="1:7" s="29" customFormat="1" ht="67.5">
      <c r="A36" s="36" t="s">
        <v>219</v>
      </c>
      <c r="B36" s="62" t="s">
        <v>148</v>
      </c>
      <c r="C36" s="59" t="s">
        <v>32</v>
      </c>
      <c r="D36" s="63">
        <v>2402.04</v>
      </c>
      <c r="E36" s="40"/>
      <c r="F36" s="41"/>
      <c r="G36" s="42"/>
    </row>
    <row r="37" spans="1:7" s="29" customFormat="1" ht="45">
      <c r="A37" s="36" t="s">
        <v>220</v>
      </c>
      <c r="B37" s="62" t="s">
        <v>177</v>
      </c>
      <c r="C37" s="59" t="s">
        <v>32</v>
      </c>
      <c r="D37" s="63">
        <v>2402.04</v>
      </c>
      <c r="E37" s="40"/>
      <c r="F37" s="41"/>
      <c r="G37" s="42"/>
    </row>
    <row r="38" spans="1:7" s="29" customFormat="1" ht="33.75">
      <c r="A38" s="36" t="s">
        <v>221</v>
      </c>
      <c r="B38" s="62" t="s">
        <v>80</v>
      </c>
      <c r="C38" s="59" t="s">
        <v>31</v>
      </c>
      <c r="D38" s="63">
        <v>10918.36</v>
      </c>
      <c r="E38" s="40"/>
      <c r="F38" s="41"/>
      <c r="G38" s="42"/>
    </row>
    <row r="39" spans="1:7" s="29" customFormat="1" ht="33.75">
      <c r="A39" s="36" t="s">
        <v>222</v>
      </c>
      <c r="B39" s="62" t="s">
        <v>110</v>
      </c>
      <c r="C39" s="59" t="s">
        <v>32</v>
      </c>
      <c r="D39" s="63">
        <v>4138.0600000000004</v>
      </c>
      <c r="E39" s="40"/>
      <c r="F39" s="41"/>
      <c r="G39" s="42"/>
    </row>
    <row r="40" spans="1:7" s="29" customFormat="1" ht="33.75">
      <c r="A40" s="36" t="s">
        <v>223</v>
      </c>
      <c r="B40" s="62" t="s">
        <v>111</v>
      </c>
      <c r="C40" s="59" t="s">
        <v>36</v>
      </c>
      <c r="D40" s="63">
        <v>16552.240000000002</v>
      </c>
      <c r="E40" s="40"/>
      <c r="F40" s="41"/>
      <c r="G40" s="42"/>
    </row>
    <row r="41" spans="1:7" s="29" customFormat="1">
      <c r="A41" s="30" t="s">
        <v>51</v>
      </c>
      <c r="B41" s="31" t="s">
        <v>159</v>
      </c>
      <c r="C41" s="32"/>
      <c r="D41" s="33"/>
      <c r="E41" s="34"/>
      <c r="F41" s="35"/>
      <c r="G41" s="34">
        <f>ROUND(SUM(G42:G49),2)</f>
        <v>0</v>
      </c>
    </row>
    <row r="42" spans="1:7" s="29" customFormat="1" ht="22.5">
      <c r="A42" s="36" t="s">
        <v>224</v>
      </c>
      <c r="B42" s="62" t="s">
        <v>101</v>
      </c>
      <c r="C42" s="59" t="s">
        <v>41</v>
      </c>
      <c r="D42" s="63">
        <v>42.12</v>
      </c>
      <c r="E42" s="40"/>
      <c r="F42" s="41"/>
      <c r="G42" s="42"/>
    </row>
    <row r="43" spans="1:7" s="29" customFormat="1" ht="78.75">
      <c r="A43" s="36" t="s">
        <v>225</v>
      </c>
      <c r="B43" s="62" t="s">
        <v>149</v>
      </c>
      <c r="C43" s="59" t="s">
        <v>32</v>
      </c>
      <c r="D43" s="63">
        <v>447.85</v>
      </c>
      <c r="E43" s="40"/>
      <c r="F43" s="41"/>
      <c r="G43" s="42"/>
    </row>
    <row r="44" spans="1:7" s="29" customFormat="1" ht="67.5">
      <c r="A44" s="36" t="s">
        <v>226</v>
      </c>
      <c r="B44" s="62" t="s">
        <v>166</v>
      </c>
      <c r="C44" s="59" t="s">
        <v>33</v>
      </c>
      <c r="D44" s="63">
        <v>12</v>
      </c>
      <c r="E44" s="40"/>
      <c r="F44" s="41"/>
      <c r="G44" s="42"/>
    </row>
    <row r="45" spans="1:7" s="29" customFormat="1" ht="45">
      <c r="A45" s="36" t="s">
        <v>227</v>
      </c>
      <c r="B45" s="62" t="s">
        <v>169</v>
      </c>
      <c r="C45" s="59" t="s">
        <v>31</v>
      </c>
      <c r="D45" s="63">
        <v>13.57</v>
      </c>
      <c r="E45" s="40"/>
      <c r="F45" s="41"/>
      <c r="G45" s="42"/>
    </row>
    <row r="46" spans="1:7" s="29" customFormat="1" ht="45">
      <c r="A46" s="36" t="s">
        <v>228</v>
      </c>
      <c r="B46" s="62" t="s">
        <v>170</v>
      </c>
      <c r="C46" s="59" t="s">
        <v>33</v>
      </c>
      <c r="D46" s="63">
        <v>12</v>
      </c>
      <c r="E46" s="40"/>
      <c r="F46" s="41"/>
      <c r="G46" s="42"/>
    </row>
    <row r="47" spans="1:7" s="60" customFormat="1" ht="33.75">
      <c r="A47" s="61" t="s">
        <v>229</v>
      </c>
      <c r="B47" s="62" t="s">
        <v>172</v>
      </c>
      <c r="C47" s="59" t="s">
        <v>53</v>
      </c>
      <c r="D47" s="63">
        <v>426.51</v>
      </c>
      <c r="E47" s="64"/>
      <c r="F47" s="65"/>
      <c r="G47" s="42"/>
    </row>
    <row r="48" spans="1:7" s="60" customFormat="1" ht="22.5">
      <c r="A48" s="61" t="s">
        <v>230</v>
      </c>
      <c r="B48" s="62" t="s">
        <v>174</v>
      </c>
      <c r="C48" s="59" t="s">
        <v>32</v>
      </c>
      <c r="D48" s="63">
        <v>7.78</v>
      </c>
      <c r="E48" s="64"/>
      <c r="F48" s="65"/>
      <c r="G48" s="42"/>
    </row>
    <row r="49" spans="1:7" s="60" customFormat="1" ht="33.75">
      <c r="A49" s="61" t="s">
        <v>231</v>
      </c>
      <c r="B49" s="62" t="s">
        <v>176</v>
      </c>
      <c r="C49" s="59" t="s">
        <v>31</v>
      </c>
      <c r="D49" s="63">
        <v>17.28</v>
      </c>
      <c r="E49" s="64"/>
      <c r="F49" s="65"/>
      <c r="G49" s="42"/>
    </row>
    <row r="50" spans="1:7" s="29" customFormat="1">
      <c r="A50" s="27" t="s">
        <v>24</v>
      </c>
      <c r="B50" s="43" t="s">
        <v>135</v>
      </c>
      <c r="C50" s="43"/>
      <c r="D50" s="43"/>
      <c r="E50" s="43"/>
      <c r="F50" s="43"/>
      <c r="G50" s="28">
        <f>ROUND(SUM(G51:G72),2)</f>
        <v>0</v>
      </c>
    </row>
    <row r="51" spans="1:7" s="29" customFormat="1" ht="33.75">
      <c r="A51" s="36" t="s">
        <v>232</v>
      </c>
      <c r="B51" s="62" t="s">
        <v>114</v>
      </c>
      <c r="C51" s="59" t="s">
        <v>31</v>
      </c>
      <c r="D51" s="63">
        <v>2185.52</v>
      </c>
      <c r="E51" s="40"/>
      <c r="F51" s="41"/>
      <c r="G51" s="42"/>
    </row>
    <row r="52" spans="1:7" s="29" customFormat="1" ht="45">
      <c r="A52" s="36" t="s">
        <v>233</v>
      </c>
      <c r="B52" s="62" t="s">
        <v>115</v>
      </c>
      <c r="C52" s="59" t="s">
        <v>32</v>
      </c>
      <c r="D52" s="63">
        <v>98.35</v>
      </c>
      <c r="E52" s="40"/>
      <c r="F52" s="41"/>
      <c r="G52" s="42"/>
    </row>
    <row r="53" spans="1:7" s="29" customFormat="1" ht="45">
      <c r="A53" s="36" t="s">
        <v>234</v>
      </c>
      <c r="B53" s="62" t="s">
        <v>89</v>
      </c>
      <c r="C53" s="59" t="s">
        <v>31</v>
      </c>
      <c r="D53" s="63">
        <v>1529.86</v>
      </c>
      <c r="E53" s="40"/>
      <c r="F53" s="41"/>
      <c r="G53" s="42"/>
    </row>
    <row r="54" spans="1:7" s="29" customFormat="1" ht="45">
      <c r="A54" s="36" t="s">
        <v>235</v>
      </c>
      <c r="B54" s="62" t="s">
        <v>116</v>
      </c>
      <c r="C54" s="59" t="s">
        <v>32</v>
      </c>
      <c r="D54" s="63">
        <v>83.05</v>
      </c>
      <c r="E54" s="40"/>
      <c r="F54" s="41"/>
      <c r="G54" s="42"/>
    </row>
    <row r="55" spans="1:7" s="29" customFormat="1" ht="56.25">
      <c r="A55" s="36" t="s">
        <v>236</v>
      </c>
      <c r="B55" s="62" t="s">
        <v>117</v>
      </c>
      <c r="C55" s="59" t="s">
        <v>32</v>
      </c>
      <c r="D55" s="63">
        <v>187.08</v>
      </c>
      <c r="E55" s="40"/>
      <c r="F55" s="41"/>
      <c r="G55" s="42"/>
    </row>
    <row r="56" spans="1:7" s="29" customFormat="1" ht="45">
      <c r="A56" s="36" t="s">
        <v>237</v>
      </c>
      <c r="B56" s="62" t="s">
        <v>131</v>
      </c>
      <c r="C56" s="59" t="s">
        <v>41</v>
      </c>
      <c r="D56" s="63">
        <v>1748.48</v>
      </c>
      <c r="E56" s="40"/>
      <c r="F56" s="41"/>
      <c r="G56" s="42"/>
    </row>
    <row r="57" spans="1:7" s="29" customFormat="1" ht="45">
      <c r="A57" s="36" t="s">
        <v>238</v>
      </c>
      <c r="B57" s="62" t="s">
        <v>163</v>
      </c>
      <c r="C57" s="59" t="s">
        <v>31</v>
      </c>
      <c r="D57" s="63">
        <v>71.36</v>
      </c>
      <c r="E57" s="40"/>
      <c r="F57" s="41"/>
      <c r="G57" s="42"/>
    </row>
    <row r="58" spans="1:7" s="29" customFormat="1" ht="45">
      <c r="A58" s="36" t="s">
        <v>239</v>
      </c>
      <c r="B58" s="62" t="s">
        <v>164</v>
      </c>
      <c r="C58" s="59" t="s">
        <v>31</v>
      </c>
      <c r="D58" s="63">
        <v>14.4</v>
      </c>
      <c r="E58" s="40"/>
      <c r="F58" s="41"/>
      <c r="G58" s="42"/>
    </row>
    <row r="59" spans="1:7" s="29" customFormat="1" ht="45">
      <c r="A59" s="36" t="s">
        <v>240</v>
      </c>
      <c r="B59" s="62" t="s">
        <v>162</v>
      </c>
      <c r="C59" s="59" t="s">
        <v>41</v>
      </c>
      <c r="D59" s="63">
        <v>1629.94</v>
      </c>
      <c r="E59" s="40"/>
      <c r="F59" s="41"/>
      <c r="G59" s="42"/>
    </row>
    <row r="60" spans="1:7" s="29" customFormat="1" ht="45">
      <c r="A60" s="36" t="s">
        <v>241</v>
      </c>
      <c r="B60" s="62" t="s">
        <v>132</v>
      </c>
      <c r="C60" s="59" t="s">
        <v>41</v>
      </c>
      <c r="D60" s="63">
        <v>17.48</v>
      </c>
      <c r="E60" s="40"/>
      <c r="F60" s="41"/>
      <c r="G60" s="42"/>
    </row>
    <row r="61" spans="1:7" s="29" customFormat="1" ht="45">
      <c r="A61" s="36" t="s">
        <v>242</v>
      </c>
      <c r="B61" s="62" t="s">
        <v>133</v>
      </c>
      <c r="C61" s="59" t="s">
        <v>31</v>
      </c>
      <c r="D61" s="63">
        <v>874.24</v>
      </c>
      <c r="E61" s="40"/>
      <c r="F61" s="41"/>
      <c r="G61" s="42"/>
    </row>
    <row r="62" spans="1:7" s="29" customFormat="1" ht="45">
      <c r="A62" s="36" t="s">
        <v>243</v>
      </c>
      <c r="B62" s="62" t="s">
        <v>134</v>
      </c>
      <c r="C62" s="59" t="s">
        <v>31</v>
      </c>
      <c r="D62" s="63">
        <v>1311.28</v>
      </c>
      <c r="E62" s="40"/>
      <c r="F62" s="41"/>
      <c r="G62" s="42"/>
    </row>
    <row r="63" spans="1:7" s="29" customFormat="1" ht="33.75">
      <c r="A63" s="36" t="s">
        <v>244</v>
      </c>
      <c r="B63" s="62" t="s">
        <v>118</v>
      </c>
      <c r="C63" s="59" t="s">
        <v>31</v>
      </c>
      <c r="D63" s="63">
        <v>87.42</v>
      </c>
      <c r="E63" s="40"/>
      <c r="F63" s="41"/>
      <c r="G63" s="42"/>
    </row>
    <row r="64" spans="1:7" s="29" customFormat="1" ht="22.5">
      <c r="A64" s="36" t="s">
        <v>245</v>
      </c>
      <c r="B64" s="62" t="s">
        <v>101</v>
      </c>
      <c r="C64" s="59" t="s">
        <v>41</v>
      </c>
      <c r="D64" s="63">
        <v>1968.85</v>
      </c>
      <c r="E64" s="40"/>
      <c r="F64" s="41"/>
      <c r="G64" s="42"/>
    </row>
    <row r="65" spans="1:7" s="29" customFormat="1" ht="45">
      <c r="A65" s="36" t="s">
        <v>246</v>
      </c>
      <c r="B65" s="62" t="s">
        <v>119</v>
      </c>
      <c r="C65" s="59" t="s">
        <v>41</v>
      </c>
      <c r="D65" s="63">
        <v>10.8</v>
      </c>
      <c r="E65" s="40"/>
      <c r="F65" s="41"/>
      <c r="G65" s="42"/>
    </row>
    <row r="66" spans="1:7" s="29" customFormat="1" ht="33.75">
      <c r="A66" s="36" t="s">
        <v>247</v>
      </c>
      <c r="B66" s="62" t="s">
        <v>120</v>
      </c>
      <c r="C66" s="59" t="s">
        <v>41</v>
      </c>
      <c r="D66" s="63">
        <v>10.8</v>
      </c>
      <c r="E66" s="40"/>
      <c r="F66" s="41"/>
      <c r="G66" s="42"/>
    </row>
    <row r="67" spans="1:7" s="29" customFormat="1" ht="33.75">
      <c r="A67" s="36" t="s">
        <v>248</v>
      </c>
      <c r="B67" s="62" t="s">
        <v>86</v>
      </c>
      <c r="C67" s="59" t="s">
        <v>31</v>
      </c>
      <c r="D67" s="63">
        <v>6.69</v>
      </c>
      <c r="E67" s="40"/>
      <c r="F67" s="41"/>
      <c r="G67" s="42"/>
    </row>
    <row r="68" spans="1:7" s="29" customFormat="1" ht="45">
      <c r="A68" s="36" t="s">
        <v>249</v>
      </c>
      <c r="B68" s="62" t="s">
        <v>121</v>
      </c>
      <c r="C68" s="59" t="s">
        <v>31</v>
      </c>
      <c r="D68" s="63">
        <v>6.69</v>
      </c>
      <c r="E68" s="40"/>
      <c r="F68" s="41"/>
      <c r="G68" s="42"/>
    </row>
    <row r="69" spans="1:7" s="29" customFormat="1" ht="90">
      <c r="A69" s="36" t="s">
        <v>250</v>
      </c>
      <c r="B69" s="62" t="s">
        <v>130</v>
      </c>
      <c r="C69" s="59" t="s">
        <v>33</v>
      </c>
      <c r="D69" s="63">
        <v>15</v>
      </c>
      <c r="E69" s="40"/>
      <c r="F69" s="41"/>
      <c r="G69" s="42"/>
    </row>
    <row r="70" spans="1:7" s="29" customFormat="1" ht="90">
      <c r="A70" s="36" t="s">
        <v>251</v>
      </c>
      <c r="B70" s="62" t="s">
        <v>122</v>
      </c>
      <c r="C70" s="59" t="s">
        <v>33</v>
      </c>
      <c r="D70" s="63">
        <v>130</v>
      </c>
      <c r="E70" s="40"/>
      <c r="F70" s="41"/>
      <c r="G70" s="42"/>
    </row>
    <row r="71" spans="1:7" s="29" customFormat="1" ht="33.75">
      <c r="A71" s="36" t="s">
        <v>252</v>
      </c>
      <c r="B71" s="62" t="s">
        <v>110</v>
      </c>
      <c r="C71" s="59" t="s">
        <v>32</v>
      </c>
      <c r="D71" s="63">
        <v>15.3</v>
      </c>
      <c r="E71" s="40"/>
      <c r="F71" s="41"/>
      <c r="G71" s="42"/>
    </row>
    <row r="72" spans="1:7" s="29" customFormat="1" ht="33.75">
      <c r="A72" s="36" t="s">
        <v>253</v>
      </c>
      <c r="B72" s="62" t="s">
        <v>111</v>
      </c>
      <c r="C72" s="59" t="s">
        <v>36</v>
      </c>
      <c r="D72" s="63">
        <v>61.2</v>
      </c>
      <c r="E72" s="40"/>
      <c r="F72" s="41"/>
      <c r="G72" s="42"/>
    </row>
    <row r="73" spans="1:7">
      <c r="A73" s="27" t="s">
        <v>26</v>
      </c>
      <c r="B73" s="43" t="s">
        <v>62</v>
      </c>
      <c r="C73" s="43"/>
      <c r="D73" s="43"/>
      <c r="E73" s="43"/>
      <c r="F73" s="43"/>
      <c r="G73" s="28">
        <f>ROUND(SUM(G74:G80),2)</f>
        <v>0</v>
      </c>
    </row>
    <row r="74" spans="1:7" s="29" customFormat="1" ht="33.75">
      <c r="A74" s="36" t="s">
        <v>254</v>
      </c>
      <c r="B74" s="62" t="s">
        <v>123</v>
      </c>
      <c r="C74" s="59" t="s">
        <v>33</v>
      </c>
      <c r="D74" s="63">
        <v>8</v>
      </c>
      <c r="E74" s="40"/>
      <c r="F74" s="41"/>
      <c r="G74" s="42"/>
    </row>
    <row r="75" spans="1:7" s="29" customFormat="1" ht="33.75">
      <c r="A75" s="36" t="s">
        <v>255</v>
      </c>
      <c r="B75" s="62" t="s">
        <v>124</v>
      </c>
      <c r="C75" s="59" t="s">
        <v>33</v>
      </c>
      <c r="D75" s="63">
        <v>7</v>
      </c>
      <c r="E75" s="40"/>
      <c r="F75" s="41"/>
      <c r="G75" s="42"/>
    </row>
    <row r="76" spans="1:7" s="29" customFormat="1" ht="33.75">
      <c r="A76" s="36" t="s">
        <v>256</v>
      </c>
      <c r="B76" s="62" t="s">
        <v>125</v>
      </c>
      <c r="C76" s="59" t="s">
        <v>33</v>
      </c>
      <c r="D76" s="63">
        <v>23</v>
      </c>
      <c r="E76" s="40"/>
      <c r="F76" s="41"/>
      <c r="G76" s="42"/>
    </row>
    <row r="77" spans="1:7" s="29" customFormat="1" ht="33.75">
      <c r="A77" s="36" t="s">
        <v>257</v>
      </c>
      <c r="B77" s="62" t="s">
        <v>126</v>
      </c>
      <c r="C77" s="59" t="s">
        <v>33</v>
      </c>
      <c r="D77" s="63">
        <v>21</v>
      </c>
      <c r="E77" s="40"/>
      <c r="F77" s="41"/>
      <c r="G77" s="42"/>
    </row>
    <row r="78" spans="1:7" s="29" customFormat="1" ht="33.75">
      <c r="A78" s="36" t="s">
        <v>258</v>
      </c>
      <c r="B78" s="62" t="s">
        <v>127</v>
      </c>
      <c r="C78" s="59" t="s">
        <v>33</v>
      </c>
      <c r="D78" s="63">
        <v>20</v>
      </c>
      <c r="E78" s="40"/>
      <c r="F78" s="41"/>
      <c r="G78" s="42"/>
    </row>
    <row r="79" spans="1:7" s="29" customFormat="1" ht="33.75">
      <c r="A79" s="36" t="s">
        <v>259</v>
      </c>
      <c r="B79" s="62" t="s">
        <v>128</v>
      </c>
      <c r="C79" s="59" t="s">
        <v>31</v>
      </c>
      <c r="D79" s="63">
        <v>1047.55</v>
      </c>
      <c r="E79" s="40"/>
      <c r="F79" s="41"/>
      <c r="G79" s="42"/>
    </row>
    <row r="80" spans="1:7" s="29" customFormat="1" ht="22.5">
      <c r="A80" s="36" t="s">
        <v>260</v>
      </c>
      <c r="B80" s="62" t="s">
        <v>88</v>
      </c>
      <c r="C80" s="59" t="s">
        <v>32</v>
      </c>
      <c r="D80" s="63">
        <v>209.51</v>
      </c>
      <c r="E80" s="40"/>
      <c r="F80" s="41"/>
      <c r="G80" s="42"/>
    </row>
    <row r="81" spans="1:7" s="29" customFormat="1">
      <c r="A81" s="27" t="s">
        <v>27</v>
      </c>
      <c r="B81" s="43" t="s">
        <v>45</v>
      </c>
      <c r="C81" s="43"/>
      <c r="D81" s="43"/>
      <c r="E81" s="43"/>
      <c r="F81" s="43"/>
      <c r="G81" s="28">
        <f>ROUND(SUM(G82,G91),2)</f>
        <v>0</v>
      </c>
    </row>
    <row r="82" spans="1:7" s="29" customFormat="1">
      <c r="A82" s="30" t="s">
        <v>46</v>
      </c>
      <c r="B82" s="31" t="s">
        <v>47</v>
      </c>
      <c r="C82" s="32"/>
      <c r="D82" s="33"/>
      <c r="E82" s="34"/>
      <c r="F82" s="35"/>
      <c r="G82" s="34">
        <f>ROUND(SUM(G83:G90),2)</f>
        <v>0</v>
      </c>
    </row>
    <row r="83" spans="1:7" s="29" customFormat="1" ht="67.5">
      <c r="A83" s="36" t="s">
        <v>261</v>
      </c>
      <c r="B83" s="62" t="s">
        <v>136</v>
      </c>
      <c r="C83" s="59" t="s">
        <v>31</v>
      </c>
      <c r="D83" s="63">
        <v>5.6</v>
      </c>
      <c r="E83" s="40"/>
      <c r="F83" s="41"/>
      <c r="G83" s="42"/>
    </row>
    <row r="84" spans="1:7" s="29" customFormat="1" ht="56.25">
      <c r="A84" s="36" t="s">
        <v>262</v>
      </c>
      <c r="B84" s="62" t="s">
        <v>138</v>
      </c>
      <c r="C84" s="59" t="s">
        <v>41</v>
      </c>
      <c r="D84" s="63">
        <v>4604.13</v>
      </c>
      <c r="E84" s="40"/>
      <c r="F84" s="41"/>
      <c r="G84" s="42"/>
    </row>
    <row r="85" spans="1:7" s="29" customFormat="1" ht="56.25">
      <c r="A85" s="36" t="s">
        <v>263</v>
      </c>
      <c r="B85" s="62" t="s">
        <v>140</v>
      </c>
      <c r="C85" s="59" t="s">
        <v>33</v>
      </c>
      <c r="D85" s="63">
        <v>12</v>
      </c>
      <c r="E85" s="40"/>
      <c r="F85" s="41"/>
      <c r="G85" s="42"/>
    </row>
    <row r="86" spans="1:7" s="29" customFormat="1" ht="56.25">
      <c r="A86" s="36" t="s">
        <v>264</v>
      </c>
      <c r="B86" s="62" t="s">
        <v>143</v>
      </c>
      <c r="C86" s="59" t="s">
        <v>33</v>
      </c>
      <c r="D86" s="63">
        <v>1</v>
      </c>
      <c r="E86" s="40"/>
      <c r="F86" s="41"/>
      <c r="G86" s="42"/>
    </row>
    <row r="87" spans="1:7" s="29" customFormat="1" ht="56.25">
      <c r="A87" s="36" t="s">
        <v>265</v>
      </c>
      <c r="B87" s="62" t="s">
        <v>144</v>
      </c>
      <c r="C87" s="59" t="s">
        <v>33</v>
      </c>
      <c r="D87" s="63">
        <v>7</v>
      </c>
      <c r="E87" s="40"/>
      <c r="F87" s="41"/>
      <c r="G87" s="42"/>
    </row>
    <row r="88" spans="1:7" s="29" customFormat="1" ht="56.25">
      <c r="A88" s="36" t="s">
        <v>266</v>
      </c>
      <c r="B88" s="62" t="s">
        <v>58</v>
      </c>
      <c r="C88" s="59" t="s">
        <v>31</v>
      </c>
      <c r="D88" s="63">
        <v>54.36</v>
      </c>
      <c r="E88" s="40"/>
      <c r="F88" s="41"/>
      <c r="G88" s="42"/>
    </row>
    <row r="89" spans="1:7" s="29" customFormat="1" ht="56.25">
      <c r="A89" s="36" t="s">
        <v>267</v>
      </c>
      <c r="B89" s="62" t="s">
        <v>85</v>
      </c>
      <c r="C89" s="59" t="s">
        <v>31</v>
      </c>
      <c r="D89" s="63">
        <v>54.36</v>
      </c>
      <c r="E89" s="40"/>
      <c r="F89" s="41"/>
      <c r="G89" s="42"/>
    </row>
    <row r="90" spans="1:7" s="29" customFormat="1" ht="22.5">
      <c r="A90" s="36" t="s">
        <v>268</v>
      </c>
      <c r="B90" s="62" t="s">
        <v>129</v>
      </c>
      <c r="C90" s="59" t="s">
        <v>33</v>
      </c>
      <c r="D90" s="63">
        <v>25</v>
      </c>
      <c r="E90" s="40"/>
      <c r="F90" s="41"/>
      <c r="G90" s="42"/>
    </row>
    <row r="91" spans="1:7" s="29" customFormat="1">
      <c r="A91" s="30" t="s">
        <v>48</v>
      </c>
      <c r="B91" s="31" t="s">
        <v>63</v>
      </c>
      <c r="C91" s="32"/>
      <c r="D91" s="33"/>
      <c r="E91" s="34"/>
      <c r="F91" s="35"/>
      <c r="G91" s="34">
        <f>ROUND(SUM(G92:G95),2)</f>
        <v>0</v>
      </c>
    </row>
    <row r="92" spans="1:7" s="29" customFormat="1" ht="67.5">
      <c r="A92" s="36" t="s">
        <v>269</v>
      </c>
      <c r="B92" s="62" t="s">
        <v>93</v>
      </c>
      <c r="C92" s="59" t="s">
        <v>33</v>
      </c>
      <c r="D92" s="63">
        <v>11</v>
      </c>
      <c r="E92" s="40"/>
      <c r="F92" s="41"/>
      <c r="G92" s="42"/>
    </row>
    <row r="93" spans="1:7" s="29" customFormat="1" ht="90">
      <c r="A93" s="36" t="s">
        <v>270</v>
      </c>
      <c r="B93" s="62" t="s">
        <v>94</v>
      </c>
      <c r="C93" s="59" t="s">
        <v>33</v>
      </c>
      <c r="D93" s="63">
        <v>4</v>
      </c>
      <c r="E93" s="40"/>
      <c r="F93" s="41"/>
      <c r="G93" s="42"/>
    </row>
    <row r="94" spans="1:7" s="29" customFormat="1" ht="78.75">
      <c r="A94" s="36" t="s">
        <v>271</v>
      </c>
      <c r="B94" s="62" t="s">
        <v>95</v>
      </c>
      <c r="C94" s="59" t="s">
        <v>33</v>
      </c>
      <c r="D94" s="63">
        <v>1</v>
      </c>
      <c r="E94" s="40"/>
      <c r="F94" s="41"/>
      <c r="G94" s="42"/>
    </row>
    <row r="95" spans="1:7" s="60" customFormat="1" ht="45">
      <c r="A95" s="61" t="s">
        <v>272</v>
      </c>
      <c r="B95" s="62" t="s">
        <v>156</v>
      </c>
      <c r="C95" s="59" t="s">
        <v>33</v>
      </c>
      <c r="D95" s="63">
        <v>2</v>
      </c>
      <c r="E95" s="64"/>
      <c r="F95" s="65"/>
      <c r="G95" s="42"/>
    </row>
    <row r="96" spans="1:7">
      <c r="A96" s="27" t="s">
        <v>28</v>
      </c>
      <c r="B96" s="43" t="s">
        <v>165</v>
      </c>
      <c r="C96" s="43"/>
      <c r="D96" s="43"/>
      <c r="E96" s="43"/>
      <c r="F96" s="43"/>
      <c r="G96" s="28">
        <f>ROUND(SUM(G97:G105),2)</f>
        <v>0</v>
      </c>
    </row>
    <row r="97" spans="1:31" s="29" customFormat="1" ht="45">
      <c r="A97" s="36" t="s">
        <v>273</v>
      </c>
      <c r="B97" s="62" t="s">
        <v>87</v>
      </c>
      <c r="C97" s="59" t="s">
        <v>32</v>
      </c>
      <c r="D97" s="63">
        <v>12.4</v>
      </c>
      <c r="E97" s="40"/>
      <c r="F97" s="41"/>
      <c r="G97" s="42"/>
    </row>
    <row r="98" spans="1:31" s="29" customFormat="1" ht="45">
      <c r="A98" s="36" t="s">
        <v>274</v>
      </c>
      <c r="B98" s="62" t="s">
        <v>116</v>
      </c>
      <c r="C98" s="59" t="s">
        <v>32</v>
      </c>
      <c r="D98" s="63">
        <v>6.56</v>
      </c>
      <c r="E98" s="40"/>
      <c r="F98" s="41"/>
      <c r="G98" s="42"/>
    </row>
    <row r="99" spans="1:31" s="29" customFormat="1" ht="67.5">
      <c r="A99" s="36" t="s">
        <v>275</v>
      </c>
      <c r="B99" s="62" t="s">
        <v>160</v>
      </c>
      <c r="C99" s="59" t="s">
        <v>33</v>
      </c>
      <c r="D99" s="63">
        <v>41</v>
      </c>
      <c r="E99" s="40"/>
      <c r="F99" s="41"/>
      <c r="G99" s="42"/>
    </row>
    <row r="100" spans="1:31" s="29" customFormat="1" ht="135">
      <c r="A100" s="36" t="s">
        <v>276</v>
      </c>
      <c r="B100" s="62" t="s">
        <v>150</v>
      </c>
      <c r="C100" s="59" t="s">
        <v>33</v>
      </c>
      <c r="D100" s="63">
        <v>41</v>
      </c>
      <c r="E100" s="40"/>
      <c r="F100" s="41"/>
      <c r="G100" s="42"/>
    </row>
    <row r="101" spans="1:31" s="29" customFormat="1" ht="56.25">
      <c r="A101" s="36" t="s">
        <v>277</v>
      </c>
      <c r="B101" s="62" t="s">
        <v>151</v>
      </c>
      <c r="C101" s="59" t="s">
        <v>33</v>
      </c>
      <c r="D101" s="63">
        <v>41</v>
      </c>
      <c r="E101" s="40"/>
      <c r="F101" s="41"/>
      <c r="G101" s="42"/>
    </row>
    <row r="102" spans="1:31" s="29" customFormat="1" ht="78.75">
      <c r="A102" s="36" t="s">
        <v>278</v>
      </c>
      <c r="B102" s="62" t="s">
        <v>152</v>
      </c>
      <c r="C102" s="59" t="s">
        <v>33</v>
      </c>
      <c r="D102" s="63">
        <v>41</v>
      </c>
      <c r="E102" s="40"/>
      <c r="F102" s="41"/>
      <c r="G102" s="42"/>
    </row>
    <row r="103" spans="1:31" s="29" customFormat="1" ht="22.5">
      <c r="A103" s="36" t="s">
        <v>279</v>
      </c>
      <c r="B103" s="62" t="s">
        <v>100</v>
      </c>
      <c r="C103" s="59" t="s">
        <v>32</v>
      </c>
      <c r="D103" s="63">
        <v>0.26</v>
      </c>
      <c r="E103" s="40"/>
      <c r="F103" s="41"/>
      <c r="G103" s="4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s="29" customFormat="1" ht="33.75">
      <c r="A104" s="36" t="s">
        <v>280</v>
      </c>
      <c r="B104" s="62" t="s">
        <v>110</v>
      </c>
      <c r="C104" s="59" t="s">
        <v>32</v>
      </c>
      <c r="D104" s="63">
        <v>5.84</v>
      </c>
      <c r="E104" s="40"/>
      <c r="F104" s="41"/>
      <c r="G104" s="42"/>
    </row>
    <row r="105" spans="1:31" s="29" customFormat="1" ht="33.75">
      <c r="A105" s="36" t="s">
        <v>281</v>
      </c>
      <c r="B105" s="62" t="s">
        <v>111</v>
      </c>
      <c r="C105" s="59" t="s">
        <v>36</v>
      </c>
      <c r="D105" s="63">
        <v>23.36</v>
      </c>
      <c r="E105" s="40"/>
      <c r="F105" s="41"/>
      <c r="G105" s="42"/>
    </row>
    <row r="106" spans="1:31" s="44" customFormat="1">
      <c r="A106" s="27" t="s">
        <v>60</v>
      </c>
      <c r="B106" s="43" t="s">
        <v>29</v>
      </c>
      <c r="C106" s="43"/>
      <c r="D106" s="43"/>
      <c r="E106" s="43"/>
      <c r="F106" s="43"/>
      <c r="G106" s="28">
        <f>ROUND(SUM(G107),2)</f>
        <v>0</v>
      </c>
    </row>
    <row r="107" spans="1:31" s="45" customFormat="1" ht="22.5">
      <c r="A107" s="36" t="s">
        <v>282</v>
      </c>
      <c r="B107" s="62" t="s">
        <v>50</v>
      </c>
      <c r="C107" s="59" t="s">
        <v>31</v>
      </c>
      <c r="D107" s="63">
        <v>13103.88</v>
      </c>
      <c r="E107" s="40"/>
      <c r="F107" s="66"/>
      <c r="G107" s="42"/>
    </row>
    <row r="108" spans="1:31" ht="6" customHeight="1">
      <c r="A108" s="105"/>
      <c r="B108" s="105"/>
      <c r="C108" s="105"/>
      <c r="D108" s="105"/>
      <c r="E108" s="105"/>
      <c r="F108" s="105"/>
      <c r="G108" s="105"/>
    </row>
    <row r="109" spans="1:31" s="29" customFormat="1">
      <c r="A109" s="36"/>
      <c r="B109" s="37"/>
      <c r="C109" s="38"/>
      <c r="D109" s="39"/>
      <c r="E109" s="40"/>
      <c r="F109" s="41"/>
      <c r="G109" s="42"/>
    </row>
    <row r="110" spans="1:31" s="29" customFormat="1">
      <c r="A110" s="36"/>
      <c r="B110" s="37"/>
      <c r="C110" s="38"/>
      <c r="D110" s="39"/>
      <c r="E110" s="40"/>
      <c r="F110" s="41"/>
      <c r="G110" s="42"/>
    </row>
    <row r="111" spans="1:31" s="44" customFormat="1">
      <c r="A111" s="27"/>
      <c r="B111" s="43" t="s">
        <v>286</v>
      </c>
      <c r="C111" s="43"/>
      <c r="D111" s="43"/>
      <c r="E111" s="43"/>
      <c r="F111" s="43"/>
      <c r="G111" s="28"/>
    </row>
    <row r="112" spans="1:31" s="29" customFormat="1" ht="22.5">
      <c r="A112" s="36"/>
      <c r="B112" s="79" t="str">
        <f>+B5</f>
        <v>Pavimentación y obras complementarias de la calle Antiguo camino a Copalita, Municipio de Zapopan, Jalisco</v>
      </c>
      <c r="C112" s="38"/>
      <c r="D112" s="39"/>
      <c r="E112" s="40"/>
      <c r="F112" s="41"/>
      <c r="G112" s="42"/>
    </row>
    <row r="113" spans="1:7" s="29" customFormat="1">
      <c r="A113" s="36"/>
      <c r="B113" s="37"/>
      <c r="C113" s="38"/>
      <c r="D113" s="39"/>
      <c r="E113" s="40"/>
      <c r="F113" s="41"/>
      <c r="G113" s="42"/>
    </row>
    <row r="114" spans="1:7" s="45" customFormat="1">
      <c r="A114" s="46" t="s">
        <v>14</v>
      </c>
      <c r="B114" s="104" t="str">
        <f>B16</f>
        <v>PAVIMENTACIÓN</v>
      </c>
      <c r="C114" s="104"/>
      <c r="D114" s="104"/>
      <c r="E114" s="104"/>
      <c r="F114" s="47"/>
      <c r="G114" s="77">
        <f>G16</f>
        <v>0</v>
      </c>
    </row>
    <row r="115" spans="1:7" s="45" customFormat="1">
      <c r="A115" s="48" t="s">
        <v>21</v>
      </c>
      <c r="B115" s="49" t="str">
        <f>B17</f>
        <v>PRELIMINARES</v>
      </c>
      <c r="C115" s="50"/>
      <c r="D115" s="51"/>
      <c r="E115" s="47"/>
      <c r="F115" s="47"/>
      <c r="G115" s="52">
        <f>G17</f>
        <v>0</v>
      </c>
    </row>
    <row r="116" spans="1:7" s="45" customFormat="1">
      <c r="A116" s="48" t="s">
        <v>22</v>
      </c>
      <c r="B116" s="49" t="str">
        <f>B32</f>
        <v>TERRACERÍAS</v>
      </c>
      <c r="C116" s="50"/>
      <c r="D116" s="51"/>
      <c r="E116" s="47"/>
      <c r="F116" s="47"/>
      <c r="G116" s="52">
        <f>G32</f>
        <v>0</v>
      </c>
    </row>
    <row r="117" spans="1:7" s="45" customFormat="1">
      <c r="A117" s="48" t="s">
        <v>51</v>
      </c>
      <c r="B117" s="49" t="str">
        <f>B41</f>
        <v>PAVIMENTO ASFÁLTICO</v>
      </c>
      <c r="C117" s="50"/>
      <c r="D117" s="51"/>
      <c r="E117" s="47"/>
      <c r="F117" s="47"/>
      <c r="G117" s="52">
        <f>G41</f>
        <v>0</v>
      </c>
    </row>
    <row r="118" spans="1:7" s="45" customFormat="1">
      <c r="A118" s="46" t="s">
        <v>24</v>
      </c>
      <c r="B118" s="104" t="str">
        <f>B50</f>
        <v>BANQUETAS</v>
      </c>
      <c r="C118" s="104"/>
      <c r="D118" s="104"/>
      <c r="E118" s="104"/>
      <c r="F118" s="47"/>
      <c r="G118" s="77">
        <f>G50</f>
        <v>0</v>
      </c>
    </row>
    <row r="119" spans="1:7" s="45" customFormat="1">
      <c r="A119" s="46" t="s">
        <v>26</v>
      </c>
      <c r="B119" s="104" t="str">
        <f>B73</f>
        <v>ÁREAS VERDES</v>
      </c>
      <c r="C119" s="104"/>
      <c r="D119" s="104"/>
      <c r="E119" s="104"/>
      <c r="F119" s="47"/>
      <c r="G119" s="77">
        <f>G73</f>
        <v>0</v>
      </c>
    </row>
    <row r="120" spans="1:7" s="45" customFormat="1">
      <c r="A120" s="46" t="s">
        <v>27</v>
      </c>
      <c r="B120" s="104" t="str">
        <f>B81</f>
        <v>SEÑALAMIENTO HORIZONTAL Y VERTICAL</v>
      </c>
      <c r="C120" s="104"/>
      <c r="D120" s="104"/>
      <c r="E120" s="104"/>
      <c r="F120" s="47"/>
      <c r="G120" s="77">
        <f>G81</f>
        <v>0</v>
      </c>
    </row>
    <row r="121" spans="1:7" s="45" customFormat="1">
      <c r="A121" s="48" t="s">
        <v>46</v>
      </c>
      <c r="B121" s="49" t="str">
        <f>B82</f>
        <v>SEÑALAMIENTO HORIZONTAL</v>
      </c>
      <c r="C121" s="50"/>
      <c r="D121" s="51"/>
      <c r="E121" s="47"/>
      <c r="F121" s="47"/>
      <c r="G121" s="52">
        <f>G82</f>
        <v>0</v>
      </c>
    </row>
    <row r="122" spans="1:7" s="45" customFormat="1">
      <c r="A122" s="48" t="s">
        <v>48</v>
      </c>
      <c r="B122" s="49" t="str">
        <f>B91</f>
        <v>SEÑALAMIENTO VERTICAL</v>
      </c>
      <c r="C122" s="50"/>
      <c r="D122" s="51"/>
      <c r="E122" s="47"/>
      <c r="F122" s="47"/>
      <c r="G122" s="52">
        <f>G91</f>
        <v>0</v>
      </c>
    </row>
    <row r="123" spans="1:7" s="45" customFormat="1">
      <c r="A123" s="46" t="s">
        <v>28</v>
      </c>
      <c r="B123" s="104" t="str">
        <f>B96</f>
        <v>ALUMBRADO PÚBLICO</v>
      </c>
      <c r="C123" s="104"/>
      <c r="D123" s="104"/>
      <c r="E123" s="104"/>
      <c r="F123" s="47"/>
      <c r="G123" s="77">
        <f>G96</f>
        <v>0</v>
      </c>
    </row>
    <row r="124" spans="1:7" s="45" customFormat="1">
      <c r="A124" s="46" t="s">
        <v>60</v>
      </c>
      <c r="B124" s="104" t="str">
        <f>B106</f>
        <v>LIMPIEZA</v>
      </c>
      <c r="C124" s="104"/>
      <c r="D124" s="104"/>
      <c r="E124" s="104"/>
      <c r="F124" s="47"/>
      <c r="G124" s="77">
        <f>G106</f>
        <v>0</v>
      </c>
    </row>
    <row r="125" spans="1:7" s="45" customFormat="1">
      <c r="A125" s="48"/>
      <c r="B125" s="49"/>
      <c r="C125" s="50"/>
      <c r="D125" s="51"/>
      <c r="E125" s="47"/>
      <c r="F125" s="47"/>
      <c r="G125" s="52"/>
    </row>
    <row r="126" spans="1:7" s="45" customFormat="1">
      <c r="A126" s="48"/>
      <c r="B126" s="49"/>
      <c r="C126" s="50"/>
      <c r="D126" s="51"/>
      <c r="E126" s="47"/>
      <c r="F126" s="47"/>
      <c r="G126" s="52"/>
    </row>
    <row r="127" spans="1:7" s="45" customFormat="1">
      <c r="A127" s="48"/>
      <c r="B127" s="49"/>
      <c r="C127" s="50"/>
      <c r="D127" s="51"/>
      <c r="E127" s="47"/>
      <c r="F127" s="47"/>
      <c r="G127" s="52"/>
    </row>
    <row r="128" spans="1:7" s="45" customFormat="1">
      <c r="A128" s="48"/>
      <c r="B128" s="53"/>
      <c r="C128" s="50"/>
      <c r="D128" s="51"/>
      <c r="E128" s="47"/>
      <c r="G128" s="54"/>
    </row>
    <row r="129" spans="1:7" s="45" customFormat="1" ht="15" customHeight="1">
      <c r="A129" s="106" t="s">
        <v>23</v>
      </c>
      <c r="B129" s="106"/>
      <c r="C129" s="106"/>
      <c r="D129" s="106"/>
      <c r="E129" s="106"/>
      <c r="F129" s="78" t="s">
        <v>15</v>
      </c>
      <c r="G129" s="55">
        <f>ROUND(SUM(G114,G118:G120,G123,G124),2)</f>
        <v>0</v>
      </c>
    </row>
    <row r="130" spans="1:7" s="45" customFormat="1" ht="15" customHeight="1">
      <c r="A130" s="107"/>
      <c r="B130" s="107"/>
      <c r="C130" s="107"/>
      <c r="D130" s="107"/>
      <c r="E130" s="107"/>
      <c r="F130" s="78" t="s">
        <v>16</v>
      </c>
      <c r="G130" s="56">
        <f>ROUND(PRODUCT(G129,0.16),2)</f>
        <v>0</v>
      </c>
    </row>
    <row r="131" spans="1:7" s="45" customFormat="1" ht="15.75">
      <c r="A131" s="107"/>
      <c r="B131" s="107"/>
      <c r="C131" s="107"/>
      <c r="D131" s="107"/>
      <c r="E131" s="107"/>
      <c r="F131" s="78" t="s">
        <v>17</v>
      </c>
      <c r="G131" s="57">
        <f>ROUND(SUM(G129,G130),2)</f>
        <v>0</v>
      </c>
    </row>
  </sheetData>
  <protectedRanges>
    <protectedRange sqref="B9:C9 B5" name="DATOS_3"/>
    <protectedRange sqref="C1" name="DATOS_1_2"/>
    <protectedRange sqref="F4:F7" name="DATOS_3_1_1"/>
  </protectedRanges>
  <autoFilter ref="A14:G107" xr:uid="{A2E7F0EC-372B-4067-881E-78555B233137}"/>
  <mergeCells count="18">
    <mergeCell ref="A129:E129"/>
    <mergeCell ref="A130:E131"/>
    <mergeCell ref="G9:G10"/>
    <mergeCell ref="A12:G12"/>
    <mergeCell ref="B118:E118"/>
    <mergeCell ref="B124:E124"/>
    <mergeCell ref="B123:E123"/>
    <mergeCell ref="B120:E120"/>
    <mergeCell ref="B119:E119"/>
    <mergeCell ref="B114:E114"/>
    <mergeCell ref="A108:G108"/>
    <mergeCell ref="C2:F3"/>
    <mergeCell ref="B5:B7"/>
    <mergeCell ref="B9:B10"/>
    <mergeCell ref="C1:F1"/>
    <mergeCell ref="C8:F8"/>
    <mergeCell ref="C9:F9"/>
    <mergeCell ref="C10:F10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2AC43-B639-4C7E-94D2-B423AF3F22C8}">
  <dimension ref="A2:G94"/>
  <sheetViews>
    <sheetView topLeftCell="A25" workbookViewId="0">
      <selection activeCell="G3" sqref="G3:G94"/>
    </sheetView>
  </sheetViews>
  <sheetFormatPr baseColWidth="10" defaultRowHeight="15"/>
  <cols>
    <col min="4" max="4" width="57.140625" customWidth="1"/>
    <col min="7" max="7" width="11.85546875" bestFit="1" customWidth="1"/>
  </cols>
  <sheetData>
    <row r="2" spans="1:7">
      <c r="A2" t="s">
        <v>198</v>
      </c>
      <c r="B2" t="s">
        <v>199</v>
      </c>
      <c r="C2" t="s">
        <v>200</v>
      </c>
      <c r="D2" t="s">
        <v>201</v>
      </c>
      <c r="E2" t="s">
        <v>9</v>
      </c>
      <c r="F2" t="s">
        <v>10</v>
      </c>
    </row>
    <row r="3" spans="1:7">
      <c r="A3" t="s">
        <v>14</v>
      </c>
      <c r="D3" t="s">
        <v>61</v>
      </c>
      <c r="G3" t="str">
        <f>+IF(C3=0,A3,B3)</f>
        <v>A</v>
      </c>
    </row>
    <row r="4" spans="1:7">
      <c r="A4" t="s">
        <v>21</v>
      </c>
      <c r="D4" t="s">
        <v>25</v>
      </c>
      <c r="G4" t="str">
        <f t="shared" ref="G4:G67" si="0">+IF(C4=0,A4,B4)</f>
        <v>A1</v>
      </c>
    </row>
    <row r="5" spans="1:7">
      <c r="A5" t="s">
        <v>21</v>
      </c>
      <c r="B5" t="s">
        <v>202</v>
      </c>
      <c r="C5" t="s">
        <v>96</v>
      </c>
      <c r="D5" t="s">
        <v>102</v>
      </c>
      <c r="E5" t="s">
        <v>32</v>
      </c>
      <c r="F5">
        <v>350.3</v>
      </c>
      <c r="G5" t="str">
        <f t="shared" si="0"/>
        <v>DOPI-001</v>
      </c>
    </row>
    <row r="6" spans="1:7">
      <c r="A6" t="s">
        <v>21</v>
      </c>
      <c r="B6" t="s">
        <v>203</v>
      </c>
      <c r="C6" t="s">
        <v>44</v>
      </c>
      <c r="D6" t="s">
        <v>103</v>
      </c>
      <c r="E6" t="s">
        <v>32</v>
      </c>
      <c r="F6">
        <v>3.68</v>
      </c>
      <c r="G6" t="str">
        <f t="shared" si="0"/>
        <v>DOPI-002</v>
      </c>
    </row>
    <row r="7" spans="1:7">
      <c r="A7" t="s">
        <v>21</v>
      </c>
      <c r="B7" t="s">
        <v>204</v>
      </c>
      <c r="C7" t="s">
        <v>34</v>
      </c>
      <c r="D7" t="s">
        <v>112</v>
      </c>
      <c r="E7" t="s">
        <v>32</v>
      </c>
      <c r="F7">
        <v>11.71</v>
      </c>
      <c r="G7" t="str">
        <f t="shared" si="0"/>
        <v>DOPI-003</v>
      </c>
    </row>
    <row r="8" spans="1:7">
      <c r="A8" t="s">
        <v>21</v>
      </c>
      <c r="B8" t="s">
        <v>205</v>
      </c>
      <c r="C8" t="s">
        <v>178</v>
      </c>
      <c r="D8" t="s">
        <v>104</v>
      </c>
      <c r="E8" t="s">
        <v>31</v>
      </c>
      <c r="F8">
        <v>3259.87</v>
      </c>
      <c r="G8" t="str">
        <f t="shared" si="0"/>
        <v>DOPI-004</v>
      </c>
    </row>
    <row r="9" spans="1:7">
      <c r="A9" t="s">
        <v>21</v>
      </c>
      <c r="B9" t="s">
        <v>206</v>
      </c>
      <c r="C9" t="s">
        <v>179</v>
      </c>
      <c r="D9" t="s">
        <v>161</v>
      </c>
      <c r="E9" t="s">
        <v>31</v>
      </c>
      <c r="F9">
        <v>332.31</v>
      </c>
      <c r="G9" t="str">
        <f t="shared" si="0"/>
        <v>DOPI-005</v>
      </c>
    </row>
    <row r="10" spans="1:7">
      <c r="A10" t="s">
        <v>21</v>
      </c>
      <c r="B10" t="s">
        <v>207</v>
      </c>
      <c r="C10" t="s">
        <v>180</v>
      </c>
      <c r="D10" t="s">
        <v>105</v>
      </c>
      <c r="E10" t="s">
        <v>33</v>
      </c>
      <c r="F10">
        <v>2</v>
      </c>
      <c r="G10" t="str">
        <f t="shared" si="0"/>
        <v>DOPI-006</v>
      </c>
    </row>
    <row r="11" spans="1:7">
      <c r="A11" t="s">
        <v>21</v>
      </c>
      <c r="B11" t="s">
        <v>208</v>
      </c>
      <c r="C11" t="s">
        <v>180</v>
      </c>
      <c r="D11" t="s">
        <v>106</v>
      </c>
      <c r="E11" t="s">
        <v>33</v>
      </c>
      <c r="F11">
        <v>2</v>
      </c>
      <c r="G11" t="str">
        <f t="shared" si="0"/>
        <v>DOPI-007</v>
      </c>
    </row>
    <row r="12" spans="1:7">
      <c r="A12" t="s">
        <v>21</v>
      </c>
      <c r="B12" t="s">
        <v>209</v>
      </c>
      <c r="C12" t="s">
        <v>181</v>
      </c>
      <c r="D12" t="s">
        <v>109</v>
      </c>
      <c r="E12" t="s">
        <v>33</v>
      </c>
      <c r="F12">
        <v>1</v>
      </c>
      <c r="G12" t="str">
        <f t="shared" si="0"/>
        <v>DOPI-008</v>
      </c>
    </row>
    <row r="13" spans="1:7">
      <c r="A13" t="s">
        <v>21</v>
      </c>
      <c r="B13" t="s">
        <v>210</v>
      </c>
      <c r="C13" t="s">
        <v>182</v>
      </c>
      <c r="D13" t="s">
        <v>108</v>
      </c>
      <c r="E13" t="s">
        <v>33</v>
      </c>
      <c r="F13">
        <v>1</v>
      </c>
      <c r="G13" t="str">
        <f t="shared" si="0"/>
        <v>DOPI-009</v>
      </c>
    </row>
    <row r="14" spans="1:7">
      <c r="A14" t="s">
        <v>21</v>
      </c>
      <c r="B14" t="s">
        <v>211</v>
      </c>
      <c r="C14" t="s">
        <v>183</v>
      </c>
      <c r="D14" t="s">
        <v>107</v>
      </c>
      <c r="E14" t="s">
        <v>33</v>
      </c>
      <c r="F14">
        <v>1</v>
      </c>
      <c r="G14" t="str">
        <f t="shared" si="0"/>
        <v>DOPI-010</v>
      </c>
    </row>
    <row r="15" spans="1:7">
      <c r="A15" t="s">
        <v>21</v>
      </c>
      <c r="B15" t="s">
        <v>212</v>
      </c>
      <c r="C15" t="s">
        <v>35</v>
      </c>
      <c r="D15" t="s">
        <v>153</v>
      </c>
      <c r="E15" t="s">
        <v>32</v>
      </c>
      <c r="F15">
        <v>854.67</v>
      </c>
      <c r="G15" t="str">
        <f t="shared" si="0"/>
        <v>DOPI-011</v>
      </c>
    </row>
    <row r="16" spans="1:7">
      <c r="A16" t="s">
        <v>21</v>
      </c>
      <c r="B16" t="s">
        <v>213</v>
      </c>
      <c r="C16" t="s">
        <v>37</v>
      </c>
      <c r="D16" t="s">
        <v>154</v>
      </c>
      <c r="E16" t="s">
        <v>36</v>
      </c>
      <c r="F16">
        <v>3418.68</v>
      </c>
      <c r="G16" t="str">
        <f t="shared" si="0"/>
        <v>DOPI-012</v>
      </c>
    </row>
    <row r="17" spans="1:7">
      <c r="A17" t="s">
        <v>21</v>
      </c>
      <c r="B17" t="s">
        <v>214</v>
      </c>
      <c r="C17" t="s">
        <v>184</v>
      </c>
      <c r="D17" t="s">
        <v>145</v>
      </c>
      <c r="E17" t="s">
        <v>32</v>
      </c>
      <c r="F17">
        <v>109.18</v>
      </c>
      <c r="G17" t="str">
        <f t="shared" si="0"/>
        <v>DOPI-013</v>
      </c>
    </row>
    <row r="18" spans="1:7">
      <c r="A18" t="s">
        <v>21</v>
      </c>
      <c r="B18" t="s">
        <v>215</v>
      </c>
      <c r="C18" t="s">
        <v>37</v>
      </c>
      <c r="D18" t="s">
        <v>146</v>
      </c>
      <c r="E18" t="s">
        <v>36</v>
      </c>
      <c r="F18">
        <v>436.72</v>
      </c>
      <c r="G18" t="str">
        <f t="shared" si="0"/>
        <v>DOPI-014</v>
      </c>
    </row>
    <row r="19" spans="1:7">
      <c r="A19" t="s">
        <v>22</v>
      </c>
      <c r="D19" t="s">
        <v>52</v>
      </c>
      <c r="G19" t="str">
        <f t="shared" si="0"/>
        <v>A2</v>
      </c>
    </row>
    <row r="20" spans="1:7">
      <c r="A20" t="s">
        <v>22</v>
      </c>
      <c r="B20" t="s">
        <v>216</v>
      </c>
      <c r="C20" t="s">
        <v>30</v>
      </c>
      <c r="D20" t="s">
        <v>114</v>
      </c>
      <c r="E20" t="s">
        <v>31</v>
      </c>
      <c r="F20">
        <v>10918.36</v>
      </c>
      <c r="G20" t="str">
        <f t="shared" si="0"/>
        <v>DOPI-015</v>
      </c>
    </row>
    <row r="21" spans="1:7">
      <c r="A21" t="s">
        <v>22</v>
      </c>
      <c r="B21" t="s">
        <v>217</v>
      </c>
      <c r="C21" t="s">
        <v>59</v>
      </c>
      <c r="D21" t="s">
        <v>113</v>
      </c>
      <c r="E21" t="s">
        <v>32</v>
      </c>
      <c r="F21">
        <v>5459.18</v>
      </c>
      <c r="G21" t="str">
        <f t="shared" si="0"/>
        <v>DOPI-016</v>
      </c>
    </row>
    <row r="22" spans="1:7">
      <c r="A22" t="s">
        <v>22</v>
      </c>
      <c r="B22" t="s">
        <v>218</v>
      </c>
      <c r="C22" t="s">
        <v>185</v>
      </c>
      <c r="D22" t="s">
        <v>147</v>
      </c>
      <c r="E22" t="s">
        <v>31</v>
      </c>
      <c r="F22">
        <v>10918.36</v>
      </c>
      <c r="G22" t="str">
        <f t="shared" si="0"/>
        <v>DOPI-017</v>
      </c>
    </row>
    <row r="23" spans="1:7">
      <c r="A23" t="s">
        <v>22</v>
      </c>
      <c r="B23" t="s">
        <v>219</v>
      </c>
      <c r="C23" t="s">
        <v>187</v>
      </c>
      <c r="D23" t="s">
        <v>148</v>
      </c>
      <c r="E23" t="s">
        <v>32</v>
      </c>
      <c r="F23">
        <v>2402.04</v>
      </c>
      <c r="G23" t="str">
        <f t="shared" si="0"/>
        <v>DOPI-018</v>
      </c>
    </row>
    <row r="24" spans="1:7">
      <c r="A24" t="s">
        <v>22</v>
      </c>
      <c r="B24" t="s">
        <v>220</v>
      </c>
      <c r="C24" t="s">
        <v>70</v>
      </c>
      <c r="D24" t="s">
        <v>177</v>
      </c>
      <c r="E24" t="s">
        <v>32</v>
      </c>
      <c r="F24">
        <v>2402.04</v>
      </c>
      <c r="G24" t="str">
        <f t="shared" si="0"/>
        <v>DOPI-019</v>
      </c>
    </row>
    <row r="25" spans="1:7">
      <c r="A25" t="s">
        <v>22</v>
      </c>
      <c r="B25" t="s">
        <v>221</v>
      </c>
      <c r="C25" t="s">
        <v>79</v>
      </c>
      <c r="D25" t="s">
        <v>80</v>
      </c>
      <c r="E25" t="s">
        <v>31</v>
      </c>
      <c r="F25">
        <v>10918.36</v>
      </c>
      <c r="G25" t="str">
        <f t="shared" si="0"/>
        <v>DOPI-020</v>
      </c>
    </row>
    <row r="26" spans="1:7">
      <c r="A26" t="s">
        <v>22</v>
      </c>
      <c r="B26" t="s">
        <v>222</v>
      </c>
      <c r="C26" t="s">
        <v>35</v>
      </c>
      <c r="D26" t="s">
        <v>110</v>
      </c>
      <c r="E26" t="s">
        <v>32</v>
      </c>
      <c r="F26">
        <v>4138.0600000000004</v>
      </c>
      <c r="G26" t="str">
        <f t="shared" si="0"/>
        <v>DOPI-021</v>
      </c>
    </row>
    <row r="27" spans="1:7">
      <c r="A27" t="s">
        <v>22</v>
      </c>
      <c r="B27" t="s">
        <v>223</v>
      </c>
      <c r="C27" t="s">
        <v>37</v>
      </c>
      <c r="D27" t="s">
        <v>111</v>
      </c>
      <c r="E27" t="s">
        <v>36</v>
      </c>
      <c r="F27">
        <v>16552.240000000002</v>
      </c>
      <c r="G27" t="str">
        <f t="shared" si="0"/>
        <v>DOPI-022</v>
      </c>
    </row>
    <row r="28" spans="1:7">
      <c r="A28" t="s">
        <v>51</v>
      </c>
      <c r="D28" t="s">
        <v>159</v>
      </c>
      <c r="G28" t="str">
        <f t="shared" si="0"/>
        <v>A3</v>
      </c>
    </row>
    <row r="29" spans="1:7">
      <c r="A29" t="s">
        <v>51</v>
      </c>
      <c r="B29" t="s">
        <v>224</v>
      </c>
      <c r="C29" t="s">
        <v>39</v>
      </c>
      <c r="D29" t="s">
        <v>101</v>
      </c>
      <c r="E29" t="s">
        <v>41</v>
      </c>
      <c r="F29">
        <v>42.12</v>
      </c>
      <c r="G29" t="str">
        <f t="shared" si="0"/>
        <v>DOPI-023</v>
      </c>
    </row>
    <row r="30" spans="1:7">
      <c r="A30" t="s">
        <v>51</v>
      </c>
      <c r="B30" t="s">
        <v>225</v>
      </c>
      <c r="C30" t="s">
        <v>188</v>
      </c>
      <c r="D30" t="s">
        <v>149</v>
      </c>
      <c r="E30" t="s">
        <v>32</v>
      </c>
      <c r="F30">
        <v>447.85</v>
      </c>
      <c r="G30" t="str">
        <f t="shared" si="0"/>
        <v>DOPI-024</v>
      </c>
    </row>
    <row r="31" spans="1:7">
      <c r="A31" t="s">
        <v>51</v>
      </c>
      <c r="B31" t="s">
        <v>226</v>
      </c>
      <c r="C31" t="s">
        <v>186</v>
      </c>
      <c r="D31" t="s">
        <v>166</v>
      </c>
      <c r="E31" t="s">
        <v>33</v>
      </c>
      <c r="F31">
        <v>12</v>
      </c>
      <c r="G31" t="str">
        <f t="shared" si="0"/>
        <v>DOPI-025</v>
      </c>
    </row>
    <row r="32" spans="1:7">
      <c r="A32" t="s">
        <v>51</v>
      </c>
      <c r="B32" t="s">
        <v>227</v>
      </c>
      <c r="C32" t="s">
        <v>168</v>
      </c>
      <c r="D32" t="s">
        <v>169</v>
      </c>
      <c r="E32" t="s">
        <v>31</v>
      </c>
      <c r="F32">
        <v>13.57</v>
      </c>
      <c r="G32" t="str">
        <f t="shared" si="0"/>
        <v>DOPI-026</v>
      </c>
    </row>
    <row r="33" spans="1:7">
      <c r="A33" t="s">
        <v>51</v>
      </c>
      <c r="B33" t="s">
        <v>228</v>
      </c>
      <c r="C33" t="s">
        <v>167</v>
      </c>
      <c r="D33" t="s">
        <v>170</v>
      </c>
      <c r="E33" t="s">
        <v>33</v>
      </c>
      <c r="F33">
        <v>12</v>
      </c>
      <c r="G33" t="str">
        <f t="shared" si="0"/>
        <v>DOPI-027</v>
      </c>
    </row>
    <row r="34" spans="1:7">
      <c r="A34" t="s">
        <v>51</v>
      </c>
      <c r="B34" t="s">
        <v>229</v>
      </c>
      <c r="C34" t="s">
        <v>171</v>
      </c>
      <c r="D34" t="s">
        <v>172</v>
      </c>
      <c r="E34" t="s">
        <v>53</v>
      </c>
      <c r="F34">
        <v>426.51</v>
      </c>
      <c r="G34" t="str">
        <f t="shared" si="0"/>
        <v>DOPI-028</v>
      </c>
    </row>
    <row r="35" spans="1:7">
      <c r="A35" t="s">
        <v>51</v>
      </c>
      <c r="B35" t="s">
        <v>230</v>
      </c>
      <c r="C35" t="s">
        <v>173</v>
      </c>
      <c r="D35" t="s">
        <v>174</v>
      </c>
      <c r="E35" t="s">
        <v>32</v>
      </c>
      <c r="F35">
        <v>7.78</v>
      </c>
      <c r="G35" t="str">
        <f t="shared" si="0"/>
        <v>DOPI-029</v>
      </c>
    </row>
    <row r="36" spans="1:7">
      <c r="A36" t="s">
        <v>51</v>
      </c>
      <c r="B36" t="s">
        <v>231</v>
      </c>
      <c r="C36" t="s">
        <v>175</v>
      </c>
      <c r="D36" t="s">
        <v>176</v>
      </c>
      <c r="E36" t="s">
        <v>31</v>
      </c>
      <c r="F36">
        <v>17.28</v>
      </c>
      <c r="G36" t="str">
        <f t="shared" si="0"/>
        <v>DOPI-030</v>
      </c>
    </row>
    <row r="37" spans="1:7">
      <c r="A37" t="s">
        <v>24</v>
      </c>
      <c r="D37" t="s">
        <v>135</v>
      </c>
      <c r="G37" t="str">
        <f t="shared" si="0"/>
        <v>B</v>
      </c>
    </row>
    <row r="38" spans="1:7">
      <c r="A38" t="s">
        <v>24</v>
      </c>
      <c r="B38" t="s">
        <v>232</v>
      </c>
      <c r="C38" t="s">
        <v>30</v>
      </c>
      <c r="D38" t="s">
        <v>114</v>
      </c>
      <c r="E38" t="s">
        <v>31</v>
      </c>
      <c r="F38">
        <v>2185.52</v>
      </c>
      <c r="G38" t="str">
        <f t="shared" si="0"/>
        <v>DOPI-031</v>
      </c>
    </row>
    <row r="39" spans="1:7">
      <c r="A39" t="s">
        <v>24</v>
      </c>
      <c r="B39" t="s">
        <v>233</v>
      </c>
      <c r="C39" t="s">
        <v>69</v>
      </c>
      <c r="D39" t="s">
        <v>115</v>
      </c>
      <c r="E39" t="s">
        <v>32</v>
      </c>
      <c r="F39">
        <v>98.35</v>
      </c>
      <c r="G39" t="str">
        <f t="shared" si="0"/>
        <v>DOPI-032</v>
      </c>
    </row>
    <row r="40" spans="1:7">
      <c r="A40" t="s">
        <v>24</v>
      </c>
      <c r="B40" t="s">
        <v>234</v>
      </c>
      <c r="C40" t="s">
        <v>71</v>
      </c>
      <c r="D40" t="s">
        <v>89</v>
      </c>
      <c r="E40" t="s">
        <v>31</v>
      </c>
      <c r="F40">
        <v>1529.86</v>
      </c>
      <c r="G40" t="str">
        <f t="shared" si="0"/>
        <v>DOPI-033</v>
      </c>
    </row>
    <row r="41" spans="1:7">
      <c r="A41" t="s">
        <v>24</v>
      </c>
      <c r="B41" t="s">
        <v>235</v>
      </c>
      <c r="C41" t="s">
        <v>72</v>
      </c>
      <c r="D41" t="s">
        <v>116</v>
      </c>
      <c r="E41" t="s">
        <v>32</v>
      </c>
      <c r="F41">
        <v>83.05</v>
      </c>
      <c r="G41" t="str">
        <f t="shared" si="0"/>
        <v>DOPI-034</v>
      </c>
    </row>
    <row r="42" spans="1:7">
      <c r="A42" t="s">
        <v>24</v>
      </c>
      <c r="B42" t="s">
        <v>236</v>
      </c>
      <c r="C42" t="s">
        <v>73</v>
      </c>
      <c r="D42" t="s">
        <v>117</v>
      </c>
      <c r="E42" t="s">
        <v>32</v>
      </c>
      <c r="F42">
        <v>187.08</v>
      </c>
      <c r="G42" t="str">
        <f t="shared" si="0"/>
        <v>DOPI-035</v>
      </c>
    </row>
    <row r="43" spans="1:7">
      <c r="A43" t="s">
        <v>24</v>
      </c>
      <c r="B43" t="s">
        <v>237</v>
      </c>
      <c r="C43" t="s">
        <v>90</v>
      </c>
      <c r="D43" t="s">
        <v>131</v>
      </c>
      <c r="E43" t="s">
        <v>41</v>
      </c>
      <c r="F43">
        <v>1748.48</v>
      </c>
      <c r="G43" t="str">
        <f t="shared" si="0"/>
        <v>DOPI-036</v>
      </c>
    </row>
    <row r="44" spans="1:7">
      <c r="A44" t="s">
        <v>24</v>
      </c>
      <c r="B44" t="s">
        <v>238</v>
      </c>
      <c r="C44" t="s">
        <v>189</v>
      </c>
      <c r="D44" t="s">
        <v>163</v>
      </c>
      <c r="E44" t="s">
        <v>31</v>
      </c>
      <c r="F44">
        <v>71.36</v>
      </c>
      <c r="G44" t="str">
        <f t="shared" si="0"/>
        <v>DOPI-037</v>
      </c>
    </row>
    <row r="45" spans="1:7">
      <c r="A45" t="s">
        <v>24</v>
      </c>
      <c r="B45" t="s">
        <v>239</v>
      </c>
      <c r="C45" t="s">
        <v>190</v>
      </c>
      <c r="D45" t="s">
        <v>164</v>
      </c>
      <c r="E45" t="s">
        <v>31</v>
      </c>
      <c r="F45">
        <v>14.4</v>
      </c>
      <c r="G45" t="str">
        <f t="shared" si="0"/>
        <v>DOPI-038</v>
      </c>
    </row>
    <row r="46" spans="1:7">
      <c r="A46" t="s">
        <v>24</v>
      </c>
      <c r="B46" t="s">
        <v>240</v>
      </c>
      <c r="C46" t="s">
        <v>91</v>
      </c>
      <c r="D46" t="s">
        <v>162</v>
      </c>
      <c r="E46" t="s">
        <v>41</v>
      </c>
      <c r="F46">
        <v>1629.94</v>
      </c>
      <c r="G46" t="str">
        <f t="shared" si="0"/>
        <v>DOPI-039</v>
      </c>
    </row>
    <row r="47" spans="1:7">
      <c r="A47" t="s">
        <v>24</v>
      </c>
      <c r="B47" t="s">
        <v>241</v>
      </c>
      <c r="C47" t="s">
        <v>92</v>
      </c>
      <c r="D47" t="s">
        <v>132</v>
      </c>
      <c r="E47" t="s">
        <v>41</v>
      </c>
      <c r="F47">
        <v>17.48</v>
      </c>
      <c r="G47" t="str">
        <f t="shared" si="0"/>
        <v>DOPI-040</v>
      </c>
    </row>
    <row r="48" spans="1:7">
      <c r="A48" t="s">
        <v>24</v>
      </c>
      <c r="B48" t="s">
        <v>242</v>
      </c>
      <c r="C48" t="s">
        <v>40</v>
      </c>
      <c r="D48" t="s">
        <v>133</v>
      </c>
      <c r="E48" t="s">
        <v>31</v>
      </c>
      <c r="F48">
        <v>874.24</v>
      </c>
      <c r="G48" t="str">
        <f t="shared" si="0"/>
        <v>DOPI-041</v>
      </c>
    </row>
    <row r="49" spans="1:7">
      <c r="A49" t="s">
        <v>24</v>
      </c>
      <c r="B49" t="s">
        <v>243</v>
      </c>
      <c r="C49" t="s">
        <v>38</v>
      </c>
      <c r="D49" t="s">
        <v>134</v>
      </c>
      <c r="E49" t="s">
        <v>31</v>
      </c>
      <c r="F49">
        <v>1311.28</v>
      </c>
      <c r="G49" t="str">
        <f t="shared" si="0"/>
        <v>DOPI-042</v>
      </c>
    </row>
    <row r="50" spans="1:7">
      <c r="A50" t="s">
        <v>24</v>
      </c>
      <c r="B50" t="s">
        <v>244</v>
      </c>
      <c r="C50" t="s">
        <v>42</v>
      </c>
      <c r="D50" t="s">
        <v>118</v>
      </c>
      <c r="E50" t="s">
        <v>31</v>
      </c>
      <c r="F50">
        <v>87.42</v>
      </c>
      <c r="G50" t="str">
        <f t="shared" si="0"/>
        <v>DOPI-043</v>
      </c>
    </row>
    <row r="51" spans="1:7">
      <c r="A51" t="s">
        <v>24</v>
      </c>
      <c r="B51" t="s">
        <v>245</v>
      </c>
      <c r="C51" t="s">
        <v>39</v>
      </c>
      <c r="D51" t="s">
        <v>101</v>
      </c>
      <c r="E51" t="s">
        <v>41</v>
      </c>
      <c r="F51">
        <v>1968.85</v>
      </c>
      <c r="G51" t="str">
        <f t="shared" si="0"/>
        <v>DOPI-044</v>
      </c>
    </row>
    <row r="52" spans="1:7">
      <c r="A52" t="s">
        <v>24</v>
      </c>
      <c r="B52" t="s">
        <v>246</v>
      </c>
      <c r="C52" t="s">
        <v>64</v>
      </c>
      <c r="D52" t="s">
        <v>119</v>
      </c>
      <c r="E52" t="s">
        <v>41</v>
      </c>
      <c r="F52">
        <v>10.8</v>
      </c>
      <c r="G52" t="str">
        <f t="shared" si="0"/>
        <v>DOPI-045</v>
      </c>
    </row>
    <row r="53" spans="1:7">
      <c r="A53" t="s">
        <v>24</v>
      </c>
      <c r="B53" t="s">
        <v>247</v>
      </c>
      <c r="C53" t="s">
        <v>74</v>
      </c>
      <c r="D53" t="s">
        <v>120</v>
      </c>
      <c r="E53" t="s">
        <v>41</v>
      </c>
      <c r="F53">
        <v>10.8</v>
      </c>
      <c r="G53" t="str">
        <f t="shared" si="0"/>
        <v>DOPI-046</v>
      </c>
    </row>
    <row r="54" spans="1:7">
      <c r="A54" t="s">
        <v>24</v>
      </c>
      <c r="B54" t="s">
        <v>248</v>
      </c>
      <c r="C54" t="s">
        <v>43</v>
      </c>
      <c r="D54" t="s">
        <v>86</v>
      </c>
      <c r="E54" t="s">
        <v>31</v>
      </c>
      <c r="F54">
        <v>6.69</v>
      </c>
      <c r="G54" t="str">
        <f t="shared" si="0"/>
        <v>DOPI-047</v>
      </c>
    </row>
    <row r="55" spans="1:7">
      <c r="A55" t="s">
        <v>24</v>
      </c>
      <c r="B55" t="s">
        <v>249</v>
      </c>
      <c r="C55" t="s">
        <v>65</v>
      </c>
      <c r="D55" t="s">
        <v>121</v>
      </c>
      <c r="E55" t="s">
        <v>31</v>
      </c>
      <c r="F55">
        <v>6.69</v>
      </c>
      <c r="G55" t="str">
        <f t="shared" si="0"/>
        <v>DOPI-048</v>
      </c>
    </row>
    <row r="56" spans="1:7">
      <c r="A56" t="s">
        <v>24</v>
      </c>
      <c r="B56" t="s">
        <v>250</v>
      </c>
      <c r="C56" t="s">
        <v>191</v>
      </c>
      <c r="D56" t="s">
        <v>130</v>
      </c>
      <c r="E56" t="s">
        <v>33</v>
      </c>
      <c r="F56">
        <v>15</v>
      </c>
      <c r="G56" t="str">
        <f t="shared" si="0"/>
        <v>DOPI-049</v>
      </c>
    </row>
    <row r="57" spans="1:7">
      <c r="A57" t="s">
        <v>24</v>
      </c>
      <c r="B57" t="s">
        <v>251</v>
      </c>
      <c r="C57" t="s">
        <v>81</v>
      </c>
      <c r="D57" t="s">
        <v>122</v>
      </c>
      <c r="E57" t="s">
        <v>33</v>
      </c>
      <c r="F57">
        <v>130</v>
      </c>
      <c r="G57" t="str">
        <f t="shared" si="0"/>
        <v>DOPI-050</v>
      </c>
    </row>
    <row r="58" spans="1:7">
      <c r="A58" t="s">
        <v>24</v>
      </c>
      <c r="B58" t="s">
        <v>252</v>
      </c>
      <c r="C58" t="s">
        <v>35</v>
      </c>
      <c r="D58" t="s">
        <v>110</v>
      </c>
      <c r="E58" t="s">
        <v>32</v>
      </c>
      <c r="F58">
        <v>15.3</v>
      </c>
      <c r="G58" t="str">
        <f t="shared" si="0"/>
        <v>DOPI-051</v>
      </c>
    </row>
    <row r="59" spans="1:7">
      <c r="A59" t="s">
        <v>24</v>
      </c>
      <c r="B59" t="s">
        <v>253</v>
      </c>
      <c r="C59" t="s">
        <v>37</v>
      </c>
      <c r="D59" t="s">
        <v>111</v>
      </c>
      <c r="E59" t="s">
        <v>36</v>
      </c>
      <c r="F59">
        <v>61.2</v>
      </c>
      <c r="G59" t="str">
        <f t="shared" si="0"/>
        <v>DOPI-052</v>
      </c>
    </row>
    <row r="60" spans="1:7">
      <c r="A60" t="s">
        <v>26</v>
      </c>
      <c r="D60" t="s">
        <v>62</v>
      </c>
      <c r="G60" t="str">
        <f t="shared" si="0"/>
        <v>C</v>
      </c>
    </row>
    <row r="61" spans="1:7">
      <c r="A61" t="s">
        <v>26</v>
      </c>
      <c r="B61" t="s">
        <v>254</v>
      </c>
      <c r="C61" t="s">
        <v>54</v>
      </c>
      <c r="D61" t="s">
        <v>123</v>
      </c>
      <c r="E61" t="s">
        <v>33</v>
      </c>
      <c r="F61">
        <v>8</v>
      </c>
      <c r="G61" t="str">
        <f t="shared" si="0"/>
        <v>DOPI-053</v>
      </c>
    </row>
    <row r="62" spans="1:7">
      <c r="A62" t="s">
        <v>26</v>
      </c>
      <c r="B62" t="s">
        <v>255</v>
      </c>
      <c r="C62" t="s">
        <v>55</v>
      </c>
      <c r="D62" t="s">
        <v>124</v>
      </c>
      <c r="E62" t="s">
        <v>33</v>
      </c>
      <c r="F62">
        <v>7</v>
      </c>
      <c r="G62" t="str">
        <f t="shared" si="0"/>
        <v>DOPI-054</v>
      </c>
    </row>
    <row r="63" spans="1:7">
      <c r="A63" t="s">
        <v>26</v>
      </c>
      <c r="B63" t="s">
        <v>256</v>
      </c>
      <c r="C63" t="s">
        <v>66</v>
      </c>
      <c r="D63" t="s">
        <v>125</v>
      </c>
      <c r="E63" t="s">
        <v>33</v>
      </c>
      <c r="F63">
        <v>23</v>
      </c>
      <c r="G63" t="str">
        <f t="shared" si="0"/>
        <v>DOPI-055</v>
      </c>
    </row>
    <row r="64" spans="1:7">
      <c r="A64" t="s">
        <v>26</v>
      </c>
      <c r="B64" t="s">
        <v>257</v>
      </c>
      <c r="C64" t="s">
        <v>97</v>
      </c>
      <c r="D64" t="s">
        <v>126</v>
      </c>
      <c r="E64" t="s">
        <v>33</v>
      </c>
      <c r="F64">
        <v>21</v>
      </c>
      <c r="G64" t="str">
        <f t="shared" si="0"/>
        <v>DOPI-056</v>
      </c>
    </row>
    <row r="65" spans="1:7">
      <c r="A65" t="s">
        <v>26</v>
      </c>
      <c r="B65" t="s">
        <v>258</v>
      </c>
      <c r="C65" t="s">
        <v>98</v>
      </c>
      <c r="D65" t="s">
        <v>127</v>
      </c>
      <c r="E65" t="s">
        <v>33</v>
      </c>
      <c r="F65">
        <v>20</v>
      </c>
      <c r="G65" t="str">
        <f t="shared" si="0"/>
        <v>DOPI-057</v>
      </c>
    </row>
    <row r="66" spans="1:7">
      <c r="A66" t="s">
        <v>26</v>
      </c>
      <c r="B66" t="s">
        <v>259</v>
      </c>
      <c r="C66" t="s">
        <v>56</v>
      </c>
      <c r="D66" t="s">
        <v>128</v>
      </c>
      <c r="E66" t="s">
        <v>31</v>
      </c>
      <c r="F66">
        <v>1047.55</v>
      </c>
      <c r="G66" t="str">
        <f t="shared" si="0"/>
        <v>DOPI-058</v>
      </c>
    </row>
    <row r="67" spans="1:7">
      <c r="A67" t="s">
        <v>26</v>
      </c>
      <c r="B67" t="s">
        <v>260</v>
      </c>
      <c r="C67" t="s">
        <v>57</v>
      </c>
      <c r="D67" t="s">
        <v>88</v>
      </c>
      <c r="E67" t="s">
        <v>32</v>
      </c>
      <c r="F67">
        <v>209.51</v>
      </c>
      <c r="G67" t="str">
        <f t="shared" si="0"/>
        <v>DOPI-059</v>
      </c>
    </row>
    <row r="68" spans="1:7">
      <c r="A68" t="s">
        <v>27</v>
      </c>
      <c r="D68" t="s">
        <v>45</v>
      </c>
      <c r="G68" t="str">
        <f t="shared" ref="G68:G94" si="1">+IF(C68=0,A68,B68)</f>
        <v>D</v>
      </c>
    </row>
    <row r="69" spans="1:7">
      <c r="A69" t="s">
        <v>46</v>
      </c>
      <c r="D69" t="s">
        <v>47</v>
      </c>
      <c r="G69" t="str">
        <f t="shared" si="1"/>
        <v>D1</v>
      </c>
    </row>
    <row r="70" spans="1:7">
      <c r="A70" t="s">
        <v>46</v>
      </c>
      <c r="B70" t="s">
        <v>261</v>
      </c>
      <c r="C70" t="s">
        <v>192</v>
      </c>
      <c r="D70" t="s">
        <v>136</v>
      </c>
      <c r="E70" t="s">
        <v>31</v>
      </c>
      <c r="F70">
        <v>5.6</v>
      </c>
      <c r="G70" t="str">
        <f t="shared" si="1"/>
        <v>DOPI-060</v>
      </c>
    </row>
    <row r="71" spans="1:7">
      <c r="A71" t="s">
        <v>46</v>
      </c>
      <c r="B71" t="s">
        <v>262</v>
      </c>
      <c r="C71" t="s">
        <v>137</v>
      </c>
      <c r="D71" t="s">
        <v>138</v>
      </c>
      <c r="E71" t="s">
        <v>41</v>
      </c>
      <c r="F71">
        <v>4604.13</v>
      </c>
      <c r="G71" t="str">
        <f t="shared" si="1"/>
        <v>DOPI-061</v>
      </c>
    </row>
    <row r="72" spans="1:7">
      <c r="A72" t="s">
        <v>46</v>
      </c>
      <c r="B72" t="s">
        <v>263</v>
      </c>
      <c r="C72" t="s">
        <v>139</v>
      </c>
      <c r="D72" t="s">
        <v>140</v>
      </c>
      <c r="E72" t="s">
        <v>33</v>
      </c>
      <c r="F72">
        <v>12</v>
      </c>
      <c r="G72" t="str">
        <f t="shared" si="1"/>
        <v>DOPI-062</v>
      </c>
    </row>
    <row r="73" spans="1:7">
      <c r="A73" t="s">
        <v>46</v>
      </c>
      <c r="B73" t="s">
        <v>264</v>
      </c>
      <c r="C73" t="s">
        <v>141</v>
      </c>
      <c r="D73" t="s">
        <v>143</v>
      </c>
      <c r="E73" t="s">
        <v>33</v>
      </c>
      <c r="F73">
        <v>1</v>
      </c>
      <c r="G73" t="str">
        <f t="shared" si="1"/>
        <v>DOPI-063</v>
      </c>
    </row>
    <row r="74" spans="1:7">
      <c r="A74" t="s">
        <v>46</v>
      </c>
      <c r="B74" t="s">
        <v>265</v>
      </c>
      <c r="C74" t="s">
        <v>142</v>
      </c>
      <c r="D74" t="s">
        <v>144</v>
      </c>
      <c r="E74" t="s">
        <v>33</v>
      </c>
      <c r="F74">
        <v>7</v>
      </c>
      <c r="G74" t="str">
        <f t="shared" si="1"/>
        <v>DOPI-064</v>
      </c>
    </row>
    <row r="75" spans="1:7">
      <c r="A75" t="s">
        <v>46</v>
      </c>
      <c r="B75" t="s">
        <v>266</v>
      </c>
      <c r="C75" t="s">
        <v>75</v>
      </c>
      <c r="D75" t="s">
        <v>58</v>
      </c>
      <c r="E75" t="s">
        <v>31</v>
      </c>
      <c r="F75">
        <v>54.36</v>
      </c>
      <c r="G75" t="str">
        <f t="shared" si="1"/>
        <v>DOPI-065</v>
      </c>
    </row>
    <row r="76" spans="1:7">
      <c r="A76" t="s">
        <v>46</v>
      </c>
      <c r="B76" t="s">
        <v>267</v>
      </c>
      <c r="C76" t="s">
        <v>76</v>
      </c>
      <c r="D76" t="s">
        <v>85</v>
      </c>
      <c r="E76" t="s">
        <v>31</v>
      </c>
      <c r="F76">
        <v>54.36</v>
      </c>
      <c r="G76" t="str">
        <f t="shared" si="1"/>
        <v>DOPI-066</v>
      </c>
    </row>
    <row r="77" spans="1:7">
      <c r="A77" t="s">
        <v>46</v>
      </c>
      <c r="B77" t="s">
        <v>268</v>
      </c>
      <c r="C77" t="s">
        <v>68</v>
      </c>
      <c r="D77" t="s">
        <v>129</v>
      </c>
      <c r="E77" t="s">
        <v>33</v>
      </c>
      <c r="F77">
        <v>25</v>
      </c>
      <c r="G77" t="str">
        <f t="shared" si="1"/>
        <v>DOPI-067</v>
      </c>
    </row>
    <row r="78" spans="1:7">
      <c r="A78" t="s">
        <v>48</v>
      </c>
      <c r="D78" t="s">
        <v>63</v>
      </c>
      <c r="G78" t="str">
        <f t="shared" si="1"/>
        <v>D2</v>
      </c>
    </row>
    <row r="79" spans="1:7">
      <c r="A79" t="s">
        <v>48</v>
      </c>
      <c r="B79" t="s">
        <v>269</v>
      </c>
      <c r="C79" t="s">
        <v>82</v>
      </c>
      <c r="D79" t="s">
        <v>93</v>
      </c>
      <c r="E79" t="s">
        <v>33</v>
      </c>
      <c r="F79">
        <v>11</v>
      </c>
      <c r="G79" t="str">
        <f t="shared" si="1"/>
        <v>DOPI-068</v>
      </c>
    </row>
    <row r="80" spans="1:7">
      <c r="A80" t="s">
        <v>48</v>
      </c>
      <c r="B80" t="s">
        <v>270</v>
      </c>
      <c r="C80" t="s">
        <v>83</v>
      </c>
      <c r="D80" t="s">
        <v>94</v>
      </c>
      <c r="E80" t="s">
        <v>33</v>
      </c>
      <c r="F80">
        <v>4</v>
      </c>
      <c r="G80" t="str">
        <f t="shared" si="1"/>
        <v>DOPI-069</v>
      </c>
    </row>
    <row r="81" spans="1:7">
      <c r="A81" t="s">
        <v>48</v>
      </c>
      <c r="B81" t="s">
        <v>271</v>
      </c>
      <c r="C81" t="s">
        <v>84</v>
      </c>
      <c r="D81" t="s">
        <v>95</v>
      </c>
      <c r="E81" t="s">
        <v>33</v>
      </c>
      <c r="F81">
        <v>1</v>
      </c>
      <c r="G81" t="str">
        <f t="shared" si="1"/>
        <v>DOPI-070</v>
      </c>
    </row>
    <row r="82" spans="1:7">
      <c r="A82" t="s">
        <v>48</v>
      </c>
      <c r="B82" t="s">
        <v>272</v>
      </c>
      <c r="C82" t="s">
        <v>155</v>
      </c>
      <c r="D82" t="s">
        <v>156</v>
      </c>
      <c r="E82" t="s">
        <v>33</v>
      </c>
      <c r="F82">
        <v>2</v>
      </c>
      <c r="G82" t="str">
        <f t="shared" si="1"/>
        <v>DOPI-071</v>
      </c>
    </row>
    <row r="83" spans="1:7">
      <c r="A83" t="s">
        <v>28</v>
      </c>
      <c r="D83" t="s">
        <v>165</v>
      </c>
      <c r="G83" t="str">
        <f t="shared" si="1"/>
        <v>E</v>
      </c>
    </row>
    <row r="84" spans="1:7">
      <c r="A84" t="s">
        <v>28</v>
      </c>
      <c r="B84" t="s">
        <v>273</v>
      </c>
      <c r="C84" t="s">
        <v>69</v>
      </c>
      <c r="D84" t="s">
        <v>87</v>
      </c>
      <c r="E84" t="s">
        <v>32</v>
      </c>
      <c r="F84">
        <v>12.4</v>
      </c>
      <c r="G84" t="str">
        <f t="shared" si="1"/>
        <v>DOPI-072</v>
      </c>
    </row>
    <row r="85" spans="1:7">
      <c r="A85" t="s">
        <v>28</v>
      </c>
      <c r="B85" t="s">
        <v>274</v>
      </c>
      <c r="C85" t="s">
        <v>72</v>
      </c>
      <c r="D85" t="s">
        <v>116</v>
      </c>
      <c r="E85" t="s">
        <v>32</v>
      </c>
      <c r="F85">
        <v>6.56</v>
      </c>
      <c r="G85" t="str">
        <f t="shared" si="1"/>
        <v>DOPI-073</v>
      </c>
    </row>
    <row r="86" spans="1:7">
      <c r="A86" t="s">
        <v>28</v>
      </c>
      <c r="B86" t="s">
        <v>275</v>
      </c>
      <c r="C86" t="s">
        <v>193</v>
      </c>
      <c r="D86" t="s">
        <v>160</v>
      </c>
      <c r="E86" t="s">
        <v>33</v>
      </c>
      <c r="F86">
        <v>41</v>
      </c>
      <c r="G86" t="str">
        <f t="shared" si="1"/>
        <v>DOPI-074</v>
      </c>
    </row>
    <row r="87" spans="1:7">
      <c r="A87" t="s">
        <v>28</v>
      </c>
      <c r="B87" t="s">
        <v>276</v>
      </c>
      <c r="C87" t="s">
        <v>194</v>
      </c>
      <c r="D87" t="s">
        <v>195</v>
      </c>
      <c r="E87" t="s">
        <v>33</v>
      </c>
      <c r="F87">
        <v>41</v>
      </c>
      <c r="G87" t="str">
        <f t="shared" si="1"/>
        <v>DOPI-075</v>
      </c>
    </row>
    <row r="88" spans="1:7">
      <c r="A88" t="s">
        <v>28</v>
      </c>
      <c r="B88" t="s">
        <v>277</v>
      </c>
      <c r="C88" t="s">
        <v>78</v>
      </c>
      <c r="D88" t="s">
        <v>196</v>
      </c>
      <c r="E88" t="s">
        <v>33</v>
      </c>
      <c r="F88">
        <v>41</v>
      </c>
      <c r="G88" t="str">
        <f t="shared" si="1"/>
        <v>DOPI-076</v>
      </c>
    </row>
    <row r="89" spans="1:7">
      <c r="A89" t="s">
        <v>28</v>
      </c>
      <c r="B89" t="s">
        <v>278</v>
      </c>
      <c r="C89" t="s">
        <v>77</v>
      </c>
      <c r="D89" t="s">
        <v>197</v>
      </c>
      <c r="E89" t="s">
        <v>33</v>
      </c>
      <c r="F89">
        <v>41</v>
      </c>
      <c r="G89" t="str">
        <f t="shared" si="1"/>
        <v>DOPI-077</v>
      </c>
    </row>
    <row r="90" spans="1:7">
      <c r="A90" t="s">
        <v>28</v>
      </c>
      <c r="B90" t="s">
        <v>279</v>
      </c>
      <c r="C90" t="s">
        <v>99</v>
      </c>
      <c r="D90" t="s">
        <v>100</v>
      </c>
      <c r="E90" t="s">
        <v>32</v>
      </c>
      <c r="F90">
        <v>0.26</v>
      </c>
      <c r="G90" t="str">
        <f t="shared" si="1"/>
        <v>DOPI-078</v>
      </c>
    </row>
    <row r="91" spans="1:7">
      <c r="A91" t="s">
        <v>28</v>
      </c>
      <c r="B91" t="s">
        <v>280</v>
      </c>
      <c r="C91" t="s">
        <v>35</v>
      </c>
      <c r="D91" t="s">
        <v>110</v>
      </c>
      <c r="E91" t="s">
        <v>32</v>
      </c>
      <c r="F91">
        <v>5.84</v>
      </c>
      <c r="G91" t="str">
        <f t="shared" si="1"/>
        <v>DOPI-079</v>
      </c>
    </row>
    <row r="92" spans="1:7">
      <c r="A92" t="s">
        <v>28</v>
      </c>
      <c r="B92" t="s">
        <v>281</v>
      </c>
      <c r="C92" t="s">
        <v>37</v>
      </c>
      <c r="D92" t="s">
        <v>111</v>
      </c>
      <c r="E92" t="s">
        <v>36</v>
      </c>
      <c r="F92">
        <v>23.36</v>
      </c>
      <c r="G92" t="str">
        <f t="shared" si="1"/>
        <v>DOPI-080</v>
      </c>
    </row>
    <row r="93" spans="1:7">
      <c r="A93" t="s">
        <v>60</v>
      </c>
      <c r="D93" t="s">
        <v>29</v>
      </c>
      <c r="G93" t="str">
        <f t="shared" si="1"/>
        <v>F</v>
      </c>
    </row>
    <row r="94" spans="1:7">
      <c r="A94" t="s">
        <v>60</v>
      </c>
      <c r="B94" t="s">
        <v>282</v>
      </c>
      <c r="C94" t="s">
        <v>49</v>
      </c>
      <c r="D94" t="s">
        <v>50</v>
      </c>
      <c r="E94" t="s">
        <v>31</v>
      </c>
      <c r="F94">
        <v>13103.88</v>
      </c>
      <c r="G94" t="str">
        <f t="shared" si="1"/>
        <v>DOPI-081</v>
      </c>
    </row>
  </sheetData>
  <autoFilter ref="A2:F94" xr:uid="{2E6927A3-9F32-4D27-997B-614E47DC97CD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CATÁLOGO</vt:lpstr>
      <vt:lpstr>Hoja1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2023-05-25T02:05:35Z</cp:lastPrinted>
  <dcterms:created xsi:type="dcterms:W3CDTF">2019-08-15T17:13:54Z</dcterms:created>
  <dcterms:modified xsi:type="dcterms:W3CDTF">2023-06-09T18:24:46Z</dcterms:modified>
</cp:coreProperties>
</file>