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8-2023\"/>
    </mc:Choice>
  </mc:AlternateContent>
  <xr:revisionPtr revIDLastSave="0" documentId="13_ncr:1_{A69FCA5E-2954-4D68-B7D7-67D6944B5464}" xr6:coauthVersionLast="36" xr6:coauthVersionMax="47" xr10:uidLastSave="{00000000-0000-0000-0000-000000000000}"/>
  <bookViews>
    <workbookView xWindow="0" yWindow="0" windowWidth="17700" windowHeight="8265" xr2:uid="{00000000-000D-0000-FFFF-FFFF00000000}"/>
  </bookViews>
  <sheets>
    <sheet name="DOPI-MUN-R33-PAV-LP-063-2023" sheetId="3" r:id="rId1"/>
  </sheets>
  <externalReferences>
    <externalReference r:id="rId2"/>
    <externalReference r:id="rId3"/>
  </externalReferences>
  <definedNames>
    <definedName name="_xlnm._FilterDatabase" localSheetId="0" hidden="1">'DOPI-MUN-R33-PAV-LP-063-2023'!$A$14:$G$139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'DOPI-MUN-R33-PAV-LP-063-2023'!$A$1:$G$164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'DOPI-MUN-R33-PAV-LP-063-2023'!$1:$14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44" i="3" l="1"/>
  <c r="B15" i="3" l="1"/>
  <c r="B146" i="3" l="1"/>
  <c r="G127" i="3" l="1"/>
  <c r="G16" i="3"/>
  <c r="G146" i="3" s="1"/>
  <c r="B149" i="3" l="1"/>
  <c r="B157" i="3" l="1"/>
  <c r="B156" i="3"/>
  <c r="B155" i="3"/>
  <c r="B154" i="3"/>
  <c r="B153" i="3"/>
  <c r="B152" i="3"/>
  <c r="B151" i="3"/>
  <c r="B150" i="3"/>
  <c r="B148" i="3"/>
  <c r="B147" i="3"/>
  <c r="G108" i="3" l="1"/>
  <c r="G155" i="3" s="1"/>
  <c r="G156" i="3" l="1"/>
  <c r="G38" i="3" l="1"/>
  <c r="G149" i="3" s="1"/>
  <c r="G96" i="3"/>
  <c r="G154" i="3" s="1"/>
  <c r="G83" i="3"/>
  <c r="G153" i="3" s="1"/>
  <c r="G54" i="3" l="1"/>
  <c r="G24" i="3"/>
  <c r="G23" i="3" l="1"/>
  <c r="G147" i="3" s="1"/>
  <c r="G150" i="3"/>
  <c r="G73" i="3"/>
  <c r="G72" i="3" s="1"/>
  <c r="G151" i="3" s="1"/>
  <c r="G148" i="3"/>
  <c r="G152" i="3" l="1"/>
  <c r="G138" i="3" l="1"/>
  <c r="G157" i="3" s="1"/>
  <c r="G162" i="3" s="1"/>
  <c r="G163" i="3" l="1"/>
  <c r="G164" i="3" s="1"/>
</calcChain>
</file>

<file path=xl/sharedStrings.xml><?xml version="1.0" encoding="utf-8"?>
<sst xmlns="http://schemas.openxmlformats.org/spreadsheetml/2006/main" count="400" uniqueCount="243">
  <si>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</si>
  <si>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</si>
  <si>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</si>
  <si>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</si>
  <si>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</si>
  <si>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</si>
  <si>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</si>
  <si>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</si>
  <si>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</si>
  <si>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</si>
  <si>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</si>
  <si>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</si>
  <si>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</si>
  <si>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</si>
  <si>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</si>
  <si>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</si>
  <si>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</si>
  <si>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</si>
  <si>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</si>
  <si>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</si>
  <si>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</si>
  <si>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</si>
  <si>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</si>
  <si>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</si>
  <si>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</si>
  <si>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</si>
  <si>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</si>
  <si>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</si>
  <si>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</si>
  <si>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</si>
  <si>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</si>
  <si>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</si>
  <si>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</si>
  <si>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LIMPIEZA GRUESA DE OBRA, INCLUYE: ACARREO A BANCO DE OBRA, MANO DE OBRA, EQUIPO Y HERRAMIENTA.</t>
  </si>
  <si>
    <t>KG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</si>
  <si>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</si>
  <si>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</si>
  <si>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</si>
  <si>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</si>
  <si>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</si>
  <si>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</si>
  <si>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</si>
  <si>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</si>
  <si>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</si>
  <si>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</si>
  <si>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</si>
  <si>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</si>
  <si>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</si>
  <si>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</si>
  <si>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</si>
  <si>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</si>
  <si>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</si>
  <si>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</si>
  <si>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SUMINISTRO E INSTALACIÓN DE INSERTOR DE BRONCE DE 1/2", INCLUYE: MATERIAL, MANO DE OBRA, EQUIPO Y HERRAMIENTA.</t>
  </si>
  <si>
    <t>CATÁLOGO DE CONCEPTOS</t>
  </si>
  <si>
    <t>MURO TIPO TEZON DE BLOCK 11 X 14 X 28 CM ASENTADO CON MORTERO CEMENTO-ARENA 1:3, ACABADO COMÚN, INCLUYE: MATERIALES,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</si>
  <si>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</si>
  <si>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</si>
  <si>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</si>
  <si>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CODOS DE 90°, 45°, 22° Ó 11° X 102 MM (4") DE DIÁMETRO DE FO.FO., INCLUYE: 50 % DE TORNILLOS Y EMPAQUES, MATERIAL, ACARREOS, MANO DE OBRA, EQUIPO Y HERRAMIENTA.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</si>
  <si>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</si>
  <si>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</si>
  <si>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TEE DE 4" X 2" DE DIÁMETRO DE FO.FO., INCLUYE: 50 % DE TORNILLOS Y EMPAQUES, MATERIAL, ACARREOS, MANO DE OBRA, EQUIPO Y HERRAMIENTA.</t>
  </si>
  <si>
    <t>SUMINISTRO E INSTALACIÓN DE VÁLVULA DE COMPUERTA RESILENTE DE 2" VÁSTAGO FIJO HIDROSTÁTICA, INCLUYE: 50 % DE TORNILLOS Y EMPAQUES, MATERIAL, ACARREOS, MANO DE OBRA, EQUIPO Y HERRAMIENTA.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</si>
  <si>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</si>
  <si>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</si>
  <si>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</si>
  <si>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</si>
  <si>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</si>
  <si>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</si>
  <si>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</si>
  <si>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</si>
  <si>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</si>
  <si>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</si>
  <si>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E INSTALACIÓN DE MANGA DE EMPOTRAMIENTO DE  P.V.C. DE 6" DE DIÁMETRO SERIE 20,  INCLUYE: MATERIAL, ACARREOS, MANO  DE OBRA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</si>
  <si>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</si>
  <si>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</si>
  <si>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</si>
  <si>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</si>
  <si>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</si>
  <si>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</si>
  <si>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JUNTA GIBAULT COMPLETA DE 4" DE DIÁMETRO DE FO.FO., INCLUYE: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</si>
  <si>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</si>
  <si>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</si>
  <si>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SUMINISTRO Y COLOCACIÓN MANUAL DE ASFALTO EN ÁREAS MUY REDUCIDAS DE ESPESORES VARIABLES, MEZCLA EN CALIENTE HECHA EN PLANTA, CON CEMENTO PG 64-22 EKBE SUPERPAVE, SEGÚN DISEÑO, T.M.A. DE 1/2" A FINOS, COMPACTADA AL 95% MARSHALL, INCLUYE: HERRAMIENTA, DELIMITACIÓN DEL ÁREA, LIMPIEZA, RETIRO DE RESIDUOS, PRUEBAS DE COMPACTACIÓN Y ESPESOR, PRUEBA DE CALIDAD, APLICACIÓN CON ASPERSORA MANUAL DE RIEGO DE LIGA CON EMULSIÓN DE ROMPIMIENTO RÁPIDO (ECR-60) A RAZÓN DE 0.70 L/M2, TENDIDO DE LA MEZCLA ASFÁLTICA, COMPACTACIÓN MECÁNICA CON EQUIPO DE IMPACTO, EQUIPO Y MANO DE OBRA.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</si>
  <si>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</si>
  <si>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</si>
  <si>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</si>
  <si>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</si>
  <si>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</si>
  <si>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</si>
  <si>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</si>
  <si>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</si>
  <si>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 xml:space="preserve">DEMOLICIÓN POR MEDIOS MECÁNICOS DE PAVIMENTO ASFÁLTICO, INCLUYE: HERRAMIENTA, ACARREO LIBRE A BANCO DE OBRA PARA SU POSTERIOR RETIRO, VOLUMEN MEDIDO EN SECCIÓN, ABUNDAMIENTO, EQUIPO Y MANO DE OBRA. 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</si>
  <si>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</si>
  <si>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</si>
  <si>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</si>
  <si>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</si>
  <si>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</si>
  <si>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</si>
  <si>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</si>
  <si>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</si>
  <si>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</si>
  <si>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</si>
  <si>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</si>
  <si>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</si>
  <si>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</si>
  <si>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</si>
  <si>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</si>
  <si>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</si>
  <si>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</si>
  <si>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</si>
  <si>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ALCANTARILLADO SANITARIO</t>
  </si>
  <si>
    <t>B1</t>
  </si>
  <si>
    <t>B2</t>
  </si>
  <si>
    <t>B3</t>
  </si>
  <si>
    <t>BANQUETA DE 10 CM DE ESPESOR DE CONCRETO PREMEZCLADO F'C= 200  KG/CM2., R.N., T.M.A. 19 MM, CON ACABADO ESCOBILLADO, INCLUYE: CIMBRA, DESCIMBRA, COLADO, CURADO, MATERIALES, ACARREOS, DESPERDICIOS,  MANO DE OBRA, EQUIPO Y HERRAMIENTA.</t>
  </si>
  <si>
    <t>C1</t>
  </si>
  <si>
    <t>C2</t>
  </si>
  <si>
    <t>C3</t>
  </si>
  <si>
    <t>C4</t>
  </si>
  <si>
    <t>SUMINISTRO E INSTALACIÓN DE TEE DE  P.V.C. DE 10" X 10",  INCLUYE: MATERIAL, ACARREOS, MANO  DE OBRA Y HERRAMIENTA.</t>
  </si>
  <si>
    <t>SUMINISTRO E INSTALACIÓN DE CODO DE  P.V.C. DE 10" X 90°,  INCLUYE: MATERIAL, ACARREOS, MANO  DE OBRA Y HERRAMIENTA.</t>
  </si>
  <si>
    <t>REPARACIÓN DE BANQUETAS Y ASFÁLTO</t>
  </si>
  <si>
    <t>SUMINISTRO E INSTALACIÓN DE CARRETE CORTO DE (4") DE DIÁMETRO DE FO.FO., INCLUYE: PRUEBAS HIDROSTÁTICAS, ACARREOS, HERRAMIENTA Y MANO DE OBRA.</t>
  </si>
  <si>
    <t>DOPI-MUN-R33-PAV-LP-063-2023</t>
  </si>
  <si>
    <t>Modernización y obras complementarias de las redes básicas de alcantarillado, conducción y distribución de las calles Independencia 1, privada Independencia 1, privada Independencia 2, Río Blanco, Municipio de Zapopan, Jalisco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</si>
  <si>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</si>
  <si>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</si>
  <si>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</si>
  <si>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</si>
  <si>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</si>
  <si>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</si>
  <si>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</si>
  <si>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</si>
  <si>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</si>
  <si>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</si>
  <si>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</si>
  <si>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</si>
  <si>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</si>
  <si>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</si>
  <si>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</si>
  <si>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</si>
  <si>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</si>
  <si>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</si>
  <si>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</si>
  <si>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</si>
  <si>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</si>
  <si>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</si>
  <si>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</si>
  <si>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</si>
  <si>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</si>
  <si>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</si>
  <si>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</si>
  <si>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</si>
  <si>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</si>
  <si>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</si>
  <si>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</si>
  <si>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</si>
  <si>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</si>
  <si>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</si>
  <si>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</si>
  <si>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</si>
  <si>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</si>
  <si>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</si>
  <si>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</si>
  <si>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</si>
  <si>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</si>
  <si>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</si>
  <si>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</si>
  <si>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</si>
  <si>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</si>
  <si>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</si>
  <si>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</si>
  <si>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</si>
  <si>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</si>
  <si>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</si>
  <si>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</si>
  <si>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</si>
  <si>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</si>
  <si>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</si>
  <si>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</si>
  <si>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</si>
  <si>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</si>
  <si>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</si>
  <si>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</si>
  <si>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</si>
  <si>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</si>
  <si>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</si>
  <si>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</si>
  <si>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</si>
  <si>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</si>
  <si>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</si>
  <si>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</si>
  <si>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</si>
  <si>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</si>
  <si>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</si>
  <si>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</si>
  <si>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</si>
  <si>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</si>
  <si>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</si>
  <si>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</si>
  <si>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</si>
  <si>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</si>
  <si>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</si>
  <si>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</si>
  <si>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</si>
  <si>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</si>
  <si>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</si>
  <si>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</si>
  <si>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</si>
  <si>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</si>
  <si>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</si>
  <si>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</si>
  <si>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</si>
  <si>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</si>
  <si>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</si>
  <si>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</si>
  <si>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</si>
  <si>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</si>
  <si>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</si>
  <si>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</si>
  <si>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</si>
  <si>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</si>
  <si>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</si>
  <si>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</si>
  <si>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</si>
  <si>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</si>
  <si>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</si>
  <si>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</si>
  <si>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</si>
  <si>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</si>
  <si>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</si>
  <si>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</si>
  <si>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</si>
  <si>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</si>
  <si>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</si>
  <si>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</si>
  <si>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</si>
  <si>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LICITACIÓN PUBLICA No.</t>
  </si>
  <si>
    <t>RAZÓN SOCIAL DEL LICITANTE</t>
  </si>
  <si>
    <t>RESUMEN DE PARTIDA</t>
  </si>
  <si>
    <t>PE-1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</si>
</sst>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b/>
      <sz val="22"/>
      <name val="Isidora Bold"/>
    </font>
    <font>
      <b/>
      <sz val="20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  <xf numFmtId="0" fontId="2" fillId="0" borderId="0"/>
    <xf numFmtId="0" fontId="2" fillId="0" borderId="0"/>
  </cellStyleXfs>
  <cellXfs count="102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7" xfId="2" applyFont="1" applyBorder="1" applyAlignment="1">
      <alignment horizontal="center" vertical="top"/>
    </xf>
    <xf numFmtId="2" fontId="8" fillId="0" borderId="7" xfId="2" applyNumberFormat="1" applyFont="1" applyBorder="1" applyAlignment="1">
      <alignment horizontal="right" vertical="top"/>
    </xf>
    <xf numFmtId="164" fontId="9" fillId="0" borderId="7" xfId="2" applyNumberFormat="1" applyFont="1" applyBorder="1" applyAlignment="1">
      <alignment horizontal="right" vertical="top"/>
    </xf>
    <xf numFmtId="14" fontId="8" fillId="0" borderId="7" xfId="2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9" fillId="0" borderId="2" xfId="2" applyFont="1" applyBorder="1" applyAlignment="1">
      <alignment horizontal="left" vertical="center" wrapText="1"/>
    </xf>
    <xf numFmtId="2" fontId="7" fillId="0" borderId="0" xfId="3" applyNumberFormat="1" applyFont="1" applyAlignment="1">
      <alignment horizontal="justify" vertical="top" wrapText="1"/>
    </xf>
    <xf numFmtId="0" fontId="7" fillId="0" borderId="0" xfId="3" applyFont="1" applyAlignment="1"/>
    <xf numFmtId="0" fontId="10" fillId="2" borderId="0" xfId="5" applyFont="1" applyFill="1" applyAlignment="1">
      <alignment horizontal="right" vertical="top" wrapText="1"/>
    </xf>
    <xf numFmtId="0" fontId="25" fillId="0" borderId="5" xfId="5" applyFont="1" applyBorder="1" applyAlignment="1">
      <alignment horizontal="center" vertical="center" wrapText="1"/>
    </xf>
    <xf numFmtId="0" fontId="25" fillId="0" borderId="8" xfId="5" applyFont="1" applyBorder="1" applyAlignment="1">
      <alignment horizontal="center" vertical="center" wrapText="1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2" fontId="16" fillId="0" borderId="0" xfId="3" applyNumberFormat="1" applyFont="1" applyAlignment="1">
      <alignment horizontal="left" vertical="top"/>
    </xf>
    <xf numFmtId="0" fontId="8" fillId="0" borderId="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10" fillId="2" borderId="0" xfId="5" applyFont="1" applyFill="1" applyAlignment="1">
      <alignment horizontal="center" vertical="center" wrapText="1"/>
    </xf>
    <xf numFmtId="0" fontId="23" fillId="2" borderId="0" xfId="5" applyFont="1" applyFill="1" applyAlignment="1">
      <alignment horizontal="center" vertical="center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9" fillId="0" borderId="14" xfId="2" applyFont="1" applyBorder="1" applyAlignment="1">
      <alignment horizontal="center" vertical="top" wrapText="1"/>
    </xf>
    <xf numFmtId="164" fontId="10" fillId="0" borderId="0" xfId="1" applyNumberFormat="1" applyFont="1" applyFill="1" applyBorder="1" applyAlignment="1">
      <alignment horizontal="right" vertical="top"/>
    </xf>
    <xf numFmtId="2" fontId="19" fillId="0" borderId="0" xfId="0" applyNumberFormat="1" applyFont="1" applyAlignment="1">
      <alignment horizontal="justify" vertical="top" wrapText="1"/>
    </xf>
    <xf numFmtId="49" fontId="9" fillId="2" borderId="0" xfId="2" applyNumberFormat="1" applyFont="1" applyFill="1" applyAlignment="1">
      <alignment horizontal="center" vertical="center"/>
    </xf>
    <xf numFmtId="0" fontId="26" fillId="0" borderId="4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</cellXfs>
  <cellStyles count="14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2 2 2" xfId="13" xr:uid="{DB510FB0-F1D9-42FE-BCFB-E5F24D7EB9B3}"/>
    <cellStyle name="Normal 2 3" xfId="12" xr:uid="{62D6A41A-1BEB-4CAE-A487-E9018ECF7D13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49845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6</xdr:row>
      <xdr:rowOff>5021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0.47.239\Proyectos%20Edwin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G164"/>
  <sheetViews>
    <sheetView showGridLines="0" showZeros="0" tabSelected="1" view="pageBreakPreview" topLeftCell="A79" zoomScale="115" zoomScaleNormal="115" zoomScaleSheetLayoutView="115" workbookViewId="0">
      <selection activeCell="F17" sqref="F17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9" customWidth="1"/>
    <col min="7" max="7" width="19.42578125" style="2" customWidth="1"/>
    <col min="8" max="16384" width="9.140625" style="2"/>
  </cols>
  <sheetData>
    <row r="1" spans="1:7" ht="12.75" customHeight="1">
      <c r="A1" s="4"/>
      <c r="B1" s="5" t="s">
        <v>0</v>
      </c>
      <c r="C1" s="90" t="s">
        <v>239</v>
      </c>
      <c r="D1" s="91"/>
      <c r="E1" s="91"/>
      <c r="F1" s="92"/>
      <c r="G1" s="6"/>
    </row>
    <row r="2" spans="1:7">
      <c r="A2" s="7"/>
      <c r="B2" s="8" t="s">
        <v>1</v>
      </c>
      <c r="C2" s="99" t="s">
        <v>125</v>
      </c>
      <c r="D2" s="100"/>
      <c r="E2" s="100"/>
      <c r="F2" s="101"/>
      <c r="G2" s="9"/>
    </row>
    <row r="3" spans="1:7" ht="13.5" thickBot="1">
      <c r="A3" s="7"/>
      <c r="B3" s="8" t="s">
        <v>2</v>
      </c>
      <c r="C3" s="99"/>
      <c r="D3" s="100"/>
      <c r="E3" s="100"/>
      <c r="F3" s="101"/>
      <c r="G3" s="9"/>
    </row>
    <row r="4" spans="1:7" ht="17.25" customHeight="1">
      <c r="A4" s="7"/>
      <c r="B4" s="68" t="s">
        <v>3</v>
      </c>
      <c r="C4" s="60"/>
      <c r="D4" s="61"/>
      <c r="E4" s="62" t="s">
        <v>18</v>
      </c>
      <c r="F4" s="63"/>
      <c r="G4" s="10"/>
    </row>
    <row r="5" spans="1:7" ht="17.25" customHeight="1">
      <c r="A5" s="7"/>
      <c r="B5" s="86" t="s">
        <v>126</v>
      </c>
      <c r="C5" s="64"/>
      <c r="D5" s="65"/>
      <c r="E5" s="66" t="s">
        <v>19</v>
      </c>
      <c r="F5" s="67"/>
      <c r="G5" s="11"/>
    </row>
    <row r="6" spans="1:7" ht="17.25" customHeight="1">
      <c r="A6" s="7"/>
      <c r="B6" s="86"/>
      <c r="C6" s="64"/>
      <c r="D6" s="65"/>
      <c r="E6" s="66" t="s">
        <v>4</v>
      </c>
      <c r="F6" s="67"/>
      <c r="G6" s="12"/>
    </row>
    <row r="7" spans="1:7" ht="17.25" customHeight="1" thickBot="1">
      <c r="A7" s="7"/>
      <c r="B7" s="87"/>
      <c r="C7" s="13"/>
      <c r="D7" s="14"/>
      <c r="E7" s="15" t="s">
        <v>20</v>
      </c>
      <c r="F7" s="16"/>
      <c r="G7" s="17"/>
    </row>
    <row r="8" spans="1:7" ht="12.75" customHeight="1">
      <c r="A8" s="7"/>
      <c r="B8" s="11" t="s">
        <v>240</v>
      </c>
      <c r="C8" s="93" t="s">
        <v>5</v>
      </c>
      <c r="D8" s="94"/>
      <c r="E8" s="94"/>
      <c r="F8" s="95"/>
      <c r="G8" s="18" t="s">
        <v>6</v>
      </c>
    </row>
    <row r="9" spans="1:7">
      <c r="A9" s="7"/>
      <c r="B9" s="88"/>
      <c r="C9" s="78"/>
      <c r="D9" s="79"/>
      <c r="E9" s="79"/>
      <c r="F9" s="80"/>
      <c r="G9" s="72" t="s">
        <v>242</v>
      </c>
    </row>
    <row r="10" spans="1:7" ht="15.75" customHeight="1" thickBot="1">
      <c r="A10" s="19"/>
      <c r="B10" s="89"/>
      <c r="C10" s="81"/>
      <c r="D10" s="82"/>
      <c r="E10" s="82"/>
      <c r="F10" s="83"/>
      <c r="G10" s="73"/>
    </row>
    <row r="11" spans="1:7" ht="3" customHeight="1" thickBot="1">
      <c r="A11" s="20"/>
      <c r="B11" s="21"/>
      <c r="C11" s="22"/>
      <c r="D11" s="23"/>
      <c r="E11" s="20"/>
      <c r="F11" s="22"/>
      <c r="G11" s="22"/>
    </row>
    <row r="12" spans="1:7" ht="15.75" customHeight="1" thickBot="1">
      <c r="A12" s="74" t="s">
        <v>54</v>
      </c>
      <c r="B12" s="75"/>
      <c r="C12" s="75"/>
      <c r="D12" s="75"/>
      <c r="E12" s="75"/>
      <c r="F12" s="75"/>
      <c r="G12" s="76"/>
    </row>
    <row r="13" spans="1:7" ht="3" customHeight="1">
      <c r="A13" s="24"/>
      <c r="B13" s="25"/>
      <c r="C13" s="25"/>
      <c r="F13" s="2"/>
    </row>
    <row r="14" spans="1:7" ht="24">
      <c r="A14" s="98" t="s">
        <v>7</v>
      </c>
      <c r="B14" s="26" t="s">
        <v>8</v>
      </c>
      <c r="C14" s="98" t="s">
        <v>9</v>
      </c>
      <c r="D14" s="98" t="s">
        <v>10</v>
      </c>
      <c r="E14" s="26" t="s">
        <v>11</v>
      </c>
      <c r="F14" s="26" t="s">
        <v>12</v>
      </c>
      <c r="G14" s="26" t="s">
        <v>13</v>
      </c>
    </row>
    <row r="15" spans="1:7" ht="38.25">
      <c r="A15" s="2"/>
      <c r="B15" s="69" t="str">
        <f>B5</f>
        <v>Modernización y obras complementarias de las redes básicas de alcantarillado, conducción y distribución de las calles Independencia 1, privada Independencia 1, privada Independencia 2, Río Blanco, Municipio de Zapopan, Jalisco</v>
      </c>
      <c r="D15" s="2"/>
      <c r="F15" s="2"/>
    </row>
    <row r="16" spans="1:7">
      <c r="A16" s="27" t="s">
        <v>14</v>
      </c>
      <c r="B16" s="43" t="s">
        <v>23</v>
      </c>
      <c r="C16" s="43"/>
      <c r="D16" s="43"/>
      <c r="E16" s="43"/>
      <c r="F16" s="43"/>
      <c r="G16" s="28">
        <f>ROUND(SUM(G17:G22),2)</f>
        <v>0</v>
      </c>
    </row>
    <row r="17" spans="1:7" s="29" customFormat="1" ht="22.5">
      <c r="A17" s="36" t="s">
        <v>127</v>
      </c>
      <c r="B17" s="37" t="s">
        <v>92</v>
      </c>
      <c r="C17" s="38" t="s">
        <v>32</v>
      </c>
      <c r="D17" s="39">
        <v>9.16</v>
      </c>
      <c r="E17" s="40"/>
      <c r="F17" s="41"/>
      <c r="G17" s="42"/>
    </row>
    <row r="18" spans="1:7" s="29" customFormat="1" ht="33.75">
      <c r="A18" s="36" t="s">
        <v>128</v>
      </c>
      <c r="B18" s="37" t="s">
        <v>93</v>
      </c>
      <c r="C18" s="38" t="s">
        <v>29</v>
      </c>
      <c r="D18" s="39">
        <v>0.3</v>
      </c>
      <c r="E18" s="40"/>
      <c r="F18" s="41"/>
      <c r="G18" s="42"/>
    </row>
    <row r="19" spans="1:7" s="29" customFormat="1" ht="45">
      <c r="A19" s="36" t="s">
        <v>129</v>
      </c>
      <c r="B19" s="37" t="s">
        <v>94</v>
      </c>
      <c r="C19" s="38" t="s">
        <v>29</v>
      </c>
      <c r="D19" s="39">
        <v>0.65</v>
      </c>
      <c r="E19" s="40"/>
      <c r="F19" s="41"/>
      <c r="G19" s="42"/>
    </row>
    <row r="20" spans="1:7" s="29" customFormat="1" ht="45">
      <c r="A20" s="36" t="s">
        <v>130</v>
      </c>
      <c r="B20" s="37" t="s">
        <v>97</v>
      </c>
      <c r="C20" s="38" t="s">
        <v>29</v>
      </c>
      <c r="D20" s="39">
        <v>0.57999999999999996</v>
      </c>
      <c r="E20" s="40"/>
      <c r="F20" s="41"/>
      <c r="G20" s="42"/>
    </row>
    <row r="21" spans="1:7" s="29" customFormat="1" ht="33.75">
      <c r="A21" s="36" t="s">
        <v>131</v>
      </c>
      <c r="B21" s="37" t="s">
        <v>95</v>
      </c>
      <c r="C21" s="38" t="s">
        <v>29</v>
      </c>
      <c r="D21" s="39">
        <v>1.53</v>
      </c>
      <c r="E21" s="40"/>
      <c r="F21" s="41"/>
      <c r="G21" s="42"/>
    </row>
    <row r="22" spans="1:7" s="29" customFormat="1" ht="33.75">
      <c r="A22" s="36" t="s">
        <v>132</v>
      </c>
      <c r="B22" s="37" t="s">
        <v>96</v>
      </c>
      <c r="C22" s="38" t="s">
        <v>31</v>
      </c>
      <c r="D22" s="39">
        <v>10.71</v>
      </c>
      <c r="E22" s="40"/>
      <c r="F22" s="41"/>
      <c r="G22" s="42"/>
    </row>
    <row r="23" spans="1:7">
      <c r="A23" s="27" t="s">
        <v>22</v>
      </c>
      <c r="B23" s="43" t="s">
        <v>112</v>
      </c>
      <c r="C23" s="43"/>
      <c r="D23" s="43"/>
      <c r="E23" s="43"/>
      <c r="F23" s="43"/>
      <c r="G23" s="28">
        <f>ROUND(SUM(G24,G38,G54),2)</f>
        <v>0</v>
      </c>
    </row>
    <row r="24" spans="1:7" s="29" customFormat="1">
      <c r="A24" s="30" t="s">
        <v>113</v>
      </c>
      <c r="B24" s="31" t="s">
        <v>35</v>
      </c>
      <c r="C24" s="32"/>
      <c r="D24" s="33"/>
      <c r="E24" s="34"/>
      <c r="F24" s="35"/>
      <c r="G24" s="34">
        <f>ROUND(SUM(G25:G37),2)</f>
        <v>0</v>
      </c>
    </row>
    <row r="25" spans="1:7" s="29" customFormat="1" ht="22.5">
      <c r="A25" s="36" t="s">
        <v>133</v>
      </c>
      <c r="B25" s="37" t="s">
        <v>78</v>
      </c>
      <c r="C25" s="38" t="s">
        <v>32</v>
      </c>
      <c r="D25" s="39">
        <v>265.42</v>
      </c>
      <c r="E25" s="40"/>
      <c r="F25" s="41"/>
      <c r="G25" s="42"/>
    </row>
    <row r="26" spans="1:7" s="29" customFormat="1" ht="45">
      <c r="A26" s="36" t="s">
        <v>134</v>
      </c>
      <c r="B26" s="37" t="s">
        <v>105</v>
      </c>
      <c r="C26" s="38" t="s">
        <v>29</v>
      </c>
      <c r="D26" s="39">
        <v>426.06</v>
      </c>
      <c r="E26" s="40"/>
      <c r="F26" s="41"/>
      <c r="G26" s="42"/>
    </row>
    <row r="27" spans="1:7" s="29" customFormat="1" ht="45">
      <c r="A27" s="36" t="s">
        <v>135</v>
      </c>
      <c r="B27" s="37" t="s">
        <v>106</v>
      </c>
      <c r="C27" s="38" t="s">
        <v>29</v>
      </c>
      <c r="D27" s="39">
        <v>89.77</v>
      </c>
      <c r="E27" s="40"/>
      <c r="F27" s="41"/>
      <c r="G27" s="42"/>
    </row>
    <row r="28" spans="1:7" s="29" customFormat="1" ht="22.5">
      <c r="A28" s="36" t="s">
        <v>136</v>
      </c>
      <c r="B28" s="37" t="s">
        <v>41</v>
      </c>
      <c r="C28" s="38" t="s">
        <v>29</v>
      </c>
      <c r="D28" s="39">
        <v>22.93</v>
      </c>
      <c r="E28" s="40"/>
      <c r="F28" s="41"/>
      <c r="G28" s="42"/>
    </row>
    <row r="29" spans="1:7" s="29" customFormat="1" ht="33.75">
      <c r="A29" s="36" t="s">
        <v>137</v>
      </c>
      <c r="B29" s="37" t="s">
        <v>103</v>
      </c>
      <c r="C29" s="38" t="s">
        <v>32</v>
      </c>
      <c r="D29" s="39">
        <v>265.42</v>
      </c>
      <c r="E29" s="40"/>
      <c r="F29" s="41"/>
      <c r="G29" s="42"/>
    </row>
    <row r="30" spans="1:7" s="29" customFormat="1" ht="33.75">
      <c r="A30" s="36" t="s">
        <v>138</v>
      </c>
      <c r="B30" s="37" t="s">
        <v>104</v>
      </c>
      <c r="C30" s="38" t="s">
        <v>29</v>
      </c>
      <c r="D30" s="39">
        <v>111.79</v>
      </c>
      <c r="E30" s="40"/>
      <c r="F30" s="41"/>
      <c r="G30" s="42"/>
    </row>
    <row r="31" spans="1:7" s="29" customFormat="1" ht="45">
      <c r="A31" s="36" t="s">
        <v>139</v>
      </c>
      <c r="B31" s="37" t="s">
        <v>100</v>
      </c>
      <c r="C31" s="38" t="s">
        <v>29</v>
      </c>
      <c r="D31" s="39">
        <v>225.67</v>
      </c>
      <c r="E31" s="40"/>
      <c r="F31" s="44"/>
      <c r="G31" s="42"/>
    </row>
    <row r="32" spans="1:7" s="29" customFormat="1" ht="56.25">
      <c r="A32" s="36" t="s">
        <v>140</v>
      </c>
      <c r="B32" s="37" t="s">
        <v>101</v>
      </c>
      <c r="C32" s="38" t="s">
        <v>29</v>
      </c>
      <c r="D32" s="39">
        <v>150.44999999999999</v>
      </c>
      <c r="E32" s="40"/>
      <c r="F32" s="41"/>
      <c r="G32" s="42"/>
    </row>
    <row r="33" spans="1:7" s="29" customFormat="1" ht="22.5">
      <c r="A33" s="36" t="s">
        <v>141</v>
      </c>
      <c r="B33" s="37" t="s">
        <v>42</v>
      </c>
      <c r="C33" s="38" t="s">
        <v>30</v>
      </c>
      <c r="D33" s="39">
        <v>16</v>
      </c>
      <c r="E33" s="40"/>
      <c r="F33" s="41"/>
      <c r="G33" s="42"/>
    </row>
    <row r="34" spans="1:7" s="29" customFormat="1" ht="22.5">
      <c r="A34" s="36" t="s">
        <v>142</v>
      </c>
      <c r="B34" s="37" t="s">
        <v>121</v>
      </c>
      <c r="C34" s="38" t="s">
        <v>30</v>
      </c>
      <c r="D34" s="39">
        <v>2</v>
      </c>
      <c r="E34" s="40"/>
      <c r="F34" s="41"/>
      <c r="G34" s="42"/>
    </row>
    <row r="35" spans="1:7" s="29" customFormat="1" ht="22.5">
      <c r="A35" s="36" t="s">
        <v>143</v>
      </c>
      <c r="B35" s="37" t="s">
        <v>122</v>
      </c>
      <c r="C35" s="38" t="s">
        <v>30</v>
      </c>
      <c r="D35" s="39">
        <v>2</v>
      </c>
      <c r="E35" s="40"/>
      <c r="F35" s="41"/>
      <c r="G35" s="42"/>
    </row>
    <row r="36" spans="1:7" s="29" customFormat="1" ht="33.75">
      <c r="A36" s="36" t="s">
        <v>144</v>
      </c>
      <c r="B36" s="37" t="s">
        <v>95</v>
      </c>
      <c r="C36" s="38" t="s">
        <v>29</v>
      </c>
      <c r="D36" s="39">
        <v>290.16000000000003</v>
      </c>
      <c r="E36" s="40"/>
      <c r="F36" s="41"/>
      <c r="G36" s="42"/>
    </row>
    <row r="37" spans="1:7" s="29" customFormat="1" ht="33.75">
      <c r="A37" s="36" t="s">
        <v>145</v>
      </c>
      <c r="B37" s="37" t="s">
        <v>96</v>
      </c>
      <c r="C37" s="38" t="s">
        <v>31</v>
      </c>
      <c r="D37" s="39">
        <v>2031.1200000000001</v>
      </c>
      <c r="E37" s="40"/>
      <c r="F37" s="41"/>
      <c r="G37" s="42"/>
    </row>
    <row r="38" spans="1:7" s="29" customFormat="1">
      <c r="A38" s="30" t="s">
        <v>114</v>
      </c>
      <c r="B38" s="31" t="s">
        <v>64</v>
      </c>
      <c r="C38" s="32"/>
      <c r="D38" s="33"/>
      <c r="E38" s="34"/>
      <c r="F38" s="35"/>
      <c r="G38" s="34">
        <f>ROUND(SUM(G39:G53),2)</f>
        <v>0</v>
      </c>
    </row>
    <row r="39" spans="1:7" s="29" customFormat="1" ht="45">
      <c r="A39" s="36" t="s">
        <v>146</v>
      </c>
      <c r="B39" s="37" t="s">
        <v>105</v>
      </c>
      <c r="C39" s="38" t="s">
        <v>29</v>
      </c>
      <c r="D39" s="39">
        <v>58.49</v>
      </c>
      <c r="E39" s="40"/>
      <c r="F39" s="41"/>
      <c r="G39" s="42"/>
    </row>
    <row r="40" spans="1:7" s="29" customFormat="1" ht="45">
      <c r="A40" s="36" t="s">
        <v>147</v>
      </c>
      <c r="B40" s="37" t="s">
        <v>106</v>
      </c>
      <c r="C40" s="38" t="s">
        <v>29</v>
      </c>
      <c r="D40" s="39">
        <v>11.14</v>
      </c>
      <c r="E40" s="40"/>
      <c r="F40" s="41"/>
      <c r="G40" s="42"/>
    </row>
    <row r="41" spans="1:7" s="29" customFormat="1" ht="22.5">
      <c r="A41" s="36" t="s">
        <v>148</v>
      </c>
      <c r="B41" s="37" t="s">
        <v>65</v>
      </c>
      <c r="C41" s="38" t="s">
        <v>29</v>
      </c>
      <c r="D41" s="39">
        <v>10.7</v>
      </c>
      <c r="E41" s="40"/>
      <c r="F41" s="41"/>
      <c r="G41" s="42"/>
    </row>
    <row r="42" spans="1:7" s="29" customFormat="1" ht="33.75">
      <c r="A42" s="36" t="s">
        <v>149</v>
      </c>
      <c r="B42" s="37" t="s">
        <v>67</v>
      </c>
      <c r="C42" s="38" t="s">
        <v>28</v>
      </c>
      <c r="D42" s="39">
        <v>22.12</v>
      </c>
      <c r="E42" s="40"/>
      <c r="F42" s="41"/>
      <c r="G42" s="42"/>
    </row>
    <row r="43" spans="1:7" s="29" customFormat="1" ht="33.75">
      <c r="A43" s="36" t="s">
        <v>150</v>
      </c>
      <c r="B43" s="37" t="s">
        <v>66</v>
      </c>
      <c r="C43" s="38" t="s">
        <v>34</v>
      </c>
      <c r="D43" s="39">
        <v>625.07000000000005</v>
      </c>
      <c r="E43" s="40"/>
      <c r="F43" s="41"/>
      <c r="G43" s="42"/>
    </row>
    <row r="44" spans="1:7" s="29" customFormat="1" ht="22.5">
      <c r="A44" s="36" t="s">
        <v>151</v>
      </c>
      <c r="B44" s="37" t="s">
        <v>68</v>
      </c>
      <c r="C44" s="38" t="s">
        <v>29</v>
      </c>
      <c r="D44" s="39">
        <v>5.18</v>
      </c>
      <c r="E44" s="40"/>
      <c r="F44" s="41"/>
      <c r="G44" s="42"/>
    </row>
    <row r="45" spans="1:7" s="29" customFormat="1" ht="33.75">
      <c r="A45" s="36" t="s">
        <v>152</v>
      </c>
      <c r="B45" s="37" t="s">
        <v>77</v>
      </c>
      <c r="C45" s="38" t="s">
        <v>28</v>
      </c>
      <c r="D45" s="39">
        <v>11.12</v>
      </c>
      <c r="E45" s="40"/>
      <c r="F45" s="41"/>
      <c r="G45" s="42"/>
    </row>
    <row r="46" spans="1:7" s="29" customFormat="1" ht="22.5">
      <c r="A46" s="36" t="s">
        <v>153</v>
      </c>
      <c r="B46" s="37" t="s">
        <v>55</v>
      </c>
      <c r="C46" s="38" t="s">
        <v>28</v>
      </c>
      <c r="D46" s="39">
        <v>64.87</v>
      </c>
      <c r="E46" s="40"/>
      <c r="F46" s="41"/>
      <c r="G46" s="42"/>
    </row>
    <row r="47" spans="1:7" s="29" customFormat="1" ht="45">
      <c r="A47" s="36" t="s">
        <v>154</v>
      </c>
      <c r="B47" s="37" t="s">
        <v>75</v>
      </c>
      <c r="C47" s="38" t="s">
        <v>28</v>
      </c>
      <c r="D47" s="39">
        <v>49.48</v>
      </c>
      <c r="E47" s="40"/>
      <c r="F47" s="41"/>
      <c r="G47" s="42"/>
    </row>
    <row r="48" spans="1:7" s="29" customFormat="1" ht="45">
      <c r="A48" s="36" t="s">
        <v>155</v>
      </c>
      <c r="B48" s="37" t="s">
        <v>76</v>
      </c>
      <c r="C48" s="38" t="s">
        <v>28</v>
      </c>
      <c r="D48" s="39">
        <v>80.27</v>
      </c>
      <c r="E48" s="40"/>
      <c r="F48" s="41"/>
      <c r="G48" s="42"/>
    </row>
    <row r="49" spans="1:7" s="29" customFormat="1" ht="45">
      <c r="A49" s="36" t="s">
        <v>156</v>
      </c>
      <c r="B49" s="37" t="s">
        <v>100</v>
      </c>
      <c r="C49" s="38" t="s">
        <v>29</v>
      </c>
      <c r="D49" s="39">
        <v>17.010000000000002</v>
      </c>
      <c r="E49" s="40"/>
      <c r="F49" s="41"/>
      <c r="G49" s="42"/>
    </row>
    <row r="50" spans="1:7" s="29" customFormat="1" ht="45">
      <c r="A50" s="36" t="s">
        <v>157</v>
      </c>
      <c r="B50" s="37" t="s">
        <v>73</v>
      </c>
      <c r="C50" s="38" t="s">
        <v>30</v>
      </c>
      <c r="D50" s="39">
        <v>43</v>
      </c>
      <c r="E50" s="40"/>
      <c r="F50" s="41"/>
      <c r="G50" s="42"/>
    </row>
    <row r="51" spans="1:7" s="29" customFormat="1" ht="45">
      <c r="A51" s="36" t="s">
        <v>158</v>
      </c>
      <c r="B51" s="37" t="s">
        <v>85</v>
      </c>
      <c r="C51" s="38" t="s">
        <v>30</v>
      </c>
      <c r="D51" s="39">
        <v>8</v>
      </c>
      <c r="E51" s="40"/>
      <c r="F51" s="41"/>
      <c r="G51" s="42"/>
    </row>
    <row r="52" spans="1:7" s="29" customFormat="1" ht="33.75">
      <c r="A52" s="36" t="s">
        <v>159</v>
      </c>
      <c r="B52" s="37" t="s">
        <v>95</v>
      </c>
      <c r="C52" s="38" t="s">
        <v>29</v>
      </c>
      <c r="D52" s="39">
        <v>52.62</v>
      </c>
      <c r="E52" s="40"/>
      <c r="F52" s="41"/>
      <c r="G52" s="42"/>
    </row>
    <row r="53" spans="1:7" s="29" customFormat="1" ht="33.75">
      <c r="A53" s="36" t="s">
        <v>160</v>
      </c>
      <c r="B53" s="37" t="s">
        <v>96</v>
      </c>
      <c r="C53" s="38" t="s">
        <v>31</v>
      </c>
      <c r="D53" s="39">
        <v>368.34</v>
      </c>
      <c r="E53" s="40"/>
      <c r="F53" s="41"/>
      <c r="G53" s="42"/>
    </row>
    <row r="54" spans="1:7" s="29" customFormat="1">
      <c r="A54" s="30" t="s">
        <v>115</v>
      </c>
      <c r="B54" s="31" t="s">
        <v>36</v>
      </c>
      <c r="C54" s="32"/>
      <c r="D54" s="33"/>
      <c r="E54" s="34"/>
      <c r="F54" s="35"/>
      <c r="G54" s="34">
        <f>ROUND(SUM(G55:G71),2)</f>
        <v>0</v>
      </c>
    </row>
    <row r="55" spans="1:7" s="29" customFormat="1" ht="22.5">
      <c r="A55" s="36" t="s">
        <v>161</v>
      </c>
      <c r="B55" s="37" t="s">
        <v>78</v>
      </c>
      <c r="C55" s="38" t="s">
        <v>32</v>
      </c>
      <c r="D55" s="39">
        <v>156.36000000000001</v>
      </c>
      <c r="E55" s="40"/>
      <c r="F55" s="41"/>
      <c r="G55" s="42"/>
    </row>
    <row r="56" spans="1:7" s="29" customFormat="1" ht="45">
      <c r="A56" s="36" t="s">
        <v>162</v>
      </c>
      <c r="B56" s="37" t="s">
        <v>105</v>
      </c>
      <c r="C56" s="38" t="s">
        <v>29</v>
      </c>
      <c r="D56" s="39">
        <v>120.4</v>
      </c>
      <c r="E56" s="40"/>
      <c r="F56" s="41"/>
      <c r="G56" s="42"/>
    </row>
    <row r="57" spans="1:7" s="29" customFormat="1" ht="101.25">
      <c r="A57" s="36" t="s">
        <v>163</v>
      </c>
      <c r="B57" s="37" t="s">
        <v>87</v>
      </c>
      <c r="C57" s="38" t="s">
        <v>30</v>
      </c>
      <c r="D57" s="39">
        <v>6</v>
      </c>
      <c r="E57" s="40"/>
      <c r="F57" s="41"/>
      <c r="G57" s="42"/>
    </row>
    <row r="58" spans="1:7" s="29" customFormat="1" ht="112.5">
      <c r="A58" s="36" t="s">
        <v>164</v>
      </c>
      <c r="B58" s="37" t="s">
        <v>88</v>
      </c>
      <c r="C58" s="38" t="s">
        <v>30</v>
      </c>
      <c r="D58" s="39">
        <v>18</v>
      </c>
      <c r="E58" s="40"/>
      <c r="F58" s="41"/>
      <c r="G58" s="42"/>
    </row>
    <row r="59" spans="1:7" s="29" customFormat="1" ht="112.5">
      <c r="A59" s="36" t="s">
        <v>165</v>
      </c>
      <c r="B59" s="37" t="s">
        <v>89</v>
      </c>
      <c r="C59" s="38" t="s">
        <v>30</v>
      </c>
      <c r="D59" s="39">
        <v>4</v>
      </c>
      <c r="E59" s="40"/>
      <c r="F59" s="41"/>
      <c r="G59" s="42"/>
    </row>
    <row r="60" spans="1:7" s="29" customFormat="1" ht="112.5">
      <c r="A60" s="36" t="s">
        <v>166</v>
      </c>
      <c r="B60" s="37" t="s">
        <v>90</v>
      </c>
      <c r="C60" s="38" t="s">
        <v>30</v>
      </c>
      <c r="D60" s="39">
        <v>3</v>
      </c>
      <c r="E60" s="40"/>
      <c r="F60" s="41"/>
      <c r="G60" s="42"/>
    </row>
    <row r="61" spans="1:7" s="29" customFormat="1" ht="112.5">
      <c r="A61" s="36" t="s">
        <v>167</v>
      </c>
      <c r="B61" s="37" t="s">
        <v>91</v>
      </c>
      <c r="C61" s="38" t="s">
        <v>30</v>
      </c>
      <c r="D61" s="39">
        <v>1</v>
      </c>
      <c r="E61" s="40"/>
      <c r="F61" s="41"/>
      <c r="G61" s="42"/>
    </row>
    <row r="62" spans="1:7" s="29" customFormat="1" ht="33.75">
      <c r="A62" s="36" t="s">
        <v>168</v>
      </c>
      <c r="B62" s="37" t="s">
        <v>107</v>
      </c>
      <c r="C62" s="38" t="s">
        <v>32</v>
      </c>
      <c r="D62" s="39">
        <v>156.36000000000001</v>
      </c>
      <c r="E62" s="40"/>
      <c r="F62" s="41"/>
      <c r="G62" s="42"/>
    </row>
    <row r="63" spans="1:7" s="29" customFormat="1" ht="22.5">
      <c r="A63" s="36" t="s">
        <v>169</v>
      </c>
      <c r="B63" s="37" t="s">
        <v>108</v>
      </c>
      <c r="C63" s="38" t="s">
        <v>30</v>
      </c>
      <c r="D63" s="39">
        <v>32</v>
      </c>
      <c r="E63" s="40"/>
      <c r="F63" s="41"/>
      <c r="G63" s="42"/>
    </row>
    <row r="64" spans="1:7" s="29" customFormat="1" ht="22.5">
      <c r="A64" s="36" t="s">
        <v>170</v>
      </c>
      <c r="B64" s="37" t="s">
        <v>109</v>
      </c>
      <c r="C64" s="38" t="s">
        <v>30</v>
      </c>
      <c r="D64" s="39">
        <v>32</v>
      </c>
      <c r="E64" s="40"/>
      <c r="F64" s="41"/>
      <c r="G64" s="42"/>
    </row>
    <row r="65" spans="1:7" s="29" customFormat="1" ht="33.75">
      <c r="A65" s="36" t="s">
        <v>171</v>
      </c>
      <c r="B65" s="37" t="s">
        <v>110</v>
      </c>
      <c r="C65" s="38" t="s">
        <v>30</v>
      </c>
      <c r="D65" s="39">
        <v>32</v>
      </c>
      <c r="E65" s="40"/>
      <c r="F65" s="41"/>
      <c r="G65" s="42"/>
    </row>
    <row r="66" spans="1:7" s="29" customFormat="1" ht="22.5">
      <c r="A66" s="36" t="s">
        <v>172</v>
      </c>
      <c r="B66" s="37" t="s">
        <v>41</v>
      </c>
      <c r="C66" s="38" t="s">
        <v>29</v>
      </c>
      <c r="D66" s="39">
        <v>10.95</v>
      </c>
      <c r="E66" s="40"/>
      <c r="F66" s="41"/>
      <c r="G66" s="42"/>
    </row>
    <row r="67" spans="1:7" s="29" customFormat="1" ht="33.75">
      <c r="A67" s="36" t="s">
        <v>173</v>
      </c>
      <c r="B67" s="37" t="s">
        <v>104</v>
      </c>
      <c r="C67" s="38" t="s">
        <v>29</v>
      </c>
      <c r="D67" s="39">
        <v>19.04</v>
      </c>
      <c r="E67" s="40"/>
      <c r="F67" s="41"/>
      <c r="G67" s="42"/>
    </row>
    <row r="68" spans="1:7" s="29" customFormat="1" ht="45">
      <c r="A68" s="36" t="s">
        <v>174</v>
      </c>
      <c r="B68" s="37" t="s">
        <v>100</v>
      </c>
      <c r="C68" s="38" t="s">
        <v>29</v>
      </c>
      <c r="D68" s="39">
        <v>59.11</v>
      </c>
      <c r="E68" s="40"/>
      <c r="F68" s="41"/>
      <c r="G68" s="42"/>
    </row>
    <row r="69" spans="1:7" s="29" customFormat="1" ht="56.25">
      <c r="A69" s="36" t="s">
        <v>175</v>
      </c>
      <c r="B69" s="37" t="s">
        <v>101</v>
      </c>
      <c r="C69" s="38" t="s">
        <v>29</v>
      </c>
      <c r="D69" s="39">
        <v>32.6</v>
      </c>
      <c r="E69" s="40"/>
      <c r="F69" s="41"/>
      <c r="G69" s="42"/>
    </row>
    <row r="70" spans="1:7" s="29" customFormat="1" ht="33.75">
      <c r="A70" s="36" t="s">
        <v>176</v>
      </c>
      <c r="B70" s="37" t="s">
        <v>95</v>
      </c>
      <c r="C70" s="38" t="s">
        <v>29</v>
      </c>
      <c r="D70" s="39">
        <v>61.29</v>
      </c>
      <c r="E70" s="40"/>
      <c r="F70" s="41"/>
      <c r="G70" s="42"/>
    </row>
    <row r="71" spans="1:7" s="29" customFormat="1" ht="33.75">
      <c r="A71" s="36" t="s">
        <v>177</v>
      </c>
      <c r="B71" s="37" t="s">
        <v>96</v>
      </c>
      <c r="C71" s="38" t="s">
        <v>31</v>
      </c>
      <c r="D71" s="39">
        <v>429.03</v>
      </c>
      <c r="E71" s="40"/>
      <c r="F71" s="41"/>
      <c r="G71" s="42"/>
    </row>
    <row r="72" spans="1:7">
      <c r="A72" s="27" t="s">
        <v>24</v>
      </c>
      <c r="B72" s="43" t="s">
        <v>37</v>
      </c>
      <c r="C72" s="43"/>
      <c r="D72" s="43"/>
      <c r="E72" s="43"/>
      <c r="F72" s="43"/>
      <c r="G72" s="28">
        <f>ROUND(SUM(G73,G83,G96,G108),2)</f>
        <v>0</v>
      </c>
    </row>
    <row r="73" spans="1:7" s="29" customFormat="1">
      <c r="A73" s="30" t="s">
        <v>117</v>
      </c>
      <c r="B73" s="31" t="s">
        <v>35</v>
      </c>
      <c r="C73" s="32"/>
      <c r="D73" s="33"/>
      <c r="E73" s="34"/>
      <c r="F73" s="35"/>
      <c r="G73" s="34">
        <f>ROUND(SUM(G74:G82),2)</f>
        <v>0</v>
      </c>
    </row>
    <row r="74" spans="1:7" s="29" customFormat="1" ht="22.5">
      <c r="A74" s="36" t="s">
        <v>178</v>
      </c>
      <c r="B74" s="37" t="s">
        <v>78</v>
      </c>
      <c r="C74" s="38" t="s">
        <v>32</v>
      </c>
      <c r="D74" s="39">
        <v>273.77</v>
      </c>
      <c r="E74" s="40"/>
      <c r="F74" s="41"/>
      <c r="G74" s="42"/>
    </row>
    <row r="75" spans="1:7" s="29" customFormat="1" ht="45">
      <c r="A75" s="36" t="s">
        <v>179</v>
      </c>
      <c r="B75" s="37" t="s">
        <v>105</v>
      </c>
      <c r="C75" s="38" t="s">
        <v>29</v>
      </c>
      <c r="D75" s="39">
        <v>210.8</v>
      </c>
      <c r="E75" s="40"/>
      <c r="F75" s="41"/>
      <c r="G75" s="42"/>
    </row>
    <row r="76" spans="1:7" s="29" customFormat="1" ht="33.75">
      <c r="A76" s="36" t="s">
        <v>180</v>
      </c>
      <c r="B76" s="37" t="s">
        <v>111</v>
      </c>
      <c r="C76" s="38" t="s">
        <v>32</v>
      </c>
      <c r="D76" s="39">
        <v>273.77</v>
      </c>
      <c r="E76" s="40"/>
      <c r="F76" s="41"/>
      <c r="G76" s="42"/>
    </row>
    <row r="77" spans="1:7" s="29" customFormat="1" ht="22.5">
      <c r="A77" s="36" t="s">
        <v>181</v>
      </c>
      <c r="B77" s="37" t="s">
        <v>41</v>
      </c>
      <c r="C77" s="38" t="s">
        <v>29</v>
      </c>
      <c r="D77" s="39">
        <v>19.16</v>
      </c>
      <c r="E77" s="40"/>
      <c r="F77" s="41"/>
      <c r="G77" s="42"/>
    </row>
    <row r="78" spans="1:7" s="29" customFormat="1" ht="33.75">
      <c r="A78" s="36" t="s">
        <v>182</v>
      </c>
      <c r="B78" s="37" t="s">
        <v>104</v>
      </c>
      <c r="C78" s="38" t="s">
        <v>29</v>
      </c>
      <c r="D78" s="39">
        <v>72.819999999999993</v>
      </c>
      <c r="E78" s="40"/>
      <c r="F78" s="41"/>
      <c r="G78" s="42"/>
    </row>
    <row r="79" spans="1:7" s="29" customFormat="1" ht="45">
      <c r="A79" s="36" t="s">
        <v>183</v>
      </c>
      <c r="B79" s="37" t="s">
        <v>100</v>
      </c>
      <c r="C79" s="38" t="s">
        <v>29</v>
      </c>
      <c r="D79" s="39">
        <v>68.989999999999995</v>
      </c>
      <c r="E79" s="40"/>
      <c r="F79" s="44"/>
      <c r="G79" s="42"/>
    </row>
    <row r="80" spans="1:7" s="29" customFormat="1" ht="56.25">
      <c r="A80" s="36" t="s">
        <v>184</v>
      </c>
      <c r="B80" s="37" t="s">
        <v>101</v>
      </c>
      <c r="C80" s="38" t="s">
        <v>29</v>
      </c>
      <c r="D80" s="39">
        <v>45.99</v>
      </c>
      <c r="E80" s="40"/>
      <c r="F80" s="41"/>
      <c r="G80" s="42"/>
    </row>
    <row r="81" spans="1:7" s="29" customFormat="1" ht="33.75">
      <c r="A81" s="36" t="s">
        <v>185</v>
      </c>
      <c r="B81" s="37" t="s">
        <v>95</v>
      </c>
      <c r="C81" s="38" t="s">
        <v>29</v>
      </c>
      <c r="D81" s="39">
        <v>141.81</v>
      </c>
      <c r="E81" s="40"/>
      <c r="F81" s="41"/>
      <c r="G81" s="42"/>
    </row>
    <row r="82" spans="1:7" s="29" customFormat="1" ht="33.75">
      <c r="A82" s="36" t="s">
        <v>186</v>
      </c>
      <c r="B82" s="37" t="s">
        <v>96</v>
      </c>
      <c r="C82" s="38" t="s">
        <v>31</v>
      </c>
      <c r="D82" s="39">
        <v>992.67000000000007</v>
      </c>
      <c r="E82" s="40"/>
      <c r="F82" s="41"/>
      <c r="G82" s="42"/>
    </row>
    <row r="83" spans="1:7" s="29" customFormat="1">
      <c r="A83" s="30" t="s">
        <v>118</v>
      </c>
      <c r="B83" s="31" t="s">
        <v>38</v>
      </c>
      <c r="C83" s="32"/>
      <c r="D83" s="33"/>
      <c r="E83" s="34"/>
      <c r="F83" s="35"/>
      <c r="G83" s="34">
        <f>ROUND(SUM(G84:G95),2)</f>
        <v>0</v>
      </c>
    </row>
    <row r="84" spans="1:7" s="29" customFormat="1" ht="22.5">
      <c r="A84" s="36" t="s">
        <v>187</v>
      </c>
      <c r="B84" s="37" t="s">
        <v>78</v>
      </c>
      <c r="C84" s="38" t="s">
        <v>32</v>
      </c>
      <c r="D84" s="39">
        <v>156.36000000000001</v>
      </c>
      <c r="E84" s="40"/>
      <c r="F84" s="41"/>
      <c r="G84" s="42"/>
    </row>
    <row r="85" spans="1:7" s="29" customFormat="1" ht="45">
      <c r="A85" s="36" t="s">
        <v>188</v>
      </c>
      <c r="B85" s="37" t="s">
        <v>105</v>
      </c>
      <c r="C85" s="38" t="s">
        <v>29</v>
      </c>
      <c r="D85" s="39">
        <v>75.05</v>
      </c>
      <c r="E85" s="40"/>
      <c r="F85" s="41"/>
      <c r="G85" s="42"/>
    </row>
    <row r="86" spans="1:7" s="29" customFormat="1" ht="45">
      <c r="A86" s="36" t="s">
        <v>189</v>
      </c>
      <c r="B86" s="37" t="s">
        <v>100</v>
      </c>
      <c r="C86" s="38" t="s">
        <v>29</v>
      </c>
      <c r="D86" s="39">
        <v>75.05</v>
      </c>
      <c r="E86" s="40"/>
      <c r="F86" s="41"/>
      <c r="G86" s="42"/>
    </row>
    <row r="87" spans="1:7" s="29" customFormat="1" ht="22.5">
      <c r="A87" s="36" t="s">
        <v>190</v>
      </c>
      <c r="B87" s="37" t="s">
        <v>44</v>
      </c>
      <c r="C87" s="38" t="s">
        <v>30</v>
      </c>
      <c r="D87" s="39">
        <v>32</v>
      </c>
      <c r="E87" s="40"/>
      <c r="F87" s="41"/>
      <c r="G87" s="42"/>
    </row>
    <row r="88" spans="1:7" s="29" customFormat="1" ht="22.5">
      <c r="A88" s="36" t="s">
        <v>191</v>
      </c>
      <c r="B88" s="37" t="s">
        <v>52</v>
      </c>
      <c r="C88" s="38" t="s">
        <v>30</v>
      </c>
      <c r="D88" s="39">
        <v>32</v>
      </c>
      <c r="E88" s="40"/>
      <c r="F88" s="41"/>
      <c r="G88" s="42"/>
    </row>
    <row r="89" spans="1:7" s="29" customFormat="1" ht="22.5">
      <c r="A89" s="36" t="s">
        <v>192</v>
      </c>
      <c r="B89" s="37" t="s">
        <v>45</v>
      </c>
      <c r="C89" s="38" t="s">
        <v>30</v>
      </c>
      <c r="D89" s="39">
        <v>32</v>
      </c>
      <c r="E89" s="40"/>
      <c r="F89" s="41"/>
      <c r="G89" s="42"/>
    </row>
    <row r="90" spans="1:7" s="29" customFormat="1" ht="22.5">
      <c r="A90" s="36" t="s">
        <v>193</v>
      </c>
      <c r="B90" s="37" t="s">
        <v>53</v>
      </c>
      <c r="C90" s="38" t="s">
        <v>30</v>
      </c>
      <c r="D90" s="39">
        <v>32</v>
      </c>
      <c r="E90" s="40"/>
      <c r="F90" s="41"/>
      <c r="G90" s="42"/>
    </row>
    <row r="91" spans="1:7" s="29" customFormat="1" ht="22.5">
      <c r="A91" s="36" t="s">
        <v>194</v>
      </c>
      <c r="B91" s="37" t="s">
        <v>46</v>
      </c>
      <c r="C91" s="38" t="s">
        <v>32</v>
      </c>
      <c r="D91" s="39">
        <v>156.36000000000001</v>
      </c>
      <c r="E91" s="40"/>
      <c r="F91" s="41"/>
      <c r="G91" s="42"/>
    </row>
    <row r="92" spans="1:7" s="29" customFormat="1" ht="22.5">
      <c r="A92" s="36" t="s">
        <v>195</v>
      </c>
      <c r="B92" s="37" t="s">
        <v>49</v>
      </c>
      <c r="C92" s="38" t="s">
        <v>30</v>
      </c>
      <c r="D92" s="39">
        <v>32</v>
      </c>
      <c r="E92" s="40"/>
      <c r="F92" s="41"/>
      <c r="G92" s="42"/>
    </row>
    <row r="93" spans="1:7" s="29" customFormat="1" ht="22.5">
      <c r="A93" s="36" t="s">
        <v>196</v>
      </c>
      <c r="B93" s="37" t="s">
        <v>48</v>
      </c>
      <c r="C93" s="38" t="s">
        <v>30</v>
      </c>
      <c r="D93" s="39">
        <v>32</v>
      </c>
      <c r="E93" s="40"/>
      <c r="F93" s="41"/>
      <c r="G93" s="42"/>
    </row>
    <row r="94" spans="1:7" s="29" customFormat="1" ht="22.5">
      <c r="A94" s="36" t="s">
        <v>197</v>
      </c>
      <c r="B94" s="37" t="s">
        <v>47</v>
      </c>
      <c r="C94" s="38" t="s">
        <v>30</v>
      </c>
      <c r="D94" s="39">
        <v>32</v>
      </c>
      <c r="E94" s="40"/>
      <c r="F94" s="41"/>
      <c r="G94" s="42"/>
    </row>
    <row r="95" spans="1:7" s="29" customFormat="1" ht="90">
      <c r="A95" s="36" t="s">
        <v>198</v>
      </c>
      <c r="B95" s="37" t="s">
        <v>72</v>
      </c>
      <c r="C95" s="38" t="s">
        <v>30</v>
      </c>
      <c r="D95" s="39">
        <v>32</v>
      </c>
      <c r="E95" s="40"/>
      <c r="F95" s="41"/>
      <c r="G95" s="42"/>
    </row>
    <row r="96" spans="1:7" s="29" customFormat="1">
      <c r="A96" s="30" t="s">
        <v>119</v>
      </c>
      <c r="B96" s="31" t="s">
        <v>39</v>
      </c>
      <c r="C96" s="32"/>
      <c r="D96" s="33"/>
      <c r="E96" s="34"/>
      <c r="F96" s="35"/>
      <c r="G96" s="34">
        <f>ROUND(SUM(G97:G107),2)</f>
        <v>0</v>
      </c>
    </row>
    <row r="97" spans="1:7" s="29" customFormat="1" ht="45">
      <c r="A97" s="36" t="s">
        <v>199</v>
      </c>
      <c r="B97" s="37" t="s">
        <v>105</v>
      </c>
      <c r="C97" s="38" t="s">
        <v>29</v>
      </c>
      <c r="D97" s="39">
        <v>52.51</v>
      </c>
      <c r="E97" s="40"/>
      <c r="F97" s="41"/>
      <c r="G97" s="42"/>
    </row>
    <row r="98" spans="1:7" s="29" customFormat="1" ht="45">
      <c r="A98" s="36" t="s">
        <v>200</v>
      </c>
      <c r="B98" s="37" t="s">
        <v>100</v>
      </c>
      <c r="C98" s="38" t="s">
        <v>29</v>
      </c>
      <c r="D98" s="39">
        <v>8.4</v>
      </c>
      <c r="E98" s="40"/>
      <c r="F98" s="41"/>
      <c r="G98" s="42"/>
    </row>
    <row r="99" spans="1:7" s="29" customFormat="1" ht="33.75">
      <c r="A99" s="36" t="s">
        <v>201</v>
      </c>
      <c r="B99" s="37" t="s">
        <v>79</v>
      </c>
      <c r="C99" s="38" t="s">
        <v>28</v>
      </c>
      <c r="D99" s="39">
        <v>26.57</v>
      </c>
      <c r="E99" s="40"/>
      <c r="F99" s="41"/>
      <c r="G99" s="42"/>
    </row>
    <row r="100" spans="1:7" s="29" customFormat="1" ht="33.75">
      <c r="A100" s="36" t="s">
        <v>202</v>
      </c>
      <c r="B100" s="37" t="s">
        <v>67</v>
      </c>
      <c r="C100" s="38" t="s">
        <v>28</v>
      </c>
      <c r="D100" s="39">
        <v>33.380000000000003</v>
      </c>
      <c r="E100" s="40"/>
      <c r="F100" s="41"/>
      <c r="G100" s="42"/>
    </row>
    <row r="101" spans="1:7" s="29" customFormat="1" ht="33.75">
      <c r="A101" s="36" t="s">
        <v>203</v>
      </c>
      <c r="B101" s="37" t="s">
        <v>69</v>
      </c>
      <c r="C101" s="38" t="s">
        <v>28</v>
      </c>
      <c r="D101" s="39">
        <v>13.95</v>
      </c>
      <c r="E101" s="40"/>
      <c r="F101" s="41"/>
      <c r="G101" s="42"/>
    </row>
    <row r="102" spans="1:7" s="29" customFormat="1" ht="33.75">
      <c r="A102" s="36" t="s">
        <v>204</v>
      </c>
      <c r="B102" s="37" t="s">
        <v>66</v>
      </c>
      <c r="C102" s="38" t="s">
        <v>34</v>
      </c>
      <c r="D102" s="39">
        <v>552.5</v>
      </c>
      <c r="E102" s="40"/>
      <c r="F102" s="41"/>
      <c r="G102" s="42"/>
    </row>
    <row r="103" spans="1:7" s="29" customFormat="1" ht="22.5">
      <c r="A103" s="36" t="s">
        <v>205</v>
      </c>
      <c r="B103" s="37" t="s">
        <v>68</v>
      </c>
      <c r="C103" s="38" t="s">
        <v>29</v>
      </c>
      <c r="D103" s="39">
        <v>11.35</v>
      </c>
      <c r="E103" s="40"/>
      <c r="F103" s="41"/>
      <c r="G103" s="42"/>
    </row>
    <row r="104" spans="1:7" s="29" customFormat="1" ht="22.5">
      <c r="A104" s="36" t="s">
        <v>206</v>
      </c>
      <c r="B104" s="37" t="s">
        <v>55</v>
      </c>
      <c r="C104" s="38" t="s">
        <v>28</v>
      </c>
      <c r="D104" s="39">
        <v>50.05</v>
      </c>
      <c r="E104" s="40"/>
      <c r="F104" s="41"/>
      <c r="G104" s="42"/>
    </row>
    <row r="105" spans="1:7" s="29" customFormat="1" ht="33.75">
      <c r="A105" s="36" t="s">
        <v>207</v>
      </c>
      <c r="B105" s="37" t="s">
        <v>70</v>
      </c>
      <c r="C105" s="38" t="s">
        <v>28</v>
      </c>
      <c r="D105" s="39">
        <v>50.05</v>
      </c>
      <c r="E105" s="40"/>
      <c r="F105" s="41"/>
      <c r="G105" s="42"/>
    </row>
    <row r="106" spans="1:7" s="29" customFormat="1" ht="33.75">
      <c r="A106" s="36" t="s">
        <v>208</v>
      </c>
      <c r="B106" s="37" t="s">
        <v>95</v>
      </c>
      <c r="C106" s="38" t="s">
        <v>29</v>
      </c>
      <c r="D106" s="39">
        <v>44.11</v>
      </c>
      <c r="E106" s="40"/>
      <c r="F106" s="41"/>
      <c r="G106" s="42"/>
    </row>
    <row r="107" spans="1:7" s="29" customFormat="1" ht="33.75">
      <c r="A107" s="36" t="s">
        <v>209</v>
      </c>
      <c r="B107" s="37" t="s">
        <v>96</v>
      </c>
      <c r="C107" s="38" t="s">
        <v>31</v>
      </c>
      <c r="D107" s="39">
        <v>308.77</v>
      </c>
      <c r="E107" s="40"/>
      <c r="F107" s="41"/>
      <c r="G107" s="42"/>
    </row>
    <row r="108" spans="1:7" s="29" customFormat="1">
      <c r="A108" s="30" t="s">
        <v>120</v>
      </c>
      <c r="B108" s="31" t="s">
        <v>40</v>
      </c>
      <c r="C108" s="32"/>
      <c r="D108" s="33"/>
      <c r="E108" s="34"/>
      <c r="F108" s="35"/>
      <c r="G108" s="34">
        <f>ROUND(SUM(G109:G126),2)</f>
        <v>0</v>
      </c>
    </row>
    <row r="109" spans="1:7" s="29" customFormat="1" ht="22.5">
      <c r="A109" s="36" t="s">
        <v>210</v>
      </c>
      <c r="B109" s="37" t="s">
        <v>80</v>
      </c>
      <c r="C109" s="38" t="s">
        <v>30</v>
      </c>
      <c r="D109" s="39">
        <v>14</v>
      </c>
      <c r="E109" s="40"/>
      <c r="F109" s="41"/>
      <c r="G109" s="42"/>
    </row>
    <row r="110" spans="1:7" s="29" customFormat="1" ht="22.5">
      <c r="A110" s="36" t="s">
        <v>211</v>
      </c>
      <c r="B110" s="37" t="s">
        <v>81</v>
      </c>
      <c r="C110" s="38" t="s">
        <v>30</v>
      </c>
      <c r="D110" s="39">
        <v>14</v>
      </c>
      <c r="E110" s="40"/>
      <c r="F110" s="41"/>
      <c r="G110" s="42"/>
    </row>
    <row r="111" spans="1:7" s="29" customFormat="1" ht="33.75">
      <c r="A111" s="36" t="s">
        <v>212</v>
      </c>
      <c r="B111" s="37" t="s">
        <v>59</v>
      </c>
      <c r="C111" s="38" t="s">
        <v>30</v>
      </c>
      <c r="D111" s="39">
        <v>3</v>
      </c>
      <c r="E111" s="40"/>
      <c r="F111" s="41"/>
      <c r="G111" s="42"/>
    </row>
    <row r="112" spans="1:7" s="29" customFormat="1" ht="22.5">
      <c r="A112" s="36" t="s">
        <v>213</v>
      </c>
      <c r="B112" s="37" t="s">
        <v>62</v>
      </c>
      <c r="C112" s="38" t="s">
        <v>30</v>
      </c>
      <c r="D112" s="39">
        <v>2</v>
      </c>
      <c r="E112" s="40"/>
      <c r="F112" s="41"/>
      <c r="G112" s="42"/>
    </row>
    <row r="113" spans="1:7" s="29" customFormat="1" ht="22.5">
      <c r="A113" s="36" t="s">
        <v>214</v>
      </c>
      <c r="B113" s="37" t="s">
        <v>60</v>
      </c>
      <c r="C113" s="38" t="s">
        <v>30</v>
      </c>
      <c r="D113" s="39">
        <v>5</v>
      </c>
      <c r="E113" s="40"/>
      <c r="F113" s="41"/>
      <c r="G113" s="42"/>
    </row>
    <row r="114" spans="1:7" s="29" customFormat="1" ht="33.75">
      <c r="A114" s="36" t="s">
        <v>215</v>
      </c>
      <c r="B114" s="37" t="s">
        <v>63</v>
      </c>
      <c r="C114" s="38" t="s">
        <v>30</v>
      </c>
      <c r="D114" s="39">
        <v>2</v>
      </c>
      <c r="E114" s="40"/>
      <c r="F114" s="41"/>
      <c r="G114" s="42"/>
    </row>
    <row r="115" spans="1:7" s="29" customFormat="1" ht="33.75">
      <c r="A115" s="36" t="s">
        <v>216</v>
      </c>
      <c r="B115" s="37" t="s">
        <v>50</v>
      </c>
      <c r="C115" s="38" t="s">
        <v>30</v>
      </c>
      <c r="D115" s="39">
        <v>6</v>
      </c>
      <c r="E115" s="40"/>
      <c r="F115" s="41"/>
      <c r="G115" s="42"/>
    </row>
    <row r="116" spans="1:7" s="29" customFormat="1" ht="22.5">
      <c r="A116" s="36" t="s">
        <v>217</v>
      </c>
      <c r="B116" s="37" t="s">
        <v>83</v>
      </c>
      <c r="C116" s="38" t="s">
        <v>30</v>
      </c>
      <c r="D116" s="39">
        <v>2</v>
      </c>
      <c r="E116" s="40"/>
      <c r="F116" s="41"/>
      <c r="G116" s="42"/>
    </row>
    <row r="117" spans="1:7" s="29" customFormat="1" ht="22.5">
      <c r="A117" s="36" t="s">
        <v>218</v>
      </c>
      <c r="B117" s="37" t="s">
        <v>124</v>
      </c>
      <c r="C117" s="38" t="s">
        <v>30</v>
      </c>
      <c r="D117" s="39">
        <v>1</v>
      </c>
      <c r="E117" s="40"/>
      <c r="F117" s="41"/>
      <c r="G117" s="42"/>
    </row>
    <row r="118" spans="1:7" s="29" customFormat="1" ht="45">
      <c r="A118" s="36" t="s">
        <v>219</v>
      </c>
      <c r="B118" s="37" t="s">
        <v>56</v>
      </c>
      <c r="C118" s="38" t="s">
        <v>30</v>
      </c>
      <c r="D118" s="39">
        <v>2</v>
      </c>
      <c r="E118" s="40"/>
      <c r="F118" s="41"/>
      <c r="G118" s="42"/>
    </row>
    <row r="119" spans="1:7" s="29" customFormat="1" ht="33.75">
      <c r="A119" s="36" t="s">
        <v>220</v>
      </c>
      <c r="B119" s="37" t="s">
        <v>57</v>
      </c>
      <c r="C119" s="38" t="s">
        <v>30</v>
      </c>
      <c r="D119" s="39">
        <v>2</v>
      </c>
      <c r="E119" s="40"/>
      <c r="F119" s="41"/>
      <c r="G119" s="42"/>
    </row>
    <row r="120" spans="1:7" s="29" customFormat="1" ht="22.5">
      <c r="A120" s="36" t="s">
        <v>221</v>
      </c>
      <c r="B120" s="37" t="s">
        <v>43</v>
      </c>
      <c r="C120" s="38" t="s">
        <v>32</v>
      </c>
      <c r="D120" s="39">
        <v>10</v>
      </c>
      <c r="E120" s="40"/>
      <c r="F120" s="41"/>
      <c r="G120" s="42"/>
    </row>
    <row r="121" spans="1:7" s="29" customFormat="1" ht="22.5">
      <c r="A121" s="36" t="s">
        <v>222</v>
      </c>
      <c r="B121" s="37" t="s">
        <v>74</v>
      </c>
      <c r="C121" s="38" t="s">
        <v>30</v>
      </c>
      <c r="D121" s="39">
        <v>2</v>
      </c>
      <c r="E121" s="40"/>
      <c r="F121" s="41"/>
      <c r="G121" s="42"/>
    </row>
    <row r="122" spans="1:7" s="29" customFormat="1" ht="22.5">
      <c r="A122" s="36" t="s">
        <v>223</v>
      </c>
      <c r="B122" s="37" t="s">
        <v>61</v>
      </c>
      <c r="C122" s="38" t="s">
        <v>30</v>
      </c>
      <c r="D122" s="39">
        <v>2</v>
      </c>
      <c r="E122" s="40"/>
      <c r="F122" s="41"/>
      <c r="G122" s="42"/>
    </row>
    <row r="123" spans="1:7" s="29" customFormat="1" ht="33.75">
      <c r="A123" s="36" t="s">
        <v>224</v>
      </c>
      <c r="B123" s="37" t="s">
        <v>71</v>
      </c>
      <c r="C123" s="38" t="s">
        <v>29</v>
      </c>
      <c r="D123" s="39">
        <v>0.8</v>
      </c>
      <c r="E123" s="40"/>
      <c r="F123" s="41"/>
      <c r="G123" s="42"/>
    </row>
    <row r="124" spans="1:7" s="29" customFormat="1" ht="22.5">
      <c r="A124" s="36" t="s">
        <v>225</v>
      </c>
      <c r="B124" s="37" t="s">
        <v>86</v>
      </c>
      <c r="C124" s="38" t="s">
        <v>30</v>
      </c>
      <c r="D124" s="39">
        <v>8</v>
      </c>
      <c r="E124" s="40"/>
      <c r="F124" s="41"/>
      <c r="G124" s="42"/>
    </row>
    <row r="125" spans="1:7" s="29" customFormat="1" ht="22.5">
      <c r="A125" s="36" t="s">
        <v>226</v>
      </c>
      <c r="B125" s="37" t="s">
        <v>51</v>
      </c>
      <c r="C125" s="38" t="s">
        <v>30</v>
      </c>
      <c r="D125" s="39">
        <v>4</v>
      </c>
      <c r="E125" s="40"/>
      <c r="F125" s="41"/>
      <c r="G125" s="42"/>
    </row>
    <row r="126" spans="1:7" s="29" customFormat="1" ht="22.5">
      <c r="A126" s="36" t="s">
        <v>227</v>
      </c>
      <c r="B126" s="37" t="s">
        <v>82</v>
      </c>
      <c r="C126" s="38" t="s">
        <v>30</v>
      </c>
      <c r="D126" s="39">
        <v>4</v>
      </c>
      <c r="E126" s="40"/>
      <c r="F126" s="41"/>
      <c r="G126" s="42"/>
    </row>
    <row r="127" spans="1:7">
      <c r="A127" s="27" t="s">
        <v>25</v>
      </c>
      <c r="B127" s="43" t="s">
        <v>123</v>
      </c>
      <c r="C127" s="43"/>
      <c r="D127" s="43"/>
      <c r="E127" s="43"/>
      <c r="F127" s="43"/>
      <c r="G127" s="28">
        <f>ROUND(SUM(G128:G137),2)</f>
        <v>0</v>
      </c>
    </row>
    <row r="128" spans="1:7" s="29" customFormat="1" ht="33.75">
      <c r="A128" s="36" t="s">
        <v>228</v>
      </c>
      <c r="B128" s="37" t="s">
        <v>98</v>
      </c>
      <c r="C128" s="38" t="s">
        <v>28</v>
      </c>
      <c r="D128" s="39">
        <v>5.8</v>
      </c>
      <c r="E128" s="40"/>
      <c r="F128" s="41"/>
      <c r="G128" s="42"/>
    </row>
    <row r="129" spans="1:7" s="29" customFormat="1" ht="45">
      <c r="A129" s="36" t="s">
        <v>229</v>
      </c>
      <c r="B129" s="37" t="s">
        <v>99</v>
      </c>
      <c r="C129" s="38" t="s">
        <v>29</v>
      </c>
      <c r="D129" s="39">
        <v>0.87</v>
      </c>
      <c r="E129" s="40"/>
      <c r="F129" s="41"/>
      <c r="G129" s="42"/>
    </row>
    <row r="130" spans="1:7" s="29" customFormat="1" ht="56.25">
      <c r="A130" s="36" t="s">
        <v>230</v>
      </c>
      <c r="B130" s="37" t="s">
        <v>101</v>
      </c>
      <c r="C130" s="38" t="s">
        <v>29</v>
      </c>
      <c r="D130" s="39">
        <v>0.28000000000000003</v>
      </c>
      <c r="E130" s="40"/>
      <c r="F130" s="41"/>
      <c r="G130" s="42"/>
    </row>
    <row r="131" spans="1:7" s="29" customFormat="1" ht="33.75">
      <c r="A131" s="36" t="s">
        <v>231</v>
      </c>
      <c r="B131" s="37" t="s">
        <v>116</v>
      </c>
      <c r="C131" s="38" t="s">
        <v>28</v>
      </c>
      <c r="D131" s="39">
        <v>5.8</v>
      </c>
      <c r="E131" s="40"/>
      <c r="F131" s="41"/>
      <c r="G131" s="42"/>
    </row>
    <row r="132" spans="1:7" s="29" customFormat="1" ht="33.75">
      <c r="A132" s="36" t="s">
        <v>232</v>
      </c>
      <c r="B132" s="37" t="s">
        <v>102</v>
      </c>
      <c r="C132" s="38" t="s">
        <v>28</v>
      </c>
      <c r="D132" s="39">
        <v>5.8</v>
      </c>
      <c r="E132" s="40"/>
      <c r="F132" s="41"/>
      <c r="G132" s="42"/>
    </row>
    <row r="133" spans="1:7" s="29" customFormat="1" ht="22.5">
      <c r="A133" s="36" t="s">
        <v>233</v>
      </c>
      <c r="B133" s="37" t="s">
        <v>92</v>
      </c>
      <c r="C133" s="38" t="s">
        <v>32</v>
      </c>
      <c r="D133" s="39">
        <v>3.5</v>
      </c>
      <c r="E133" s="40"/>
      <c r="F133" s="41"/>
      <c r="G133" s="42"/>
    </row>
    <row r="134" spans="1:7" s="29" customFormat="1" ht="56.25">
      <c r="A134" s="36" t="s">
        <v>234</v>
      </c>
      <c r="B134" s="37" t="s">
        <v>58</v>
      </c>
      <c r="C134" s="38" t="s">
        <v>29</v>
      </c>
      <c r="D134" s="39">
        <v>0.96</v>
      </c>
      <c r="E134" s="40"/>
      <c r="F134" s="41"/>
      <c r="G134" s="42"/>
    </row>
    <row r="135" spans="1:7" s="29" customFormat="1" ht="90">
      <c r="A135" s="36" t="s">
        <v>235</v>
      </c>
      <c r="B135" s="37" t="s">
        <v>84</v>
      </c>
      <c r="C135" s="38" t="s">
        <v>29</v>
      </c>
      <c r="D135" s="39">
        <v>0.35</v>
      </c>
      <c r="E135" s="40"/>
      <c r="F135" s="41"/>
      <c r="G135" s="42"/>
    </row>
    <row r="136" spans="1:7" s="29" customFormat="1" ht="33.75">
      <c r="A136" s="36" t="s">
        <v>236</v>
      </c>
      <c r="B136" s="37" t="s">
        <v>95</v>
      </c>
      <c r="C136" s="38" t="s">
        <v>29</v>
      </c>
      <c r="D136" s="39">
        <v>0.87</v>
      </c>
      <c r="E136" s="40"/>
      <c r="F136" s="41"/>
      <c r="G136" s="42"/>
    </row>
    <row r="137" spans="1:7" s="29" customFormat="1" ht="33.75">
      <c r="A137" s="36" t="s">
        <v>237</v>
      </c>
      <c r="B137" s="37" t="s">
        <v>96</v>
      </c>
      <c r="C137" s="38" t="s">
        <v>31</v>
      </c>
      <c r="D137" s="39">
        <v>6.09</v>
      </c>
      <c r="E137" s="40"/>
      <c r="F137" s="41"/>
      <c r="G137" s="42"/>
    </row>
    <row r="138" spans="1:7" s="45" customFormat="1">
      <c r="A138" s="27" t="s">
        <v>26</v>
      </c>
      <c r="B138" s="43" t="s">
        <v>27</v>
      </c>
      <c r="C138" s="43"/>
      <c r="D138" s="43"/>
      <c r="E138" s="43"/>
      <c r="F138" s="43"/>
      <c r="G138" s="28">
        <f>ROUND(SUM(G139),2)</f>
        <v>0</v>
      </c>
    </row>
    <row r="139" spans="1:7" s="46" customFormat="1" ht="22.5">
      <c r="A139" s="36" t="s">
        <v>238</v>
      </c>
      <c r="B139" s="37" t="s">
        <v>33</v>
      </c>
      <c r="C139" s="38" t="s">
        <v>28</v>
      </c>
      <c r="D139" s="39">
        <v>318</v>
      </c>
      <c r="E139" s="40"/>
      <c r="F139" s="41"/>
      <c r="G139" s="42"/>
    </row>
    <row r="140" spans="1:7" ht="6" customHeight="1">
      <c r="A140" s="70"/>
      <c r="B140" s="70"/>
      <c r="C140" s="70"/>
      <c r="D140" s="70"/>
      <c r="E140" s="70"/>
      <c r="F140" s="70"/>
      <c r="G140" s="70"/>
    </row>
    <row r="141" spans="1:7" s="29" customFormat="1">
      <c r="A141" s="36"/>
      <c r="B141" s="37"/>
      <c r="C141" s="38"/>
      <c r="D141" s="39"/>
      <c r="E141" s="40"/>
      <c r="F141" s="41"/>
      <c r="G141" s="42"/>
    </row>
    <row r="142" spans="1:7" s="29" customFormat="1">
      <c r="A142" s="36"/>
      <c r="B142" s="37"/>
      <c r="C142" s="38"/>
      <c r="D142" s="39"/>
      <c r="E142" s="40"/>
      <c r="F142" s="41"/>
      <c r="G142" s="42"/>
    </row>
    <row r="143" spans="1:7" s="45" customFormat="1">
      <c r="A143" s="27"/>
      <c r="B143" s="43" t="s">
        <v>241</v>
      </c>
      <c r="C143" s="43"/>
      <c r="D143" s="43"/>
      <c r="E143" s="43"/>
      <c r="F143" s="43"/>
      <c r="G143" s="28"/>
    </row>
    <row r="144" spans="1:7" s="29" customFormat="1" ht="33.75">
      <c r="A144" s="36"/>
      <c r="B144" s="97" t="str">
        <f>+B15</f>
        <v>Modernización y obras complementarias de las redes básicas de alcantarillado, conducción y distribución de las calles Independencia 1, privada Independencia 1, privada Independencia 2, Río Blanco, Municipio de Zapopan, Jalisco</v>
      </c>
      <c r="C144" s="38"/>
      <c r="D144" s="39"/>
      <c r="E144" s="40"/>
      <c r="F144" s="41"/>
      <c r="G144" s="42"/>
    </row>
    <row r="145" spans="1:7" s="29" customFormat="1">
      <c r="A145" s="36"/>
      <c r="B145" s="37"/>
      <c r="C145" s="38"/>
      <c r="D145" s="39"/>
      <c r="E145" s="40"/>
      <c r="F145" s="41"/>
      <c r="G145" s="42"/>
    </row>
    <row r="146" spans="1:7" s="46" customFormat="1">
      <c r="A146" s="47" t="s">
        <v>14</v>
      </c>
      <c r="B146" s="77" t="str">
        <f>B16</f>
        <v>PRELIMINARES</v>
      </c>
      <c r="C146" s="77"/>
      <c r="D146" s="77"/>
      <c r="E146" s="77"/>
      <c r="F146" s="48"/>
      <c r="G146" s="96">
        <f>G16</f>
        <v>0</v>
      </c>
    </row>
    <row r="147" spans="1:7" s="46" customFormat="1">
      <c r="A147" s="47" t="s">
        <v>22</v>
      </c>
      <c r="B147" s="77" t="str">
        <f>B23</f>
        <v>ALCANTARILLADO SANITARIO</v>
      </c>
      <c r="C147" s="77"/>
      <c r="D147" s="77"/>
      <c r="E147" s="77"/>
      <c r="F147" s="48"/>
      <c r="G147" s="96">
        <f>G23</f>
        <v>0</v>
      </c>
    </row>
    <row r="148" spans="1:7" s="46" customFormat="1">
      <c r="A148" s="49" t="s">
        <v>113</v>
      </c>
      <c r="B148" s="50" t="str">
        <f>B24</f>
        <v>LÍNEA PRINCIPAL</v>
      </c>
      <c r="C148" s="51"/>
      <c r="D148" s="52"/>
      <c r="E148" s="48"/>
      <c r="F148" s="48"/>
      <c r="G148" s="53">
        <f>G24</f>
        <v>0</v>
      </c>
    </row>
    <row r="149" spans="1:7" s="46" customFormat="1">
      <c r="A149" s="49" t="s">
        <v>114</v>
      </c>
      <c r="B149" s="50" t="str">
        <f>B38</f>
        <v>POZOS DE VISITA</v>
      </c>
      <c r="C149" s="51"/>
      <c r="D149" s="52"/>
      <c r="E149" s="48"/>
      <c r="F149" s="48"/>
      <c r="G149" s="53">
        <f>G38</f>
        <v>0</v>
      </c>
    </row>
    <row r="150" spans="1:7" s="46" customFormat="1">
      <c r="A150" s="49" t="s">
        <v>115</v>
      </c>
      <c r="B150" s="50" t="str">
        <f>B54</f>
        <v>DESCARGAS DOMICILIARIAS</v>
      </c>
      <c r="C150" s="51"/>
      <c r="D150" s="52"/>
      <c r="E150" s="48"/>
      <c r="F150" s="48"/>
      <c r="G150" s="53">
        <f>G54</f>
        <v>0</v>
      </c>
    </row>
    <row r="151" spans="1:7" s="46" customFormat="1">
      <c r="A151" s="47" t="s">
        <v>24</v>
      </c>
      <c r="B151" s="77" t="str">
        <f>B72</f>
        <v>AGUA POTABLE</v>
      </c>
      <c r="C151" s="77"/>
      <c r="D151" s="77"/>
      <c r="E151" s="77"/>
      <c r="F151" s="48"/>
      <c r="G151" s="96">
        <f>G72</f>
        <v>0</v>
      </c>
    </row>
    <row r="152" spans="1:7" s="46" customFormat="1">
      <c r="A152" s="49" t="s">
        <v>117</v>
      </c>
      <c r="B152" s="50" t="str">
        <f>B73</f>
        <v>LÍNEA PRINCIPAL</v>
      </c>
      <c r="C152" s="51"/>
      <c r="D152" s="52"/>
      <c r="E152" s="48"/>
      <c r="F152" s="48"/>
      <c r="G152" s="53">
        <f>G73</f>
        <v>0</v>
      </c>
    </row>
    <row r="153" spans="1:7" s="46" customFormat="1">
      <c r="A153" s="49" t="s">
        <v>118</v>
      </c>
      <c r="B153" s="50" t="str">
        <f>B83</f>
        <v>TOMAS DOMICILIARIAS</v>
      </c>
      <c r="C153" s="51"/>
      <c r="D153" s="52"/>
      <c r="E153" s="48"/>
      <c r="F153" s="48"/>
      <c r="G153" s="53">
        <f>G83</f>
        <v>0</v>
      </c>
    </row>
    <row r="154" spans="1:7" s="46" customFormat="1">
      <c r="A154" s="49" t="s">
        <v>119</v>
      </c>
      <c r="B154" s="50" t="str">
        <f>B96</f>
        <v>CAJA DE VÁLVULAS</v>
      </c>
      <c r="C154" s="51"/>
      <c r="D154" s="52"/>
      <c r="E154" s="48"/>
      <c r="F154" s="48"/>
      <c r="G154" s="53">
        <f>G96</f>
        <v>0</v>
      </c>
    </row>
    <row r="155" spans="1:7" s="46" customFormat="1">
      <c r="A155" s="49" t="s">
        <v>120</v>
      </c>
      <c r="B155" s="50" t="str">
        <f>B108</f>
        <v>PIEZAS ESPECIALES</v>
      </c>
      <c r="C155" s="51"/>
      <c r="D155" s="52"/>
      <c r="E155" s="48"/>
      <c r="F155" s="48"/>
      <c r="G155" s="53">
        <f>G108</f>
        <v>0</v>
      </c>
    </row>
    <row r="156" spans="1:7" s="46" customFormat="1">
      <c r="A156" s="47" t="s">
        <v>25</v>
      </c>
      <c r="B156" s="77" t="str">
        <f>B127</f>
        <v>REPARACIÓN DE BANQUETAS Y ASFÁLTO</v>
      </c>
      <c r="C156" s="77"/>
      <c r="D156" s="77"/>
      <c r="E156" s="77"/>
      <c r="F156" s="48"/>
      <c r="G156" s="96">
        <f>G127</f>
        <v>0</v>
      </c>
    </row>
    <row r="157" spans="1:7" s="46" customFormat="1">
      <c r="A157" s="47" t="s">
        <v>26</v>
      </c>
      <c r="B157" s="77" t="str">
        <f>B138</f>
        <v>LIMPIEZA</v>
      </c>
      <c r="C157" s="77"/>
      <c r="D157" s="77"/>
      <c r="E157" s="77"/>
      <c r="F157" s="48"/>
      <c r="G157" s="96">
        <f>G138</f>
        <v>0</v>
      </c>
    </row>
    <row r="158" spans="1:7" s="46" customFormat="1">
      <c r="A158" s="49"/>
      <c r="B158" s="50"/>
      <c r="C158" s="51"/>
      <c r="D158" s="52"/>
      <c r="E158" s="48"/>
      <c r="F158" s="48"/>
      <c r="G158" s="53"/>
    </row>
    <row r="159" spans="1:7" s="46" customFormat="1">
      <c r="A159" s="49"/>
      <c r="B159" s="50"/>
      <c r="C159" s="51"/>
      <c r="D159" s="52"/>
      <c r="E159" s="48"/>
      <c r="F159" s="48"/>
      <c r="G159" s="53"/>
    </row>
    <row r="160" spans="1:7" s="46" customFormat="1">
      <c r="A160" s="49"/>
      <c r="B160" s="50"/>
      <c r="C160" s="51"/>
      <c r="D160" s="52"/>
      <c r="E160" s="48"/>
      <c r="F160" s="48"/>
      <c r="G160" s="53"/>
    </row>
    <row r="161" spans="1:7" s="46" customFormat="1">
      <c r="A161" s="49"/>
      <c r="B161" s="54"/>
      <c r="C161" s="51"/>
      <c r="D161" s="52"/>
      <c r="E161" s="48"/>
      <c r="G161" s="55"/>
    </row>
    <row r="162" spans="1:7" s="46" customFormat="1" ht="15" customHeight="1">
      <c r="A162" s="84" t="s">
        <v>21</v>
      </c>
      <c r="B162" s="84"/>
      <c r="C162" s="84"/>
      <c r="D162" s="84"/>
      <c r="E162" s="84"/>
      <c r="F162" s="71" t="s">
        <v>15</v>
      </c>
      <c r="G162" s="56">
        <f>ROUND(SUM(G146,G147,G151,G156,G157),2)</f>
        <v>0</v>
      </c>
    </row>
    <row r="163" spans="1:7" s="46" customFormat="1" ht="15" customHeight="1">
      <c r="A163" s="85"/>
      <c r="B163" s="85"/>
      <c r="C163" s="85"/>
      <c r="D163" s="85"/>
      <c r="E163" s="85"/>
      <c r="F163" s="71" t="s">
        <v>16</v>
      </c>
      <c r="G163" s="57">
        <f>ROUND(PRODUCT(G162,0.16),2)</f>
        <v>0</v>
      </c>
    </row>
    <row r="164" spans="1:7" s="46" customFormat="1" ht="15.75">
      <c r="A164" s="85"/>
      <c r="B164" s="85"/>
      <c r="C164" s="85"/>
      <c r="D164" s="85"/>
      <c r="E164" s="85"/>
      <c r="F164" s="71" t="s">
        <v>17</v>
      </c>
      <c r="G164" s="58">
        <f>ROUND(SUM(G162,G163),2)</f>
        <v>0</v>
      </c>
    </row>
  </sheetData>
  <protectedRanges>
    <protectedRange sqref="B9:C9 B5" name="DATOS_3"/>
    <protectedRange sqref="C1" name="DATOS_1_2"/>
    <protectedRange sqref="F4:F7" name="DATOS_3_1_1"/>
  </protectedRanges>
  <autoFilter ref="A14:G139" xr:uid="{A991BBBC-1175-4D3E-8F07-9448AD62D4E5}"/>
  <mergeCells count="16">
    <mergeCell ref="C1:F1"/>
    <mergeCell ref="C8:F8"/>
    <mergeCell ref="A162:E162"/>
    <mergeCell ref="A163:E164"/>
    <mergeCell ref="C2:F3"/>
    <mergeCell ref="B5:B7"/>
    <mergeCell ref="B9:B10"/>
    <mergeCell ref="G9:G10"/>
    <mergeCell ref="A12:G12"/>
    <mergeCell ref="B157:E157"/>
    <mergeCell ref="B156:E156"/>
    <mergeCell ref="B151:E151"/>
    <mergeCell ref="B147:E147"/>
    <mergeCell ref="B146:E146"/>
    <mergeCell ref="C9:F9"/>
    <mergeCell ref="C10:F10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1" manualBreakCount="1">
    <brk id="1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DOPI-MUN-R33-PAV-LP-063-2023</vt:lpstr>
      <vt:lpstr>'DOPI-MUN-R33-PAV-LP-063-2023'!Área_de_impresión</vt:lpstr>
      <vt:lpstr>'DOPI-MUN-R33-PAV-LP-063-2023'!Títulos_a_imprimir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2023-05-04T20:02:41Z</cp:lastPrinted>
  <dcterms:created xsi:type="dcterms:W3CDTF">2019-08-15T17:13:54Z</dcterms:created>
  <dcterms:modified xsi:type="dcterms:W3CDTF">2023-05-31T18:13:02Z</dcterms:modified>
</cp:coreProperties>
</file>