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9-2023\"/>
    </mc:Choice>
  </mc:AlternateContent>
  <xr:revisionPtr revIDLastSave="0" documentId="13_ncr:1_{B77022E3-38B4-4067-80FC-9FFA8FB7E79D}" xr6:coauthVersionLast="36" xr6:coauthVersionMax="36" xr10:uidLastSave="{00000000-0000-0000-0000-000000000000}"/>
  <bookViews>
    <workbookView xWindow="0" yWindow="0" windowWidth="28800" windowHeight="10605" xr2:uid="{00000000-000D-0000-FFFF-FFFF00000000}"/>
  </bookViews>
  <sheets>
    <sheet name="DOPI-MUN-R33-IH-LP-078-2023" sheetId="3" r:id="rId1"/>
  </sheets>
  <externalReferences>
    <externalReference r:id="rId2"/>
    <externalReference r:id="rId3"/>
  </externalReferences>
  <definedNames>
    <definedName name="_xlnm._FilterDatabase" localSheetId="0" hidden="1">'DOPI-MUN-R33-IH-LP-078-2023'!$A$14:$G$134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'DOPI-MUN-R33-IH-LP-078-2023'!$A$1:$G$138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'DOPI-MUN-R33-IH-LP-078-2023'!$1:$14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21" i="3" l="1"/>
  <c r="B130" i="3" l="1"/>
  <c r="B129" i="3"/>
  <c r="A130" i="3"/>
  <c r="A129" i="3"/>
  <c r="G106" i="3" l="1"/>
  <c r="G130" i="3" s="1"/>
  <c r="G86" i="3"/>
  <c r="G85" i="3" l="1"/>
  <c r="G128" i="3" s="1"/>
  <c r="G129" i="3"/>
  <c r="B131" i="3"/>
  <c r="A131" i="3"/>
  <c r="B128" i="3"/>
  <c r="A128" i="3"/>
  <c r="B127" i="3"/>
  <c r="A127" i="3"/>
  <c r="B126" i="3"/>
  <c r="B125" i="3"/>
  <c r="A126" i="3"/>
  <c r="A125" i="3"/>
  <c r="A124" i="3"/>
  <c r="B124" i="3"/>
  <c r="B123" i="3" l="1"/>
  <c r="G61" i="3" l="1"/>
  <c r="G127" i="3" s="1"/>
  <c r="G45" i="3" l="1"/>
  <c r="G126" i="3" s="1"/>
  <c r="G44" i="3" l="1"/>
  <c r="G125" i="3" s="1"/>
  <c r="G115" i="3"/>
  <c r="G131" i="3" s="1"/>
  <c r="G31" i="3" l="1"/>
  <c r="G124" i="3" s="1"/>
  <c r="G16" i="3"/>
  <c r="G123" i="3" s="1"/>
  <c r="G136" i="3" l="1"/>
  <c r="G137" i="3" s="1"/>
  <c r="G138" i="3" s="1"/>
</calcChain>
</file>

<file path=xl/sharedStrings.xml><?xml version="1.0" encoding="utf-8"?>
<sst xmlns="http://schemas.openxmlformats.org/spreadsheetml/2006/main" count="323" uniqueCount="206">
  <si>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</si>
  <si>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</si>
  <si>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</si>
  <si>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</si>
  <si>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</si>
  <si>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</si>
  <si>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</si>
  <si>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</si>
  <si>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</si>
  <si>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</si>
  <si>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</si>
  <si>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</si>
  <si>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</si>
  <si>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</si>
  <si>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</si>
  <si>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</si>
  <si>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</si>
  <si>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</si>
  <si>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</si>
  <si>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</si>
  <si>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</si>
  <si>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IMPORTE TOTAL CON LETRA</t>
  </si>
  <si>
    <t>PRELIMINARES</t>
  </si>
  <si>
    <t>D</t>
  </si>
  <si>
    <t>E</t>
  </si>
  <si>
    <t>LIMPIEZA</t>
  </si>
  <si>
    <t>M2</t>
  </si>
  <si>
    <t>M3</t>
  </si>
  <si>
    <t>PZA</t>
  </si>
  <si>
    <t>M3-KM</t>
  </si>
  <si>
    <t>M</t>
  </si>
  <si>
    <t>LIMPIEZA GRUESA DE OBRA, INCLUYE: ACARREO A BANCO DE OBRA, MANO DE OBRA, EQUIPO Y HERRAMIENTA.</t>
  </si>
  <si>
    <t>KG</t>
  </si>
  <si>
    <t>CAMA DE ARENA AMARILLA PARA APOYO DE TUBERÍAS, INCLUYE: MATERIALES, ACARREOS, MANO DE OBRA, EQUIPO Y HERRAMIENTA.</t>
  </si>
  <si>
    <t>CATÁLOGO DE CONCEPTOS</t>
  </si>
  <si>
    <t>PLANTILLA DE 5 CM DE ESPESOR DE CONCRETO HECHO EN OBRA DE F´C=100 KG/CM2, INCLUYE: PREPARACIÓN DE LA SUPERFICIE, NIVELACIÓN, MAESTREADO, COLADO, MANO DE OBRA, EQUIPO Y HERRAMIENTA.</t>
  </si>
  <si>
    <t>MURO TIPO TEZON DE BLOCK 11 X 14 X 28 CM ASENTADO CON MORTERO CEMENTO-ARENA 1:3, ACABADO COMÚN, INCLUYE: MATERIALES, MANO DE OBRA, EQUIPO Y HERRAMIENTA.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</si>
  <si>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</si>
  <si>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</si>
  <si>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</si>
  <si>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</si>
  <si>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</si>
  <si>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</si>
  <si>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PLANTILLA DE MAMPOSTERÍA DE PIEDRA BRAZA DE 0.30 M DE ESPESOR  ASENTADA CON MORTERO CEMENTO-ARENA 1:3, INCLUYE: HERRAMIENTA, SUMINISTRO DE MATERIALES, ACARREOS, DESPERDICIOS, EQUIPO Y MANO DE OBRA.</t>
  </si>
  <si>
    <t>REVESTIMIENTO DE 10 CM DE ESPESOR EN BOCA DE TORMENTA A BASE DE CONCRETO PREMEZCLADO F'C= 200 KG/CM2, R.N., T.M.A. 19 MM R.N., INCLUYE: HERRAMIENTA, PREPARACIÓN DE LA SUPERFICIE, SUMINISTRO DE MATERIALES, NIVELACIÓN, MAESTREADO, COLADO,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</si>
  <si>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</si>
  <si>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</si>
  <si>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</si>
  <si>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</si>
  <si>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TRAZO Y NIVELACIÓN PARA LÍNEAS, INCLUYE: EQUIPO DE TOPOGRAFÍA, MATERIALES PARA SEÑALAMIENTO, MANO DE OBRA, EQUIPO Y HERRAMIENTA.</t>
  </si>
  <si>
    <t>SUMINISTRO Y COLOCACIÓN DE SOLERA DE 1/2" X 4" CON BARRENOS PARA REDONDO LISO DE 3/8", INCLUYE: HERRAMIENTA, MATERIALES, ACARREOS, RECORTES, SOLDADURAS, PRIMARIO ANTICORROSIVO, DESPERDICIOS, EQUIPO Y MANO DE OBRA.</t>
  </si>
  <si>
    <t>SUMINISTRO Y COLOCACIÓN DE REDONDO LISO DE 3/8", INCLUYE: HERRAMIENTA, MATERIALES, ACARREOS, RECORTES, SOLDADURAS, PRIMARIO ANTICORROSIVO, DESPERDICIOS, EQUIPO Y MANO DE OBRA.</t>
  </si>
  <si>
    <t>SUMINISTRO Y COLOCACIÓN DE CONTRA MARCO EN ANGULO, A BASE DE SOLERA DE 1/2" X 4" PARA RECIBIR REJILLA TIPO IRVING, INCLUYE: HERRAMIENTA, MATERIALES, ACARREOS, RECORTES, SOLDADURAS, DESPERDICIOS, PRIMARIO ANTICORROSIVO, EQUIPO Y MANO DE OBRA.</t>
  </si>
  <si>
    <t>DESMONTAJE Y RETIRO POR MEDIOS MECÁNICOS SIN RECUPERACIÓN DE HERRERÍA PARA BOCA DE TORMENTA (REJILLA DE VIGA 2", 3" Y 4",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</si>
  <si>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SUMINISTRO Y COLOCACIÓN MANUAL DE ASFALTO EN ÁREAS MUY REDUCIDAS DE ESPESORES VARIABLES, MEZCLA EN CALIENTE HECHA EN PLANTA, CON CEMENTO PG 64-22 EKBE SUPERPAVE, SEGÚN DISEÑO, T.M.A. DE 1/2" A FINOS, COMPACTADA AL 95% MARSHALL, INCLUYE: HERRAMIENTA, DELIMITACIÓN DEL ÁREA, LIMPIEZA, RETIRO DE RESIDUOS, PRUEBAS DE COMPACTACIÓN Y ESPESOR, PRUEBA DE CALIDAD, APLICACIÓN CON ASPERSORA MANUAL DE RIEGO DE LIGA CON EMULSIÓN DE ROMPIMIENTO RÁPIDO (ECR-60) A RAZÓN DE 0.70 L/M2, TENDIDO DE LA MEZCLA ASFÁLTICA, COMPACTACIÓN MECÁNICA CON EQUIPO DE IMPACTO, EQUIPO Y MANO DE OBRA.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</si>
  <si>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</si>
  <si>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CORTE CON DISCO DE DIAMANTE HASTA 1/3 DE ESPESOR DE LA LOSA Y HASTA 3 MM DE ANCHO, INCLUYE: EQUIPO, DISCO DE DIAMANTE, HERRAMIENTA Y MANO DE OBRA.</t>
  </si>
  <si>
    <t>DEMOLICIÓN POR MEDIOS MECÁNICOS DE CARPETA ASFÁLTICA SOBRE BASE DE EMPEDRADO, INCLUYE: HERRAMIENTA, ACARREO A BANCO DE OBRA PARA SU POSTERIOR RETIRO, VOLUMEN MEDIDO EN SECCIÓN, ABUNDAMIENTO, EQUIPO Y MANO DE OBRA.</t>
  </si>
  <si>
    <t xml:space="preserve">DEMOLICIÓN POR MEDIOS MECÁNICOS DE PAVIMENTO ASFÁLTICO, INCLUYE: HERRAMIENTA, ACARREO LIBRE A BANCO DE OBRA PARA SU POSTERIOR RETIRO, VOLUMEN MEDIDO EN SECCIÓN, ABUNDAMIENTO, EQUIPO Y MANO DE OBRA. 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</si>
  <si>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</si>
  <si>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</si>
  <si>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</si>
  <si>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DEMOLICIÓN DE CIMENTACIÓN DE MAMPOSTERÍA POR MEDIOS MECÁNICOS, HASTA 1.50 M DE PROFUNDIDAD, INCLUYE: HERRAMIENTA, ACOPIO DE LOS MATERIALES PARA SU POSTERIOR RETIRO, VOLUMEN MEDIDO EN SECCIONES, ABUNDAMIENTO, EQUIPO Y MANO DE OBRA.</t>
  </si>
  <si>
    <t>DESMONTAJE DE BROCAL Y TAPA DE CONCRETO SIN RECUPERACIÓN, INCLUYE: HERRAMIENTA, DEMOLICIÓN PERIMETRAL DE BASE DE CONCRETO, RETIRO DE MATERIAL PRODUCTO DE LA DEMOLICIÓN DENTRO Y FUERA DE LA OBRA A TIRADERO AUTORIZADO, ACARREO,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</si>
  <si>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</si>
  <si>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</si>
  <si>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</si>
  <si>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TRAZO Y NIVELACIÓN CON EQUIPO TOPOGRÁFICO DEL TERRENO ESTABLECIENDO EJES Y REFERENCIAS Y BANCOS DE NIVEL, INCLUYE: HERRAMIENTA, CRUCETAS, ESTACAS, HILOS, MARCAS Y TRAZOS CON CALHIDRA, EQUIPO Y MANO DE OBRA.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</si>
  <si>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</si>
  <si>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</si>
  <si>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E INSTALACIÓN DE TUBERÍA DE P.V.C. PARA ALCANTARILLADO SANITARIO SERIE 20, DIÁMETRO DE 10",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</si>
  <si>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</si>
  <si>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</si>
  <si>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</si>
  <si>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REUBICACIÓN DE POZO DE VISITA</t>
  </si>
  <si>
    <t>Infraestructura pluvial para mitigar inundaciones y obras complementarias en la confluencia de la calle Álamo y zonas aledañas, colonia Loma Bonita Ejidal, Municipio de Zapopan, Jalisco</t>
  </si>
  <si>
    <t>DOPI-MUN-R33-IH-LP-078-2023</t>
  </si>
  <si>
    <t>REDUCTORES DE MITIGACIÓN</t>
  </si>
  <si>
    <t>B</t>
  </si>
  <si>
    <t>SUMINISTRO Y APLICACIÓN DE PINTURA TRÁFICO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</si>
  <si>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C</t>
  </si>
  <si>
    <t>REUBICACIÓN DE POZO DE VISITA Y BOCA DE TORMENTA</t>
  </si>
  <si>
    <t>C1</t>
  </si>
  <si>
    <t>C2</t>
  </si>
  <si>
    <t>REUBICACIÓN DE BOCA DE TORMENTA</t>
  </si>
  <si>
    <t>D1</t>
  </si>
  <si>
    <t>EXCAVACIÓN POR MEDIOS MECÁNICOS EN MATERIAL TIPO II, DE 4.01 A 6.00 M DE PROFUNDIDAD, INCLUYE: AFINE DE PLANTILLA Y TALUDES, ACARREO DEL MATERIAL A BANCO DE OBRA PARA SU POSTERIOR RETIRO, MANO DE OBRA, ABUNDAMIENTO, EQUIPO Y HERRAMIENTA. (MEDIDO EN TERRENO NATURAL POR SECCIÓN).</t>
  </si>
  <si>
    <t xml:space="preserve">CIMBRA PARA MUROS DE CONCRETO, ACABADO COMÚN, INCLUYE: SUMINISTRO DE MATERIALES, ACARREOS, CORTES, HABILITADO, CIMBRADO, DESCIMBRADO, MANO DE OBRA, LIMPIEZA, EQUIPO Y HERRAMIENTA. </t>
  </si>
  <si>
    <t>CIMBRA ACABADO COMÚN EN LOSAS A BASE DE MADERA DE PINO DE 3A, INCLUYE: HERRAMIENTA, SUMINISTRO DE MATERIALES, ACARREOS, CORTES, HABILITADO, CIMBRADO, DESCIMBRA, EQUIPO Y MANO DE OBRA.</t>
  </si>
  <si>
    <t>SUMINISTRO Y COLOCACIÓN DE CONCRETO PREMEZCLADO DE F'C= 200 KG/CM2, T.M.A. 19 MM, R. N. INCLUYE: MATERIALES, ADICIONANDO IMPERMEABILIZANTE INTEGRAL AL 4% FESTEGRAL O SIMILAR (2 KG POR CADA SACO DE CEMENTO DE 50 KG), COLADO, VIBRADO, DESCIMBRA, CURADO,  MANO DE OBRA, EQUIPO Y HERRAMIENTA.</t>
  </si>
  <si>
    <t>SUMINISTRO Y COLOCACIÓN DE CONCRETO PREMEZCLADO F'C= 250 KG/CM2, A 7 DÍAS, T.M.A. 19 MM REV. 14, TIRO DIRECTO, ADICIONANDO IMPERMEABILIZANTE INTEGRAL AL 4% FESTEGRAL O SIMILAR (2 KG POR CADA SACO DE CEMENTO DE 50 KG), INCLUYE: HERRAMIENTA, MATERIALES, COLADO, VIBRADO, DESCIMBRA, CURADO, EQUIPO Y MANO DE OBRA.</t>
  </si>
  <si>
    <t>SUMINISTRO Y COLOCACIÓN DE CONCRETO PREMEZCLADO F'C= 250 KG/CM2, A 14 DÍAS, T.M.A. 19 MM REV. 14, TIRO DIRECTO, ADICIONANDO IMPERMEABILIZANTE INTEGRAL AL 4% FESTEGRAL O SIMILAR (2 KG POR CADA SACO DE CEMENTO DE 50 KG), INCLUYE: HERRAMIENTA, MATERIALES, COLADO, VIBRADO, DESCIMBRA, CURADO, EQUIPO Y MANO DE OBRA.</t>
  </si>
  <si>
    <t>SUMINISTRO Y COLOCACIÓN DE BANDA OJILLADA DE PVC DE 6" DE ANCHO PARA JUNTA CONSTRUCTIVA, INCLUYE: HERRAMIENTA, FIJACIÓN DE BANDA OJILLADA, MATERIALES MENORES Y DE CONSUMO, DESPERDICIOS Y MANO DE OBRA.</t>
  </si>
  <si>
    <t>SUMINISTRO Y COLOCACIÓN DE CONCRETO PREMEZCLADO BOMBEABLE  F'C=250 KG/CM2, T.M.A.19 MM, REV. 16 CM, A 7 DÍAS, INCLUYE: SUMINISTRO Y COLOCACIÓN, COLADO, EXTENDIDO, NIVELADO, MATERIALES, MANIOBRAS, BOMBA, VIBRADO, DESPERDICIO, MANO DE OBRA, HERRAMIENTA Y EQUIPO.</t>
  </si>
  <si>
    <t>SUMINISTRO Y COLOCACIÓN DE CONCRETO PREMEZCLADO BOMBEABLE  F'C=250 KG/CM2, T.M.A.19 MM, REV. 16 CM, A 14 DÍAS, INCLUYE: SUMINISTRO Y COLOCACIÓN, COLADO, EXTENDIDO, NIVELADO, MATERIALES, MANIOBRAS, BOMBA, VIBRADO, DESPERDICIO, MANO DE OBRA, HERRAMIENTA Y EQUIPO.</t>
  </si>
  <si>
    <t>CARGA MECÁNICA Y ACARREO EN CAMIÓN 1 ER. KILOMETRO, DE MATERIAL PRODUCTO DE EXCAVACIÓN, DEMOLICIÓN Y/O ESCOMBROS, INCLUYE: REGALÍAS AL BANCO DE TIRO, MANO DE OBRA, EQUIPO Y HERRAMIENTA.</t>
  </si>
  <si>
    <t>ACARREO EN CAMIÓN KILÓMETROS SUBSECUENTES DE MATERIAL PRODUCTO DE EXCAVACIÓN, DEMOLICIÓN Y/O ESCOMBROS A TIRADERO AUTORIZADO POR SUPERVISIÓN, INCLUYE: MANO DE OBRA, EQUIPO Y HERRAMIENTA.</t>
  </si>
  <si>
    <t>D2</t>
  </si>
  <si>
    <t>POZO DE CAJA</t>
  </si>
  <si>
    <t>PAVIMENTO DE 20 CM DE ESPESOR DE CONCRETO HIDRÁULICO PREMEZCLADO MR-45, R.R. A 3 DÍAS, T.M.A. 38 MM, ACABADO TEXTURIZADO CON PEINE DE 1" DE SEPARACIÓN APROXIMADA, INCLUYE: HERRAMIENTA, CIMBRA, DESCIMBRA, MATERIALES, ACARREOS, VOLTEADO, VIBRADO, CURADO, PRUEBAS DE LABORATORIO,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</si>
  <si>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</si>
  <si>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</si>
  <si>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</si>
  <si>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</si>
  <si>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</si>
  <si>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>CAJA DE CONCRETO</t>
  </si>
  <si>
    <t>DESAZOLVE POR MEDIOS MANUALES EN BOCAS DE TORMENTAS Y/O POZOS DE VISITAS, INCLUYE: HERRAMIENTA, ACARREOS DE MATERIAL PRODUCTO DE AZOLVE A BANCO DE OBRA PARA POSTERIOR RETIRO FUERA DE LA OBRA Y MANO DE OBRA.</t>
  </si>
  <si>
    <t>REDUCTOR DE VELOCIDAD A BASE DE PAVIMENTO DE CONCRETO HIDRÁULICO PREMEZCLADO MR-45 KG/CM2, FRAGUADO RÁPIDO 3 DÍAS, T.M.A. 3/4", DE LARGO Y ANCHO VARIABLE DEPENDIENDO LA VIALIDAD EXISTENTE, CON 0.20 M DE ESPESOR DE LOSA MAS CORONA TRAPEZOIDAL DE 10 A 15 CM DE ALTURA PROMEDIO, LAS PENDIENTES CON ACABADO ESTRIADO TIPO VIBRADOR MONOLÍTICO, DISEÑO SEGÚN PROYECTO, INCLUYE: HERRAMIENTA, TRAZO, CIMBRA, COLADO, VIBRADO, CURADO, DESCIMBRA, MATERIALES, EQUIPO Y MANO DE OBRA.</t>
  </si>
  <si>
    <t>CAJA DE CONEXIÓN</t>
  </si>
  <si>
    <t xml:space="preserve">SUMINISTRO Y COLOCACIÓN DE POZO DE ABSORCIÓN DE 12.00 M DE PROFUNDIDAD X 1.40 M DE DIÁMETRO, EN MATERIAL TIPO II ESTABLE, INCLUYE: HERRAMIENTA, TUBERÍA PREFABRICADA A BASE DE CONCRETO ARMADO DE 96 CM DE DIÁMETRO EXTERIOR Y 80 CM DE DIÁMETRO INTERIOR, CON 130 ORIFICIOS DE 1 1/4" EN TUBERÍA FILTRANTE, ESCALONES DE ACERO EN TUBERÍA, BROCAL Y TAPA FABRICADO A BASE DE HIERRO DÚCTIL, LOSA CONICA DE CONCRETO ARMADO DE 96 CM DE DIÁMETRO EXTERIOR Y 10 CM DE ESPESOR, BASE DE CONCRETO ARMADO DE 96 CM DE DIÁMETRO EXTERIOR Y 10 CM DE ESPESOR, TELA GEOTEXTIL EN ADEME Y PERFORACIÓN , FILTRO DE GRAVA LATERAL EN ÁREA FILTRANTE, DEMOLICIONES, REPOSICIÓN DE MATERIAL, ARMADO CON VARILLA DE 1/2" EN DIAMANTE, TRAZO Y NIVELACIÓN, RETIRO DE MATERIAL PRODUCTO DE LA EXCAVACIÓN, EQUIPO Y MANO DE OBRA. </t>
  </si>
  <si>
    <t>LICITACIÓN PUBLICA No.</t>
  </si>
  <si>
    <t>PE-1</t>
  </si>
  <si>
    <t>RAZÓN SOCIAL DEL LICITANTE</t>
  </si>
  <si>
    <t>RESUMEN DE PARTIDA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</si>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</sst>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b/>
      <sz val="20"/>
      <name val="Isidora Bold"/>
    </font>
    <font>
      <b/>
      <sz val="22"/>
      <name val="Isidora Bold"/>
    </font>
    <font>
      <b/>
      <sz val="8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10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20" fillId="0" borderId="0" xfId="0" applyNumberFormat="1" applyFont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4" fontId="20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20" fillId="0" borderId="0" xfId="0" applyFont="1" applyFill="1" applyAlignment="1">
      <alignment horizontal="center" vertical="top" wrapText="1"/>
    </xf>
    <xf numFmtId="0" fontId="17" fillId="0" borderId="0" xfId="3" applyFont="1" applyFill="1" applyAlignment="1">
      <alignment wrapText="1"/>
    </xf>
    <xf numFmtId="164" fontId="19" fillId="0" borderId="0" xfId="0" applyNumberFormat="1" applyFont="1" applyFill="1" applyAlignment="1">
      <alignment horizontal="right" vertical="justify"/>
    </xf>
    <xf numFmtId="0" fontId="20" fillId="0" borderId="0" xfId="0" applyNumberFormat="1" applyFont="1" applyFill="1" applyBorder="1" applyAlignment="1">
      <alignment horizontal="center" vertical="top" wrapText="1"/>
    </xf>
    <xf numFmtId="0" fontId="18" fillId="0" borderId="0" xfId="3" applyNumberFormat="1" applyFont="1" applyAlignment="1">
      <alignment horizontal="center" vertical="center" wrapText="1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center" vertical="top"/>
    </xf>
    <xf numFmtId="4" fontId="19" fillId="0" borderId="0" xfId="0" applyNumberFormat="1" applyFont="1" applyFill="1" applyAlignment="1">
      <alignment horizontal="right" vertical="top"/>
    </xf>
    <xf numFmtId="0" fontId="10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 wrapText="1"/>
    </xf>
    <xf numFmtId="2" fontId="16" fillId="0" borderId="0" xfId="3" applyNumberFormat="1" applyFont="1" applyAlignment="1">
      <alignment horizontal="left" vertical="top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8" fillId="0" borderId="4" xfId="2" applyFont="1" applyFill="1" applyBorder="1" applyAlignment="1">
      <alignment vertical="top" wrapText="1"/>
    </xf>
    <xf numFmtId="0" fontId="9" fillId="0" borderId="5" xfId="2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vertical="top" wrapText="1"/>
    </xf>
    <xf numFmtId="0" fontId="9" fillId="0" borderId="2" xfId="2" applyFont="1" applyFill="1" applyBorder="1" applyAlignment="1">
      <alignment horizontal="justify" vertical="top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165" fontId="11" fillId="0" borderId="5" xfId="2" applyNumberFormat="1" applyFont="1" applyFill="1" applyBorder="1" applyAlignment="1">
      <alignment vertical="top"/>
    </xf>
    <xf numFmtId="2" fontId="12" fillId="0" borderId="5" xfId="4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9" fillId="0" borderId="5" xfId="2" applyFont="1" applyFill="1" applyBorder="1" applyAlignment="1">
      <alignment horizontal="center" vertical="top" wrapText="1"/>
    </xf>
    <xf numFmtId="0" fontId="13" fillId="0" borderId="5" xfId="2" applyFont="1" applyFill="1" applyBorder="1" applyAlignment="1">
      <alignment horizontal="left"/>
    </xf>
    <xf numFmtId="2" fontId="12" fillId="0" borderId="8" xfId="4" applyNumberFormat="1" applyFont="1" applyFill="1" applyBorder="1" applyAlignment="1">
      <alignment horizontal="justify" vertical="top" wrapText="1"/>
    </xf>
    <xf numFmtId="0" fontId="8" fillId="0" borderId="7" xfId="2" applyFont="1" applyFill="1" applyBorder="1" applyAlignment="1">
      <alignment horizontal="center" vertical="top"/>
    </xf>
    <xf numFmtId="2" fontId="8" fillId="0" borderId="7" xfId="2" applyNumberFormat="1" applyFont="1" applyFill="1" applyBorder="1" applyAlignment="1">
      <alignment horizontal="right" vertical="top"/>
    </xf>
    <xf numFmtId="164" fontId="9" fillId="0" borderId="7" xfId="2" applyNumberFormat="1" applyFont="1" applyFill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vertical="top"/>
    </xf>
    <xf numFmtId="0" fontId="9" fillId="0" borderId="1" xfId="2" applyFont="1" applyFill="1" applyBorder="1" applyAlignment="1">
      <alignment horizontal="center" vertical="top" wrapText="1"/>
    </xf>
    <xf numFmtId="0" fontId="9" fillId="0" borderId="3" xfId="2" applyFont="1" applyFill="1" applyBorder="1" applyAlignment="1">
      <alignment horizontal="center" vertical="top" wrapText="1"/>
    </xf>
    <xf numFmtId="0" fontId="9" fillId="0" borderId="2" xfId="5" applyFont="1" applyFill="1" applyBorder="1" applyAlignment="1">
      <alignment horizontal="center" vertical="top" wrapText="1"/>
    </xf>
    <xf numFmtId="0" fontId="8" fillId="0" borderId="5" xfId="2" applyFont="1" applyFill="1" applyBorder="1" applyAlignment="1">
      <alignment horizontal="justify" vertical="top" wrapText="1"/>
    </xf>
    <xf numFmtId="0" fontId="8" fillId="0" borderId="4" xfId="2" applyFont="1" applyFill="1" applyBorder="1" applyAlignment="1">
      <alignment horizontal="center" vertical="top" wrapText="1"/>
    </xf>
    <xf numFmtId="0" fontId="8" fillId="0" borderId="6" xfId="2" applyFont="1" applyFill="1" applyBorder="1" applyAlignment="1">
      <alignment vertical="top" wrapText="1"/>
    </xf>
    <xf numFmtId="0" fontId="8" fillId="0" borderId="8" xfId="2" applyFont="1" applyFill="1" applyBorder="1" applyAlignment="1">
      <alignment horizontal="justify" vertical="top" wrapText="1"/>
    </xf>
    <xf numFmtId="0" fontId="8" fillId="0" borderId="6" xfId="2" applyFont="1" applyFill="1" applyBorder="1" applyAlignment="1">
      <alignment horizontal="center" vertical="top" wrapText="1"/>
    </xf>
    <xf numFmtId="0" fontId="8" fillId="0" borderId="7" xfId="2" applyFont="1" applyFill="1" applyBorder="1" applyAlignment="1">
      <alignment horizontal="center" vertical="top" wrapText="1"/>
    </xf>
    <xf numFmtId="0" fontId="14" fillId="0" borderId="0" xfId="2" applyFont="1" applyFill="1" applyAlignment="1">
      <alignment horizontal="center"/>
    </xf>
    <xf numFmtId="0" fontId="14" fillId="0" borderId="0" xfId="2" applyFont="1" applyFill="1" applyAlignment="1">
      <alignment horizontal="justify" wrapText="1"/>
    </xf>
    <xf numFmtId="0" fontId="14" fillId="0" borderId="0" xfId="2" applyFont="1" applyFill="1" applyAlignment="1">
      <alignment horizontal="centerContinuous"/>
    </xf>
    <xf numFmtId="4" fontId="14" fillId="0" borderId="0" xfId="2" applyNumberFormat="1" applyFont="1" applyFill="1" applyAlignment="1">
      <alignment horizont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25" fillId="0" borderId="4" xfId="2" applyFont="1" applyFill="1" applyBorder="1" applyAlignment="1">
      <alignment horizontal="center" vertical="center" wrapText="1"/>
    </xf>
    <xf numFmtId="0" fontId="25" fillId="0" borderId="0" xfId="2" applyFont="1" applyFill="1" applyAlignment="1">
      <alignment horizontal="center" vertical="center" wrapText="1"/>
    </xf>
    <xf numFmtId="0" fontId="25" fillId="0" borderId="12" xfId="2" applyFont="1" applyFill="1" applyBorder="1" applyAlignment="1">
      <alignment horizontal="center" vertical="center" wrapText="1"/>
    </xf>
    <xf numFmtId="0" fontId="26" fillId="0" borderId="5" xfId="5" applyFont="1" applyFill="1" applyBorder="1" applyAlignment="1">
      <alignment horizontal="center" vertical="center" wrapText="1"/>
    </xf>
    <xf numFmtId="0" fontId="26" fillId="0" borderId="8" xfId="5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top" wrapText="1"/>
    </xf>
    <xf numFmtId="0" fontId="8" fillId="0" borderId="0" xfId="2" applyFont="1" applyFill="1" applyBorder="1" applyAlignment="1">
      <alignment horizontal="center" vertical="top" wrapText="1"/>
    </xf>
    <xf numFmtId="0" fontId="8" fillId="0" borderId="12" xfId="2" applyFont="1" applyFill="1" applyBorder="1" applyAlignment="1">
      <alignment horizontal="center" vertical="top" wrapText="1"/>
    </xf>
    <xf numFmtId="0" fontId="8" fillId="0" borderId="13" xfId="2" applyFont="1" applyFill="1" applyBorder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right" vertical="top"/>
    </xf>
    <xf numFmtId="0" fontId="10" fillId="2" borderId="0" xfId="5" applyFont="1" applyFill="1" applyAlignment="1">
      <alignment horizontal="right" vertical="top" wrapText="1"/>
    </xf>
    <xf numFmtId="49" fontId="9" fillId="2" borderId="0" xfId="2" applyNumberFormat="1" applyFont="1" applyFill="1" applyAlignment="1">
      <alignment horizontal="center" vertical="center"/>
    </xf>
    <xf numFmtId="0" fontId="7" fillId="0" borderId="0" xfId="3" applyFont="1" applyAlignment="1"/>
    <xf numFmtId="2" fontId="27" fillId="0" borderId="0" xfId="0" applyNumberFormat="1" applyFont="1" applyAlignment="1">
      <alignment horizontal="justify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66410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6</xdr:row>
      <xdr:rowOff>54717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G138"/>
  <sheetViews>
    <sheetView showGridLines="0" showZeros="0" tabSelected="1" view="pageBreakPreview" zoomScale="115" zoomScaleNormal="115" zoomScaleSheetLayoutView="115" workbookViewId="0">
      <selection activeCell="C2" sqref="C2:F3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43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2.75" customHeight="1">
      <c r="A1" s="4"/>
      <c r="B1" s="5" t="s">
        <v>0</v>
      </c>
      <c r="C1" s="55" t="s">
        <v>110</v>
      </c>
      <c r="D1" s="56"/>
      <c r="E1" s="56"/>
      <c r="F1" s="57"/>
      <c r="G1" s="6"/>
    </row>
    <row r="2" spans="1:7">
      <c r="A2" s="58"/>
      <c r="B2" s="59" t="s">
        <v>1</v>
      </c>
      <c r="C2" s="96" t="s">
        <v>76</v>
      </c>
      <c r="D2" s="97"/>
      <c r="E2" s="97"/>
      <c r="F2" s="98"/>
      <c r="G2" s="60"/>
    </row>
    <row r="3" spans="1:7" ht="13.5" thickBot="1">
      <c r="A3" s="58"/>
      <c r="B3" s="59" t="s">
        <v>2</v>
      </c>
      <c r="C3" s="96"/>
      <c r="D3" s="97"/>
      <c r="E3" s="97"/>
      <c r="F3" s="98"/>
      <c r="G3" s="60"/>
    </row>
    <row r="4" spans="1:7" ht="15.75" customHeight="1">
      <c r="A4" s="58"/>
      <c r="B4" s="61" t="s">
        <v>3</v>
      </c>
      <c r="C4" s="62"/>
      <c r="D4" s="63"/>
      <c r="E4" s="64" t="s">
        <v>18</v>
      </c>
      <c r="F4" s="65"/>
      <c r="G4" s="66"/>
    </row>
    <row r="5" spans="1:7" ht="15.75" customHeight="1">
      <c r="A5" s="58"/>
      <c r="B5" s="67" t="s">
        <v>75</v>
      </c>
      <c r="C5" s="68"/>
      <c r="D5" s="69"/>
      <c r="E5" s="70" t="s">
        <v>19</v>
      </c>
      <c r="F5" s="71"/>
      <c r="G5" s="72"/>
    </row>
    <row r="6" spans="1:7" ht="15.75" customHeight="1">
      <c r="A6" s="58"/>
      <c r="B6" s="67"/>
      <c r="C6" s="68"/>
      <c r="D6" s="69"/>
      <c r="E6" s="70" t="s">
        <v>4</v>
      </c>
      <c r="F6" s="71"/>
      <c r="G6" s="73"/>
    </row>
    <row r="7" spans="1:7" ht="15.75" customHeight="1" thickBot="1">
      <c r="A7" s="58"/>
      <c r="B7" s="74"/>
      <c r="C7" s="75"/>
      <c r="D7" s="76"/>
      <c r="E7" s="77" t="s">
        <v>20</v>
      </c>
      <c r="F7" s="78"/>
      <c r="G7" s="79"/>
    </row>
    <row r="8" spans="1:7" ht="12.75" customHeight="1">
      <c r="A8" s="58"/>
      <c r="B8" s="72" t="s">
        <v>112</v>
      </c>
      <c r="C8" s="80" t="s">
        <v>5</v>
      </c>
      <c r="D8" s="81"/>
      <c r="E8" s="81"/>
      <c r="F8" s="101"/>
      <c r="G8" s="82" t="s">
        <v>6</v>
      </c>
    </row>
    <row r="9" spans="1:7">
      <c r="A9" s="58"/>
      <c r="B9" s="83"/>
      <c r="C9" s="84"/>
      <c r="D9" s="102"/>
      <c r="E9" s="102"/>
      <c r="F9" s="103"/>
      <c r="G9" s="99" t="s">
        <v>111</v>
      </c>
    </row>
    <row r="10" spans="1:7" ht="15.75" customHeight="1" thickBot="1">
      <c r="A10" s="85"/>
      <c r="B10" s="86"/>
      <c r="C10" s="87"/>
      <c r="D10" s="88"/>
      <c r="E10" s="88"/>
      <c r="F10" s="104"/>
      <c r="G10" s="100"/>
    </row>
    <row r="11" spans="1:7" ht="3" customHeight="1" thickBot="1">
      <c r="A11" s="89"/>
      <c r="B11" s="90"/>
      <c r="C11" s="91"/>
      <c r="D11" s="92"/>
      <c r="E11" s="89"/>
      <c r="F11" s="91"/>
      <c r="G11" s="91"/>
    </row>
    <row r="12" spans="1:7" ht="15.75" customHeight="1" thickBot="1">
      <c r="A12" s="93" t="s">
        <v>34</v>
      </c>
      <c r="B12" s="94"/>
      <c r="C12" s="94"/>
      <c r="D12" s="94"/>
      <c r="E12" s="94"/>
      <c r="F12" s="94"/>
      <c r="G12" s="95"/>
    </row>
    <row r="13" spans="1:7" ht="3" customHeight="1">
      <c r="A13" s="7"/>
      <c r="B13" s="8"/>
      <c r="C13" s="8"/>
      <c r="F13" s="2"/>
    </row>
    <row r="14" spans="1:7" ht="24">
      <c r="A14" s="107" t="s">
        <v>7</v>
      </c>
      <c r="B14" s="9" t="s">
        <v>8</v>
      </c>
      <c r="C14" s="107" t="s">
        <v>9</v>
      </c>
      <c r="D14" s="107" t="s">
        <v>10</v>
      </c>
      <c r="E14" s="9" t="s">
        <v>11</v>
      </c>
      <c r="F14" s="9" t="s">
        <v>12</v>
      </c>
      <c r="G14" s="9" t="s">
        <v>13</v>
      </c>
    </row>
    <row r="15" spans="1:7" ht="6" customHeight="1">
      <c r="A15" s="108"/>
      <c r="B15" s="108"/>
      <c r="C15" s="108"/>
      <c r="D15" s="108"/>
      <c r="E15" s="108"/>
      <c r="F15" s="108"/>
      <c r="G15" s="108"/>
    </row>
    <row r="16" spans="1:7">
      <c r="A16" s="10" t="s">
        <v>14</v>
      </c>
      <c r="B16" s="27" t="s">
        <v>22</v>
      </c>
      <c r="C16" s="27"/>
      <c r="D16" s="27"/>
      <c r="E16" s="27"/>
      <c r="F16" s="27"/>
      <c r="G16" s="11">
        <f>ROUND(SUM(G17:G30),2)</f>
        <v>0</v>
      </c>
    </row>
    <row r="17" spans="1:7" s="12" customFormat="1" ht="22.5">
      <c r="A17" s="19" t="s">
        <v>114</v>
      </c>
      <c r="B17" s="49" t="s">
        <v>56</v>
      </c>
      <c r="C17" s="50" t="s">
        <v>30</v>
      </c>
      <c r="D17" s="51">
        <v>232.24</v>
      </c>
      <c r="E17" s="23"/>
      <c r="F17" s="24"/>
      <c r="G17" s="25"/>
    </row>
    <row r="18" spans="1:7" s="12" customFormat="1" ht="33.75">
      <c r="A18" s="19" t="s">
        <v>115</v>
      </c>
      <c r="B18" s="49" t="s">
        <v>57</v>
      </c>
      <c r="C18" s="50" t="s">
        <v>27</v>
      </c>
      <c r="D18" s="51">
        <v>26.76</v>
      </c>
      <c r="E18" s="23"/>
      <c r="F18" s="24"/>
      <c r="G18" s="25"/>
    </row>
    <row r="19" spans="1:7" s="12" customFormat="1" ht="33.75">
      <c r="A19" s="19" t="s">
        <v>116</v>
      </c>
      <c r="B19" s="49" t="s">
        <v>58</v>
      </c>
      <c r="C19" s="50" t="s">
        <v>27</v>
      </c>
      <c r="D19" s="51">
        <v>30.06</v>
      </c>
      <c r="E19" s="23"/>
      <c r="F19" s="24"/>
      <c r="G19" s="25"/>
    </row>
    <row r="20" spans="1:7" s="12" customFormat="1" ht="45">
      <c r="A20" s="19" t="s">
        <v>117</v>
      </c>
      <c r="B20" s="49" t="s">
        <v>61</v>
      </c>
      <c r="C20" s="50" t="s">
        <v>27</v>
      </c>
      <c r="D20" s="51">
        <v>10.83</v>
      </c>
      <c r="E20" s="23"/>
      <c r="F20" s="24"/>
      <c r="G20" s="25"/>
    </row>
    <row r="21" spans="1:7" s="12" customFormat="1" ht="33.75">
      <c r="A21" s="19" t="s">
        <v>118</v>
      </c>
      <c r="B21" s="49" t="s">
        <v>59</v>
      </c>
      <c r="C21" s="50" t="s">
        <v>27</v>
      </c>
      <c r="D21" s="51">
        <v>39.75</v>
      </c>
      <c r="E21" s="23"/>
      <c r="F21" s="24"/>
      <c r="G21" s="25"/>
    </row>
    <row r="22" spans="1:7" s="12" customFormat="1" ht="45">
      <c r="A22" s="19" t="s">
        <v>119</v>
      </c>
      <c r="B22" s="49" t="s">
        <v>60</v>
      </c>
      <c r="C22" s="50" t="s">
        <v>27</v>
      </c>
      <c r="D22" s="51">
        <v>1.04</v>
      </c>
      <c r="E22" s="23"/>
      <c r="F22" s="24"/>
      <c r="G22" s="25"/>
    </row>
    <row r="23" spans="1:7" s="12" customFormat="1" ht="33.75">
      <c r="A23" s="19" t="s">
        <v>120</v>
      </c>
      <c r="B23" s="49" t="s">
        <v>62</v>
      </c>
      <c r="C23" s="50" t="s">
        <v>27</v>
      </c>
      <c r="D23" s="51">
        <v>6.82</v>
      </c>
      <c r="E23" s="23"/>
      <c r="F23" s="24"/>
      <c r="G23" s="25"/>
    </row>
    <row r="24" spans="1:7" s="45" customFormat="1" ht="45">
      <c r="A24" s="19" t="s">
        <v>121</v>
      </c>
      <c r="B24" s="49" t="s">
        <v>103</v>
      </c>
      <c r="C24" s="50" t="s">
        <v>27</v>
      </c>
      <c r="D24" s="51">
        <v>3.5</v>
      </c>
      <c r="E24" s="46"/>
      <c r="F24" s="47"/>
      <c r="G24" s="25"/>
    </row>
    <row r="25" spans="1:7" s="45" customFormat="1" ht="45">
      <c r="A25" s="19" t="s">
        <v>122</v>
      </c>
      <c r="B25" s="49" t="s">
        <v>104</v>
      </c>
      <c r="C25" s="50" t="s">
        <v>27</v>
      </c>
      <c r="D25" s="51">
        <v>2.65</v>
      </c>
      <c r="E25" s="46"/>
      <c r="F25" s="47"/>
      <c r="G25" s="25"/>
    </row>
    <row r="26" spans="1:7" s="45" customFormat="1" ht="33.75">
      <c r="A26" s="19" t="s">
        <v>123</v>
      </c>
      <c r="B26" s="49" t="s">
        <v>106</v>
      </c>
      <c r="C26" s="50" t="s">
        <v>27</v>
      </c>
      <c r="D26" s="51">
        <v>32.44</v>
      </c>
      <c r="E26" s="46"/>
      <c r="F26" s="47"/>
      <c r="G26" s="25"/>
    </row>
    <row r="27" spans="1:7" s="12" customFormat="1" ht="78.75">
      <c r="A27" s="19" t="s">
        <v>124</v>
      </c>
      <c r="B27" s="49" t="s">
        <v>53</v>
      </c>
      <c r="C27" s="50" t="s">
        <v>26</v>
      </c>
      <c r="D27" s="51">
        <v>18</v>
      </c>
      <c r="E27" s="23"/>
      <c r="F27" s="26"/>
      <c r="G27" s="25"/>
    </row>
    <row r="28" spans="1:7" s="12" customFormat="1" ht="45">
      <c r="A28" s="19" t="s">
        <v>125</v>
      </c>
      <c r="B28" s="49" t="s">
        <v>63</v>
      </c>
      <c r="C28" s="50" t="s">
        <v>28</v>
      </c>
      <c r="D28" s="51">
        <v>1</v>
      </c>
      <c r="E28" s="23"/>
      <c r="F28" s="24"/>
      <c r="G28" s="25"/>
    </row>
    <row r="29" spans="1:7" s="12" customFormat="1" ht="33.75">
      <c r="A29" s="19" t="s">
        <v>126</v>
      </c>
      <c r="B29" s="49" t="s">
        <v>64</v>
      </c>
      <c r="C29" s="50" t="s">
        <v>27</v>
      </c>
      <c r="D29" s="51">
        <v>121.41</v>
      </c>
      <c r="E29" s="23"/>
      <c r="F29" s="28"/>
      <c r="G29" s="25"/>
    </row>
    <row r="30" spans="1:7" s="12" customFormat="1" ht="33.75">
      <c r="A30" s="19" t="s">
        <v>127</v>
      </c>
      <c r="B30" s="49" t="s">
        <v>65</v>
      </c>
      <c r="C30" s="50" t="s">
        <v>29</v>
      </c>
      <c r="D30" s="51">
        <v>1821.1499999999999</v>
      </c>
      <c r="E30" s="23"/>
      <c r="F30" s="24"/>
      <c r="G30" s="25"/>
    </row>
    <row r="31" spans="1:7" s="12" customFormat="1">
      <c r="A31" s="10" t="s">
        <v>78</v>
      </c>
      <c r="B31" s="27" t="s">
        <v>77</v>
      </c>
      <c r="C31" s="27"/>
      <c r="D31" s="27"/>
      <c r="E31" s="27"/>
      <c r="F31" s="27"/>
      <c r="G31" s="11">
        <f>ROUND(SUM(G32:G43),2)</f>
        <v>0</v>
      </c>
    </row>
    <row r="32" spans="1:7" s="12" customFormat="1" ht="33.75">
      <c r="A32" s="19" t="s">
        <v>128</v>
      </c>
      <c r="B32" s="49" t="s">
        <v>67</v>
      </c>
      <c r="C32" s="50" t="s">
        <v>26</v>
      </c>
      <c r="D32" s="51">
        <v>548.66999999999996</v>
      </c>
      <c r="E32" s="23"/>
      <c r="F32" s="24"/>
      <c r="G32" s="25"/>
    </row>
    <row r="33" spans="1:7" s="12" customFormat="1" ht="56.25">
      <c r="A33" s="19" t="s">
        <v>129</v>
      </c>
      <c r="B33" s="49" t="s">
        <v>66</v>
      </c>
      <c r="C33" s="50" t="s">
        <v>27</v>
      </c>
      <c r="D33" s="51">
        <v>219.47</v>
      </c>
      <c r="E33" s="23"/>
      <c r="F33" s="24"/>
      <c r="G33" s="25"/>
    </row>
    <row r="34" spans="1:7" s="12" customFormat="1" ht="56.25">
      <c r="A34" s="19" t="s">
        <v>130</v>
      </c>
      <c r="B34" s="49" t="s">
        <v>38</v>
      </c>
      <c r="C34" s="50" t="s">
        <v>27</v>
      </c>
      <c r="D34" s="51">
        <v>109.73</v>
      </c>
      <c r="E34" s="23"/>
      <c r="F34" s="24"/>
      <c r="G34" s="25"/>
    </row>
    <row r="35" spans="1:7" s="12" customFormat="1" ht="33.75">
      <c r="A35" s="19" t="s">
        <v>131</v>
      </c>
      <c r="B35" s="49" t="s">
        <v>64</v>
      </c>
      <c r="C35" s="50" t="s">
        <v>27</v>
      </c>
      <c r="D35" s="51">
        <v>219.47</v>
      </c>
      <c r="E35" s="23"/>
      <c r="F35" s="24"/>
      <c r="G35" s="25"/>
    </row>
    <row r="36" spans="1:7" s="12" customFormat="1" ht="33.75">
      <c r="A36" s="19" t="s">
        <v>132</v>
      </c>
      <c r="B36" s="49" t="s">
        <v>65</v>
      </c>
      <c r="C36" s="50" t="s">
        <v>29</v>
      </c>
      <c r="D36" s="51">
        <v>3292.05</v>
      </c>
      <c r="E36" s="23"/>
      <c r="F36" s="24"/>
      <c r="G36" s="25"/>
    </row>
    <row r="37" spans="1:7" s="12" customFormat="1" ht="67.5">
      <c r="A37" s="19" t="s">
        <v>133</v>
      </c>
      <c r="B37" s="49" t="s">
        <v>107</v>
      </c>
      <c r="C37" s="50" t="s">
        <v>26</v>
      </c>
      <c r="D37" s="51">
        <v>548.66999999999996</v>
      </c>
      <c r="E37" s="23"/>
      <c r="F37" s="24"/>
      <c r="G37" s="25"/>
    </row>
    <row r="38" spans="1:7" s="12" customFormat="1" ht="56.25">
      <c r="A38" s="19" t="s">
        <v>134</v>
      </c>
      <c r="B38" s="49" t="s">
        <v>79</v>
      </c>
      <c r="C38" s="50" t="s">
        <v>26</v>
      </c>
      <c r="D38" s="51">
        <v>522.54</v>
      </c>
      <c r="E38" s="23"/>
      <c r="F38" s="24"/>
      <c r="G38" s="25"/>
    </row>
    <row r="39" spans="1:7" s="12" customFormat="1" ht="90">
      <c r="A39" s="19" t="s">
        <v>135</v>
      </c>
      <c r="B39" s="49" t="s">
        <v>54</v>
      </c>
      <c r="C39" s="50" t="s">
        <v>27</v>
      </c>
      <c r="D39" s="51">
        <v>1.86</v>
      </c>
      <c r="E39" s="23"/>
      <c r="F39" s="44"/>
      <c r="G39" s="25"/>
    </row>
    <row r="40" spans="1:7" s="45" customFormat="1" ht="45">
      <c r="A40" s="19" t="s">
        <v>136</v>
      </c>
      <c r="B40" s="49" t="s">
        <v>99</v>
      </c>
      <c r="C40" s="50" t="s">
        <v>26</v>
      </c>
      <c r="D40" s="51">
        <v>11.8</v>
      </c>
      <c r="E40" s="46"/>
      <c r="F40" s="47"/>
      <c r="G40" s="25"/>
    </row>
    <row r="41" spans="1:7" s="45" customFormat="1" ht="45">
      <c r="A41" s="19" t="s">
        <v>137</v>
      </c>
      <c r="B41" s="49" t="s">
        <v>100</v>
      </c>
      <c r="C41" s="50" t="s">
        <v>30</v>
      </c>
      <c r="D41" s="51">
        <v>15.6</v>
      </c>
      <c r="E41" s="46"/>
      <c r="F41" s="47"/>
      <c r="G41" s="25"/>
    </row>
    <row r="42" spans="1:7" s="45" customFormat="1" ht="33.75">
      <c r="A42" s="19" t="s">
        <v>138</v>
      </c>
      <c r="B42" s="49" t="s">
        <v>101</v>
      </c>
      <c r="C42" s="50" t="s">
        <v>30</v>
      </c>
      <c r="D42" s="51">
        <v>8.4</v>
      </c>
      <c r="E42" s="46"/>
      <c r="F42" s="47"/>
      <c r="G42" s="25"/>
    </row>
    <row r="43" spans="1:7" s="45" customFormat="1" ht="45">
      <c r="A43" s="19" t="s">
        <v>139</v>
      </c>
      <c r="B43" s="49" t="s">
        <v>102</v>
      </c>
      <c r="C43" s="50" t="s">
        <v>26</v>
      </c>
      <c r="D43" s="51">
        <v>22.4</v>
      </c>
      <c r="E43" s="46"/>
      <c r="F43" s="47"/>
      <c r="G43" s="25"/>
    </row>
    <row r="44" spans="1:7">
      <c r="A44" s="10" t="s">
        <v>80</v>
      </c>
      <c r="B44" s="27" t="s">
        <v>81</v>
      </c>
      <c r="C44" s="27"/>
      <c r="D44" s="27"/>
      <c r="E44" s="27"/>
      <c r="F44" s="27"/>
      <c r="G44" s="11">
        <f>ROUND(SUM(G45,G61),2)</f>
        <v>0</v>
      </c>
    </row>
    <row r="45" spans="1:7" s="12" customFormat="1">
      <c r="A45" s="13" t="s">
        <v>82</v>
      </c>
      <c r="B45" s="14" t="s">
        <v>74</v>
      </c>
      <c r="C45" s="15"/>
      <c r="D45" s="16"/>
      <c r="E45" s="17"/>
      <c r="F45" s="18"/>
      <c r="G45" s="17">
        <f>ROUND(SUM(G46:G60),2)</f>
        <v>0</v>
      </c>
    </row>
    <row r="46" spans="1:7" s="12" customFormat="1" ht="45">
      <c r="A46" s="19" t="s">
        <v>140</v>
      </c>
      <c r="B46" s="49" t="s">
        <v>72</v>
      </c>
      <c r="C46" s="50" t="s">
        <v>27</v>
      </c>
      <c r="D46" s="51">
        <v>7</v>
      </c>
      <c r="E46" s="23"/>
      <c r="F46" s="24"/>
      <c r="G46" s="25"/>
    </row>
    <row r="47" spans="1:7" s="12" customFormat="1" ht="45">
      <c r="A47" s="19" t="s">
        <v>141</v>
      </c>
      <c r="B47" s="49" t="s">
        <v>73</v>
      </c>
      <c r="C47" s="50" t="s">
        <v>27</v>
      </c>
      <c r="D47" s="51">
        <v>1.05</v>
      </c>
      <c r="E47" s="23"/>
      <c r="F47" s="24"/>
      <c r="G47" s="25"/>
    </row>
    <row r="48" spans="1:7" s="12" customFormat="1" ht="22.5">
      <c r="A48" s="19" t="s">
        <v>142</v>
      </c>
      <c r="B48" s="49" t="s">
        <v>39</v>
      </c>
      <c r="C48" s="50" t="s">
        <v>27</v>
      </c>
      <c r="D48" s="51">
        <v>1.34</v>
      </c>
      <c r="E48" s="23"/>
      <c r="F48" s="24"/>
      <c r="G48" s="25"/>
    </row>
    <row r="49" spans="1:7" s="12" customFormat="1" ht="33.75">
      <c r="A49" s="19" t="s">
        <v>143</v>
      </c>
      <c r="B49" s="49" t="s">
        <v>41</v>
      </c>
      <c r="C49" s="50" t="s">
        <v>26</v>
      </c>
      <c r="D49" s="51">
        <v>2.76</v>
      </c>
      <c r="E49" s="23"/>
      <c r="F49" s="24"/>
      <c r="G49" s="25"/>
    </row>
    <row r="50" spans="1:7" s="12" customFormat="1" ht="33.75">
      <c r="A50" s="19" t="s">
        <v>144</v>
      </c>
      <c r="B50" s="49" t="s">
        <v>40</v>
      </c>
      <c r="C50" s="50" t="s">
        <v>32</v>
      </c>
      <c r="D50" s="51">
        <v>78.13</v>
      </c>
      <c r="E50" s="23"/>
      <c r="F50" s="24"/>
      <c r="G50" s="25"/>
    </row>
    <row r="51" spans="1:7" s="12" customFormat="1" ht="22.5">
      <c r="A51" s="19" t="s">
        <v>145</v>
      </c>
      <c r="B51" s="49" t="s">
        <v>42</v>
      </c>
      <c r="C51" s="50" t="s">
        <v>27</v>
      </c>
      <c r="D51" s="51">
        <v>0.65</v>
      </c>
      <c r="E51" s="23"/>
      <c r="F51" s="24"/>
      <c r="G51" s="25"/>
    </row>
    <row r="52" spans="1:7" s="12" customFormat="1" ht="33.75">
      <c r="A52" s="19" t="s">
        <v>146</v>
      </c>
      <c r="B52" s="49" t="s">
        <v>48</v>
      </c>
      <c r="C52" s="50" t="s">
        <v>26</v>
      </c>
      <c r="D52" s="51">
        <v>1.44</v>
      </c>
      <c r="E52" s="23"/>
      <c r="F52" s="24"/>
      <c r="G52" s="25"/>
    </row>
    <row r="53" spans="1:7" s="12" customFormat="1" ht="22.5">
      <c r="A53" s="19" t="s">
        <v>147</v>
      </c>
      <c r="B53" s="49" t="s">
        <v>36</v>
      </c>
      <c r="C53" s="50" t="s">
        <v>26</v>
      </c>
      <c r="D53" s="51">
        <v>7.41</v>
      </c>
      <c r="E53" s="23"/>
      <c r="F53" s="24"/>
      <c r="G53" s="25"/>
    </row>
    <row r="54" spans="1:7" s="12" customFormat="1" ht="45">
      <c r="A54" s="19" t="s">
        <v>148</v>
      </c>
      <c r="B54" s="49" t="s">
        <v>46</v>
      </c>
      <c r="C54" s="50" t="s">
        <v>26</v>
      </c>
      <c r="D54" s="51">
        <v>5.65</v>
      </c>
      <c r="E54" s="23"/>
      <c r="F54" s="24"/>
      <c r="G54" s="25"/>
    </row>
    <row r="55" spans="1:7" s="12" customFormat="1" ht="45">
      <c r="A55" s="19" t="s">
        <v>149</v>
      </c>
      <c r="B55" s="49" t="s">
        <v>47</v>
      </c>
      <c r="C55" s="50" t="s">
        <v>26</v>
      </c>
      <c r="D55" s="51">
        <v>9.17</v>
      </c>
      <c r="E55" s="23"/>
      <c r="F55" s="24"/>
      <c r="G55" s="25"/>
    </row>
    <row r="56" spans="1:7" s="12" customFormat="1" ht="45">
      <c r="A56" s="19" t="s">
        <v>150</v>
      </c>
      <c r="B56" s="49" t="s">
        <v>68</v>
      </c>
      <c r="C56" s="50" t="s">
        <v>27</v>
      </c>
      <c r="D56" s="51">
        <v>1.94</v>
      </c>
      <c r="E56" s="23"/>
      <c r="F56" s="24"/>
      <c r="G56" s="25"/>
    </row>
    <row r="57" spans="1:7" s="12" customFormat="1" ht="45">
      <c r="A57" s="19" t="s">
        <v>151</v>
      </c>
      <c r="B57" s="49" t="s">
        <v>45</v>
      </c>
      <c r="C57" s="50" t="s">
        <v>28</v>
      </c>
      <c r="D57" s="51">
        <v>5</v>
      </c>
      <c r="E57" s="23"/>
      <c r="F57" s="24"/>
      <c r="G57" s="25"/>
    </row>
    <row r="58" spans="1:7" s="12" customFormat="1" ht="45">
      <c r="A58" s="19" t="s">
        <v>152</v>
      </c>
      <c r="B58" s="49" t="s">
        <v>55</v>
      </c>
      <c r="C58" s="50" t="s">
        <v>28</v>
      </c>
      <c r="D58" s="51">
        <v>1</v>
      </c>
      <c r="E58" s="23"/>
      <c r="F58" s="24"/>
      <c r="G58" s="25"/>
    </row>
    <row r="59" spans="1:7" s="12" customFormat="1" ht="33.75">
      <c r="A59" s="19" t="s">
        <v>153</v>
      </c>
      <c r="B59" s="49" t="s">
        <v>64</v>
      </c>
      <c r="C59" s="50" t="s">
        <v>27</v>
      </c>
      <c r="D59" s="51">
        <v>8.0500000000000007</v>
      </c>
      <c r="E59" s="23"/>
      <c r="F59" s="24"/>
      <c r="G59" s="25"/>
    </row>
    <row r="60" spans="1:7" s="12" customFormat="1" ht="33.75">
      <c r="A60" s="19" t="s">
        <v>154</v>
      </c>
      <c r="B60" s="49" t="s">
        <v>65</v>
      </c>
      <c r="C60" s="50" t="s">
        <v>29</v>
      </c>
      <c r="D60" s="51">
        <v>120.75</v>
      </c>
      <c r="E60" s="23"/>
      <c r="F60" s="24"/>
      <c r="G60" s="25"/>
    </row>
    <row r="61" spans="1:7" s="12" customFormat="1">
      <c r="A61" s="13" t="s">
        <v>83</v>
      </c>
      <c r="B61" s="14" t="s">
        <v>84</v>
      </c>
      <c r="C61" s="15"/>
      <c r="D61" s="16"/>
      <c r="E61" s="17"/>
      <c r="F61" s="18"/>
      <c r="G61" s="17">
        <f>ROUND(SUM(G62:G84),2)</f>
        <v>0</v>
      </c>
    </row>
    <row r="62" spans="1:7" s="12" customFormat="1" ht="33.75">
      <c r="A62" s="19" t="s">
        <v>155</v>
      </c>
      <c r="B62" s="49" t="s">
        <v>67</v>
      </c>
      <c r="C62" s="50" t="s">
        <v>26</v>
      </c>
      <c r="D62" s="51">
        <v>19.23</v>
      </c>
      <c r="E62" s="23"/>
      <c r="F62" s="24"/>
      <c r="G62" s="25"/>
    </row>
    <row r="63" spans="1:7" s="12" customFormat="1" ht="45">
      <c r="A63" s="19" t="s">
        <v>156</v>
      </c>
      <c r="B63" s="49" t="s">
        <v>72</v>
      </c>
      <c r="C63" s="50" t="s">
        <v>27</v>
      </c>
      <c r="D63" s="51">
        <v>47.04</v>
      </c>
      <c r="E63" s="23"/>
      <c r="F63" s="24"/>
      <c r="G63" s="25"/>
    </row>
    <row r="64" spans="1:7" s="45" customFormat="1" ht="45">
      <c r="A64" s="19" t="s">
        <v>157</v>
      </c>
      <c r="B64" s="49" t="s">
        <v>68</v>
      </c>
      <c r="C64" s="50" t="s">
        <v>27</v>
      </c>
      <c r="D64" s="51">
        <v>27.32</v>
      </c>
      <c r="E64" s="46"/>
      <c r="F64" s="47"/>
      <c r="G64" s="25"/>
    </row>
    <row r="65" spans="1:7" s="45" customFormat="1" ht="56.25">
      <c r="A65" s="19" t="s">
        <v>158</v>
      </c>
      <c r="B65" s="49" t="s">
        <v>69</v>
      </c>
      <c r="C65" s="50" t="s">
        <v>27</v>
      </c>
      <c r="D65" s="51">
        <v>18.440000000000001</v>
      </c>
      <c r="E65" s="46"/>
      <c r="F65" s="47"/>
      <c r="G65" s="25"/>
    </row>
    <row r="66" spans="1:7" s="12" customFormat="1" ht="33.75">
      <c r="A66" s="19" t="s">
        <v>159</v>
      </c>
      <c r="B66" s="49" t="s">
        <v>35</v>
      </c>
      <c r="C66" s="50" t="s">
        <v>26</v>
      </c>
      <c r="D66" s="51">
        <v>19.23</v>
      </c>
      <c r="E66" s="23"/>
      <c r="F66" s="24"/>
      <c r="G66" s="25"/>
    </row>
    <row r="67" spans="1:7" s="12" customFormat="1" ht="33.75">
      <c r="A67" s="19" t="s">
        <v>160</v>
      </c>
      <c r="B67" s="49" t="s">
        <v>43</v>
      </c>
      <c r="C67" s="50" t="s">
        <v>27</v>
      </c>
      <c r="D67" s="51">
        <v>5.77</v>
      </c>
      <c r="E67" s="23"/>
      <c r="F67" s="24"/>
      <c r="G67" s="25"/>
    </row>
    <row r="68" spans="1:7" s="12" customFormat="1" ht="45">
      <c r="A68" s="19" t="s">
        <v>161</v>
      </c>
      <c r="B68" s="49" t="s">
        <v>44</v>
      </c>
      <c r="C68" s="50" t="s">
        <v>26</v>
      </c>
      <c r="D68" s="51">
        <v>9.93</v>
      </c>
      <c r="E68" s="23"/>
      <c r="F68" s="24"/>
      <c r="G68" s="25"/>
    </row>
    <row r="69" spans="1:7" s="12" customFormat="1" ht="33.75">
      <c r="A69" s="19" t="s">
        <v>162</v>
      </c>
      <c r="B69" s="49" t="s">
        <v>41</v>
      </c>
      <c r="C69" s="50" t="s">
        <v>26</v>
      </c>
      <c r="D69" s="51">
        <v>21.71</v>
      </c>
      <c r="E69" s="23"/>
      <c r="F69" s="24"/>
      <c r="G69" s="25"/>
    </row>
    <row r="70" spans="1:7" s="12" customFormat="1" ht="33.75">
      <c r="A70" s="19" t="s">
        <v>163</v>
      </c>
      <c r="B70" s="49" t="s">
        <v>40</v>
      </c>
      <c r="C70" s="50" t="s">
        <v>32</v>
      </c>
      <c r="D70" s="51">
        <v>324.76</v>
      </c>
      <c r="E70" s="23"/>
      <c r="F70" s="24"/>
      <c r="G70" s="25"/>
    </row>
    <row r="71" spans="1:7" s="12" customFormat="1" ht="22.5">
      <c r="A71" s="19" t="s">
        <v>164</v>
      </c>
      <c r="B71" s="49" t="s">
        <v>42</v>
      </c>
      <c r="C71" s="50" t="s">
        <v>27</v>
      </c>
      <c r="D71" s="51">
        <v>3.33</v>
      </c>
      <c r="E71" s="23"/>
      <c r="F71" s="24"/>
      <c r="G71" s="25"/>
    </row>
    <row r="72" spans="1:7" s="12" customFormat="1" ht="22.5">
      <c r="A72" s="19" t="s">
        <v>165</v>
      </c>
      <c r="B72" s="49" t="s">
        <v>36</v>
      </c>
      <c r="C72" s="50" t="s">
        <v>26</v>
      </c>
      <c r="D72" s="51">
        <v>29.78</v>
      </c>
      <c r="E72" s="23"/>
      <c r="F72" s="24"/>
      <c r="G72" s="25"/>
    </row>
    <row r="73" spans="1:7" s="12" customFormat="1" ht="45">
      <c r="A73" s="19" t="s">
        <v>166</v>
      </c>
      <c r="B73" s="49" t="s">
        <v>46</v>
      </c>
      <c r="C73" s="50" t="s">
        <v>26</v>
      </c>
      <c r="D73" s="51">
        <v>59.56</v>
      </c>
      <c r="E73" s="23"/>
      <c r="F73" s="24"/>
      <c r="G73" s="25"/>
    </row>
    <row r="74" spans="1:7" s="12" customFormat="1" ht="33.75">
      <c r="A74" s="19" t="s">
        <v>167</v>
      </c>
      <c r="B74" s="49" t="s">
        <v>50</v>
      </c>
      <c r="C74" s="50" t="s">
        <v>32</v>
      </c>
      <c r="D74" s="51">
        <v>1387.11</v>
      </c>
      <c r="E74" s="23"/>
      <c r="F74" s="24"/>
      <c r="G74" s="25"/>
    </row>
    <row r="75" spans="1:7" s="12" customFormat="1" ht="33.75">
      <c r="A75" s="19" t="s">
        <v>168</v>
      </c>
      <c r="B75" s="49" t="s">
        <v>51</v>
      </c>
      <c r="C75" s="50" t="s">
        <v>32</v>
      </c>
      <c r="D75" s="51">
        <v>135.38</v>
      </c>
      <c r="E75" s="23"/>
      <c r="F75" s="24"/>
      <c r="G75" s="25"/>
    </row>
    <row r="76" spans="1:7" s="12" customFormat="1" ht="33.75">
      <c r="A76" s="19" t="s">
        <v>169</v>
      </c>
      <c r="B76" s="49" t="s">
        <v>52</v>
      </c>
      <c r="C76" s="50" t="s">
        <v>32</v>
      </c>
      <c r="D76" s="51">
        <v>684.57</v>
      </c>
      <c r="E76" s="23"/>
      <c r="F76" s="24"/>
      <c r="G76" s="25"/>
    </row>
    <row r="77" spans="1:7" s="12" customFormat="1" ht="45">
      <c r="A77" s="19" t="s">
        <v>170</v>
      </c>
      <c r="B77" s="49" t="s">
        <v>37</v>
      </c>
      <c r="C77" s="50" t="s">
        <v>32</v>
      </c>
      <c r="D77" s="51">
        <v>103.52</v>
      </c>
      <c r="E77" s="23"/>
      <c r="F77" s="24"/>
      <c r="G77" s="25"/>
    </row>
    <row r="78" spans="1:7" s="12" customFormat="1" ht="22.5">
      <c r="A78" s="19" t="s">
        <v>171</v>
      </c>
      <c r="B78" s="49" t="s">
        <v>49</v>
      </c>
      <c r="C78" s="50" t="s">
        <v>30</v>
      </c>
      <c r="D78" s="51">
        <v>10</v>
      </c>
      <c r="E78" s="23"/>
      <c r="F78" s="24"/>
      <c r="G78" s="25"/>
    </row>
    <row r="79" spans="1:7" s="12" customFormat="1" ht="22.5">
      <c r="A79" s="19" t="s">
        <v>172</v>
      </c>
      <c r="B79" s="49" t="s">
        <v>33</v>
      </c>
      <c r="C79" s="50" t="s">
        <v>27</v>
      </c>
      <c r="D79" s="51">
        <v>0.86</v>
      </c>
      <c r="E79" s="23"/>
      <c r="F79" s="24"/>
      <c r="G79" s="25"/>
    </row>
    <row r="80" spans="1:7" s="12" customFormat="1" ht="33.75">
      <c r="A80" s="19" t="s">
        <v>173</v>
      </c>
      <c r="B80" s="49" t="s">
        <v>70</v>
      </c>
      <c r="C80" s="50" t="s">
        <v>30</v>
      </c>
      <c r="D80" s="51">
        <v>10</v>
      </c>
      <c r="E80" s="23"/>
      <c r="F80" s="24"/>
      <c r="G80" s="25"/>
    </row>
    <row r="81" spans="1:7" s="12" customFormat="1" ht="33.75">
      <c r="A81" s="19" t="s">
        <v>174</v>
      </c>
      <c r="B81" s="49" t="s">
        <v>71</v>
      </c>
      <c r="C81" s="50" t="s">
        <v>27</v>
      </c>
      <c r="D81" s="51">
        <v>4.22</v>
      </c>
      <c r="E81" s="23"/>
      <c r="F81" s="28"/>
      <c r="G81" s="25"/>
    </row>
    <row r="82" spans="1:7" s="45" customFormat="1" ht="112.5">
      <c r="A82" s="19" t="s">
        <v>175</v>
      </c>
      <c r="B82" s="49" t="s">
        <v>109</v>
      </c>
      <c r="C82" s="50" t="s">
        <v>28</v>
      </c>
      <c r="D82" s="51">
        <v>1</v>
      </c>
      <c r="E82" s="46"/>
      <c r="F82" s="28"/>
      <c r="G82" s="25"/>
    </row>
    <row r="83" spans="1:7" s="12" customFormat="1" ht="33.75">
      <c r="A83" s="19" t="s">
        <v>176</v>
      </c>
      <c r="B83" s="49" t="s">
        <v>64</v>
      </c>
      <c r="C83" s="50" t="s">
        <v>27</v>
      </c>
      <c r="D83" s="51">
        <v>19.72</v>
      </c>
      <c r="E83" s="23"/>
      <c r="F83" s="44"/>
      <c r="G83" s="25"/>
    </row>
    <row r="84" spans="1:7" s="12" customFormat="1" ht="33.75">
      <c r="A84" s="19" t="s">
        <v>177</v>
      </c>
      <c r="B84" s="49" t="s">
        <v>65</v>
      </c>
      <c r="C84" s="50" t="s">
        <v>29</v>
      </c>
      <c r="D84" s="51">
        <v>295.8</v>
      </c>
      <c r="E84" s="23"/>
      <c r="F84" s="44"/>
      <c r="G84" s="25"/>
    </row>
    <row r="85" spans="1:7" s="29" customFormat="1">
      <c r="A85" s="10" t="s">
        <v>23</v>
      </c>
      <c r="B85" s="27" t="s">
        <v>108</v>
      </c>
      <c r="C85" s="27"/>
      <c r="D85" s="27"/>
      <c r="E85" s="27"/>
      <c r="F85" s="27"/>
      <c r="G85" s="11">
        <f>ROUND(SUM(G86,G106),2)</f>
        <v>0</v>
      </c>
    </row>
    <row r="86" spans="1:7" s="12" customFormat="1">
      <c r="A86" s="13" t="s">
        <v>85</v>
      </c>
      <c r="B86" s="14" t="s">
        <v>105</v>
      </c>
      <c r="C86" s="15"/>
      <c r="D86" s="16"/>
      <c r="E86" s="17"/>
      <c r="F86" s="18"/>
      <c r="G86" s="17">
        <f>ROUND(SUM(G87:G105),2)</f>
        <v>0</v>
      </c>
    </row>
    <row r="87" spans="1:7" s="12" customFormat="1" ht="45">
      <c r="A87" s="19" t="s">
        <v>178</v>
      </c>
      <c r="B87" s="49" t="s">
        <v>72</v>
      </c>
      <c r="C87" s="50" t="s">
        <v>27</v>
      </c>
      <c r="D87" s="51">
        <v>20.8</v>
      </c>
      <c r="E87" s="23"/>
      <c r="F87" s="24"/>
      <c r="G87" s="25"/>
    </row>
    <row r="88" spans="1:7" s="12" customFormat="1" ht="45">
      <c r="A88" s="19" t="s">
        <v>179</v>
      </c>
      <c r="B88" s="49" t="s">
        <v>73</v>
      </c>
      <c r="C88" s="50" t="s">
        <v>27</v>
      </c>
      <c r="D88" s="51">
        <v>20.8</v>
      </c>
      <c r="E88" s="23"/>
      <c r="F88" s="24"/>
      <c r="G88" s="25"/>
    </row>
    <row r="89" spans="1:7" s="12" customFormat="1" ht="45">
      <c r="A89" s="19" t="s">
        <v>180</v>
      </c>
      <c r="B89" s="49" t="s">
        <v>86</v>
      </c>
      <c r="C89" s="50" t="s">
        <v>27</v>
      </c>
      <c r="D89" s="51">
        <v>14.04</v>
      </c>
      <c r="E89" s="23"/>
      <c r="F89" s="24"/>
      <c r="G89" s="25"/>
    </row>
    <row r="90" spans="1:7" s="12" customFormat="1" ht="45">
      <c r="A90" s="19" t="s">
        <v>181</v>
      </c>
      <c r="B90" s="49" t="s">
        <v>68</v>
      </c>
      <c r="C90" s="50" t="s">
        <v>27</v>
      </c>
      <c r="D90" s="51">
        <v>23.04</v>
      </c>
      <c r="E90" s="23"/>
      <c r="F90" s="24"/>
      <c r="G90" s="25"/>
    </row>
    <row r="91" spans="1:7" s="12" customFormat="1" ht="56.25">
      <c r="A91" s="19" t="s">
        <v>182</v>
      </c>
      <c r="B91" s="49" t="s">
        <v>69</v>
      </c>
      <c r="C91" s="50" t="s">
        <v>27</v>
      </c>
      <c r="D91" s="51">
        <v>2.36</v>
      </c>
      <c r="E91" s="23"/>
      <c r="F91" s="24"/>
      <c r="G91" s="25"/>
    </row>
    <row r="92" spans="1:7" s="12" customFormat="1" ht="22.5">
      <c r="A92" s="19" t="s">
        <v>183</v>
      </c>
      <c r="B92" s="49" t="s">
        <v>56</v>
      </c>
      <c r="C92" s="50" t="s">
        <v>30</v>
      </c>
      <c r="D92" s="51">
        <v>20.170000000000002</v>
      </c>
      <c r="E92" s="23"/>
      <c r="F92" s="24"/>
      <c r="G92" s="25"/>
    </row>
    <row r="93" spans="1:7" s="12" customFormat="1" ht="33.75">
      <c r="A93" s="19" t="s">
        <v>184</v>
      </c>
      <c r="B93" s="49" t="s">
        <v>35</v>
      </c>
      <c r="C93" s="50" t="s">
        <v>26</v>
      </c>
      <c r="D93" s="51">
        <v>11.8</v>
      </c>
      <c r="E93" s="23"/>
      <c r="F93" s="24"/>
      <c r="G93" s="25"/>
    </row>
    <row r="94" spans="1:7" s="12" customFormat="1" ht="33.75">
      <c r="A94" s="19" t="s">
        <v>185</v>
      </c>
      <c r="B94" s="49" t="s">
        <v>87</v>
      </c>
      <c r="C94" s="50" t="s">
        <v>26</v>
      </c>
      <c r="D94" s="51">
        <v>65.05</v>
      </c>
      <c r="E94" s="23"/>
      <c r="F94" s="24"/>
      <c r="G94" s="25"/>
    </row>
    <row r="95" spans="1:7" s="12" customFormat="1" ht="33.75">
      <c r="A95" s="19" t="s">
        <v>186</v>
      </c>
      <c r="B95" s="49" t="s">
        <v>88</v>
      </c>
      <c r="C95" s="50" t="s">
        <v>26</v>
      </c>
      <c r="D95" s="51">
        <v>7.87</v>
      </c>
      <c r="E95" s="23"/>
      <c r="F95" s="24"/>
      <c r="G95" s="25"/>
    </row>
    <row r="96" spans="1:7" s="12" customFormat="1" ht="33.75">
      <c r="A96" s="19" t="s">
        <v>187</v>
      </c>
      <c r="B96" s="49" t="s">
        <v>40</v>
      </c>
      <c r="C96" s="50" t="s">
        <v>32</v>
      </c>
      <c r="D96" s="51">
        <v>979.67</v>
      </c>
      <c r="E96" s="23"/>
      <c r="F96" s="24"/>
      <c r="G96" s="25"/>
    </row>
    <row r="97" spans="1:7" s="12" customFormat="1" ht="45">
      <c r="A97" s="19" t="s">
        <v>188</v>
      </c>
      <c r="B97" s="49" t="s">
        <v>89</v>
      </c>
      <c r="C97" s="50" t="s">
        <v>27</v>
      </c>
      <c r="D97" s="51">
        <v>3.57</v>
      </c>
      <c r="E97" s="23"/>
      <c r="F97" s="24"/>
      <c r="G97" s="25"/>
    </row>
    <row r="98" spans="1:7" s="12" customFormat="1" ht="45">
      <c r="A98" s="19" t="s">
        <v>189</v>
      </c>
      <c r="B98" s="49" t="s">
        <v>90</v>
      </c>
      <c r="C98" s="50" t="s">
        <v>27</v>
      </c>
      <c r="D98" s="51">
        <v>1.96</v>
      </c>
      <c r="E98" s="23"/>
      <c r="F98" s="24"/>
      <c r="G98" s="25"/>
    </row>
    <row r="99" spans="1:7" s="12" customFormat="1" ht="45">
      <c r="A99" s="19" t="s">
        <v>190</v>
      </c>
      <c r="B99" s="49" t="s">
        <v>91</v>
      </c>
      <c r="C99" s="50" t="s">
        <v>27</v>
      </c>
      <c r="D99" s="51">
        <v>1.96</v>
      </c>
      <c r="E99" s="23"/>
      <c r="F99" s="24"/>
      <c r="G99" s="25"/>
    </row>
    <row r="100" spans="1:7" s="12" customFormat="1" ht="33.75">
      <c r="A100" s="19" t="s">
        <v>191</v>
      </c>
      <c r="B100" s="49" t="s">
        <v>92</v>
      </c>
      <c r="C100" s="50" t="s">
        <v>30</v>
      </c>
      <c r="D100" s="51">
        <v>12.67</v>
      </c>
      <c r="E100" s="23"/>
      <c r="F100" s="24"/>
      <c r="G100" s="25"/>
    </row>
    <row r="101" spans="1:7" s="12" customFormat="1" ht="45">
      <c r="A101" s="19" t="s">
        <v>192</v>
      </c>
      <c r="B101" s="49" t="s">
        <v>93</v>
      </c>
      <c r="C101" s="50" t="s">
        <v>27</v>
      </c>
      <c r="D101" s="51">
        <v>2.02</v>
      </c>
      <c r="E101" s="23"/>
      <c r="F101" s="24"/>
      <c r="G101" s="25"/>
    </row>
    <row r="102" spans="1:7" s="12" customFormat="1" ht="45">
      <c r="A102" s="19" t="s">
        <v>193</v>
      </c>
      <c r="B102" s="49" t="s">
        <v>94</v>
      </c>
      <c r="C102" s="50" t="s">
        <v>27</v>
      </c>
      <c r="D102" s="51">
        <v>2.02</v>
      </c>
      <c r="E102" s="23"/>
      <c r="F102" s="24"/>
      <c r="G102" s="25"/>
    </row>
    <row r="103" spans="1:7" s="12" customFormat="1" ht="45">
      <c r="A103" s="19" t="s">
        <v>194</v>
      </c>
      <c r="B103" s="49" t="s">
        <v>45</v>
      </c>
      <c r="C103" s="50" t="s">
        <v>28</v>
      </c>
      <c r="D103" s="51">
        <v>11</v>
      </c>
      <c r="E103" s="23"/>
      <c r="F103" s="24"/>
      <c r="G103" s="25"/>
    </row>
    <row r="104" spans="1:7" s="12" customFormat="1" ht="33.75">
      <c r="A104" s="19" t="s">
        <v>195</v>
      </c>
      <c r="B104" s="49" t="s">
        <v>95</v>
      </c>
      <c r="C104" s="50" t="s">
        <v>27</v>
      </c>
      <c r="D104" s="51">
        <v>32.6</v>
      </c>
      <c r="E104" s="23"/>
      <c r="F104" s="24"/>
      <c r="G104" s="25"/>
    </row>
    <row r="105" spans="1:7" s="12" customFormat="1" ht="33.75">
      <c r="A105" s="19" t="s">
        <v>196</v>
      </c>
      <c r="B105" s="49" t="s">
        <v>96</v>
      </c>
      <c r="C105" s="50" t="s">
        <v>29</v>
      </c>
      <c r="D105" s="51">
        <v>489</v>
      </c>
      <c r="E105" s="23"/>
      <c r="F105" s="24"/>
      <c r="G105" s="25"/>
    </row>
    <row r="106" spans="1:7" s="12" customFormat="1">
      <c r="A106" s="13" t="s">
        <v>97</v>
      </c>
      <c r="B106" s="14" t="s">
        <v>98</v>
      </c>
      <c r="C106" s="15"/>
      <c r="D106" s="16"/>
      <c r="E106" s="17"/>
      <c r="F106" s="18"/>
      <c r="G106" s="17">
        <f>ROUND(SUM(G107:G114),2)</f>
        <v>0</v>
      </c>
    </row>
    <row r="107" spans="1:7" s="12" customFormat="1" ht="33.75">
      <c r="A107" s="19" t="s">
        <v>197</v>
      </c>
      <c r="B107" s="49" t="s">
        <v>41</v>
      </c>
      <c r="C107" s="50" t="s">
        <v>26</v>
      </c>
      <c r="D107" s="51">
        <v>2.76</v>
      </c>
      <c r="E107" s="23"/>
      <c r="F107" s="24"/>
      <c r="G107" s="25"/>
    </row>
    <row r="108" spans="1:7" s="12" customFormat="1" ht="33.75">
      <c r="A108" s="19" t="s">
        <v>198</v>
      </c>
      <c r="B108" s="49" t="s">
        <v>40</v>
      </c>
      <c r="C108" s="50" t="s">
        <v>32</v>
      </c>
      <c r="D108" s="51">
        <v>78.13</v>
      </c>
      <c r="E108" s="23"/>
      <c r="F108" s="24"/>
      <c r="G108" s="25"/>
    </row>
    <row r="109" spans="1:7" s="12" customFormat="1" ht="22.5">
      <c r="A109" s="19" t="s">
        <v>199</v>
      </c>
      <c r="B109" s="49" t="s">
        <v>42</v>
      </c>
      <c r="C109" s="50" t="s">
        <v>27</v>
      </c>
      <c r="D109" s="51">
        <v>0.65</v>
      </c>
      <c r="E109" s="23"/>
      <c r="F109" s="24"/>
      <c r="G109" s="25"/>
    </row>
    <row r="110" spans="1:7" s="12" customFormat="1" ht="33.75">
      <c r="A110" s="19" t="s">
        <v>200</v>
      </c>
      <c r="B110" s="49" t="s">
        <v>48</v>
      </c>
      <c r="C110" s="50" t="s">
        <v>26</v>
      </c>
      <c r="D110" s="51">
        <v>1.44</v>
      </c>
      <c r="E110" s="23"/>
      <c r="F110" s="24"/>
      <c r="G110" s="25"/>
    </row>
    <row r="111" spans="1:7" s="12" customFormat="1" ht="22.5">
      <c r="A111" s="19" t="s">
        <v>201</v>
      </c>
      <c r="B111" s="49" t="s">
        <v>36</v>
      </c>
      <c r="C111" s="50" t="s">
        <v>26</v>
      </c>
      <c r="D111" s="51">
        <v>11.12</v>
      </c>
      <c r="E111" s="23"/>
      <c r="F111" s="24"/>
      <c r="G111" s="25"/>
    </row>
    <row r="112" spans="1:7" s="12" customFormat="1" ht="45">
      <c r="A112" s="19" t="s">
        <v>202</v>
      </c>
      <c r="B112" s="49" t="s">
        <v>46</v>
      </c>
      <c r="C112" s="50" t="s">
        <v>26</v>
      </c>
      <c r="D112" s="51">
        <v>8.48</v>
      </c>
      <c r="E112" s="23"/>
      <c r="F112" s="24"/>
      <c r="G112" s="25"/>
    </row>
    <row r="113" spans="1:7" s="12" customFormat="1" ht="45">
      <c r="A113" s="19" t="s">
        <v>203</v>
      </c>
      <c r="B113" s="49" t="s">
        <v>47</v>
      </c>
      <c r="C113" s="50" t="s">
        <v>26</v>
      </c>
      <c r="D113" s="51">
        <v>13.76</v>
      </c>
      <c r="E113" s="23"/>
      <c r="F113" s="24"/>
      <c r="G113" s="25"/>
    </row>
    <row r="114" spans="1:7" s="12" customFormat="1" ht="45">
      <c r="A114" s="19" t="s">
        <v>204</v>
      </c>
      <c r="B114" s="49" t="s">
        <v>55</v>
      </c>
      <c r="C114" s="50" t="s">
        <v>28</v>
      </c>
      <c r="D114" s="51">
        <v>1</v>
      </c>
      <c r="E114" s="23"/>
      <c r="F114" s="24"/>
      <c r="G114" s="25"/>
    </row>
    <row r="115" spans="1:7" s="29" customFormat="1">
      <c r="A115" s="10" t="s">
        <v>24</v>
      </c>
      <c r="B115" s="27" t="s">
        <v>25</v>
      </c>
      <c r="C115" s="27"/>
      <c r="D115" s="27"/>
      <c r="E115" s="27"/>
      <c r="F115" s="27"/>
      <c r="G115" s="11">
        <f>ROUND(SUM(G116),2)</f>
        <v>0</v>
      </c>
    </row>
    <row r="116" spans="1:7" s="30" customFormat="1" ht="22.5">
      <c r="A116" s="19" t="s">
        <v>205</v>
      </c>
      <c r="B116" s="49" t="s">
        <v>31</v>
      </c>
      <c r="C116" s="50" t="s">
        <v>26</v>
      </c>
      <c r="D116" s="51">
        <v>567.9</v>
      </c>
      <c r="E116" s="23"/>
      <c r="F116" s="28"/>
      <c r="G116" s="25"/>
    </row>
    <row r="117" spans="1:7" ht="6" customHeight="1">
      <c r="A117" s="108"/>
      <c r="B117" s="108"/>
      <c r="C117" s="108"/>
      <c r="D117" s="108"/>
      <c r="E117" s="108"/>
      <c r="F117" s="108"/>
      <c r="G117" s="108"/>
    </row>
    <row r="118" spans="1:7" s="12" customFormat="1">
      <c r="A118" s="19"/>
      <c r="B118" s="20"/>
      <c r="C118" s="21"/>
      <c r="D118" s="22"/>
      <c r="E118" s="23"/>
      <c r="F118" s="24"/>
      <c r="G118" s="25"/>
    </row>
    <row r="119" spans="1:7" s="12" customFormat="1">
      <c r="A119" s="19"/>
      <c r="B119" s="20"/>
      <c r="C119" s="21"/>
      <c r="D119" s="22"/>
      <c r="E119" s="23"/>
      <c r="F119" s="24"/>
      <c r="G119" s="25"/>
    </row>
    <row r="120" spans="1:7" s="29" customFormat="1">
      <c r="A120" s="10"/>
      <c r="B120" s="27" t="s">
        <v>113</v>
      </c>
      <c r="C120" s="27"/>
      <c r="D120" s="27"/>
      <c r="E120" s="27"/>
      <c r="F120" s="27"/>
      <c r="G120" s="11"/>
    </row>
    <row r="121" spans="1:7" s="12" customFormat="1" ht="33.75">
      <c r="A121" s="19"/>
      <c r="B121" s="109" t="str">
        <f>+B5</f>
        <v>Infraestructura pluvial para mitigar inundaciones y obras complementarias en la confluencia de la calle Álamo y zonas aledañas, colonia Loma Bonita Ejidal, Municipio de Zapopan, Jalisco</v>
      </c>
      <c r="C121" s="21"/>
      <c r="D121" s="22"/>
      <c r="E121" s="23"/>
      <c r="F121" s="24"/>
      <c r="G121" s="25"/>
    </row>
    <row r="122" spans="1:7" s="12" customFormat="1">
      <c r="A122" s="19"/>
      <c r="B122" s="20"/>
      <c r="C122" s="21"/>
      <c r="D122" s="22"/>
      <c r="E122" s="23"/>
      <c r="F122" s="24"/>
      <c r="G122" s="25"/>
    </row>
    <row r="123" spans="1:7" s="30" customFormat="1">
      <c r="A123" s="31" t="s">
        <v>14</v>
      </c>
      <c r="B123" s="54" t="str">
        <f>B16</f>
        <v>PRELIMINARES</v>
      </c>
      <c r="C123" s="54"/>
      <c r="D123" s="54"/>
      <c r="E123" s="54"/>
      <c r="F123" s="32"/>
      <c r="G123" s="105">
        <f>G16</f>
        <v>0</v>
      </c>
    </row>
    <row r="124" spans="1:7" s="30" customFormat="1">
      <c r="A124" s="31" t="str">
        <f>A31</f>
        <v>B</v>
      </c>
      <c r="B124" s="54" t="str">
        <f>B31</f>
        <v>REDUCTORES DE MITIGACIÓN</v>
      </c>
      <c r="C124" s="54"/>
      <c r="D124" s="54"/>
      <c r="E124" s="54"/>
      <c r="F124" s="32"/>
      <c r="G124" s="105">
        <f>G31</f>
        <v>0</v>
      </c>
    </row>
    <row r="125" spans="1:7" s="30" customFormat="1">
      <c r="A125" s="31" t="str">
        <f>A44</f>
        <v>C</v>
      </c>
      <c r="B125" s="54" t="str">
        <f>B44</f>
        <v>REUBICACIÓN DE POZO DE VISITA Y BOCA DE TORMENTA</v>
      </c>
      <c r="C125" s="54"/>
      <c r="D125" s="54"/>
      <c r="E125" s="54"/>
      <c r="F125" s="32"/>
      <c r="G125" s="105">
        <f>G44</f>
        <v>0</v>
      </c>
    </row>
    <row r="126" spans="1:7" s="30" customFormat="1">
      <c r="A126" s="48" t="str">
        <f>A45</f>
        <v>C1</v>
      </c>
      <c r="B126" s="34" t="str">
        <f>B45</f>
        <v>REUBICACIÓN DE POZO DE VISITA</v>
      </c>
      <c r="C126" s="35"/>
      <c r="D126" s="36"/>
      <c r="E126" s="32"/>
      <c r="F126" s="32"/>
      <c r="G126" s="37">
        <f>G45</f>
        <v>0</v>
      </c>
    </row>
    <row r="127" spans="1:7" s="30" customFormat="1">
      <c r="A127" s="48" t="str">
        <f>A61</f>
        <v>C2</v>
      </c>
      <c r="B127" s="34" t="str">
        <f>B61</f>
        <v>REUBICACIÓN DE BOCA DE TORMENTA</v>
      </c>
      <c r="C127" s="35"/>
      <c r="D127" s="36"/>
      <c r="E127" s="32"/>
      <c r="F127" s="32"/>
      <c r="G127" s="37">
        <f>G61</f>
        <v>0</v>
      </c>
    </row>
    <row r="128" spans="1:7" s="30" customFormat="1">
      <c r="A128" s="31" t="str">
        <f>A85</f>
        <v>D</v>
      </c>
      <c r="B128" s="54" t="str">
        <f>B85</f>
        <v>CAJA DE CONEXIÓN</v>
      </c>
      <c r="C128" s="54"/>
      <c r="D128" s="54"/>
      <c r="E128" s="54"/>
      <c r="F128" s="32"/>
      <c r="G128" s="105">
        <f>G85</f>
        <v>0</v>
      </c>
    </row>
    <row r="129" spans="1:7" s="30" customFormat="1">
      <c r="A129" s="48" t="str">
        <f>A86</f>
        <v>D1</v>
      </c>
      <c r="B129" s="34" t="str">
        <f>B86</f>
        <v>CAJA DE CONCRETO</v>
      </c>
      <c r="C129" s="35"/>
      <c r="D129" s="36"/>
      <c r="E129" s="32"/>
      <c r="F129" s="32"/>
      <c r="G129" s="37">
        <f>G86</f>
        <v>0</v>
      </c>
    </row>
    <row r="130" spans="1:7" s="30" customFormat="1">
      <c r="A130" s="48" t="str">
        <f>A106</f>
        <v>D2</v>
      </c>
      <c r="B130" s="34" t="str">
        <f>B106</f>
        <v>POZO DE CAJA</v>
      </c>
      <c r="C130" s="35"/>
      <c r="D130" s="36"/>
      <c r="E130" s="32"/>
      <c r="F130" s="32"/>
      <c r="G130" s="37">
        <f>G106</f>
        <v>0</v>
      </c>
    </row>
    <row r="131" spans="1:7" s="30" customFormat="1">
      <c r="A131" s="31" t="str">
        <f>A115</f>
        <v>E</v>
      </c>
      <c r="B131" s="54" t="str">
        <f>B115</f>
        <v>LIMPIEZA</v>
      </c>
      <c r="C131" s="54"/>
      <c r="D131" s="54"/>
      <c r="E131" s="54"/>
      <c r="F131" s="32"/>
      <c r="G131" s="105">
        <f>G115</f>
        <v>0</v>
      </c>
    </row>
    <row r="132" spans="1:7" s="30" customFormat="1">
      <c r="A132" s="33"/>
      <c r="B132" s="34"/>
      <c r="C132" s="35"/>
      <c r="D132" s="36"/>
      <c r="E132" s="32"/>
      <c r="F132" s="32"/>
      <c r="G132" s="37"/>
    </row>
    <row r="133" spans="1:7" s="30" customFormat="1">
      <c r="A133" s="33"/>
      <c r="B133" s="34"/>
      <c r="C133" s="35"/>
      <c r="D133" s="36"/>
      <c r="E133" s="32"/>
      <c r="F133" s="32"/>
      <c r="G133" s="37"/>
    </row>
    <row r="134" spans="1:7" s="30" customFormat="1">
      <c r="A134" s="33"/>
      <c r="B134" s="34"/>
      <c r="C134" s="35"/>
      <c r="D134" s="36"/>
      <c r="E134" s="32"/>
      <c r="F134" s="32"/>
      <c r="G134" s="37"/>
    </row>
    <row r="135" spans="1:7" s="30" customFormat="1">
      <c r="A135" s="33"/>
      <c r="B135" s="38"/>
      <c r="C135" s="35"/>
      <c r="D135" s="36"/>
      <c r="E135" s="32"/>
      <c r="G135" s="39"/>
    </row>
    <row r="136" spans="1:7" s="30" customFormat="1" ht="15" customHeight="1">
      <c r="A136" s="52" t="s">
        <v>21</v>
      </c>
      <c r="B136" s="52"/>
      <c r="C136" s="52"/>
      <c r="D136" s="52"/>
      <c r="E136" s="52"/>
      <c r="F136" s="106" t="s">
        <v>15</v>
      </c>
      <c r="G136" s="40">
        <f>ROUND(SUM(G123,G124,G125,G128,G131),2)</f>
        <v>0</v>
      </c>
    </row>
    <row r="137" spans="1:7" s="30" customFormat="1" ht="15" customHeight="1">
      <c r="A137" s="53"/>
      <c r="B137" s="53"/>
      <c r="C137" s="53"/>
      <c r="D137" s="53"/>
      <c r="E137" s="53"/>
      <c r="F137" s="106" t="s">
        <v>16</v>
      </c>
      <c r="G137" s="41">
        <f>ROUND(PRODUCT(G136,0.16),2)</f>
        <v>0</v>
      </c>
    </row>
    <row r="138" spans="1:7" s="30" customFormat="1" ht="15.75">
      <c r="A138" s="53"/>
      <c r="B138" s="53"/>
      <c r="C138" s="53"/>
      <c r="D138" s="53"/>
      <c r="E138" s="53"/>
      <c r="F138" s="106" t="s">
        <v>17</v>
      </c>
      <c r="G138" s="42">
        <f>ROUND(SUM(G136,G137),2)</f>
        <v>0</v>
      </c>
    </row>
  </sheetData>
  <protectedRanges>
    <protectedRange sqref="B9:C9 B5" name="DATOS_3"/>
    <protectedRange sqref="C1" name="DATOS_1_2"/>
    <protectedRange sqref="F4:F7" name="DATOS_3_1_1"/>
  </protectedRanges>
  <autoFilter ref="A14:G134" xr:uid="{2A39E6DC-504D-4D0E-A84A-21801ACD5401}"/>
  <mergeCells count="16">
    <mergeCell ref="C2:F3"/>
    <mergeCell ref="B5:B7"/>
    <mergeCell ref="B9:B10"/>
    <mergeCell ref="C1:F1"/>
    <mergeCell ref="C8:F8"/>
    <mergeCell ref="C9:F9"/>
    <mergeCell ref="C10:F10"/>
    <mergeCell ref="G9:G10"/>
    <mergeCell ref="A12:G12"/>
    <mergeCell ref="B131:E131"/>
    <mergeCell ref="B125:E125"/>
    <mergeCell ref="B124:E124"/>
    <mergeCell ref="B123:E123"/>
    <mergeCell ref="B128:E128"/>
    <mergeCell ref="A136:E136"/>
    <mergeCell ref="A137:E138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1" manualBreakCount="1">
    <brk id="1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DOPI-MUN-R33-IH-LP-078-2023</vt:lpstr>
      <vt:lpstr>'DOPI-MUN-R33-IH-LP-078-2023'!Área_de_impresión</vt:lpstr>
      <vt:lpstr>'DOPI-MUN-R33-IH-LP-078-2023'!Títulos_a_imprimir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2023-06-10T17:20:57Z</cp:lastPrinted>
  <dcterms:created xsi:type="dcterms:W3CDTF">2019-08-15T17:13:54Z</dcterms:created>
  <dcterms:modified xsi:type="dcterms:W3CDTF">2023-06-12T17:54:30Z</dcterms:modified>
</cp:coreProperties>
</file>