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VOCATORIA 010\"/>
    </mc:Choice>
  </mc:AlternateContent>
  <xr:revisionPtr revIDLastSave="0" documentId="13_ncr:1_{1BD314D2-2BDE-4E8D-A3C3-6060AFC92AD0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CATÁLOGO" sheetId="3" r:id="rId1"/>
  </sheets>
  <externalReferences>
    <externalReference r:id="rId2"/>
    <externalReference r:id="rId3"/>
  </externalReferences>
  <definedNames>
    <definedName name="_xlnm._FilterDatabase" localSheetId="0" hidden="1">CATÁLOGO!$A$14:$G$413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CATÁLOGO!$A$1:$G$477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CATÁLOGO!$1:$14</definedName>
    <definedName name="totalpresupuestoprimeramoneda">#REF!</definedName>
    <definedName name="totalpresupuestosegundamoneda">#REF!</definedName>
  </definedNames>
  <calcPr calcId="191029"/>
</workbook>
</file>

<file path=xl/calcChain.xml><?xml version="1.0" encoding="utf-8"?>
<calcChain xmlns="http://schemas.openxmlformats.org/spreadsheetml/2006/main">
  <c r="B417" i="3" l="1"/>
  <c r="B468" i="3" l="1"/>
  <c r="B467" i="3"/>
  <c r="B466" i="3"/>
  <c r="G374" i="3" l="1"/>
  <c r="G358" i="3"/>
  <c r="G467" i="3" s="1"/>
  <c r="G350" i="3" l="1"/>
  <c r="G466" i="3" s="1"/>
  <c r="G468" i="3"/>
  <c r="B465" i="3"/>
  <c r="B469" i="3"/>
  <c r="G349" i="3" l="1"/>
  <c r="G465" i="3" s="1"/>
  <c r="B445" i="3"/>
  <c r="G156" i="3" l="1"/>
  <c r="G445" i="3" s="1"/>
  <c r="G412" i="3"/>
  <c r="G377" i="3" l="1"/>
  <c r="G470" i="3" l="1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20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G66" i="3" l="1"/>
  <c r="G427" i="3" s="1"/>
  <c r="G72" i="3"/>
  <c r="G428" i="3" s="1"/>
  <c r="G60" i="3"/>
  <c r="G426" i="3" s="1"/>
  <c r="G59" i="3" l="1"/>
  <c r="G425" i="3" s="1"/>
  <c r="G50" i="3" l="1"/>
  <c r="G424" i="3" s="1"/>
  <c r="G78" i="3" l="1"/>
  <c r="G430" i="3" s="1"/>
  <c r="G89" i="3"/>
  <c r="G432" i="3" s="1"/>
  <c r="G312" i="3" l="1"/>
  <c r="G463" i="3" s="1"/>
  <c r="G235" i="3"/>
  <c r="G457" i="3" s="1"/>
  <c r="G267" i="3"/>
  <c r="G459" i="3" s="1"/>
  <c r="G251" i="3"/>
  <c r="G287" i="3"/>
  <c r="G461" i="3" s="1"/>
  <c r="G324" i="3"/>
  <c r="G464" i="3" s="1"/>
  <c r="G298" i="3"/>
  <c r="G462" i="3" s="1"/>
  <c r="G234" i="3" l="1"/>
  <c r="G456" i="3" s="1"/>
  <c r="G458" i="3"/>
  <c r="G286" i="3"/>
  <c r="G460" i="3" s="1"/>
  <c r="G169" i="3"/>
  <c r="G446" i="3" s="1"/>
  <c r="G127" i="3"/>
  <c r="G438" i="3" s="1"/>
  <c r="G84" i="3" l="1"/>
  <c r="G94" i="3"/>
  <c r="G433" i="3" s="1"/>
  <c r="G105" i="3"/>
  <c r="G435" i="3" s="1"/>
  <c r="G109" i="3"/>
  <c r="G436" i="3" s="1"/>
  <c r="G98" i="3"/>
  <c r="G434" i="3" s="1"/>
  <c r="G113" i="3"/>
  <c r="G437" i="3" s="1"/>
  <c r="G77" i="3" l="1"/>
  <c r="G429" i="3" s="1"/>
  <c r="G431" i="3"/>
  <c r="G154" i="3" l="1"/>
  <c r="G444" i="3" s="1"/>
  <c r="G147" i="3" l="1"/>
  <c r="G443" i="3" s="1"/>
  <c r="G140" i="3"/>
  <c r="G442" i="3" s="1"/>
  <c r="G136" i="3" l="1"/>
  <c r="G441" i="3" s="1"/>
  <c r="G130" i="3" l="1"/>
  <c r="G129" i="3" l="1"/>
  <c r="G439" i="3" s="1"/>
  <c r="G440" i="3"/>
  <c r="I184" i="3"/>
  <c r="G33" i="3" l="1"/>
  <c r="G44" i="3"/>
  <c r="G421" i="3" l="1"/>
  <c r="G43" i="3"/>
  <c r="G422" i="3" s="1"/>
  <c r="G423" i="3"/>
  <c r="G32" i="3" l="1"/>
  <c r="G420" i="3" s="1"/>
  <c r="G469" i="3" l="1"/>
  <c r="B470" i="3" l="1"/>
  <c r="B419" i="3"/>
  <c r="G16" i="3" l="1"/>
  <c r="G181" i="3"/>
  <c r="G450" i="3" s="1"/>
  <c r="G229" i="3"/>
  <c r="G455" i="3" s="1"/>
  <c r="G190" i="3"/>
  <c r="G451" i="3" s="1"/>
  <c r="G173" i="3"/>
  <c r="G449" i="3" s="1"/>
  <c r="G222" i="3"/>
  <c r="G454" i="3" s="1"/>
  <c r="G213" i="3"/>
  <c r="G452" i="3" s="1"/>
  <c r="G172" i="3" l="1"/>
  <c r="G419" i="3"/>
  <c r="G221" i="3"/>
  <c r="G453" i="3" s="1"/>
  <c r="G171" i="3" l="1"/>
  <c r="G447" i="3" s="1"/>
  <c r="G448" i="3"/>
  <c r="G475" i="3" l="1"/>
  <c r="G476" i="3" s="1"/>
  <c r="G477" i="3" s="1"/>
</calcChain>
</file>

<file path=xl/sharedStrings.xml><?xml version="1.0" encoding="utf-8"?>
<sst xmlns="http://schemas.openxmlformats.org/spreadsheetml/2006/main" count="1223" uniqueCount="714">
  <si>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</si>
  <si>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</si>
  <si>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</si>
  <si>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</si>
  <si>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</si>
  <si>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</si>
  <si>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</si>
  <si>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</si>
  <si>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</si>
  <si>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</si>
  <si>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</si>
  <si>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</si>
  <si>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</si>
  <si>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</si>
  <si>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</si>
  <si>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</si>
  <si>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</si>
  <si>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</si>
  <si>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</si>
  <si>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</si>
  <si>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</si>
  <si>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IMPORTE TOTAL CON LETRA</t>
  </si>
  <si>
    <t>B</t>
  </si>
  <si>
    <t>PRELIMINARES</t>
  </si>
  <si>
    <t>C</t>
  </si>
  <si>
    <t>LIMPIEZA</t>
  </si>
  <si>
    <t>M2</t>
  </si>
  <si>
    <t>M3</t>
  </si>
  <si>
    <t>PZA</t>
  </si>
  <si>
    <t>M3-KM</t>
  </si>
  <si>
    <t>M</t>
  </si>
  <si>
    <t>SEÑALAMIENTO HORIZONTAL Y VERTICAL</t>
  </si>
  <si>
    <t>SEÑALAMIENTO HORIZONTAL</t>
  </si>
  <si>
    <t>LIMPIEZA GRUESA DE OBRA, INCLUYE: ACARREO A BANCO DE OBRA, MANO DE OBRA, EQUIPO Y HERRAMIENTA.</t>
  </si>
  <si>
    <t>TERRACERÍAS</t>
  </si>
  <si>
    <t>PAVIMENTO HIDRÁULICO</t>
  </si>
  <si>
    <t>KG</t>
  </si>
  <si>
    <t>LÍNEA PRINCIPAL</t>
  </si>
  <si>
    <t>DESCARGAS DOMICILIARIAS</t>
  </si>
  <si>
    <t>AGUA POTABLE</t>
  </si>
  <si>
    <t>TOMAS DOMICILIARIAS</t>
  </si>
  <si>
    <t>CAJA DE VÁLVULAS</t>
  </si>
  <si>
    <t>PIEZAS ESPECIALES</t>
  </si>
  <si>
    <t>CAMA DE ARENA AMARILLA PARA APOYO DE TUBERÍAS, INCLUYE: MATERIALES, ACARREOS, MANO DE OBRA, EQUIPO Y HERRAMIENTA.</t>
  </si>
  <si>
    <t>SUMINISTRO E INSTALACIÓN DE MANGA DE EMPOTRAMIENTO DE  P.V.C. DE 10" DE DIÁMETRO SERIE 20,  INCLUYE: MATERIAL, ACARREOS, MANO  DE OBRA Y HERRAMIENTA.</t>
  </si>
  <si>
    <t>SUMINISTRO E INSTALACIÓN DE TUBERÍA DE P.V.C. PARA ALCANTARILLADO DIÁMETRO DE 6" SERIE 20, INCLUYE: MATERIALES NECESARIOS, EQUIPO, MANO DE OBRA Y PRUEBA HIDROSTÁTICA.</t>
  </si>
  <si>
    <t>SUMINISTRO E INSTALACIÓN DE ABRAZADERA DE BRONCE DE 4" X 1/2", INCLUYE: MATERIAL, MANO DE OBRA, EQUIPO Y HERRAMIENTA.</t>
  </si>
  <si>
    <t>SUMINISTRO E INSTALACIÓN DE LLAVE DE INSERCIÓN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</si>
  <si>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</si>
  <si>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DE CONECTOR DE BRONCE 1/2", INCLUYE: MANO DE OBRA, EQUIPO Y HERRAMIENTA.</t>
  </si>
  <si>
    <t>SUMINISTRO E INSTALACIÓN DE TAPÓN MACHO GALVANIZADO DE 1/2", INCLUYE: MATERIAL, MANO DE OBRA, EQUIPO Y HERRAMIENTA.</t>
  </si>
  <si>
    <t>SUMINISTRO E INSTALACIÓN ADAPTADOR DE BRONCE DE 1/2", INCLUYE: MATERIAL, MANO DE OBRA, EQUIPO Y HERRAMIENTA.</t>
  </si>
  <si>
    <t>SUMINISTRO E INSTALACIÓN DE VÁLVULA DE COMPUERTA RESILENTE DE 4" VÁSTAGO FIJO HIDROSTÁTICA, INCLUYE: 50 % DE TORNILLOS Y EMPAQUES, MATERIAL, ACARREOS, MANO DE OBRA, EQUIPO Y HERRAMIENTA.</t>
  </si>
  <si>
    <t>SUMINISTRO E INSTALACIÓN DE VÁLVULA COMPUERTA VÁSTAGO FIJO DE 152 MM (6") DE DIÁMETRO DE  FO.FO., INCLUYE: 50 % DE TORNILLOS Y EMPAQUES, MATERIAL, ACARREOS, MANO DE OBRA, EQUIPO Y HERRAMIENTA.</t>
  </si>
  <si>
    <t>SUMINISTRO E INSTALACIÓN DE VÁLVULA DE COMPUERTA ROSCADA DE 1/2", INCLUYE: MANO DE OBRA, EQUIPO Y HERRAMIENTA.</t>
  </si>
  <si>
    <t>SUMINISTRO E INSTALACIÓN DE REGISTRO PREFABRICADO DE CONCRETO PARA  ALUMBRADO DE 40X40X60 CM CON TAPA, MARCO Y CONTRAMARCO GALVANIZADO, MARCA CENMEX O SIMILAR, INCLUYE: HERRAMIENTA, SUMINISTRO, FLETES, MANIOBRAS DE CARGA Y DESCARGA, EQUIPO Y MANO DE OBRA.</t>
  </si>
  <si>
    <t>SUMINISTRO E INSTALACIÓN DE REGISTRO PREFABRICADO DE CONCRETO PARA  ALUMBRADO DE 40X60X80 CM CON TAPA, MARCO Y CONTRAMARCO GALVANIZADO, MARCA CENMEX O SIMILAR, INCLUYE: HERRAMIENTA, SUMINISTRO, FLETES, MANIOBRAS DE CARGA Y DESCARGA, EQUIPO Y MANO DE OBRA.</t>
  </si>
  <si>
    <t>SUMINISTRO E INSTALACIÓN DE TUBO PAD RD 19 DE 35 MM DE Ø, INCLUYE: HERRAMIENTA, MATERIALES, DESPERDICIOS, ACARREO AL SITIO DE COLOCACIÓN, GUIADO Y MANO DE OBRA.</t>
  </si>
  <si>
    <t>RED DE ALUMBRADO PÚBLICO</t>
  </si>
  <si>
    <t>SUMINISTRO Y COLOCACIÓN DE CONECTOR  A  COMPRESIÓN  CAT. YPC2A8U CAL. 4-12, INCLUYE: HERRAMIENTA, CINTA VULCANIZABLE,  MATERIAL, EQUIPO Y MANO  DE  OBRA.</t>
  </si>
  <si>
    <t>SUMINISTRO Y COLOCACIÓN DE CONECTOR MÚLTIPLE EN BAJA TENSIÓN 600 (4V), INCLUYE: HERRAMIENTA, MATERIAL, EQUIPO Y MANO DE OBRA.</t>
  </si>
  <si>
    <t>SUMINISTRO Y COLOCACIÓN DE CONECTOR  TIPO  ZAPATA  DE  ALUMINIO  CAL. 4 AWG, 1 BARRENO, CON TORNILLO   Y   MANGA   TERMO CONTRÁCTIL  PARA  CONECTOR  MÚLTIPLE BAJA  TENSIÓN,  INCLUYE: HERRAMIENTA,  MATERIAL, EQUIPO Y MANO  DE  OBRA.</t>
  </si>
  <si>
    <t>JGO</t>
  </si>
  <si>
    <t>SUMINISTRO E INSTALACIÓN DE SISTEMA DE TIERRA, INCLUYE: 1 VARILLA COOPER WELD 5/8 X 3.00 M, CARGA CADWELD NO 90, 4.00 M DE CABLE DE COBRE DESNUDO CAL 2, CONECTOR DE VARILLA DE 5/8", INCLUYE: MANO DE OBRA, EQUIPO Y HERRAMIENTA.</t>
  </si>
  <si>
    <t>SUMINISTRO E INSTALACIÓN DE CABLE DE ACERO CON RECUBRIMIENTO DE COBRE TIPO CONDUCLAD ACS7 NO. 9 (46.44 MM2) MCA. CONDUMEX O SIMILAR, INCLUYE: HERRAMIENTA, MATERIALES,  DESPERDICIOS, EQUIPO Y MANO DE OBRA.</t>
  </si>
  <si>
    <t>TRANSICIÓN AÉREO - SUBTERRÁNEA EN BAJA TENSIÓN NORMA ALUMBRADO PÚBLICO, INCLUYE: HERRAMIENTA, (2) TRAMOS TUBO CONDUIT GALV. ROSCADO DE 41 MM Ø, (1) MUFA SECA DE ALUMINIO DE 41 MM Ø, (3) CONECTOR DERIVADOR DE ALUMINIO A COMPRESIÓN TIPO "H" CAL. 6- 2 AWG BIMETÁLICO CAT. YHO100 BURNDY, (4M) FLEJE DE ACERO INOX. DE 3/4", (4) HEBILLA PARA FLEJE DE 3/4", ACARREOS, EQUIPO Y MANO DE OBRA.</t>
  </si>
  <si>
    <t>SUMINISTRO Y COLOCACIÓN DE CONECTOR  TIPO  ZAPATA  DE  ALUMINIO  CAL. 6 AWG, 1 BARRENO, CON TORNILLO   Y   MANGA   TERMO CONTRÁCTIL  PARA  CONECTOR  MÚLTIPLE BAJA  TENSIÓN,  INCLUYE: HERRAMIENTA,  MATERIAL, EQUIPO Y MANO  DE  OBRA.</t>
  </si>
  <si>
    <t>PAVIMENTACIÓN</t>
  </si>
  <si>
    <t>ÁREAS VERDES</t>
  </si>
  <si>
    <t>SEÑALAMIENTO VERTICAL</t>
  </si>
  <si>
    <t>SUMINISTRO E INSTALACIÓN DE INSERTOR DE BRONCE DE 1/2", INCLUYE: MATERIAL, MANO DE OBRA, EQUIPO Y HERRAMIENTA.</t>
  </si>
  <si>
    <t>SUMINISTRO E INSTALACIÓN DE MANGA DE EMPOTRAMIENTO DE  P.V.C. DE 12" DE DIÁMETRO,  INCLUYE: MATERIAL, ACARREOS, MANO  DE OBRA Y HERRAMIENTA.</t>
  </si>
  <si>
    <t>CATÁLOGO DE CONCEPTOS</t>
  </si>
  <si>
    <t>PLANTILLA DE 5 CM DE ESPESOR DE CONCRETO HECHO EN OBRA DE F´C=100 KG/CM2, INCLUYE: PREPARACIÓN DE LA SUPERFICIE, NIVELACIÓN, MAESTREADO, COLADO, MANO DE OBRA, EQUIPO Y HERRAMIENTA.</t>
  </si>
  <si>
    <t>MURO TIPO TEZON DE BLOCK 11 X 14 X 28 CM ASENTADO CON MORTERO CEMENTO-ARENA 1:3, ACABADO COMÚN, INCLUYE: MATERIALES, MANO DE OBRA, EQUIPO Y HERRAMIENTA.</t>
  </si>
  <si>
    <t>BANQUETAS, CRUCES PEATONALES Y ACCESIBILIDAD UNIVERSAL</t>
  </si>
  <si>
    <t>SUMINISTRO E INSTALACIÓN DE PLATO QUIEBRA CHORRO DE Fo. Fo. CON CODO Y BOLA DE CONTRAPESO,  INCLUYE: HERRAMIENTAS, CARGA, FLETE AL LUGAR DE LA OBRA, DESCARGA, MANIOBRAS LOCALES, 50 % DE TORNILLOS, COLOCACIÓN, MATERIALES, EQUIPO  Y MANO DE OBRA.</t>
  </si>
  <si>
    <t>SUMINISTRO Y COLOCACIÓN DE VÁLVULA DE RETENCIÓN CHECK DE P.V.C. SERIE 20 DE 6" DE DIÁMETRO. INCLUYE: HERRAMIENTA, SUMINISTRO E INSTALACIÓN, EMPAQUES, PRUEBA HIDROSTÁTICA EN CONJUNTO CON LA TUBERÍA, MATERIALES, EQUIPO Y MANO DE OBRA.</t>
  </si>
  <si>
    <t>SUMINISTRO Y COLOCACIÓN DE 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</si>
  <si>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SUMINISTRO E INSTALACIÓN DE CODOS DE 90°, 45°, 22° Ó 11° X 102 MM (4") DE DIÁMETRO DE FO.FO., INCLUYE: 50 % DE TORNILLOS Y EMPAQUES, MATERIAL, ACARREOS, MANO DE OBRA, EQUIPO Y HERRAMIENTA.</t>
  </si>
  <si>
    <t>SUMINISTRO E INSTALACIÓN DE TEE DE 4" X 4" DE DIÁMETRO DE FO.FO., INCLUYE: 50 % DE TORNILLOS Y EMPAQUES, MATERIAL, ACARREOS, MANO DE OBRA, EQUIPO Y HERRAMIENTA.</t>
  </si>
  <si>
    <t>SUMINISTRO E INSTALACIÓN DE VÁLVULA DE ADMISIÓN Y EXPULSIÓN DE AIRE DE 2" DE DIÁMETRO DE FO-FO., INCLUYE: HERRAMIENTA, PRUEBAS HIDROSTÁTICAS,  ACARREOS Y MANO DE OBRA.</t>
  </si>
  <si>
    <t>SUMINISTRO E INSTALACIÓN DE TEE DE 4" X 2" DE DIÁMETRO DE FO.FO., INCLUYE: 50 % DE TORNILLOS Y EMPAQUES, MATERIAL, ACARREOS, MANO DE OBRA, EQUIPO Y HERRAMIENTA.</t>
  </si>
  <si>
    <t>SUMINISTRO E INSTALACIÓN DE VÁLVULA DE COMPUERTA RESILENTE DE 2" VÁSTAGO FIJO HIDROSTÁTICA, INCLUYE: 50 % DE TORNILLOS Y EMPAQUES, MATERIAL, ACARREOS, MANO DE OBRA, EQUIPO Y HERRAMIENTA.</t>
  </si>
  <si>
    <t xml:space="preserve">SUMINISTRO Y COLOCACIÓN DE GRAVA DE 3/4", PARA FONDO DE REGISTRO ELÉCTRICO, INCLUYE: HERRAMIENTA, ACARREOS Y MANO DE OBRA. </t>
  </si>
  <si>
    <t>POZOS DE VISITA</t>
  </si>
  <si>
    <t>PLANTILLA DE MAMPOSTERÍA DE PIEDRA BRAZA, ASENTADA CON MORTERO CEMENTO-ARENA 1:3, INCLUYE: HERRAMIENTA, MATERIALES, ACARREOS, DESPERDICIOS, EQUIPO Y MANO DE OBRA.</t>
  </si>
  <si>
    <t>SUMINISTRO, HABILITADO Y COLOCACIÓN DE ACERO DE REFUERZO DE FY= 4200 KG/CM2, INCLUYE: MATERIALES, TRASLAPES, SILLETAS, HABILITADO, AMARRES, MANO DE OBRA, EQUIPO Y HERRAMIENTA.</t>
  </si>
  <si>
    <t>RIEGO DE IMPREGNACIÓN EN SUPERFICIE DE BASE HIDRÁULICA CON EMULSIONES ASFÁLTICAS CATIÓNICAS RR-2K A RAZÓN DE 1.5 L/M2 CON POREO DE ARENA, INCLUYE: MANO DE OBRA, EQUIPO Y HERRAMIENTA.</t>
  </si>
  <si>
    <t>CIMBRA ACABADO COMÚN EN DALAS Y CASTILLOS A BASE DE MADERA DE PINO DE 3A, INCLUYE: HERRAMIENTA, SUMINISTRO DE MATERIALES, ACARREOS, CORTES, HABILITADO, CIMBRADO, DESCIMBRA, EQUIPO Y MANO DE OBRA.</t>
  </si>
  <si>
    <t>CONCRETO HECHO EN OBRA DE F'C= 250 KG/CM2, T.MA. 3/4", R.N., INCLUYE: HERRAMIENTA, ELABORACIÓN DE CONCRETO, ACARREOS, COLADO, VIBRADO, EQUIPO Y MANO DE OBRA.</t>
  </si>
  <si>
    <t>CIMBRA ACABADO COMÚN EN LOSAS A BASE DE MADERA DE PINO DE 3A, INCLUYE: HERRAMIENTA, SUMINISTRO DE MATERIALES, ACARREOS, CORTES, HABILITADO, CIMBRADO, DESCIMBRA, EQUIPO Y MANO DE OBRA.</t>
  </si>
  <si>
    <t>APLANADO DE 2 CM DE ESPESOR EN MURO CON MORTERO CEMENTO-ARENA 1:3, ACABADO PULIDO, INCLUYE: MATERIALES, ACARREOS, DESPERDICIOS, MANO DE OBRA, PLOMEADO, NIVELADO, REGLEADO, RECORTES, MANO DE OBRA, EQUIPO Y HERRAMIENTA.</t>
  </si>
  <si>
    <t>ATRAQUE DE CONCRETO F'C= 200 KG/CM2 R.N. T.M.A. DE 38 MM, R.N., HECHO EN OBRA, PARA TUBERÍA DE DISTINTOS DIÁMETROS EN CRUCEROS DE AGUA POTABLE, INCLUYE: MATERIALES, MANO DE OBRA, CIMBRA Y ACARREOS.</t>
  </si>
  <si>
    <t>TAPONADO DE DUCTOS EN EL REGISTRO DE ALUMBRADO DE 35 MM DE Ø, POSTERIOR A LA INSTALACIÓN DEL CABLEADO CON ESPUMA DE POLIURETANO (SELLO DUCTO) O SIMILAR, INCLUYE: HERRAMIENTA, MATERIALES, ACARREOS Y MANO DE OBRA.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</si>
  <si>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</si>
  <si>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SUMINISTRO Y COLOCACIÓN DE ESCALONES TIPO MARINO DE POLIPROPILENO CON ALMA DE ACERO DE 12 MM DE DIÁMETRO EN POZO DE VISITA, MODELO P-ESC-02 DE 32X29 CM O SIMILAR, COLOCADOS EN ZIG-ZAG UNO TRAS OTRO Y ANCLADOS EN MURO 19 CM, INCLUYE: HERRAMIENTA, ACARREOS, ANCLAJE A MURO, EQUIPO Y MANO DE OBRA.</t>
  </si>
  <si>
    <t>SUMINISTRO Y COLOCACIÓN DE (3) CONECTORES DERIVADOR DE ALUMINIO A COMPRESIÓN TIPO "H" CAL. 6- 2 AWG BIMETÁLICO CAT. YHO100 BURNDY, INCLUYE: HERRAMIENTA, MATERIAL, EQUIPO Y MANO DE OBRA.</t>
  </si>
  <si>
    <t>SUMINISTRO E INSTALACIÓN DE MANGA DE EMPOTRAMIENTO DE  P.V.C. DE 6" DE DIÁMETRO SERIE 20,  INCLUYE: MATERIAL, ACARREOS, MANO  DE OBRA Y HERRAMIENTA.</t>
  </si>
  <si>
    <t>SUMINISTRO Y APLICACIÓN DE PINTURA TERMOPLÁSTICA PARA RAYA SEPARADORA DE CARRILES 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</si>
  <si>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DISCONTINUA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</si>
  <si>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CONTINUA SENCILLA EN COLOR BLANCA Y/O AMARILLA DE 20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</si>
  <si>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SENCILLA "DERECHA", "IZQUIERDA" O "RECTA"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</si>
  <si>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DOBLE "DERECHA" O "IZQUIERDA"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</si>
  <si>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APLANADO DE 2 CM DE ESPESOR EN MURO CON MORTERO CEMENTO-ARENA 1:4, ACABADO FINO,  INCLUYE: MATERIALES, ACARREOS, DESPERDICIOS, MANO DE OBRA, PLOMEADO, NIVELADO, REGLEADO, RECORTES, MANO DE OBRA, EQUIPO Y HERRAMIENTA.</t>
  </si>
  <si>
    <t>APLANADO DE 3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</si>
  <si>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REPELLADO EN MURO EXTERIOR DE POZO DE VISITA CON MORTERO CEMENTO-ARENA EN PROPORCIÓN 1:3 ACABADO APALILLADO, DE 3 CM DE ESPESOR PROMEDIO, INCLUYE: HERRAMIENTA, SUMINISTRO DE LOS MATERIALES, ACARREOS Y MANIOBRAS LOCALES, EQUIPO Y MANO DE OBRA.</t>
  </si>
  <si>
    <t>CIMBRA ACABADO COMÚN EN PERALTES DE LOSA (DIAMANTE) A BASE DE MADERA DE PINO DE 3A, INCLUYE: HERRAMIENTA, MATERIALES, ACARREOS, CORTES, HABILITADO, CIMBRADO, DESCIMBRA, EQUIPO Y MANO DE OBRA.</t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</si>
  <si>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</si>
  <si>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SUMINISTRO Y COLOCACIÓN DE TIERRA VEGETAL PREPARADA PARA JARDINERÍA, INCLUYE: SUMINISTRO, ACARREO, COLOCACIÓN, MANO DE OBRA, EQUIPO Y HERRAMIENTA.</t>
  </si>
  <si>
    <t>TRAZO Y NIVELACIÓN PARA LÍNEAS, INCLUYE: EQUIPO DE TOPOGRAFÍA, MATERIALES PARA SEÑALAMIENTO, MANO DE OBRA, EQUIPO Y HERRAMIENTA.</t>
  </si>
  <si>
    <t>PLANTILLA DE 10 CM DE ESPESOR A BASE DE PEDACERA DE LADRILLO, ASENTADO CON MORTERO CEMENTO- ARENA 1:4, ACABADO COMÚN, PARA CAJA DE VÁLVULAS, INCLUYE: HERRAMIENTA, SUMINISTRO DE MATERIALES, EQUIPO Y MANO DE OBRA.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</si>
  <si>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</si>
  <si>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SUMINISTRO Y COLOCACIÓN DE SEÑALAMIENTO VERTICAL (RESTRICTIVO, INFORMATIVO O PREVENTIVO)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</si>
  <si>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SUMINISTRO Y COLOCACIÓN DE SEÑALAMIENTO VERTICAL (RESTRICTIVO, INFORMATIVO O PREVENTIVO) DE 0.61X0.61 M EN LÁMINA GALVANIZADA CALIBRE 16, CON PELÍCULA REFLEJANTE ALTA INTENSIDAD, ADICIONAL UN TABLERO DE 0.61 X 0.20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</si>
  <si>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(RESTRICTIVO, INFORMATIVO O PREVENTIVO), CON DOS TABLEROS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</si>
  <si>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SR-37 (DE 60 CM X 20 CM - SENTIDO DEL FLUJO VEHICULAR), EN LÁMINA GALVANIZADA CALIBRE 16, CON PELÍCULA REFLEJANTE ALTA INTENSIDAD, UBICAR EN PARAMENTOS, INCLUYE: HERRAMIENTA, SUMINISTRO Y COLOCACIÓN, MATERIALES, EQUIPO Y MANO DE OBRA.</t>
  </si>
  <si>
    <t>SUMINISTRO E INSTALACIÓN DE EXTREMIDAD DE 4" DE DIÁMETRO DE FO.FO., INCLUYE: 50 % DE TORNILLOS Y EMPAQUES, MATERIAL, ACARREOS, MANO DE OBRA, EQUIPO Y HERRAMIENTA.</t>
  </si>
  <si>
    <t>SUMINISTRO E INSTALACIÓN DE ABRAZADERA DE BRONCE DE 8" X 1/2", INCLUYE: MATERIAL, MANO DE OBRA, EQUIPO Y HERRAMIENTA.</t>
  </si>
  <si>
    <t>ASENTAMIENTO DE PLACAS METÁLICAS DE POSTES A BASE DE GROUT NO METÁLICO, INCLUYE: MATERIALES, MANO DE OBRA, EQUIPO Y HERRAMIENTA.</t>
  </si>
  <si>
    <t>SUMINISTRO E INSTALACIÓN DE EXTREMIDAD DE 8" DE DIÁMETRO DE FO.FO., INCLUYE: 50 % DE TORNILLOS Y EMPAQUES, MATERIAL, ACARREOS, MANO DE OBRA, EQUIPO Y HERRAMIENTA.</t>
  </si>
  <si>
    <t>SUMINISTRO E INSTALACIÓN DE JUNTA GIBAULT COMPLETA DE 8" DE DIÁMETRO DE FO.FO., INCLUYE: MATERIAL, ACARREOS, MANO DE OBRA, EQUIPO Y HERRAMIENTA.</t>
  </si>
  <si>
    <t>SUMINISTRO E INSTALACIÓN DE JUNTA GIBAULT COMPLETA DE 4" DE DIÁMETRO DE FO.FO., INCLUYE: MATERIAL, ACARREOS, MANO DE OBRA, EQUIPO Y HERRAMIENTA.</t>
  </si>
  <si>
    <t>SUMINISTRO E INSTALACIÓN DE CODOS DE 90°, 45°, 22° Ó 11° X 102 MM (8") DE DIÁMETRO DE FO.FO., INCLUYE: 50 % DE TORNILLOS Y EMPAQUES, MATERIAL, ACARREOS, MANO DE OBRA, EQUIPO Y HERRAMIENTA.</t>
  </si>
  <si>
    <t>SUMINISTRO E INSTALACIÓN DE VÁLVULA DE COMPUERTA RESILENTE DE 8" VÁSTAGO FIJO HIDROSTÁTICA, INCLUYE: 50 % DE TORNILLOS Y EMPAQUES, MATERIAL, ACARREOS, MANO DE OBRA, EQUIPO Y HERRAMIENTA.</t>
  </si>
  <si>
    <t>SUMINISTRO Y COLOCACIÓN DE CONTRAMARCO DE CANAL SENCILLO DE 4" DE 2.20 M DE LONGITUD, INCLUYE: HERRAMIENTA, NIVELACIÓN, MATERIALES, EQUIPO Y MANO DE OBRA.</t>
  </si>
  <si>
    <t>SUMINISTRO Y COLOCACIÓN DE CONTRAMARCO DE CANAL SENCILLO DE 6" DE 2.65 M DE LONGITUD, INCLUYE: HERRAMIENTA, NIVELACIÓN, MATERIALES, EQUIPO Y MANO DE OBRA.</t>
  </si>
  <si>
    <t>CAJA CIEGA PARA TUBERÍA DE 10" DE 55X55X55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LADRILLO 11X14X28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</si>
  <si>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CAJA CIEGA PARA TUBERÍA DE 12" DE 60X60X60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LADRILLO 11X14X28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</si>
  <si>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TERMINAL ZAPATA PARA TIERRA, DE ALUMINIO BIMETALICO PARA ALOJAR CABLES CALIBRE DESDE 14 AWG HASTA 2 AWG, CON UN ORIFICIO D FIJACIÓN DE 1/4", OPRESOR TIPO ALLEN. INCLUYE PIJABROCA DE 1/4" X 1", GALVANIZADA, CABEZA HEXAGONAL.</t>
  </si>
  <si>
    <t>SUMINISTRO Y COLOCACIÓN DE BROCAL Y TAPA CON "ESCUDO" DEL GOBIERNO DE ZAPOPAN, FABRICADO A BASE DE HIERRO DÚCTIL DE 0.60 M DE DIÁMETRO TIPO PESADO PARA POZO DE VISITA. INCLUYE: HERRAMIENTA, SUMINISTRO Y COLOCACIÓN, NIVELACIÓN, MATERIALES, EQUIPO Y MANO DE OBRA.</t>
  </si>
  <si>
    <t>SUMINISTRO Y COLOCACIÓN DE MARCO CON TAPA PARA CAJA DE VÁLVULAS DE 50X50 CM ESTÁNDAR, INCLUYE: MATERIALES, EQUIPO, ACARREOS Y MANO DE OBRA.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</si>
  <si>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DE 1 1/4"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</si>
  <si>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</si>
  <si>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</si>
  <si>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1.25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</si>
  <si>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1.50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</si>
  <si>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CORTE CON DISCO DE DIAMANTE HASTA 1/3 DE ESPESOR DE LA LOSA Y HASTA 3 MM DE ANCHO, INCLUYE: EQUIPO, DISCO DE DIAMANTE, HERRAMIENTA Y MANO DE OBRA.</t>
  </si>
  <si>
    <t xml:space="preserve">DEMOLICIÓN POR MEDIOS MECÁNICOS DE PAVIMENTO DE EMPEDRADO TRADICIONAL, INCLUYE: HERRAMIENTA, ACARREO A BANCO DE OBRA PARA SU POSTERIOR RETIRO, VOLUMEN MEDIDO EN SECCIÓN, ABUNDAMIENTO, EQUIPO Y MANO DE OBRA. </t>
  </si>
  <si>
    <t>DEMOLICIÓN POR MEDIOS MECÁNICOS DE PAVIMENTO Y/O LOSA DE CONCRETO EXISTENTE, INCLUYE: HERRAMIENTA, ACARREO LIBRE A BANCO DE OBRA PARA SU POSTERIOR RETIRO, VOLUMEN MEDIDO EN SECCIÓN, ABUNDAMIENTO, EQUIPO Y MANO DE OBRA.</t>
  </si>
  <si>
    <t>DEMOLICIÓN POR MEDIOS MECÁNICOS DE PAVIMENTO DE EMPEDRADO ZAMPEADO, INCLUYE: HERRAMIENTA, ACARREO LIBRE A BANCO DE OBRA PARA SU POSTERIOR RETIRO, VOLUMEN MEDIDO EN SECCIÓN, ABUNDAMIENTO, EQUIPO Y MANO DE OBRA.</t>
  </si>
  <si>
    <t>DEMOLICIÓN POR MEDIOS MECÁNICOS DE ELEMENTOS ESTRUCTURALES DE CONCRETO ARMADO, INCLUYE: HERRAMIENTA, CORTE DE ACERO, ACARREO DEL MATERIAL A BANCO DE OBRA PARA SU POSTERIOR RETIRO Y LIMPIEZA DEL ÁREA DE LOS TRABAJOS, VOLUMEN MEDIDO E SECCIONES, ABUNDAMIENTO, EQUIPO Y MANO DE OBRA.</t>
  </si>
  <si>
    <t>DEMOLICIÓN DE GUARNICIÓN DE CONCRETO SIMPLE POR MEDIOS MECÁNICOS, INCLUYE: HERRAMIENTA, CORTE CON DISCO DE DIAMANTE PARA DELIMITAR ÁREA, ACARREO DEL MATERIAL A BANCO DE OBRA PARA SU POSTERIOR RETIRO, VOLUMEN MEDIDO EN SECCIÓN, ABUNDAMIENTO, EQUIPO Y MANO DE OBRA.</t>
  </si>
  <si>
    <t xml:space="preserve">DESPALME DE TERRENO NATURAL POR MEDIOS MECÁNICOS, DE 15 CM DE ESPESOR, INCLUYE: ACARREO DEL MATERIAL PARA SU POSTERIOR RETIRO, EQUIPO Y MANO DE OBRA. </t>
  </si>
  <si>
    <t>DEMOLICIÓN POR MEDIOS MECÁNICOS DE MURO DE LADRILLO DE LAMA Y/O BLOCK, INCLUYE:  HERRAMIENTA, DEMOLICIÓN DE DALAS, CADENAS Y CASTILLOS, RECUBRIMIENTOS Y APLANADOS, ACARREO DEL MATERIAL A BANCO DE OBRA PARA SU POSTERIOR RETIRO, LIMPIEZA DEL ÁREA DE LOS TRABAJOS, VOLUMEN MEDIDO EN SECCIONES, ABUNDAMIENTO, EQUIPO Y MANO DE OBRA.</t>
  </si>
  <si>
    <t>DEMOLICIÓN DE MURO DE MAMPOSTERÍA POR MEDIOS MECÁNICOS, HASTA 3.00 M DE ALTURA, INCLUYE: HERRAMIENTA, ACOPIO DE LOS MATERIALES PARA SU POSTERIOR RETIRO, VOLUMEN MEDIDO EN SECCIONES, ABUNDAMIENTO, EQUIPO Y MANO DE OBRA.</t>
  </si>
  <si>
    <t>DEMOLICIÓN DE CIMENTACIÓN DE MAMPOSTERÍA POR MEDIOS MECÁNICOS, HASTA 1.50 M DE PROFUNDIDAD, INCLUYE: HERRAMIENTA, ACOPIO DE LOS MATERIALES PARA SU POSTERIOR RETIRO, VOLUMEN MEDIDO EN SECCIONES, ABUNDAMIENTO, EQUIPO Y MANO DE OBRA.</t>
  </si>
  <si>
    <t>DESMONTAJE DE BROCAL Y TAPA DE HIERRO DÚCTIL CON RECUPERACIÓN, INCLUYE: HERRAMIENTA, DEMOLICIÓN PERIMETRAL DE BASE DE CONCRETO, RETIRO DE MATERIAL PRODUCTO DE LA DEMOLICIÓN DENTRO Y FUERA DE LA OBRA A TIRADERO AUTORIZADO, ACARREO, ALMACENAMIENTO DEL BROCAL Y TAPA AL SITIO QUE INDIQUE LA SUPERVISIÓN, EQUIPO Y MANO DE OBRA.</t>
  </si>
  <si>
    <t>TALA, DERRIBO Y RETIRO DE ÁRBOL DE 6.00 A 9.00 M DE ALTURA, INCLUYE: HERRAMIENTA, PAGO DE PERMISOS ANTE PARQUES Y JARDINES, CORTE DE FOLLAJE EN SECCIONES, APILE DE RAMAS Y TRONCOS, EXTRACCIÓN DE TOCÓN, RETIRO DE MATERIALES DE DESECHO FUERA DE LA OBRA A TIRADERO INDICADO POR SUPERVISIÓN, EQUIPO Y MANO DE OBRA.</t>
  </si>
  <si>
    <t>TALA, DERRIBO Y RETIRO DE ÁRBOL DE 3.00 A 6.00 M DE ALTURA, INCLUYE: HERRAMIENTA, PAGO DE PERMISOS ANTE PARQUES Y JARDINES, CORTE DE FOLLAJE EN SECCIONES, APILE DE RAMAS Y TRONCOS, EXTRACCIÓN DE TOCÓN, RETIRO DE MATERIALES DE DESECHO FUERA DE LA OBRA A TIRADERO INDICADO POR SUPERVISIÓN, EQUIPO Y MANO DE OBRA.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</si>
  <si>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</si>
  <si>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 xml:space="preserve">ACARREO EN CAMIÓN DE MATERIAL PRODUCTO DE EXCAVACIONES, DEMOLICIONES Y/O ESCOMBROS, EN KILÓMETROS SUBSECUENTES. VOLUMEN MEDIDO EN SECCIONES, INCLUYE: ABUNDAMIENTO. </t>
  </si>
  <si>
    <t xml:space="preserve">CONTROL PARA ALUMBRADO INTEGRADO POR 1.- GABINETE PARA CONTROL DE ALUMBRADO PÚBLICO, CLASIFICACIÓN NEMA 4X (IP66), DE  DIMENSIONES MINIMAS 40 X 30 X 20 CM, CON RECUBRIMIENTO DE PINTURA EN POLIESTER TEXTURIZADO COLOR RAL7035, CON CHAPA MARCA SOUTHCO MODELO E3-110-25. 2.- INTERRUPTOR TERMOMAGNETICO EN CAJA MOLDEADA DE 3 X 30 AMP, TIPO FAL, ALTA CAPACIDAD INTERRUPTIVA, 25 KA @ 240 VCA, 600 VCA, 60 HZ, INCLUYE TERMINALES PARA CONECTAR CON CONDUCTORES DE CU O AL, DE LÍNEA Y CARGA, CALIBRE MÍNIMO 14 AWG, CALIBRE MÁXIMO 3/0 AWG. TEMPERATURA AMBIENTE DE FUNCIONAMIENTO 40°C. QUE CUMPLA CON LA NORMA NMX-J-266-ANCE-2014. 3.- CONTACTOR ELECTROMAGNÉTICO 3 POLOS,  TAMAÑO NEMA 1 PARA 30 AMP, CLASE 8502 TIPO SA,  PARA UNA TENSIÓN MÁXIMA  DE 600 VCA. LA BOBINA DEBE OPERAR A 220 VCA, 60 HERTZ. CONTAR CON  CERTIFICADOS QUE ACREDITEN EL CUMPLIMIENTO DE  LAS NORMAS: NMX-J-290-ANCE-1999, NMX-J-118/1-ANCE-2000, O EN SU DEFECTO  IEC 947-4-1  O 60947-4-1. 4.- BASE SOQUET PARA FOTOCELDA, CON FOTOCELDA/FOTOCONTROL, MONTAJE DE MEDIA VUELTA, RANGO DE ENCENDIDO DE 10-30 LUXES, APAGADO 5 VECES EL NIVEL DE ENCENDIDO, CON DISEÑO DE EXPULSION TIPO ABIERTO. EL MARGEN DE PROTECCIÓN ES DE 2,5 KV EN EL DISPARO Y 5000 A DE CAPACIDAD DE CONDUCCIÓN, FOTOCELDA DE SULFURO DE CADMIO, 1/2 PULGADA DE DIÁMETRO. SELLADA EPOXICAMENTE PARA PROTECCIÓN CONTRA CONTAMINANTES,  HUMEDAD Y MÁXIMA ESTABILIDAD. ORIENTACIÓN DE LA INSTALACIÓN UNIDIRECCIONAL, VIDA ÚTIL 5,000 OPERACIONES, TERMINALES DE LATÓN SÓLIDO PARA MÁXIMA RESISTENCIA A LA CORROSIÓN Y BUENA CONDUCCIÓN ELÉCTRICA, CONTACTOS NORMALMENTE CERRADOS. 5.- CABLEADO INTERNO. ADEMAS INCLUYE FLEJE DE ACERO INOXIDABLE 3/4", HEBILLAS  PARA FLEJE, TUBO LICUATIGH, CABLE PARA CONEXION A MEDICION Y DERIVACIÓN A CIRCUITO, VARILLA DE TIERRA PROTOCOLIZADA Y CONECTOR REFORZADO PARA VARILLA DE TIERRA, CABLEADO INTERNO, SUMINISTRO DE MATERIALES, ACARREOS, ELEVACIÓN, MATERIALES PARA SUJECIÓN, MANO DE OBRA, CONEXIÓN Y PRUEBAS.
</t>
  </si>
  <si>
    <r>
      <rPr>
        <sz val="8"/>
        <color rgb="FF000000"/>
        <rFont val="Isidora Bold"/>
      </rPr>
      <t>SUMINISTRO E INSTALACIÓN DE CABLE DE ALUMINIO XLP</t>
    </r>
    <r>
      <rPr>
        <sz val="8"/>
        <color indexed="8"/>
        <rFont val="Isidora Bold"/>
      </rPr>
      <t xml:space="preserve">, 600 V, CONFIGURACIÓN </t>
    </r>
    <r>
      <rPr>
        <sz val="8"/>
        <color rgb="FF000000"/>
        <rFont val="Isidora Bold"/>
      </rPr>
      <t xml:space="preserve">TRIPLEX  2+1, CAL. 4 AWG  (F)  +  CAL.  4 AWG (T) </t>
    </r>
    <r>
      <rPr>
        <sz val="8"/>
        <color indexed="8"/>
        <rFont val="Isidora Bold"/>
      </rPr>
      <t xml:space="preserve"> MARCA CONDUMEX O SIMILAR, INCLUYE: HERRAMIENTA, MATERIALES, CONEXIÓN,  PRUEBAS, EQUIPO Y MANO DE OBRA.</t>
    </r>
  </si>
  <si>
    <r>
      <rPr>
        <sz val="8"/>
        <color rgb="FF000000"/>
        <rFont val="Isidora Bold"/>
      </rPr>
      <t>SUMINISTRO E INSTALACIÓN DE TUBO PAD RD 19 DE 53 MM</t>
    </r>
    <r>
      <rPr>
        <sz val="8"/>
        <color indexed="8"/>
        <rFont val="Isidora Bold"/>
      </rPr>
      <t xml:space="preserve"> DE Ø, INCLUYE: HERRAMIENTA, MATERIALES, DESPERDICIOS, ACARREO AL SITIO DE COLOCACIÓN, GUIADO Y MANO DE OBRA.</t>
    </r>
  </si>
  <si>
    <r>
      <t>LUMINARIO TIPO VIALIDAD MARCA SIGNIFY</t>
    </r>
    <r>
      <rPr>
        <sz val="8"/>
        <color rgb="FF000000"/>
        <rFont val="Isidora Bold"/>
      </rPr>
      <t xml:space="preserve"> USO INTEMPERIE MODELO ROAD FOCUS, FABRICADA EN FUNDICIÓN DE ALUMINIO INYECTADA A PRESIÓN PINTADA CON PINTURA POLIÉSTER APLICADA MEDIANTE PROCESO ELECTROESTÁTICO COLOR GRIS, EQUIPADA CON DRIVER QUE TRABAJA A 120 A 277 VOLTS, CON UN CONSUMO MÁXIMO DE 53 WATTS Y 16 LEDS EFICIENCIA LUMÍNICA DE 6,356 LUMENES PARA LA CURVA LE2 A 4000° K. DIMEABLE DE 0 A 10 V. CON SISTEMA ÓPTICO COMPUESTO POR PRISMAS PATENTADO EN CONJUNTO CAPAZ DE GENERAR CURVA II MEDIA CUTOFF. EQUIPADA CON SISTEMA DE PROTECCIÓN CONTRA DESCARGAS PARA 10KV / 10KA CLASE “C” INCLUYE BASE PARA FOTO CONTROL  Y SHORTING CAP, NIVEL DE PROTECCIÓN IP EN SISTEMA ELÉCTRICO IP64 NIVEL DE PROTECCIÓN IP EN SISTEMA ÓPTICO IP66 GARANTÍA INTEGRAL EN DRIVER Y SISTEMA ELÉCTRICO: 10 AÑOS GARANTÍA INTEGRAL EN SISTEMA ÓPTICO: 10 AÑOS.  CATALOGO RFS-54W16LED4K-G2-R2M-UNV-DMG-PH9-RCD7-GY3</t>
    </r>
  </si>
  <si>
    <r>
      <rPr>
        <sz val="8"/>
        <color rgb="FF000000"/>
        <rFont val="Isidora Bold"/>
      </rPr>
      <t>POSTE METÁLICO</t>
    </r>
    <r>
      <rPr>
        <sz val="8"/>
        <color indexed="8"/>
        <rFont val="Isidora Bold"/>
      </rPr>
      <t xml:space="preserve"> CÓNICO CIRCULAR DE</t>
    </r>
    <r>
      <rPr>
        <sz val="8"/>
        <color rgb="FF000000"/>
        <rFont val="Isidora Bold"/>
      </rPr>
      <t xml:space="preserve"> 7 M,  PERCHA SENCILLA</t>
    </r>
    <r>
      <rPr>
        <sz val="8"/>
        <color indexed="8"/>
        <rFont val="Isidora Bold"/>
      </rPr>
      <t>, CON UNA CONICIDAD DE 3.55 MM POR CADA 305 MM FABRICADO CON LAMINA DE ACERO ROLADO EN CALIENTE CALIBRE 11 CON 36,000 LB/PULGADA2 DE RESISTENCIA. LA PLACA BASE ESTÁ FABRICADA CON ACERO ROLADO EN CALIENTE CON 36,000 LB/PULGADA2 DE RESISTENCIA DE DIMENSIONES 280 X 280 MM Y UN ESPESOR DE 12.7 MM DISTANCIA ENTRE PERFORACIONES 190 MM, CON ARO DE REFUERZO DE 127 MM X 5 MM, QUE PERMITE AMPLIAR LA RESISTENCIA AL DETERIORO DEL POSTE POR EFECTOS AMBIENTALES.  QUE CUENTE CON REGISTRO PARA CONEXIONES FABRICADO CON PTR DE 3" X 5" CALIBRE 11 CON 36,000 LB/PULGADA2 DE RESISTENCIA Y LA TAPA DE 80 MM POR 131 MM PREPARADO PARA MONTARSE EN ANCLA DE 4 BASTONES DE 3/4". PINTADO CON ANTICORROSIVO COLOR ROJO OXIDO EN EL INTERIOR Y EL EXTERIOR, Y ACABADO EN EL EXTERIOR CON PINTURA DE ESMALTE ALQUIDÁLICO COLOR BLANCO.  INCLUYE: HERRAMIENTA, SUMINISTRO, FLETES, ACARREOS, ELEVACIÓN, PLOMEADO, EQUIPO Y MANO DE OBRA.</t>
    </r>
  </si>
  <si>
    <r>
      <rPr>
        <sz val="8"/>
        <color rgb="FF000000"/>
        <rFont val="Isidora Bold"/>
      </rPr>
      <t>SUMINISTRO Y COLOCACIÓN DE CONECTOR DE ALUMINIO EN "T" DE 3 DERIVACIONES</t>
    </r>
    <r>
      <rPr>
        <sz val="8"/>
        <color indexed="8"/>
        <rFont val="Isidora Bold"/>
      </rPr>
      <t xml:space="preserve"> Y MANGAS REMOVIBLES ACEPTA CAL. 2 Y 4 AWG EN EL PRINCIPAL Y DERIVACIÓN A LUMINARIA EN CAL. 6 Y 8 AWG QUE CUMPLA CON ESPECIFICACIÓN NMX-J-519, INCLUYE: HERRAMIENTA,  MATERIAL, EQUIPO Y MANO  DE  OBRA.</t>
    </r>
  </si>
  <si>
    <r>
      <rPr>
        <sz val="8"/>
        <color rgb="FF000000"/>
        <rFont val="Isidora Bold"/>
      </rPr>
      <t>SUMINISTRO E INSTALACIÓN DE CABLE DE ALUMINIO XHHW-2</t>
    </r>
    <r>
      <rPr>
        <sz val="8"/>
        <color indexed="8"/>
        <rFont val="Isidora Bold"/>
      </rPr>
      <t xml:space="preserve">, 600 V, CAL. 6 MONOPOLAR, MARCA CONDUMEX O SIMILAR, CABLEADO DE REGISTRO A LUMINARIA POR EL INTERIOR DEL POSTE, INCLUYE: HERRAMIENTA, MATERIALES, CONEXIÓN, PRUEBAS, EQUIPO Y MANO DE OBRA.
</t>
    </r>
  </si>
  <si>
    <r>
      <rPr>
        <sz val="8"/>
        <color rgb="FF000000"/>
        <rFont val="Isidora Bold"/>
      </rPr>
      <t>BASE PARA MEDIDOR TRIFÁSICO</t>
    </r>
    <r>
      <rPr>
        <sz val="8"/>
        <color indexed="8"/>
        <rFont val="Isidora Bold"/>
      </rPr>
      <t>, PARA USO EXTERIOR NEMA 3R, 7 TERMINALES CON CAPACIDAD DE 200 AMPERES, TENSIÓN MÁXIMA 600 VOLTS, INCLUYE: RECEPTÁCULO PARA TUBERÍA CONDUIT DE 2" (ADAPTADOR ROSCADO TIPO HUB), REDUCCIÓN BUSHING 2" A 1-1/4", TUBO CONDUIT PARED GRUESA ROSCADO DE 1-1/4", MUFA ROSCADA DE 1-1/4", TUBO DE AJUSTE 1/2" VARILLA DE TIERRA PROTOCOLIZADA Y CONECTOR REFORZADO PARA VARILLA DE TIERRA, FLEJE DE ACERO INOXIDABLE 3/4" Y HEBILLAS, ACARREOS, ELEMENTOS DE FIJACIÓN, CONEXIONES, PRUEBAS, AJUSTES, MATERIALES, EQUIPO Y MANO DE OBRA.</t>
    </r>
  </si>
  <si>
    <r>
      <rPr>
        <sz val="8"/>
        <color rgb="FF000000"/>
        <rFont val="Isidora Bold"/>
      </rPr>
      <t>TAPONADO DE DUCTOS</t>
    </r>
    <r>
      <rPr>
        <sz val="8"/>
        <color indexed="8"/>
        <rFont val="Isidora Bold"/>
      </rPr>
      <t xml:space="preserve"> EN EL REGISTRO DE ALUMBRADO DE</t>
    </r>
    <r>
      <rPr>
        <sz val="8"/>
        <color rgb="FF000000"/>
        <rFont val="Isidora Bold"/>
      </rPr>
      <t xml:space="preserve"> 53 MM</t>
    </r>
    <r>
      <rPr>
        <sz val="8"/>
        <color indexed="8"/>
        <rFont val="Isidora Bold"/>
      </rPr>
      <t xml:space="preserve"> DE Ø, POSTERIOR A LA INSTALACIÓN DEL CABLEADO CON ESPUMA DE POLIURETANO (SELLO DUCTO) O SIMILAR, INCLUYE: HERRAMIENTA, MATERIALES, ACARREOS Y MANO DE OBRA.</t>
    </r>
  </si>
  <si>
    <t>DEMOLICIÓN POR MEDIOS MECÁNICOS DE CONCRETO SIMPLE EN BANQUETAS, INCLUYE: HERRAMIENTA, CORTE CON DISCO DE DIAMANTE PARA DELIMITAR ÁREA, ACARREO DEL MATERIAL A BANCO DE OBRA PARA SU POSTERIOR RETIRO, VOLUMEN MEDIDO EN SECCIÓN, ABUNDAMIENTO, EQUIPO Y MANO DE OBRA.</t>
  </si>
  <si>
    <t xml:space="preserve">CORTE DE TERRENO A CIELO ABIERTO EN CAJÓN EN MATERIAL TIPO "II" CON EQUIPO MECÁNICO PESADO PARA CONFORMACIÓN DE TERRACERÍAS, INCLUYE: AFINE DE FONDO Y TALUDES, NIVELACIÓN, REFERENCIAS, MOVIMIENTOS DE TIERRA (ACARREO INTERNO) CON EQUIPO MECÁNICO HASTA 100 M DE DISTANCIA, VOLUMEN MEDIDO EN SECCIÓN, ABUNDAMIENTO, EQUIPO Y MANO DE OBRA. </t>
  </si>
  <si>
    <t>CALAFATEO DE JUNTAS DE DILATACIÓN EN PAVIMENTOS DE CONCRETO HIDRÁULICO DE 13 MM X 17 MM, CON BACKER-ROD DE 13 MM DE DIÁMETRO (CINTILLA DE POLIURETANO) Y SELLADOR PARA JUNTAS SUPERSEAL P TIPO FESTER O SIMILAR, INCLUYE: HERRAMIENTA, LIMPIEZA DE LA JUNTA, ENSANCHE  CON CORTADORA HASTA 13 MM, MATERIAL, DESPERDICIOS, EQUIPO Y MANO DE OBRA.</t>
  </si>
  <si>
    <t>SUMINISTRO Y COLOCACIÓN DE BARRAS DE AMARRE CON VARILLA CORRUGADA DE 1/2" DE DIÁMETRO Y 75 CM DE DESARROLLO A CADA 60 CM DE SEPARACIÓN, FY= 2800 KG/CM2. INCLUYE: HERRAMIENTA, MATERIAL, DESPERDICIO, CORTES, COLOCACIÓN, ACARREOS, EQUIPO Y MANO DE OBRA.</t>
  </si>
  <si>
    <t>SUMINISTRO Y COLOCACIÓN DE CANASTILLA PASAJUNTAS A BASE 5 BARRAS DE 1" X 46 CM @ 30 CM DE SEPARACIÓN PARA LOSA DE 20 CM (LONGITUD DE 1.50 M), INCLUYE: HERRAMIENTA, FABRICACIÓN DE LA CANASTA EN ALAMBRÓN DE 5/16" PARA LARGUEROS Y ALAMBRÓN 1/4" EN PATAS, CORTES, DOBLECES, ELECTROSOLDADO DE LA CANASTA, ARMADO DE LA CANASTILLA CON ATIEZADORES EN ALAMBRÓN DE 1/4", SOLDADO CON SOLDADURA DE ARCO DE BARRAS DE REDONDO LISO DE 1"X0.46 GRADO G36 EN EXTREMOS ALTERNOS, DESPERDICIOS, COLOCACIÓN, MANO DE OBRA, EQUIPO Y MANO DE OBRA.</t>
  </si>
  <si>
    <t>TRAZO Y NIVELACIÓN CON EQUIPO TOPOGRÁFICO DEL TERRENO ESTABLECIENDO EJES Y REFERENCIAS Y BANCOS DE NIVEL, INCLUYE: HERRAMIENTA, CRUCETAS, ESTACAS, HILOS, MARCAS Y TRAZOS CON CALHIDRA, EQUIPO Y MANO DE OBRA.</t>
  </si>
  <si>
    <t>EXCAVACIÓN POR MEDIOS MANUALES EN MATERIAL TIPO II, DE 0.00 A -2.00 M DE PROFUNDIDAD, INCLUYE: AFINE DE PLANTILLA Y TALUDES, ACARREO DEL MATERIAL A BANCO DE OBRA PARA SU POSTERIOR RETIRO, MANO DE OBRA, ABUNDAMIENTO, EQUIPO Y HERRAMIENTA. (MEDIDO EN TERRENO NATURAL POR SECCIÓN).</t>
  </si>
  <si>
    <t>RELLENO EN CEPAS O MESETAS CON MATERIAL PRODUCTO DE LA EXCAVACIÓN, COMPACTADO CON EQUIPO DE IMPACTO AL 90% ± 2 DE SU P.V.S.M., PRUEBA AASHTO ESTANDAR, CBR DEL 5% MÍNIMO, EN CAPAS NO MAYORES DE 20 CM, INCLUYE: HERRAMIENTA, INCORPORACIÓN DE AGUA NECESARIA, ACARREOS, ABUNDAMIENTO, EQUIPO Y MANO DE OBRA.</t>
  </si>
  <si>
    <t>RELLENO EN CEPAS O MESETAS CON MATERIAL DE BANCO (TEPETATE), COMPACTADO CON EQUIPO DE IMPACTO AL 90% ± 2 DE SU P.V.S.M., PRUEBA AASHTO ESTÁNDAR, CBR DEL 5% MÍNIMO, EN CAPAS NO MAYORES DE 20 CM, INCLUYE: HERRAMIENTA, INCORPORACIÓN DE AGUA NECESARIA, MEDIDO EN TERRENO NATURAL POR SECCIÓN SEGÚN PROYECTOS, ABUNDAMIENTO, EQUIPO Y MANO DE OBRA.</t>
  </si>
  <si>
    <t>SUMINISTRO Y COLOCACIÓN DE MALLA ELECTROSOLDADA 6X6-10/10, INCLUYE: HABILITADO, DESPERDICIOS, CORTES, AJUSTES, ALAMBRE, TRASLAPES, SILLETAS, MATERIAL DE FIJACIÓN, ACARREO DEL MATERIAL AL SITIO DE SU COLOCACIÓN, MANO DE OBRA Y HERRAMIENTA.</t>
  </si>
  <si>
    <t>FORJADO DE ESCALÓN DE 30X15 CM A BASE DE BLOCK DE JALCRETO 11X14X28 CM, ASENTADO Y APLANADO DE 2.5 CM DE ESPESOR CON MORTERO CEMENTO- ARENA 1:3; ACABADO PULIDO O APALILLADO, INCLUYE: MATERIAL, DESPERDICIOS, MANO DE OBRA, HERRAMIENTA, EQUIPO Y ACARREOS.</t>
  </si>
  <si>
    <t>HUELLA DE 30 CM DE ANCHO Y 5 CM DE ESPESOR A BASE DE CONCRETO PREMEZCLADO F'C= 200 KG/CM2., R.N., T.M.A. 19 MM, ACABADO ESCOBILLADO, INCLUYE: CIMBRA PERIMETRAL, COLADO, CURADO, MATERIAL, DESPERDICIOS, MANO DE OBRA, HERRAMIENTA, EQUIPO Y ACARREOS.</t>
  </si>
  <si>
    <t>MURO DE BLOCK DE JALCRETO DE 11X14X28 CM A SOGA, ASENTADO CON MORTERO CEMENTO-ARENA 1:3, ACABADO COMÚN, INCLUYE: TRAZO, NIVELACIÓN, PLOMEO, MATERIALES, DESPERDICIOS, MANO DE OBRA, HERRAMIENTA, ANDAMIOS, EQUIPO Y ACARREOS.</t>
  </si>
  <si>
    <t xml:space="preserve">MURO DE BLOCK DE JALCRETO DE 11X14X28 CM A TEZÓN ASENTADO CON MORTERO CEMENTO-ARENA 1:3, ACABADO COMÚN, INCLUYE: TRAZO, NIVELACIÓN, PLOMEO, MATERIALES, DESPERDICIOS, MANO DE OBRA, HERRAMIENTA, ANDAMIOS, EQUIPO Y ACARREOS. </t>
  </si>
  <si>
    <t>SUMINISTRO Y APLICACIÓN DE PINTURA VINÍLICA LÍNEA VINIMEX PREMIUM DE COMEX O SIMILAR, CON DOS APLICACIONES COMO MINIMO, LIMPIANDO Y PREPARANDO LA SUPERFICIE, INCLUYE: SELLADOR VINILICO, MATERIALES, DESPERDICIOS, MANO DE OBRA, ANDAMIOS, EQUIPO, HERRAMIENTA Y ACARREOS.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</si>
  <si>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CM MÍNIMO, INCLUYE: MATERIALES,  ACARREOS, ALMACENAJES, PREPARACIÓN DE LA SUPERFICIE, RECORTES, DESPERDICIOS, AJUSTES, EQUIPO, ASÍ COMO LA LIMPIEZA PARCIAL Y TOTAL AL INICIO Y FINAL DE ESTA ACTIVIDAD, MANO DE OBRA Y HERRAMIENTA.</t>
  </si>
  <si>
    <t xml:space="preserve">SUMINISTRO Y PLANTACIÓN DE ÁRBOL OLIVO NEGRO DE MÍNIMO 2.00 M DE ALTURA Y 2" DE DIÁMETRO EN TRONCO, INCLUYE: HERRAMIENTA, EXCAVACIÓN, CAPA  DE TIERRA VEGETAL, AGUA PARA RIEGO, MANO DE OBRA, RIEGO Y CUIDADOS POR 30 DÍAS. </t>
  </si>
  <si>
    <t xml:space="preserve">SUMINISTRO Y PLANTACIÓN DE ÁRBOL ARRAYÁN DE MÍNIMO 2.00 M DE ALTURA Y 2" DE DIÁMETRO EN TRONCO, INCLUYE: HERRAMIENTA, EXCAVACIÓN, CAPA  DE TIERRA VEGETAL, AGUA PARA RIEGO, MANO DE OBRA, RIEGO Y CUIDADOS POR 30 DÍAS. </t>
  </si>
  <si>
    <t>SUMINISTRO Y PLANTACIÓN DE ÁRBOL GUAYABO FRESA DE MÍNIMO 2.00 M DE ALTURA Y 2" DE DIÁMETRO EN TRONCO, INCLUYE: HERRAMIENTA, EXCAVACIÓN, CAPA  DE TIERRA VEGETAL, AGUA PARA RIEGO, MANO DE OBRA, RIEGO Y CUIDADOS POR 30 DÍAS.</t>
  </si>
  <si>
    <t>SUMINISTRO Y PLANTACIÓN DE ÁRBOL PRIMAVERA DE MÍNIMO 2.00 M DE ALTURA Y 2" DE DIÁMETRO EN TRONCO, INCLUYE: HERRAMIENTA, EXCAVACIÓN, CAPA  DE TIERRA VEGETAL, AGUA PARA RIEGO, MANO DE OBRA, RIEGO Y CUIDADOS POR 30 DÍAS.</t>
  </si>
  <si>
    <t>SUMINISTRO Y PLANTACIÓN DE ÁRBOL ROSA MORADA DE MÍNIMO 2.00 M DE ALTURA Y 2" DE DIÁMETRO EN TRONCO, INCLUYE: HERRAMIENTA, EXCAVACIÓN, CAPA  DE TIERRA VEGETAL, AGUA PARA RIEGO, MANO DE OBRA, RIEGO Y CUIDADOS POR 30 DÍAS.</t>
  </si>
  <si>
    <t>SUMINISTRO Y PLANTACIÓN DE PLANTA DEDO-MORO A RAZÓN DE 20 PZAS POR M2 DE 12 CM DE LARGO PROMEDIO, INCLUYE:  EXCAVACIÓN, CAPA  DE TIERRA VEGETAL, AGUA PARA RIEGO, HERRAMIENTA, MANO DE OBRA, RIEGO Y CUIDADOS POR 30 DÍAS.</t>
  </si>
  <si>
    <t xml:space="preserve">SUMINISTRO Y APLICACIÓN DE PINTURA TERMOPLÁSTICA PARA LÍNEA DE ALTO EN COLOR BLANCA Y/O AMARILLA DE 40 CM DE ANCHO, CON APLICACIÓN DE PRIMARIO PARA ASEGURAR EL CORRECTO ANCLAJE DE LA PINTURA Y DE MICROESFERA REFLEJANTE 330 GR/M2, APLICADA CON MAQUINA PINTARRAYA, INCLUYE: TRAZO, SEÑALAMIENTOS, MANO DE OBRA, PREPARACIÓN Y LIMPIEZA AL FINAL DE LA OBRA. </t>
  </si>
  <si>
    <t>SUMINISTRO E INSTALACIÓN DE TUBERÍA DE P.V.C. PARA ALCANTARILLADO SANITARIO SERIE 20, DIÁMETRO DE 10", INCLUYE: MATERIALES NECESARIOS, EQUIPO, MANO DE OBRA Y PRUEBA HIDROSTÁTICA.</t>
  </si>
  <si>
    <t>SUMINISTRO E INSTALACIÓN DE TUBERÍA DE P.V.C. PARA ALCANTARILLADO SANITARIO SERIE 20, DIÁMETRO DE 12", INCLUYE: MATERIALES NECESARIOS, EQUIPO, MANO DE OBRA Y PRUEBA HIDROSTÁTICA.</t>
  </si>
  <si>
    <t>RELLENO ACOSTILLADO EN CEPAS O MESETAS CON MATERIAL DE BANCO, COMPACTADO MANUALMENTE EN CAPAS NO MAYORES DE 20 CM, INCLUYE: ABUNDAMIENTO, INCORPORACIÓN DE AGUA NECESARIA, MANO DE OBRA, HERRAMIENTAS Y ACARREOS.</t>
  </si>
  <si>
    <t>EXCAVACIÓN POR MEDIOS MECÁNICOS EN MATERIAL TIPO II, DE 0.00 A 2.00 M DE PROFUNDIDAD, INCLUYE: AFINE DE PLANTILLA Y TALUDES, ACARREO DEL MATERIAL A BANCO DE OBRA PARA SU POSTERIOR RETIRO, MANO DE OBRA, ABUNDAMIENTO, EQUIPO Y HERRAMIENTA. (MEDIDO EN TERRENO NATURAL POR SECCIÓN).</t>
  </si>
  <si>
    <t>EXCAVACIÓN POR MEDIOS MECÁNICOS EN MATERIAL TIPO II, DE 2.01 A 4.00 M DE PROFUNDIDAD, INCLUYE: AFINE DE PLANTILLA Y TALUDES, ACARREO DEL MATERIAL A BANCO DE OBRA PARA SU POSTERIOR RETIRO, MANO DE OBRA, ABUNDAMIENTO, EQUIPO Y HERRAMIENTA. (MEDIDO EN TERRENO NATURAL POR SECCIÓN).</t>
  </si>
  <si>
    <t>SUMINISTRO E INSTALACIÓN DE TUBERÍA DE P.V.C. PARA ALCANTARILLADO SANITARIO SERIE 20, DIÁMETRO DE 6", INCLUYE: MATERIALES NECESARIOS, EQUIPO, MANO DE OBRA Y PRUEBA HIDROSTÁTICA.</t>
  </si>
  <si>
    <t>SUMINISTRO E INSTALACIÓN DE CODO PVC DE 45°X 6", PARA ALCANTARILLADO SANITARIO SERIE 20, INCLUYE: MANO DE OBRA, EQUIPO Y HERRAMIENTA.</t>
  </si>
  <si>
    <t>SUMINISTRO E INSTALACIÓN DE SILLETA PVC DE 10"X 6", PARA ALCANTARILLADO SANITARIO SERIE 20, INCLUYE: MANO DE OBRA, EQUIPO Y HERRAMIENTA.</t>
  </si>
  <si>
    <t>SUMINISTRO E INSTALACIÓN DE SILLETA PVC DE 12"X 6", PARA ALCANTARILLADO SANITARIO SERIE 20, INCLUYE: MANO DE OBRA, EQUIPO Y HERRAMIENTA.</t>
  </si>
  <si>
    <t>SUMINISTRO E INSTALACIÓN DE MANGA DE EMPOTRAMIENTO DE  P.V.C. DE 6" DE DIÁMETRO, PARA ALCANTARILLADO SANITARIO SERIE 20,  INCLUYE: MATERIAL, ACARREOS, MANO  DE OBRA Y HERRAMIENTA.</t>
  </si>
  <si>
    <t>SUMINISTRO, INSTALACIÓN Y JUNTEO DE TUBO DE P.V.C. HIDRÁULICO RD-26 DE 4" DE DIÁMETRO, INCLUYE: MATERIAL, ACARREO AL SITIO DE COLOCACIÓN, DESPERDICIOS, PRUEBA HIDROSTÁTICA, MANO DE OBRA, EQUIPO Y HERRAMIENTA.</t>
  </si>
  <si>
    <t>SUMINISTRO, INSTALACIÓN Y JUNTEO DE TUBO DE P.V.C. HIDRÁULICO RD-26 DE 8" DE DIÁMETRO, INCLUYE: MATERIAL, ACARREO AL SITIO DE COLOCACIÓN, DESPERDICIOS, PRUEBA HIDROSTÁTICA, MANO DE OBRA, EQUIPO Y HERRAMIENTA.</t>
  </si>
  <si>
    <t>SUMINISTRO Y COLOCACIÓN DE BOLARDO DE 6" DE DIÁMETRO, COLOR GRIS MARTILLO CON PINTURA ELECTROSTÁTICA, FABRICADO EN TUBO DE ACERO AL CARBÓN CEDULA 30, DE 1.10 M DE LONGITUD (0.75 M VISIBLE Y 0.35 M OCULTO), TAPA SUPERIOR DE PLACA 3/16" C/ESCUDO EN ACERO INOXIDABLE (RECORTE LASER), 3 CALCOMANÍAS COLOR BLANCO REFLEJANTE GRADO DIAMANTE DE 3 CM DE ANCHO, 4 ANILLOS DE HERRERÍA PARA PROTEGER PLACA Y CALCOMANÍAS REFLEJANTES (VER DETALLE EN PROYECTO), CON ANCLAS SOLDADAS DE VARILLA DE 1/2" DE 10 CM PARA SU ANCLAJE, INCLUYE: DADO DE CONCRETO F´C= 150 KG/CM2 HECHO EN OBRA DE 40X40X40 CM, ACARREOS, MATERIALES, MANO DE OBRA, EQUIPO Y HERRAMIENTA.</t>
  </si>
  <si>
    <t>PAVIMENTO DE 20 CM DE ESPESOR DE CONCRETO HIDRÁULICO PREMEZCLADO MR-45, R.R. A 7 DÍAS, T.M.A. 38 MM, ACABADO TEXTURIZADO CON PEINE DE 1" DE SEPARACIÓN APROXIMADA, INCLUYE: HERRAMIENTA, CIMBRA, DESCIMBRA, MATERIALES, ACARREOS, VOLTEADO, VIBRADO, CURADO, PRUEBAS DE LABORATORIO, EQUIPO Y MANO DE OBRA.</t>
  </si>
  <si>
    <t>PAVIMENTO DE 20 CM DE ESPESOR DE CONCRETO HIDRÁULICO PREMEZCLADO MR-45, R.R. A 14 DÍAS, T.M.A. 38 MM, ACABADO TEXTURIZADO CON PEINE DE 1" DE SEPARACIÓN APROXIMADA, INCLUYE: HERRAMIENTA, CIMBRA, DESCIMBRA, MATERIALES, ACARREOS, VOLTEADO, VIBRADO, CURADO, PRUEBAS DE LABORATORIO, EQUIPO Y MANO DE OBRA.</t>
  </si>
  <si>
    <t>PAVIMENTO DE 20 CM DE ESPESOR DE CONCRETO HIDRÁULICO PREMEZCLADO MR-45, R.N., T.M.A. 38 MM, ACABADO TEXTURIZADO CON PEINE DE 1" DE SEPARACIÓN APROXIMADA, INCLUYE: HERRAMIENTA, CIMBRA, DESCIMBRA, MATERIALES, ACARREOS, VOLTEADO, VIBRADO, CURADO, PRUEBAS DE LABORATORIO, EQUIPO Y MANO DE OBRA.</t>
  </si>
  <si>
    <t>PAVIMENTO DE 20 CM DE ESPESOR DE CONCRETO HIDRÁULICO PREMEZCLADO MR-45, R.R. A 3 DÍAS, T.M.A. 38 MM, ACABADO TEXTURIZADO CON PEINE DE 1" DE SEPARACIÓN APROXIMADA, INCLUYE: HERRAMIENTA, CIMBRA, DESCIMBRA, MATERIALES, ACARREOS, VOLTEADO, VIBRADO, CURADO, PRUEBAS DE LABORATORIO, EQUIPO Y MANO DE OBRA.</t>
  </si>
  <si>
    <t>GUARNICIÓN TIPO "L" EN SECCIÓN 35-20X45 Y CORONA DE 15 CM DE ALTURA POR 12X15 CM, DE CONCRETO PREMEZCLADO F'C=250 KG/CM2., T.M.A. 19 MM., R.N., INCLUYE: CIMBRA, DESCIMBRA, COLADO, CURADO, MATERIALES, DESPERDICIOS, MANO DE OBRA, PRUEBAS DE LABORATORIO, EQUIPO Y HERRAMIENTA.</t>
  </si>
  <si>
    <t>LOSA DE AJUSTE EN SECCIÓN 45 X 20 CM DE CONCRETO F'C=250 KG/CM2, T.M.A. 19 MM, R.N, PREMEZCLADO, INCLUYE: CIMBRA, DESCIMBRA, COLADO, MATERIALES, DESPERDICIOS, CURADO, MANO DE OBRA, PRUEBAS DE LABORATORIO, EQUIPO Y HERRAMIENTA.</t>
  </si>
  <si>
    <t>GUARNICIÓN TIPO "I" EN SECCIÓN 15X35 CM DE ALTURA A BASE DE CONCRETO PREMEZCLADO F'C= 250 KG/CM2, T.M.A. 19 MM, R.N., ACABADO APARENTE, INCLUYE: CIMBRA, DESCIMBRA, COLADO, MATERIALES, CURADO, DESPERDICIOS, MANO DE OBRA, PRUEBAS DE LABORATORIO, EQUIPO Y HERRAMIENTA.</t>
  </si>
  <si>
    <t>CENEFA DE 10 CM DE ESPESOR DE CONCRETO PREMEZCLADO F´C= 200 KG/CM2, R. N., T.M.A. 19 MM, TIRO DIRECTO, COLOR NEGRO INTEGRADO AL 4%, ACABADO ESTAMPADO TIPO PIEL DE ELEFANTE, INCLUYE: CIMBRA, DESCIMBRA, COLADO, DESMOLDANTE, BARNIZ, CURADO, MATERIALES, ACARREOS, DESPERDICIOS, MANO DE OBRA, PRUEBAS DE LABORATORIO, EQUIPO Y HERRAMIENTA.</t>
  </si>
  <si>
    <t>BANQUETA DE 10 CM DE ESPESOR DE CONCRETO PREMEZCLADO F'C= 200  KG/CM2., R.N., T.M.A. 19 MM, CON ACABADO ESCOBILLADO, INCLUYE: CIMBRA, DESCIMBRA, COLADO, CURADO, MATERIALES, ACARREOS, DESPERDICIOS,  MANO DE OBRA, PRUEBAS DE LABORATORIO, EQUIPO Y HERRAMIENTA.</t>
  </si>
  <si>
    <t xml:space="preserve">CIMBRA PARA MUROS DE CONCRETO, ACABADO COMÚN, INCLUYE: SUMINISTRO DE MATERIALES, ACARREOS, CORTES, HABILITADO, CIMBRADO, DESCIMBRADO, MANO DE OBRA, LIMPIEZA, EQUIPO Y HERRAMIENTA. </t>
  </si>
  <si>
    <t>14 KM</t>
  </si>
  <si>
    <t>EXCAVACIÓN Y RELLENOS</t>
  </si>
  <si>
    <t>RELLENO Y CONFORMACIÓN DE TERRAPLÉN, COMPACTADO EN FORMA MECÁNICA CON RODILLO VIBRATORIO, AL 95% DE SU P.V.S.M. DE LA PRUEBA AASHTO ESTÁNDAR, EN CAPAS DE 15 CM, A BASE DE MATERIAL DE BANCO, INCLUYE: HERRAMIENTA, SUMINISTRO DE AGUA PARA LOGRAR HUMEDAD OPTIMA, TENDIDO, TRASPALEOS, PRUEBAS DE COMPACTACIÓN, PRUEBAS DE GRANULOMETRÍA, AFINE, NIVELACIÓN, ACARREOS HASTA EL SITIO DE SU COLOCACIÓN, EQUIPO Y MANO DE OBRA. (VOLUMEN MEDIDO COMPACTADO)</t>
  </si>
  <si>
    <t>PEATONALIZACIÓN</t>
  </si>
  <si>
    <t>VIALIDAD</t>
  </si>
  <si>
    <t>B1</t>
  </si>
  <si>
    <t>B2</t>
  </si>
  <si>
    <t>B3</t>
  </si>
  <si>
    <t>B4</t>
  </si>
  <si>
    <t>B4.1</t>
  </si>
  <si>
    <t>B4.2</t>
  </si>
  <si>
    <t>C1</t>
  </si>
  <si>
    <t>C2</t>
  </si>
  <si>
    <t xml:space="preserve">CIMENTACIÓN  </t>
  </si>
  <si>
    <t>CIMBRA EN CIMENTACIÓN, ACABADO COMÚN, INCLUYE: SUMINISTRO DE MATERIALES, ACARREOS, CORTES, HABILITADO, CIMBRADO, DESCIMBRADO, MANO DE OBRA, LIMPIEZA, EQUIPO Y HERRAMIENTA.</t>
  </si>
  <si>
    <t>EXCAVACIONES Y RELLENOS</t>
  </si>
  <si>
    <t>RELLENO EN CEPAS O MESETAS CON MATERIAL DE BANCO (TEPETATE), COMPACTADO CON EQUIPO DE IMPACTO AL 95% ± 2 DE SU P.V.S.M., PRUEBA AASHTO ESTÁNDAR, CBR DEL 5% MÍNIMO, EN CAPAS NO MAYORES DE 20 CM, INCLUYE: HERRAMIENTA, INCORPORACIÓN DE AGUA NECESARIA, MEDIDO EN TERRENO NATURAL POR SECCIÓN SEGÚN PROYECTOS, ABUNDAMIENTO, EQUIPO Y MANO DE OBRA.</t>
  </si>
  <si>
    <t>PISOS DE CONCRETO</t>
  </si>
  <si>
    <t>C3</t>
  </si>
  <si>
    <t>MOBILIARIO</t>
  </si>
  <si>
    <t>SUMINISTRO Y COLOCACIÓN DE BANCA DE CONCRETO ARMADO MODELO BAN_REC01 O SIMILAR EN CALIDAD, MEDIDAS: 1.50 X 0.50 X 0.50 M, ACABADO PULIDO Y SELLADO, INCLUYE: HERRAMIENTA, MATERIALES, ACARREOS, EQUIPO Y MANO DE OBRA.</t>
  </si>
  <si>
    <t>JARDINERA CON BANCA DE CONCRETO</t>
  </si>
  <si>
    <t>CIMBRA EN ZAPATAS Y DADOS DE CIMENTACIÓN, ACABADO COMÚN, INCLUYE: SUMINISTRO DE MATERIALES, ACARREOS, CORTES, HABILITADO, CIMBRADO, DESCIMBRADO, MANO DE OBRA, LIMPIEZA, EQUIPO Y HERRAMIENTA.</t>
  </si>
  <si>
    <t xml:space="preserve">CIMBRA PARA MUROS DE CONCRETO DE JARDINERAS, ACABADO COMÚN, INCLUYE: SUMINISTRO DE MATERIALES, ACARREOS, CORTES, HABILITADO, CIMBRADO, DESCIMBRADO, MANO DE OBRA, LIMPIEZA, EQUIPO Y HERRAMIENTA. </t>
  </si>
  <si>
    <t>CIMBRA PARA MUROS DE CONCRETO DE JARDINERAS, ACABADO APARENTE A BASE DE MADERA DE PINO DE 1A, INCLUYE: HERRAMIENTA, SUMINISTRO DE MATERIALES, ACARREOS, CORTES, HABILITADO, CIMBRADO, DESCIMBRADO, LIMPIEZA, EQUIPO Y MANO DE OBRA.</t>
  </si>
  <si>
    <t>CIMBRA ACABADO APARENTE EN LOSA DE BANCA DE JARDINERAS,  A BASE DE MADERA DE PINO DE 1A, INCLUYE: HERRAMIENTA, HABILITADO, CHAFLANES, CIMBRA, DESCIMBRA, LIMPIEZA, ACARREO DE MATERIALES AL SITIO DE SU UTILIZACIÓN, A CUALQUIER NIVEL, EQUIPO Y MANO DE OBRA.</t>
  </si>
  <si>
    <t>SUMINISTRO Y COLOCACIÓN DE CONCRETO PREMEZCLADO F'C=250 KG/CM2, R.N., T.M.A. 19 MM R.N., INCLUYE: MATERIALES, COLADO, VIBRADO, DESCIMBRA, CURADO,  MANO DE OBRA, EQUIPO Y HERRAMIENTA.</t>
  </si>
  <si>
    <t>PISO DE CONCRETO PREMEZCLADO F'C= 200 KG/CM2 CON AGREGADO INTEGRAL DE GRANO DE MÁRMOL H3 DEL #3 (5 KG/M2), DE 10 CM DE ESPESOR, ACABADO LAVADO, INCLUYE: HERRAMIENTA, ACARREOS, PREPARACIÓN DE LA SUPERFICIE, NIVELACIÓN, CIMBRADO, DESCIMBRADO,  COLADO, VIBRADO, MATERIALES, EQUIPO Y MANO DE OBRA.</t>
  </si>
  <si>
    <t>ANDADOR</t>
  </si>
  <si>
    <t>SUMINISTRO Y PLANTACIÓN DE LLUVIA DE ORO ASIÁTICA (CLASSIA FISTULA) DE MÍNIMO 2.00 M DE ALTURA Y 2" DE DIÁMETRO EN TRONCO, INCLUYE: HERRAMIENTA, EXCAVACIÓN, CAPA  DE TIERRA VEGETAL, AGUA PARA RIEGO, MANO DE OBRA, RIEGO Y CUIDADOS POR 30 DÍAS.</t>
  </si>
  <si>
    <t>SUMINISTRO Y PLANTACIÓN DE GUAJE (ACACIELLA PAINTERI) DE MÍNIMO 2.00 M DE ALTURA Y 2" DE DIÁMETRO EN TRONCO, INCLUYE: HERRAMIENTA, EXCAVACIÓN, CAPA  DE TIERRA VEGETAL, AGUA PARA RIEGO, MANO DE OBRA, RIEGO Y CUIDADOS POR 30 DÍAS.</t>
  </si>
  <si>
    <t>SUMINISTRO Y PLANTACIÓN DE PLANTA DEDO-MORO DE HASTA 15 CM DE LARGO PROMEDIO, INCLUYE: HERRAMIENTA, EXCAVACIÓN, CAPA DE TIERRA VEGETAL, AGUA PARA RIEGO, MANO DE OBRA Y CUIDADOS POR 30 DÍAS.</t>
  </si>
  <si>
    <t>SUMINISTRO Y PLANTACIÓN DE PLANTA SALVIA AZUL (SALVIA FARINACEA) DE HASTA 40 CM DE ALTURA PROMEDIO, INCLUYE: HERRAMIENTA, EXCAVACIÓN, CAPA DE TIERRA VEGETAL, AGUA PARA RIEGO, MANO DE OBRA Y CUIDADOS POR 30 DÍAS.</t>
  </si>
  <si>
    <t>SUMINISTRO Y PLANTACIÓN DE PLANTA LAVANDA DE HASTA 30 A 50 CM DE LARGO, INCLUYE: HERRAMIENTA, EXCAVACIÓN, CAPA DE TIERRA VEGETAL, AGUA PARA RIEGO, MANO DE OBRA Y CUIDADOS POR 30 DÍAS.</t>
  </si>
  <si>
    <t>SUMINISTRO Y PLANTACIÓN DE PLANTA ROMERO DE HASTA 30 A 50 CM DE LARGO, INCLUYE: HERRAMIENTA, EXCAVACIÓN, CAPA DE TIERRA VEGETAL, AGUA PARA RIEGO, MANO DE OBRA Y CUIDADOS POR 30 DÍAS.</t>
  </si>
  <si>
    <t>SUMINISTRO Y PLANTACIÓN DE PLANTA PASTO STIPA DE HASTA 30 A 50 CM DE LARGO, INCLUYE: HERRAMIENTA, EXCAVACIÓN, CAPA DE TIERRA VEGETAL, AGUA PARA RIEGO, MANO DE OBRA Y CUIDADOS POR 30 DÍAS.</t>
  </si>
  <si>
    <t>SUMINISTRO Y PLANTACIÓN DE MAJAGUA (HIBISCUS ELATUS) DE MÍNIMO 2.00 M DE ALTURA Y 2" DE DIÁMETRO EN TRONCO, INCLUYE: HERRAMIENTA, EXCAVACIÓN, CAPA DE TIERRA VEGETAL, AGUA PARA RIEGO, MANO DE OBRA, RIEGO Y CUIDADOS POR 30 DÍAS.</t>
  </si>
  <si>
    <t>GUARNICIÓN TIPO "I" EN SECCIÓN 15X30 CM DE ALTURA A BASE DE CONCRETO PREMEZCLADO F´C= 200 KG/CM2, R. N., T.M.A. 19 MM, COLOR NATURAL, ACABADO COMÚN EN LOS COSTADOS Y PULIDO EN CORONA, INCLUYE: CIMBRA, DESCIMBRA, COLADO, MATERIALES, CURADO, DESPERDICIOS, MANO DE OBRA, EQUIPO Y HERRAMIENTA.</t>
  </si>
  <si>
    <t>VEGETACIÓN Y ARBOLADO</t>
  </si>
  <si>
    <t>SUMINISTRO Y PLANTACIÓN DE PLUMERIA RUBRA (CACALOXUCHITL)DE MÍNIMO 2.00 M DE ALTURA Y 2" DE DIÁMETRO EN TRONCO, INCLUYE: HERRAMIENTA, EXCAVACIÓN, CAPA  DE TIERRA VEGETAL, AGUA PARA RIEGO, MANO DE OBRA, RIEGO Y CUIDADOS POR 30 DÍAS.</t>
  </si>
  <si>
    <t>SUMINISTRO Y PLANTACIÓN DE PAPELILLO DE HOJAS GRANDES (BURSERA GRANDIFOLIA) DE MÍNIMO 2.00 M DE ALTURA Y 2" DE DIÁMETRO EN TRONCO, INCLUYE: HERRAMIENTA, EXCAVACIÓN, CAPA  DE TIERRA VEGETAL, AGUA PARA RIEGO, MANO DE OBRA, RIEGO Y CUIDADOS POR 30 DÍAS.</t>
  </si>
  <si>
    <t>SUMINISTRO Y PLANTACIÓN DE BUGANBILIA (BOUGAINVILLEA SPP) DE MÍNIMO 2.00 M DE ALTURA Y 2" DE DIÁMETRO EN TRONCO, INCLUYE: HERRAMIENTA, EXCAVACIÓN, CAPA  DE TIERRA VEGETAL, AGUA PARA RIEGO, MANO DE OBRA, RIEGO Y CUIDADOS POR 30 DÍAS.</t>
  </si>
  <si>
    <t>SUMINISTRO Y PLANTACIÓN DE TABACHÍN ENANO (CAESALPINIA PULCHERRIMA) DE MÍNIMO 2.00 M DE ALTURA Y 2" DE DIÁMETRO EN TRONCO, INCLUYE: HERRAMIENTA, EXCAVACIÓN, CAPA DE TIERRA VEGETAL, AGUA PARA RIEGO, MANO DE OBRA, RIEGO Y CUIDADOS POR 30 DÍAS.</t>
  </si>
  <si>
    <t>SUMINISTRO, HABILITADO Y COLOCACIÓN DE PLACA DE ACERO A-36 DE 8" X 5" X 1/4", CON 4 ANCLAS PARA PLACA A BASE DE VARILLA DE 3/8" CON UN DESARROLLO DE 30 CM CON ROSCA EN AMBOS LADOS, INCLUYE: HERRAMIENTA, ACARREOS, PRIMARIO ANTICORROSIVO, TRAZO, CORTES, SOLDADURA, FIJACIÓN, MATERIALES, EQUIPO Y MANO DE OBRA.</t>
  </si>
  <si>
    <t>SUMINISTRO Y APLICACIÓN DE PINTURA DE ESMALTE 100 MATE COMEX O SIMILAR, COLOR BLANCO Y/O NEGRO, EN ESTRUCTURAS METÁLICAS, INCLUYE: APLICACIÓN DE RECUBRIMIENTO A 4 MILÉSIMAS DE ESPESOR, MATERIALES, MANO DE OBRA, EQUIPO Y HERRAMIENTA.</t>
  </si>
  <si>
    <t>HERRERÍA EN BARANDAL</t>
  </si>
  <si>
    <t>SUMINISTRO, HABILITADO, MONTAJE Y NIVELACIÓN DE HERRERÍA PARA BARANDAL DE ESCALERA Y DESCANSOS, A BASE DE PERFILES ESTRUCTURALES, SOLDADOS Y/O ATORNILLADOS (TUBO 2” CED. 30), INCLUYE: HERRAMIENTA, PRIMARIO ANTICORROSIVO, ACARREOS, TRAZO, CORTES, DESPERDICIOS, PLOMEO, SOLDADURA, ELEMENTOS DE FIJACIÓN, AJUSTES, MATERIALES, EQUIPO Y MANO DE OBRA.</t>
  </si>
  <si>
    <t>ESCALERAS</t>
  </si>
  <si>
    <t>SUMINISTRO Y COLOCACIÓN DE MALLA ELECTROSOLDADA 6X6-8/8, INCLUYE: HABILITADO, DESPERDICIOS, CORTES, AJUSTES, ALAMBRE, TRASLAPES, SILLETAS, MATERIAL DE FIJACIÓN, ACARREO DEL MATERIAL AL SITIO DE SU COLOCACIÓN, MANO DE OBRA Y HERRAMIENTA.</t>
  </si>
  <si>
    <t>MUROS DE CONTENCIÓN</t>
  </si>
  <si>
    <t>PERGOLADO</t>
  </si>
  <si>
    <t>SUMINISTRO E INSTALACIÓN DE TEE DE 8" X 2" DE DIÁMETRO DE FO.FO., INCLUYE: 50 % DE TORNILLOS Y EMPAQUES, MATERIAL, ACARREOS, MANO DE OBRA, EQUIPO Y HERRAMIENTA.</t>
  </si>
  <si>
    <t>SUMINISTRO E INSTALACIÓN DE CRUZ DE 8" X 4" DE DIÁMETRO DE FO.FO., INCLUYE: 50 % DE TORNILLOS Y EMPAQUES, MATERIAL, ACARREOS, MANO DE OBRA, EQUIPO Y HERRAMIENTA.</t>
  </si>
  <si>
    <t>SUMINISTRO E INSTALACIÓN DE REDUCCIÓN DE 8" A 4" DE DIÁMETRO DE FO.FO., INCLUYE: 50 % DE TORNILLOS Y EMPAQUES, MATERIAL, ACARREOS, MANO DE OBRA, EQUIPO Y HERRAMIENTA.</t>
  </si>
  <si>
    <t xml:space="preserve">ESTRUCTURA  </t>
  </si>
  <si>
    <t>CIMBRA ACABADO APARENTE EN COLUMNAS, A BASE DE TUBO CIMBRA DE CARTÓN, CON UN DIÁMETRO DE 60 CM, INCLUYE: HERRAMIENTA, SUMINISTRO DE MATERIALES, ACARREOS, CORTES, HABILITADO, CIMBRADO, DESCIMBRA, EQUIPO Y MANO DE OBRA.</t>
  </si>
  <si>
    <t>CIMBRA DE MADERA EN PERGOLADO DE ESTRUCTURA, ACABADO APARENTE, INCLUYE: HERRAMIENTA, HABILITADO, CHAFLANES, CIMBRA, DESCIMBRA, LIMPIEZA, ACARREO DE MATERIALES AL SITIO DE SU UTILIZACIÓN, A CUALQUIER NIVEL, EQUIPO Y MANO DE OBRA.</t>
  </si>
  <si>
    <t>SUMINISTRO Y COLOCACIÓN DE CONCRETO PREMEZCLADO F´C= 250 KG/CM2 REV. 14 CM T.M.A. 19 MM R.N., EN CIMENTACIÓN, INCLUYE: MATERIALES, COLADO, VIBRADO, DESCIMBRA, CURADO,  MANO DE OBRA, EQUIPO Y HERRAMIENTA.</t>
  </si>
  <si>
    <t>PISO DE CONCRETO</t>
  </si>
  <si>
    <t>SUMINISTRO Y COLOCACIÓN DE CONCRETO PREMEZCLADO BOMBEABLE  F'C=250 KG/CM2, T.M.A.19 MM, REV. 16 CM, R.N., INCLUYE: COLADO, EXTENDIDO, NIVELADO, MATERIALES, MANIOBRAS, BOMBA, VIBRADO, DESPERDICIO, MANO DE OBRA, HERRAMIENTA Y EQUIPO.</t>
  </si>
  <si>
    <t>SUMINISTRO Y COLOCACIÓN DE MEMBRANA GEOTEXTIL NO TEJIDO, DENSIDAD 350 GRAMOS X M2, POLÍMERO 100% VIRGEN, INCLUYE: HERRAMIENTA, LIMPIEZA DE LA SUPERFICIE, ACARREOS, CORTES, DESPERDICIOS, MATERIALES, EQUIPO Y MANO DE OBRA.</t>
  </si>
  <si>
    <t>SUMINISTRO Y COLOCACIÓN DE GRAVA TRITURADA DE 1" A 3", PARA FILTRO, INCLUYE: HERRAMIENTA, ACARREOS, EXTENDIDO, COMPACTADO CON EQUIPO DE IMPACTO, DESPERDICIOS, MATERIALES, EQUIPO Y MANO DE OBRA.</t>
  </si>
  <si>
    <t>SUMINISTRO Y COLOCACIÓN DE PASOS DE DESFOGUE CON TUBO DE PVC HIDRÁULICO DE 2" DE DIÁMETRO, AHOGADO EN MURO DE CONCRETO, INCLUYE: HERRAMIENTA, CORTES, DESPERDICIOS, FIJACIÓN, MATERIALES, EQUIPO Y MANO DE OBRA.</t>
  </si>
  <si>
    <t>CIMBRA EN MUROS, ACABADO APARENTE, INCLUYE: SUMINISTRO DE MATERIALES, ACARREOS, CORTES, HABILITADO, CIMBRADO, CHAFLANES, DESCIMBRADO, MANO DE OBRA, LIMPIEZA, EQUIPO Y HERRAMIENTA.</t>
  </si>
  <si>
    <t>ESCALONES</t>
  </si>
  <si>
    <t>MURO DE CONTENCIÓN</t>
  </si>
  <si>
    <t>MUROS DE CONCRETO</t>
  </si>
  <si>
    <t>B2.1</t>
  </si>
  <si>
    <t>B2.2</t>
  </si>
  <si>
    <t>B3.1</t>
  </si>
  <si>
    <t>B3.2</t>
  </si>
  <si>
    <t>B4.3</t>
  </si>
  <si>
    <t>B5</t>
  </si>
  <si>
    <t>B6</t>
  </si>
  <si>
    <t>B7</t>
  </si>
  <si>
    <t>B8</t>
  </si>
  <si>
    <t>B9</t>
  </si>
  <si>
    <t>B10</t>
  </si>
  <si>
    <t>B11</t>
  </si>
  <si>
    <t>B12</t>
  </si>
  <si>
    <t>B12.5</t>
  </si>
  <si>
    <t>C1.1</t>
  </si>
  <si>
    <t>C1.2</t>
  </si>
  <si>
    <t>C4</t>
  </si>
  <si>
    <t>C4.1</t>
  </si>
  <si>
    <t>C4.2</t>
  </si>
  <si>
    <t>C5</t>
  </si>
  <si>
    <t>C5.1</t>
  </si>
  <si>
    <t>C5.2</t>
  </si>
  <si>
    <t>C5.3</t>
  </si>
  <si>
    <t>C6</t>
  </si>
  <si>
    <t>C6.1</t>
  </si>
  <si>
    <t>C6.2</t>
  </si>
  <si>
    <t>C6.3</t>
  </si>
  <si>
    <t>C6.4</t>
  </si>
  <si>
    <t>C7</t>
  </si>
  <si>
    <t>C8</t>
  </si>
  <si>
    <t>RELLENO EN CEPAS O MESETAS CON MATERIAL PRODUCTO DE LA EXCAVACIÓN, COMPACTADO CON COMPACTADOR DE IMPACTO AL 90% ± 2 DE SU P.V.S.M., PRUEBA AASHTO ESTANDAR, CBR DEL 5% MÍNIMO, EN CAPAS NO MAYORES DE 20 CM, INCLUYE: INCORPORACIÓN DE AGUA NECESARIA, ACARREOS, MANO DE OBRA, EQUIPO Y HERRAMIENTA.</t>
  </si>
  <si>
    <r>
      <t>RELLENO EN CEPAS O MESETAS CON MATERIAL DE BANCO, COMPACTADO AL</t>
    </r>
    <r>
      <rPr>
        <b/>
        <sz val="8"/>
        <rFont val="Isidora Bold"/>
      </rPr>
      <t xml:space="preserve"> 95%</t>
    </r>
    <r>
      <rPr>
        <sz val="8"/>
        <rFont val="Isidora Bold"/>
      </rPr>
      <t xml:space="preserve"> ± 2 DE SU P.V.S.M., PRUEBA AASHTO ESTANDAR, CBR DEL 5% MÍNIMO, EN CAPAS NO MAYORES DE 20 CM, INCLUYE: INCORPORACIÓN DE AGUA NECESARIA, MANO DE OBRA, EQUIPO Y HERRAMIENTA, MEDIDO EN TERRENO NATURAL POR SECCIÓN SEGÚN PROYECTOS.</t>
    </r>
  </si>
  <si>
    <t>CARGA MECÁNICA Y ACARREO EN CAMIÓN 1 ER. KILÓMETRO, DE MATERIAL PRODUCTO DE EXCAVACIÓN, DEMOLICIÓN Y/O ESCOMBROS, INCLUYE: REGALÍAS AL BANCO DE TIRO, MANO DE OBRA, EQUIPO Y HERRAMIENTA.</t>
  </si>
  <si>
    <t>ACARREO EN CAMIÓN KILÓMETROS SUBSECUENTES DE MATERIAL PRODUCTO DE EXCAVACIÓN, DEMOLICIÓN Y/O ESCOMBROS A TIRADERO AUTORIZADO POR SUPERVISIÓN, INCLUYE: MANO DE OBRA, EQUIPO Y HERRAMIENTA.</t>
  </si>
  <si>
    <t>EXCAVACIÓN POR MEDIOS MECÁNICOS EN MATERIAL TIPO C, DE 0.00 A 2.00 M DE PROFUNDIDAD, INCLUYE: AFINE DE PLANTILLA Y TALUDES, ACARREO DEL MATERIAL A BANCO DE OBRA PARA SU POSTERIOR RETIRO, MANO DE OBRA, ABUNDAMIENTO, EQUIPO Y HERRAMIENTA. (MEDIDO EN TERRENO NATURAL POR SECCIÓN).</t>
  </si>
  <si>
    <t>EXCAVACIÓN POR MEDIOS MECÁNICOS EN MATERIAL TIPO C, DE 2.01 A 4.00 M DE PROFUNDIDAD, INCLUYE: AFINE DE PLANTILLA Y TALUDES, ACARREO DEL MATERIAL A BANCO DE OBRA PARA SU POSTERIOR RETIRO, MANO DE OBRA, ABUNDAMIENTO, EQUIPO Y HERRAMIENTA. (MEDIDO EN TERRENO NATURAL POR SECCIÓN).</t>
  </si>
  <si>
    <t>B3.3</t>
  </si>
  <si>
    <t>B11.1</t>
  </si>
  <si>
    <t>B11.2</t>
  </si>
  <si>
    <t>B11.3</t>
  </si>
  <si>
    <t>B11.4</t>
  </si>
  <si>
    <t>B11.5</t>
  </si>
  <si>
    <t>ALCANTARILLADO SANITARIO</t>
  </si>
  <si>
    <t>SUMINISTRO E INSTALACIÓN DE TUBO PVC CONDUIT S. P. DE 21 MM, INCLUYE: HERRAMIENTA, MATERIAL, DESPERDICIO, ACARREO AL SITIO DE COLOCACIÓN, GUIADO Y MANO DE OBRA.</t>
  </si>
  <si>
    <t>SUMINISTRO E INSTALACIÓN DE CURVA PVC CONDUIT S. P. DE 21 MM, INCLUYE: HERRAMIENTA, MATERIAL, DESPERDICIO, ACARREO AL SITIO DE COLOCACIÓN, GUIADO Y MANO DE OBRA.</t>
  </si>
  <si>
    <r>
      <rPr>
        <sz val="8"/>
        <color rgb="FF000000"/>
        <rFont val="Isidora Bold"/>
      </rPr>
      <t>POSTE METÁLICO</t>
    </r>
    <r>
      <rPr>
        <sz val="8"/>
        <color indexed="8"/>
        <rFont val="Isidora Bold"/>
      </rPr>
      <t xml:space="preserve"> CÓNICO CIRCULAR DE</t>
    </r>
    <r>
      <rPr>
        <sz val="8"/>
        <color rgb="FF000000"/>
        <rFont val="Isidora Bold"/>
      </rPr>
      <t xml:space="preserve"> 7 M,  PERCHA DOBLE</t>
    </r>
    <r>
      <rPr>
        <sz val="8"/>
        <color indexed="8"/>
        <rFont val="Isidora Bold"/>
      </rPr>
      <t>, CON UNA CONICIDAD DE 3.55 MM POR CADA 305 MM FABRICADO CON LAMINA DE ACERO ROLADO EN CALIENTE CALIBRE 11 CON 36,000 LB/PULGADA2 DE RESISTENCIA. LA PLACA BASE ESTÁ FABRICADA CON ACERO ROLADO EN CALIENTE CON 36,000 LB/PULGADA2 DE RESISTENCIA DE DIMENSIONES 280 X 280 MM Y UN ESPESOR DE 12.7 MM DISTANCIA ENTRE PERFORACIONES 190 MM, CON ARO DE REFUERZO DE 127 MM X 5 MM, QUE PERMITE AMPLIAR LA RESISTENCIA AL DETERIORO DEL POSTE POR EFECTOS AMBIENTALES.  QUE CUENTE CON REGISTRO PARA CONEXIONES FABRICADO CON PTR DE 3" X 5" CALIBRE 11 CON 36,000 LB/PULGADA2 DE RESISTENCIA Y LA TAPA DE 80 MM POR 131 MM PREPARADO PARA MONTARSE EN ANCLA DE 4 BASTONES DE 3/4". PINTADO CON ANTICORROSIVO COLOR ROJO OXIDO EN EL INTERIOR Y EL EXTERIOR, Y ACABADO EN EL EXTERIOR CON PINTURA DE ESMALTE ALQUIDÁLICO COLOR BLANCO.  INCLUYE: HERRAMIENTA, SUMINISTRO, FLETES, ACARREOS, ELEVACIÓN, PLOMEADO, EQUIPO Y MANO DE OBRA.</t>
    </r>
  </si>
  <si>
    <r>
      <rPr>
        <sz val="8"/>
        <color rgb="FF000000"/>
        <rFont val="Isidora Bold"/>
      </rPr>
      <t>SUMINISTRO Y COLOCACIÓN DE BRAZO TIPO "I" DE 1.50 m</t>
    </r>
    <r>
      <rPr>
        <sz val="8"/>
        <color indexed="8"/>
        <rFont val="Isidora Bold"/>
      </rPr>
      <t xml:space="preserve"> CED. 30, CON TUBULAR DE 2-3/8", PARA PERCHA EN POSTE METALICO, CON ELEVACION DE</t>
    </r>
    <r>
      <rPr>
        <sz val="8"/>
        <color rgb="FF000000"/>
        <rFont val="Isidora Bold"/>
      </rPr>
      <t xml:space="preserve"> 0.72 m</t>
    </r>
    <r>
      <rPr>
        <sz val="8"/>
        <color indexed="8"/>
        <rFont val="Isidora Bold"/>
      </rPr>
      <t>, PINTURA PRAIMER ANTICORROSIVA ROJO OXIDO Y PINTURA PARA ACABADO SEGÚN COLOR ACORDADO CON LA SUPERVISIÓN DE OBRA, INCLUYE: HERRAMIENTA, SUMINISTRO, FLETES, ACARREOS, ELEVACIÓN, PLOMEADO, EQUIPO Y MANO DE OBRA.</t>
    </r>
  </si>
  <si>
    <t>SUMINISTRO Y COLOCACIÓN DE LUMINARIA LED PUNTA POSTE MODELO ALTAIR IYF 54W, POTENCIA DE 54 WATTS, 120-277 VOLTS, 60 HZ, 4,000°K, ÓPTICA SIMÉTRICA, CON SHORTING CAP, CATALOGO ALTIYF-BTF-5-SA-NDL-54W700-IAMXP-1-C1-GY9007, INCLUYE: HERRAMIENTA, SUMINISTRO, FLETES, ACARREOS, ELEVACIÓN, CONEXIONES, PRUEBAS, EQUIPO Y MANO DE OBRA.</t>
  </si>
  <si>
    <t>SUMINISTRO Y COLOCACIÓN DE POSTE DE SECCIÓN CIRCULAR TIPO CÓNICO PARA ALUMBRADO PÚBLICO DE 5.50 M DE ALTURA, PUNTA POSTE CON NIPLE PARA MONTAJE DE LUMINARIA  DE DIÁMETRO SEGÚN ESPECIFICACIÓN DE LUMINARIA Y CON PLACA BASE DE 280 X 280 MM Y UN ESPESOR DE 19 MM (3/4"), CON 4 BARRENOS  DISTANCIADOS  A 190 MM ENTRE EJES, CON 4 BARRENOS DE  28.6 MM DE DIÁMETRO, CON REGISTRO PARA CONEXIONES DE 195 MM DE LONGITUD X 80 MM DE ANCHO DE FORMA OVALADA, CON UNA TAPA TROQUELADA OVALADA DE ACUERDO A DIBUJO ESQUEMÁTICO, QUE SE  FIJARA MEDIANTE DOS TORNILLOS EN LOS EXTREMOS LONGITUDINALES UBICADA A 60 CM DESDE LA BASE, PINTURA PRIMARIO ANTICORROSIVO ROJO OXIDO Y PINTURA PARA ACABADO SEGÚN COLOR ACORDADO CON LA SUPERVISIÓN DE OBRA, INCLUYE: HERRAMIENTA, SUMINISTRO, FLETES, ACARREOS, ELEVACIÓN, PLOMEADO, EQUIPO Y MANO DE OBRA.</t>
  </si>
  <si>
    <r>
      <rPr>
        <sz val="8"/>
        <color rgb="FF000000"/>
        <rFont val="Isidora Bold"/>
      </rPr>
      <t>SUMINISTRO Y COLOCACIÓN DE ANCLA</t>
    </r>
    <r>
      <rPr>
        <sz val="8"/>
        <color indexed="8"/>
        <rFont val="Isidora Bold"/>
      </rPr>
      <t xml:space="preserve">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  </r>
  </si>
  <si>
    <t>TAPONADO DE DUCTOS EN EL REGISTRO DE ALUMBRADO DE 21 MM DE Ø, POSTERIOR A LA INSTALACIÓN DEL CABLEADO CON ESPUMA DE POLIURETANO (SELLO DUCTO) O SIMILAR, INCLUYE: HERRAMIENTA, MATERIALES, ACARREOS Y MANO DE OBRA.</t>
  </si>
  <si>
    <t>C9</t>
  </si>
  <si>
    <t>C7.1</t>
  </si>
  <si>
    <t>C7.2</t>
  </si>
  <si>
    <t>C7.3</t>
  </si>
  <si>
    <t>CONCRETO HECHO EN OBRA DE F'C= 150 KG/CM2, T.MA. 3/4", R.N., INCLUYE: HERRAMIENTA, ELABORACIÓN DE CONCRETO, ACARREOS, COLADO, VIBRADO, EQUIPO Y MANO DE OBRA.</t>
  </si>
  <si>
    <t xml:space="preserve">FILETES Y BOLEADOS, HECHOS CON MORTERO CEMENTO-ARENA EN PROPORCIÓN 1:3, TANTO INCLINADOS COMO VERTICALES A TIRO DE HILO Y ESCUADRA,  INCLUYE: DESPERDICIOS, ANDAMIOS Y ACARREO DE MATERIALES AL SITIO DE SU UTILIZACIÓN, A CUALQUIER NIVEL. </t>
  </si>
  <si>
    <t>BOQUILLA DE 15 A 20 CM DE ANCHO, CON MORTERO CEMENTO ARENA PROPORCIÓN 1:3, TERMINADO APALILLADO, INCLUYE: MATERIALES, ACARREOS, DESPERDICIOS, MANO DE OBRA, PLOMEADO, NIVELADO, REGLEADO, RECORTES, MANO DE OBRA, EQUIPO Y HERRAMIENTA.</t>
  </si>
  <si>
    <t>SUMINISTRO Y APLICACIÓN DE PINTURA VINÍLICA LÍNEA VINIMEX PREMIUM DE COMEX O SIMILAR A DOS MANOS, EN CUALQUIER COLOR, LIMPIANDO Y PREPARANDO LA SUPERFICIE CON SELLADOR, INCLUYE: MATERIALES, ANDAMIOS, MANO DE OBRA, EQUIPO Y HERRAMIENTA.</t>
  </si>
  <si>
    <t>B13</t>
  </si>
  <si>
    <t>FORJADO DE ESCALONES DE 30X15 CM A BASE DE MURO TIPO TEZÓN DE BLOCK DE JALCRETO 11X14X28 CM, ASENTADO CON MORTERO CEMENTO- ARENA 1:3; Y APLANADO DE 2.50 CM. DE ESPESOR EN MURO Y BOQUILLAS, CON MORTERO CEMENTO-ARENA 1:3, ACABADO PULIDO O APALILLADO,  INCLUYE: HERRAMIENTA, MATERIALES, EQUIPO Y MANO DE OBRA.</t>
  </si>
  <si>
    <t>APLANADO DE 2 CM DE ESPESOR EN MURO CON MORTERO CEMENTO-ARENA 1:3, ACABADO PULIDO O APALILLADO, INCLUYE: MATERIALES, ACARREOS, ANDAMIOS, DESPERDICIOS, MANO DE OBRA, PLOMEADO, NIVELADO, REGLEADO, RECORTES, MANO DE OBRA, EQUIPO Y HERRAMIENTA.</t>
  </si>
  <si>
    <t>MURO DE BLOCK DE JALCRETO SÓLIDO, DE 14 CM DE ESPESOR PROMEDIO, A SOGA, CON BLOCK 11 X 14 X 28 CM, ACABADO COMÚN, ASENTADO CON MORTERO CEMENTO-ARENA EN PROPORCIÓN 1:3, DE 0.00 M A 3.00 M DE ALTURA, INCLUYE: TRAZO, NIVELACIÓN, PLOMEO, ANDAMIOS, MATERIALES, DESPERDICIOS, MANO DE OBRA, LIMPIEZA, ACARREO DE MATERIALES AL SITIO DE SU UTILIZACIÓN A CUALQUIER ALTURA Y HERRAMIENTA.</t>
  </si>
  <si>
    <t>ALBAÑILERÍAS</t>
  </si>
  <si>
    <t>Pavimentación y mejoramiento del entorno urbano de la calle Fresno, calles Moctezuma/Gigantes y Encino, incluye: peatonalización, modernización de redes básicas de alcantarillado, conducción y distribución, infraestructura urbana y obras complementarias, colonia Vistas del Centinela, Municipio de Zapopan, Jalisco</t>
  </si>
  <si>
    <t>DOPI-MUN-R33-PAV-LP-075-2023</t>
  </si>
  <si>
    <t>SUMINISTRO Y COLOCACIÓN CONCRETO PREMEZCLADO PARA  LOSA/ESCALONES (LOSA 10 CM DE ESPESOR, ESCALONES 18 CM DE PERALTE Y HUELLA DE 30 CM), CONCRETO F'C= 200 KG/CM2 CON AGREGADO INTEGRAL DE GRANO DE MÁRMOL H3 (5 KG POR 1 M2), ACABADO LAVADO, INCLUYE: HERRAMIENTA, ACARREOS, PREPARACIÓN DE LA SUPERFICIE, NIVELACIÓN, CIMBRADO, DESCIMBRADO, COLADO, VIBRADO, SUMINISTRO DE MATERIALES, EQUIPO Y MANO DE OBRA.</t>
  </si>
  <si>
    <t>SUMINISTRO Y COLOCACIÓN CONCRETO PREMEZCLADO BOMBEABLE PARA  LOSA/ESCALONES (LOSA 10 CM DE ESPESOR, ESCALONES 18 CM DE PERALTE Y HUELLA DE 30 CM), CONCRETO F'C= 200 KG/CM2 CON AGREGADO INTEGRAL DE GRANO DE MÁRMOL H3 (5 KG POR 1 M2), ACABADO LAVADO, INCLUYE: HERRAMIENTA, ACARREOS, PREPARACIÓN DE LA SUPERFICIE, NIVELACIÓN, CIMBRADO, DESCIMBRADO, BOMBA, COLADO, VIBRADO, SUMINISTRO DE MATERIALES, EQUIPO Y MANO DE OBRA.</t>
  </si>
  <si>
    <t>CONCRETO HECHO EN OBRA DE F'C= 250 KG/CM2, T.MA. 3/4", R.N., INCLUYE: HERRAMIENTA, ELABORACIÓN DE CONCRETO, ACARREOS, ELEVACIONES, COLADO, VIBRADO, EQUIPO Y MANO DE OBRA.</t>
  </si>
  <si>
    <t>DALA DE CONTENCIÓN EN JARDINERAS</t>
  </si>
  <si>
    <t>CONCRETO HECHO EN OBRA DE F'C= 200 KG/CM2, T.MA. 3/4", INCLUYE: HERRAMIENTA, ELABORACIÓN DE CONCRETO, ACARREOS, COLADO, VIBRADO, EQUIPO Y MANO DE OBRA.</t>
  </si>
  <si>
    <t>SUMINISTRO Y PLANTACIÓN DE BUGANBILIA (BOUGAINVILLEA SPP) DE MÍNIMO 1.00 M DE ALTURA Y 1" DE DIÁMETRO EN TRONCO, INCLUYE: HERRAMIENTA, EXCAVACIÓN, CAPA  DE TIERRA VEGETAL, AGUA PARA RIEGO, MANO DE OBRA, RIEGO Y CUIDADOS POR 30 DÍAS.</t>
  </si>
  <si>
    <t>BOQUILLA DE 30 A 34 CM DE ANCHO, CON MORTERO CEMENTO ARENA PROPORCIÓN 1:3, TERMINADO APALILLADO, INCLUYE: MATERIALES, ACARREOS, DESPERDICIOS, MANO DE OBRA, PLOMEADO, NIVELADO, REGLEADO, RECORTES, MANO DE OBRA, EQUIPO Y HERRAMIENTA.</t>
  </si>
  <si>
    <t>HUELLA DE 30 CM DE ANCHO Y 5 CM DE ESPESOR A BASE DE CONCRETO HECHO EN OBRA F'C= 200  KG/CM2., R.N., T.M.A. 19 MM, CON ACABADO ESCOBILLADO, INCLUYE: HERRAMIENTA, CIMBRA PERIMETRAL, ACARREOS, COLADO, CURADO, MATERIAL, EQUIPO Y MANO DE OBRA.</t>
  </si>
  <si>
    <t>MEJORAMIENTO DEL TERRENO NATURAL CON SUELO CEMENTO EN PROPORCIÓN 10:1, COMPACTADO EN CAPAS DE NO MAS DE 20 CM AL 95% DE SU P.V.S.M., CONFORME A LA PRUEBA AASTHO ESTÁNDAR, INCLUYE: EXTENDIDO DEL MATERIAL, HOMOGENIZADO, AFINE DE LA SUPERFICIE, COMPACTADO, MANO DE OBRA, EQUIPO Y HERRAMIENTA.</t>
  </si>
  <si>
    <t>MURO DE CONTENCIÓN Y PUENTE PEATONAL</t>
  </si>
  <si>
    <t xml:space="preserve">CIMBRA PARA MUROS DE CONCRETO, ACABADO APARENTE, INCLUYE: SUMINISTRO DE MATERIALES, ACARREOS, CORTES, HABILITADO, CIMBRADO, DESCIMBRADO, MANO DE OBRA, LIMPIEZA, EQUIPO Y HERRAMIENTA. </t>
  </si>
  <si>
    <t>FILTRO A BASE DE GRAVA O PIEDRA TRONADA (1 1/2" A 3") SIN FINOS, DE 30 CM DE ESPESOR , INCLUYE: HERRAMIENTA, ACARREOS, SUMINISTRO DE MATERIALES, EQUIPO Y MANO DE OBRA.</t>
  </si>
  <si>
    <t>SUMINISTRO Y COLOCACIÓN DE DREN CON TUBO DE PVC SANITARIO DE 2" DE DIÁMETRO, INCLUYE: MATERIAL, ACARREO AL SITIO DE COLOCACIÓN, DESPERDICIOS, MANO DE OBRA, EQUIPO Y HERRAMIENTA.</t>
  </si>
  <si>
    <t>SUMINISTRO E INSTALACIÓN DE MEMBRANA GEOTEXTIL, MODELO GMX-NT350W-10 O SIMILAR EN CALIDAD, NO TEJIDO, DENSIDAD 350 GRAMOS X M2, POLÍMERO 100% VIRGEN, INCLUYE: MATERIALES, HERRAMIENTA, FIJACIÓN, EQUIPO Y MANO DE OBRA.</t>
  </si>
  <si>
    <t>HERRERÍA</t>
  </si>
  <si>
    <t>SUMINISTRO, HABILITADO Y COLOCACIÓN DE PERFILES TUBULARES DE 2" A 2 1/2" CEDULA 30, PARA FABRICACIÓN DE BARANDAL SEGÚN DISEÑO, INCLUYE: UNA MANO DE PRIMARIO ANTICORROSIVO, DOS MANOS DE PINTURA DE ESMALTE ALQUIDÁLICO, COLOR S. M. A., PLACAS BASE PARA FIJAR BARANDAL, MATERIALES, MANO DE OBRA, EQUIPO Y HERRAMIENTA.</t>
  </si>
  <si>
    <t>CANAL PLUVIAL Y PUENTE PEATONAL</t>
  </si>
  <si>
    <t>SUMINISTRO Y COLOCACIÓN DE CONCRETO PREMEZCLADO F'C= 250 KG/CM2, R.R. A 7 DÍAS, T.M.A. 19 MM REV. 14, TIRO DIRECTO, ADICIONANDO IMPERMEABILIZANTE INTEGRAL AL 4% FESTEGRAL O SIMILAR (2 KG POR CADA SACO DE CEMENTO DE 50 KG), INCLUYE: HERRAMIENTA, MATERIALES, COLADO, VIBRADO, DESCIMBRA, CURADO, EQUIPO Y MANO DE OBRA.</t>
  </si>
  <si>
    <t>SUMINISTRO Y COLOCACIÓN DE CONCRETO PREMEZCLADO F'C= 250 KG/CM2, R.R. A 14 DÍAS, T.M.A. 19 MM REV. 14, TIRO DIRECTO, ADICIONANDO IMPERMEABILIZANTE INTEGRAL AL 4% FESTEGRAL O SIMILAR (2 KG POR CADA SACO DE CEMENTO DE 50 KG), INCLUYE: HERRAMIENTA, MATERIALES, COLADO, VIBRADO, DESCIMBRA, CURADO, EQUIPO Y MANO DE OBRA.</t>
  </si>
  <si>
    <t>SUMINISTRO Y COLOCACIÓN DE CONCRETO PREMEZCLADO F'C= 250 KG/CM2, R.N., T.M.A. 19 MM REV. 14, TIRO DIRECTO, ADICIONANDO IMPERMEABILIZANTE INTEGRAL AL 4% FESTEGRAL O SIMILAR (2 KG POR CADA SACO DE CEMENTO DE 50 KG), INCLUYE: HERRAMIENTA, MATERIALES, COLADO, VIBRADO, DESCIMBRA, CURADO, EQUIPO Y MANO DE OBRA.</t>
  </si>
  <si>
    <t>SUMINISTRO Y COLOCACIÓN DE CONCRETO PREMEZCLADO BOMBEABLE  F'C=250 KG/CM2, T.M.A.19 MM, REV. 16 CM, R.R. A 7 DÍAS, ADICIONANDO IMPERMEABILIZANTE INTEGRAL AL 4% FESTEGRAL O SIMILAR (2 KG POR CADA SACO DE CEMENTO DE 50 KG), INCLUYE: SUMINISTRO Y COLOCACIÓN, COLADO, EXTENDIDO, NIVELADO, MATERIALES, MANIOBRAS, BOMBA, VIBRADO, DESPERDICIO, MANO DE OBRA, HERRAMIENTA Y EQUIPO.</t>
  </si>
  <si>
    <t>SUMINISTRO Y COLOCACIÓN DE CONCRETO PREMEZCLADO BOMBEABLE  F'C=250 KG/CM2, T.M.A.19 MM, REV. 16 CM, R.R. A 14 DÍAS, ADICIONANDO IMPERMEABILIZANTE INTEGRAL AL 4% FESTEGRAL O SIMILAR (2 KG POR CADA SACO DE CEMENTO DE 50 KG), INCLUYE: SUMINISTRO Y COLOCACIÓN, COLADO, EXTENDIDO, NIVELADO, MATERIALES, MANIOBRAS, BOMBA, VIBRADO, DESPERDICIO, MANO DE OBRA, HERRAMIENTA Y EQUIPO.</t>
  </si>
  <si>
    <t>SUMINISTRO Y COLOCACIÓN DE CONCRETO PREMEZCLADO BOMBEABLE  F'C=250 KG/CM2, T.M.A.19 MM, REV. 16 CM, R.N., ADICIONANDO IMPERMEABILIZANTE INTEGRAL AL 4% FESTEGRAL O SIMILAR (2 KG POR CADA SACO DE CEMENTO DE 50 KG), INCLUYE: SUMINISTRO Y COLOCACIÓN, COLADO, EXTENDIDO, NIVELADO, MATERIALES, MANIOBRAS, BOMBA, VIBRADO, DESPERDICIO, MANO DE OBRA, HERRAMIENTA Y EQUIPO.</t>
  </si>
  <si>
    <t>SUMINISTRO, HABILITADO Y FABRICACIÓN DE VENTANA VERTEDORA CON MEDIDAS DE 1.00 M X 0.30 M, ELABORADA A BASE DE MARCO DE SOLERA DE 2" X 1/2" A-36 Y TRANSVERSALES DE SOLERA DE 2" X 1/2" A-36 A CADA 10 CM, INCLUYE: HERRAMIENTA, ANCLAS DE SOLERA DE 1" X 1/2", PRIMARIO ANTICORROSIVO, DOS MANOS DE PINTURA DE ESMALTE ALQUIDÁLICO, COLOR S. M. A., MATERIALES, MANO DE OBRA, EQUIPO Y HERRAMIENTA.</t>
  </si>
  <si>
    <t>LICITACION PUBLICA No.</t>
  </si>
  <si>
    <t>RAZÓN SOCIAL DEL LICITANTE</t>
  </si>
  <si>
    <t>PE-1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</si>
  <si>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</si>
  <si>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</si>
  <si>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</si>
  <si>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</si>
  <si>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</si>
  <si>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</si>
  <si>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</si>
  <si>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</si>
  <si>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</si>
  <si>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</si>
  <si>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</si>
  <si>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</si>
  <si>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</si>
  <si>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</si>
  <si>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</si>
  <si>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</si>
  <si>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</si>
  <si>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</si>
  <si>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</si>
  <si>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</si>
  <si>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</si>
  <si>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</si>
  <si>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</si>
  <si>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</si>
  <si>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</si>
  <si>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</si>
  <si>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</si>
  <si>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</si>
  <si>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</si>
  <si>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</si>
  <si>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</si>
  <si>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</si>
  <si>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</si>
  <si>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</si>
  <si>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</si>
  <si>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</si>
  <si>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</si>
  <si>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</si>
  <si>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</si>
  <si>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</si>
  <si>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</si>
  <si>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</si>
  <si>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</si>
  <si>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</si>
  <si>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</si>
  <si>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</si>
  <si>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</si>
  <si>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</si>
  <si>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</si>
  <si>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</si>
  <si>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</si>
  <si>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</si>
  <si>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</si>
  <si>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</si>
  <si>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</si>
  <si>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</si>
  <si>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</si>
  <si>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</si>
  <si>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</si>
  <si>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</si>
  <si>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</si>
  <si>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</si>
  <si>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</si>
  <si>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</si>
  <si>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</si>
  <si>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</si>
  <si>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</si>
  <si>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</si>
  <si>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</si>
  <si>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</si>
  <si>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</si>
  <si>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</si>
  <si>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</si>
  <si>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</si>
  <si>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</si>
  <si>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</si>
  <si>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</si>
  <si>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</si>
  <si>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</si>
  <si>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</si>
  <si>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</si>
  <si>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</si>
  <si>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</si>
  <si>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</si>
  <si>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</si>
  <si>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</si>
  <si>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</si>
  <si>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</si>
  <si>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</si>
  <si>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</si>
  <si>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</si>
  <si>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</si>
  <si>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</si>
  <si>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</si>
  <si>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</si>
  <si>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</si>
  <si>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</si>
  <si>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</si>
  <si>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</si>
  <si>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</si>
  <si>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</si>
  <si>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</si>
  <si>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</si>
  <si>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</si>
  <si>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</si>
  <si>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</si>
  <si>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</si>
  <si>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</si>
  <si>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</si>
  <si>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</si>
  <si>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</si>
  <si>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</si>
  <si>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</si>
  <si>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</si>
  <si>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</si>
  <si>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</si>
  <si>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</si>
  <si>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</si>
  <si>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</si>
  <si>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</si>
  <si>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</si>
  <si>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</si>
  <si>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</si>
  <si>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</si>
  <si>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</si>
  <si>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</si>
  <si>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</si>
  <si>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</si>
  <si>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</si>
  <si>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</si>
  <si>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</si>
  <si>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</si>
  <si>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</si>
  <si>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</si>
  <si>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</si>
  <si>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</si>
  <si>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</si>
  <si>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</si>
  <si>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</si>
  <si>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</si>
  <si>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</si>
  <si>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</si>
  <si>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</si>
  <si>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</si>
  <si>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</si>
  <si>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</si>
  <si>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</si>
  <si>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</si>
  <si>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</si>
  <si>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</si>
  <si>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</si>
  <si>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</si>
  <si>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</si>
  <si>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</si>
  <si>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</si>
  <si>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</si>
  <si>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</si>
  <si>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</si>
  <si>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</si>
  <si>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</si>
  <si>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</si>
  <si>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</si>
  <si>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</si>
  <si>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</si>
  <si>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</si>
  <si>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</si>
  <si>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</si>
  <si>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</si>
  <si>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</si>
  <si>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</si>
  <si>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</si>
  <si>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</si>
  <si>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</si>
  <si>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</si>
  <si>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</si>
  <si>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</si>
  <si>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</si>
  <si>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</si>
  <si>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</si>
  <si>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</si>
  <si>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</si>
  <si>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</si>
  <si>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</si>
  <si>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</si>
  <si>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</si>
  <si>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</si>
  <si>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</si>
  <si>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</si>
  <si>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</si>
  <si>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</si>
  <si>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</si>
  <si>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</si>
  <si>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</si>
  <si>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</si>
  <si>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DOPI-195</t>
  </si>
  <si>
    <t>DOPI-196</t>
  </si>
  <si>
    <t>DOPI-197</t>
  </si>
  <si>
    <t>DOPI-198</t>
  </si>
  <si>
    <t>DOPI-199</t>
  </si>
  <si>
    <t>DOPI-200</t>
  </si>
  <si>
    <t>DOPI-201</t>
  </si>
  <si>
    <t>DOPI-202</t>
  </si>
  <si>
    <t>DOPI-203</t>
  </si>
  <si>
    <t>DOPI-204</t>
  </si>
  <si>
    <t>DOPI-205</t>
  </si>
  <si>
    <t>DOPI-206</t>
  </si>
  <si>
    <t>DOPI-207</t>
  </si>
  <si>
    <t>DOPI-208</t>
  </si>
  <si>
    <t>DOPI-209</t>
  </si>
  <si>
    <t>DOPI-210</t>
  </si>
  <si>
    <t>DOPI-211</t>
  </si>
  <si>
    <t>DOPI-212</t>
  </si>
  <si>
    <t>DOPI-213</t>
  </si>
  <si>
    <t>DOPI-214</t>
  </si>
  <si>
    <t>DOPI-215</t>
  </si>
  <si>
    <t>DOPI-216</t>
  </si>
  <si>
    <t>DOPI-217</t>
  </si>
  <si>
    <t>DOPI-218</t>
  </si>
  <si>
    <t>DOPI-219</t>
  </si>
  <si>
    <t>DOPI-220</t>
  </si>
  <si>
    <t>DOPI-221</t>
  </si>
  <si>
    <t>DOPI-222</t>
  </si>
  <si>
    <t>DOPI-223</t>
  </si>
  <si>
    <t>DOPI-224</t>
  </si>
  <si>
    <t>DOPI-225</t>
  </si>
  <si>
    <t>DOPI-226</t>
  </si>
  <si>
    <t>DOPI-227</t>
  </si>
  <si>
    <t>DOPI-228</t>
  </si>
  <si>
    <t>DOPI-229</t>
  </si>
  <si>
    <t>DOPI-230</t>
  </si>
  <si>
    <t>DOPI-231</t>
  </si>
  <si>
    <t>DOPI-232</t>
  </si>
  <si>
    <t>DOPI-233</t>
  </si>
  <si>
    <t>DOPI-234</t>
  </si>
  <si>
    <t>DOPI-235</t>
  </si>
  <si>
    <t>DOPI-236</t>
  </si>
  <si>
    <t>DOPI-237</t>
  </si>
  <si>
    <t>DOPI-238</t>
  </si>
  <si>
    <t>DOPI-239</t>
  </si>
  <si>
    <t>DOPI-240</t>
  </si>
  <si>
    <t>DOPI-241</t>
  </si>
  <si>
    <t>DOPI-242</t>
  </si>
  <si>
    <t>DOPI-243</t>
  </si>
  <si>
    <t>DOPI-244</t>
  </si>
  <si>
    <t>DOPI-245</t>
  </si>
  <si>
    <t>DOPI-246</t>
  </si>
  <si>
    <t>DOPI-247</t>
  </si>
  <si>
    <t>DOPI-248</t>
  </si>
  <si>
    <t>DOPI-249</t>
  </si>
  <si>
    <t>DOPI-250</t>
  </si>
  <si>
    <t>DOPI-251</t>
  </si>
  <si>
    <t>DOPI-252</t>
  </si>
  <si>
    <t>DOPI-253</t>
  </si>
  <si>
    <t>DOPI-254</t>
  </si>
  <si>
    <t>DOPI-255</t>
  </si>
  <si>
    <t>DOPI-256</t>
  </si>
  <si>
    <t>DOPI-257</t>
  </si>
  <si>
    <t>DOPI-258</t>
  </si>
  <si>
    <t>DOPI-259</t>
  </si>
  <si>
    <t>DOPI-260</t>
  </si>
  <si>
    <t>DOPI-261</t>
  </si>
  <si>
    <t>DOPI-262</t>
  </si>
  <si>
    <t>DOPI-263</t>
  </si>
  <si>
    <t>DOPI-264</t>
  </si>
  <si>
    <t>DOPI-265</t>
  </si>
  <si>
    <t>DOPI-266</t>
  </si>
  <si>
    <t>DOPI-267</t>
  </si>
  <si>
    <t>DOPI-268</t>
  </si>
  <si>
    <t>DOPI-269</t>
  </si>
  <si>
    <t>DOPI-270</t>
  </si>
  <si>
    <t>DOPI-271</t>
  </si>
  <si>
    <t>DOPI-272</t>
  </si>
  <si>
    <t>DOPI-273</t>
  </si>
  <si>
    <t>DOPI-274</t>
  </si>
  <si>
    <t>DOPI-275</t>
  </si>
  <si>
    <t>DOPI-276</t>
  </si>
  <si>
    <t>DOPI-277</t>
  </si>
  <si>
    <t>DOPI-278</t>
  </si>
  <si>
    <t>DOPI-279</t>
  </si>
  <si>
    <t>DOPI-280</t>
  </si>
  <si>
    <t>DOPI-281</t>
  </si>
  <si>
    <t>DOPI-282</t>
  </si>
  <si>
    <t>DOPI-283</t>
  </si>
  <si>
    <t>DOPI-284</t>
  </si>
  <si>
    <t>DOPI-285</t>
  </si>
  <si>
    <t>DOPI-286</t>
  </si>
  <si>
    <t>DOPI-287</t>
  </si>
  <si>
    <t>DOPI-288</t>
  </si>
  <si>
    <t>DOPI-289</t>
  </si>
  <si>
    <t>DOPI-290</t>
  </si>
  <si>
    <t>DOPI-291</t>
  </si>
  <si>
    <t>DOPI-292</t>
  </si>
  <si>
    <t>DOPI-293</t>
  </si>
  <si>
    <t>DOPI-294</t>
  </si>
  <si>
    <t>DOPI-295</t>
  </si>
  <si>
    <t>DOPI-296</t>
  </si>
  <si>
    <t>DOPI-297</t>
  </si>
  <si>
    <t>DOPI-298</t>
  </si>
  <si>
    <t>DOPI-299</t>
  </si>
  <si>
    <t>DOPI-300</t>
  </si>
  <si>
    <t>DOPI-301</t>
  </si>
  <si>
    <t>DOPI-302</t>
  </si>
  <si>
    <t>DOPI-303</t>
  </si>
  <si>
    <t>DOPI-304</t>
  </si>
  <si>
    <t>DOPI-305</t>
  </si>
  <si>
    <t>DOPI-306</t>
  </si>
  <si>
    <t>DOPI-307</t>
  </si>
  <si>
    <t>DOPI-308</t>
  </si>
  <si>
    <t>DOPI-309</t>
  </si>
  <si>
    <t>DOPI-310</t>
  </si>
  <si>
    <t>DOPI-311</t>
  </si>
  <si>
    <t>DOPI-312</t>
  </si>
  <si>
    <t>DOPI-313</t>
  </si>
  <si>
    <t>DOPI-314</t>
  </si>
  <si>
    <t>DOPI-315</t>
  </si>
  <si>
    <t>DOPI-316</t>
  </si>
  <si>
    <t>DOPI-317</t>
  </si>
  <si>
    <t>DOPI-318</t>
  </si>
  <si>
    <t>DOPI-319</t>
  </si>
  <si>
    <t>DOPI-320</t>
  </si>
  <si>
    <t>DOPI-321</t>
  </si>
  <si>
    <t>DOPI-322</t>
  </si>
  <si>
    <t>DOPI-323</t>
  </si>
  <si>
    <t>DOPI-324</t>
  </si>
  <si>
    <t>DOPI-325</t>
  </si>
  <si>
    <t>DOPI-326</t>
  </si>
  <si>
    <t>DOPI-327</t>
  </si>
  <si>
    <t>DOPI-328</t>
  </si>
  <si>
    <t>DOPI-329</t>
  </si>
  <si>
    <t>DOPI-330</t>
  </si>
  <si>
    <t>DOPI-331</t>
  </si>
  <si>
    <t>DOPI-332</t>
  </si>
  <si>
    <t>DOPI-333</t>
  </si>
  <si>
    <t>DOPI-334</t>
  </si>
  <si>
    <t>DOPI-335</t>
  </si>
  <si>
    <t>DOPI-336</t>
  </si>
  <si>
    <t>DOPI-337</t>
  </si>
  <si>
    <t>DOPI-338</t>
  </si>
  <si>
    <t>DOPI-339</t>
  </si>
  <si>
    <t>DOPI-340</t>
  </si>
  <si>
    <t>DOPI-341</t>
  </si>
  <si>
    <t>DOPI-342</t>
  </si>
  <si>
    <t>DOPI-343</t>
  </si>
  <si>
    <t>DOPI-344</t>
  </si>
  <si>
    <t>DOPI-345</t>
  </si>
  <si>
    <t>DOPI-346</t>
  </si>
  <si>
    <t>RESUMEN DE PARTIDAS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</si>
</sst>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indexed="64"/>
      <name val="Isidora Bold"/>
    </font>
    <font>
      <sz val="10"/>
      <color indexed="64"/>
      <name val="Isidora Bold"/>
    </font>
    <font>
      <sz val="9"/>
      <name val="Isidora Bold"/>
    </font>
    <font>
      <b/>
      <sz val="9"/>
      <name val="Isidora Bold"/>
    </font>
    <font>
      <b/>
      <sz val="10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sz val="12"/>
      <name val="Isidora Bold"/>
    </font>
    <font>
      <b/>
      <sz val="8"/>
      <color indexed="64"/>
      <name val="Isidora Bold"/>
    </font>
    <font>
      <b/>
      <sz val="10"/>
      <color indexed="64"/>
      <name val="Isidora Bold"/>
    </font>
    <font>
      <sz val="10"/>
      <color theme="8" tint="-0.249977111117893"/>
      <name val="Isidora Bold"/>
    </font>
    <font>
      <b/>
      <sz val="10"/>
      <color rgb="FF0070C0"/>
      <name val="Isidora Bold"/>
    </font>
    <font>
      <sz val="8"/>
      <name val="Isidora Bold"/>
    </font>
    <font>
      <sz val="8"/>
      <color rgb="FF000000"/>
      <name val="Isidora Bold"/>
    </font>
    <font>
      <b/>
      <sz val="10"/>
      <color theme="0"/>
      <name val="Isidora Bold"/>
    </font>
    <font>
      <b/>
      <sz val="11"/>
      <name val="Isidora Bold"/>
    </font>
    <font>
      <b/>
      <sz val="12"/>
      <name val="Isidora Bold"/>
    </font>
    <font>
      <sz val="11"/>
      <color theme="1"/>
      <name val="Isidora Bold"/>
    </font>
    <font>
      <sz val="8"/>
      <color indexed="8"/>
      <name val="Isidora Bold"/>
    </font>
    <font>
      <sz val="10"/>
      <color rgb="FF002060"/>
      <name val="Isidora Bold"/>
    </font>
    <font>
      <b/>
      <sz val="10"/>
      <color theme="1"/>
      <name val="Isidora Bold"/>
    </font>
    <font>
      <b/>
      <sz val="10"/>
      <color rgb="FF002060"/>
      <name val="Isidora Bold"/>
    </font>
    <font>
      <sz val="10"/>
      <color rgb="FF0070C0"/>
      <name val="Isidora Bold"/>
    </font>
    <font>
      <sz val="8"/>
      <name val="Calibri"/>
      <family val="2"/>
      <scheme val="minor"/>
    </font>
    <font>
      <b/>
      <sz val="8"/>
      <name val="Isidora Bold"/>
    </font>
    <font>
      <sz val="10"/>
      <color theme="8" tint="-0.249977111117893"/>
      <name val="Arial"/>
      <family val="2"/>
    </font>
    <font>
      <b/>
      <sz val="20"/>
      <name val="Isidora Bold"/>
    </font>
    <font>
      <b/>
      <sz val="22"/>
      <name val="Isidora Bold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</cellStyleXfs>
  <cellXfs count="118">
    <xf numFmtId="0" fontId="0" fillId="0" borderId="0" xfId="0"/>
    <xf numFmtId="0" fontId="6" fillId="0" borderId="0" xfId="3" applyFont="1"/>
    <xf numFmtId="0" fontId="7" fillId="0" borderId="0" xfId="3" applyFont="1"/>
    <xf numFmtId="4" fontId="7" fillId="0" borderId="0" xfId="3" applyNumberFormat="1" applyFont="1"/>
    <xf numFmtId="0" fontId="8" fillId="0" borderId="1" xfId="2" applyFont="1" applyBorder="1" applyAlignment="1">
      <alignment vertical="top" wrapText="1"/>
    </xf>
    <xf numFmtId="0" fontId="9" fillId="0" borderId="2" xfId="2" applyFont="1" applyBorder="1" applyAlignment="1">
      <alignment horizontal="justify" vertical="top" wrapText="1"/>
    </xf>
    <xf numFmtId="0" fontId="8" fillId="0" borderId="2" xfId="2" applyFont="1" applyBorder="1" applyAlignment="1">
      <alignment vertical="top" wrapText="1"/>
    </xf>
    <xf numFmtId="0" fontId="8" fillId="0" borderId="4" xfId="2" applyFont="1" applyBorder="1" applyAlignment="1">
      <alignment vertical="top" wrapText="1"/>
    </xf>
    <xf numFmtId="0" fontId="9" fillId="0" borderId="5" xfId="2" applyFont="1" applyBorder="1" applyAlignment="1">
      <alignment horizontal="justify" vertical="top" wrapText="1"/>
    </xf>
    <xf numFmtId="0" fontId="8" fillId="0" borderId="5" xfId="2" applyFont="1" applyBorder="1" applyAlignment="1">
      <alignment vertical="top" wrapText="1"/>
    </xf>
    <xf numFmtId="165" fontId="11" fillId="0" borderId="5" xfId="2" applyNumberFormat="1" applyFont="1" applyBorder="1" applyAlignment="1">
      <alignment vertical="top"/>
    </xf>
    <xf numFmtId="0" fontId="8" fillId="0" borderId="3" xfId="2" applyFont="1" applyBorder="1" applyAlignment="1">
      <alignment horizontal="center" vertical="top"/>
    </xf>
    <xf numFmtId="2" fontId="8" fillId="0" borderId="3" xfId="2" applyNumberFormat="1" applyFont="1" applyBorder="1" applyAlignment="1">
      <alignment horizontal="right" vertical="top"/>
    </xf>
    <xf numFmtId="164" fontId="9" fillId="0" borderId="3" xfId="2" applyNumberFormat="1" applyFont="1" applyBorder="1" applyAlignment="1">
      <alignment horizontal="right" vertical="top"/>
    </xf>
    <xf numFmtId="0" fontId="8" fillId="0" borderId="0" xfId="2" applyFont="1" applyAlignment="1">
      <alignment horizontal="center" vertical="top"/>
    </xf>
    <xf numFmtId="2" fontId="8" fillId="0" borderId="0" xfId="2" applyNumberFormat="1" applyFont="1" applyAlignment="1">
      <alignment horizontal="right" vertical="top"/>
    </xf>
    <xf numFmtId="164" fontId="9" fillId="0" borderId="0" xfId="2" applyNumberFormat="1" applyFont="1" applyAlignment="1">
      <alignment horizontal="right" vertical="top"/>
    </xf>
    <xf numFmtId="0" fontId="9" fillId="0" borderId="5" xfId="2" applyFont="1" applyBorder="1" applyAlignment="1">
      <alignment horizontal="center" vertical="top" wrapText="1"/>
    </xf>
    <xf numFmtId="0" fontId="13" fillId="0" borderId="5" xfId="2" applyFont="1" applyBorder="1" applyAlignment="1">
      <alignment horizontal="left"/>
    </xf>
    <xf numFmtId="0" fontId="8" fillId="0" borderId="7" xfId="2" applyFont="1" applyBorder="1" applyAlignment="1">
      <alignment horizontal="center" vertical="top"/>
    </xf>
    <xf numFmtId="2" fontId="8" fillId="0" borderId="7" xfId="2" applyNumberFormat="1" applyFont="1" applyBorder="1" applyAlignment="1">
      <alignment horizontal="right" vertical="top"/>
    </xf>
    <xf numFmtId="164" fontId="9" fillId="0" borderId="7" xfId="2" applyNumberFormat="1" applyFont="1" applyBorder="1" applyAlignment="1">
      <alignment horizontal="right" vertical="top"/>
    </xf>
    <xf numFmtId="0" fontId="8" fillId="0" borderId="5" xfId="2" applyFont="1" applyBorder="1" applyAlignment="1">
      <alignment vertical="top"/>
    </xf>
    <xf numFmtId="0" fontId="9" fillId="0" borderId="2" xfId="5" applyFont="1" applyBorder="1" applyAlignment="1">
      <alignment horizontal="center" vertical="top" wrapText="1"/>
    </xf>
    <xf numFmtId="0" fontId="8" fillId="0" borderId="6" xfId="2" applyFont="1" applyBorder="1" applyAlignment="1">
      <alignment vertical="top" wrapText="1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justify" wrapText="1"/>
    </xf>
    <xf numFmtId="0" fontId="14" fillId="0" borderId="0" xfId="2" applyFont="1" applyAlignment="1">
      <alignment horizontal="centerContinuous"/>
    </xf>
    <xf numFmtId="4" fontId="14" fillId="0" borderId="0" xfId="2" applyNumberFormat="1" applyFont="1" applyAlignment="1">
      <alignment horizontal="center"/>
    </xf>
    <xf numFmtId="0" fontId="15" fillId="0" borderId="0" xfId="3" applyFont="1" applyAlignment="1">
      <alignment horizontal="right" vertical="top"/>
    </xf>
    <xf numFmtId="0" fontId="6" fillId="0" borderId="0" xfId="3" applyFont="1" applyAlignment="1">
      <alignment vertical="top" wrapText="1"/>
    </xf>
    <xf numFmtId="49" fontId="9" fillId="2" borderId="0" xfId="2" applyNumberFormat="1" applyFont="1" applyFill="1" applyAlignment="1">
      <alignment horizontal="center" vertical="center" wrapText="1"/>
    </xf>
    <xf numFmtId="49" fontId="16" fillId="3" borderId="0" xfId="3" applyNumberFormat="1" applyFont="1" applyFill="1" applyAlignment="1">
      <alignment horizontal="center" vertical="center" wrapText="1"/>
    </xf>
    <xf numFmtId="44" fontId="10" fillId="3" borderId="0" xfId="1" applyFont="1" applyFill="1" applyBorder="1" applyAlignment="1">
      <alignment horizontal="center" vertical="top" wrapText="1"/>
    </xf>
    <xf numFmtId="0" fontId="17" fillId="0" borderId="0" xfId="3" applyFont="1" applyAlignment="1">
      <alignment wrapText="1"/>
    </xf>
    <xf numFmtId="0" fontId="18" fillId="2" borderId="0" xfId="3" applyFont="1" applyFill="1" applyAlignment="1">
      <alignment horizontal="center" vertical="center" wrapText="1"/>
    </xf>
    <xf numFmtId="0" fontId="18" fillId="2" borderId="0" xfId="3" applyFont="1" applyFill="1" applyAlignment="1">
      <alignment horizontal="justify" vertical="top"/>
    </xf>
    <xf numFmtId="0" fontId="18" fillId="2" borderId="0" xfId="3" applyFont="1" applyFill="1" applyAlignment="1">
      <alignment horizontal="center" vertical="top" wrapText="1"/>
    </xf>
    <xf numFmtId="164" fontId="18" fillId="2" borderId="0" xfId="3" applyNumberFormat="1" applyFont="1" applyFill="1" applyAlignment="1">
      <alignment horizontal="right" vertical="top" wrapText="1"/>
    </xf>
    <xf numFmtId="44" fontId="18" fillId="2" borderId="0" xfId="1" applyFont="1" applyFill="1" applyBorder="1" applyAlignment="1">
      <alignment horizontal="center" vertical="top" wrapText="1"/>
    </xf>
    <xf numFmtId="164" fontId="18" fillId="2" borderId="0" xfId="3" applyNumberFormat="1" applyFont="1" applyFill="1" applyAlignment="1">
      <alignment horizontal="left" vertical="top" wrapText="1"/>
    </xf>
    <xf numFmtId="49" fontId="19" fillId="0" borderId="0" xfId="0" applyNumberFormat="1" applyFont="1" applyAlignment="1">
      <alignment horizontal="center" vertical="top"/>
    </xf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horizontal="center" vertical="top"/>
    </xf>
    <xf numFmtId="4" fontId="19" fillId="0" borderId="0" xfId="0" applyNumberFormat="1" applyFont="1" applyAlignment="1">
      <alignment horizontal="right" vertical="top"/>
    </xf>
    <xf numFmtId="164" fontId="19" fillId="0" borderId="0" xfId="0" applyNumberFormat="1" applyFont="1" applyAlignment="1">
      <alignment horizontal="right" vertical="justify"/>
    </xf>
    <xf numFmtId="0" fontId="20" fillId="0" borderId="0" xfId="0" applyFont="1" applyAlignment="1">
      <alignment horizontal="center" vertical="top" wrapText="1"/>
    </xf>
    <xf numFmtId="44" fontId="6" fillId="0" borderId="0" xfId="1" applyFont="1" applyFill="1" applyBorder="1" applyAlignment="1">
      <alignment horizontal="center" vertical="top" wrapText="1"/>
    </xf>
    <xf numFmtId="2" fontId="16" fillId="3" borderId="0" xfId="3" applyNumberFormat="1" applyFont="1" applyFill="1" applyAlignment="1">
      <alignment vertical="top"/>
    </xf>
    <xf numFmtId="4" fontId="20" fillId="0" borderId="0" xfId="0" applyNumberFormat="1" applyFont="1" applyAlignment="1">
      <alignment horizontal="center" vertical="top" wrapText="1"/>
    </xf>
    <xf numFmtId="0" fontId="7" fillId="4" borderId="0" xfId="3" applyFont="1" applyFill="1"/>
    <xf numFmtId="0" fontId="7" fillId="0" borderId="0" xfId="3" applyFont="1" applyAlignment="1">
      <alignment wrapText="1"/>
    </xf>
    <xf numFmtId="49" fontId="16" fillId="0" borderId="0" xfId="3" applyNumberFormat="1" applyFont="1" applyAlignment="1">
      <alignment horizontal="center" vertical="center" wrapText="1"/>
    </xf>
    <xf numFmtId="164" fontId="16" fillId="0" borderId="0" xfId="3" applyNumberFormat="1" applyFont="1" applyAlignment="1">
      <alignment horizontal="right" vertical="top" wrapText="1"/>
    </xf>
    <xf numFmtId="0" fontId="18" fillId="0" borderId="0" xfId="3" applyFont="1" applyAlignment="1">
      <alignment horizontal="center" vertical="center" wrapText="1"/>
    </xf>
    <xf numFmtId="0" fontId="18" fillId="0" borderId="0" xfId="3" applyFont="1" applyAlignment="1">
      <alignment horizontal="justify" vertical="top"/>
    </xf>
    <xf numFmtId="0" fontId="16" fillId="0" borderId="0" xfId="3" applyFont="1" applyAlignment="1">
      <alignment vertical="top" wrapText="1"/>
    </xf>
    <xf numFmtId="4" fontId="21" fillId="0" borderId="0" xfId="3" applyNumberFormat="1" applyFont="1" applyAlignment="1">
      <alignment horizontal="right" vertical="top" wrapText="1"/>
    </xf>
    <xf numFmtId="164" fontId="18" fillId="0" borderId="0" xfId="1" applyNumberFormat="1" applyFont="1" applyFill="1" applyBorder="1" applyAlignment="1">
      <alignment horizontal="right" vertical="top"/>
    </xf>
    <xf numFmtId="2" fontId="18" fillId="0" borderId="0" xfId="3" applyNumberFormat="1" applyFont="1" applyAlignment="1">
      <alignment horizontal="justify" vertical="top"/>
    </xf>
    <xf numFmtId="44" fontId="18" fillId="0" borderId="0" xfId="3" applyNumberFormat="1" applyFont="1" applyAlignment="1">
      <alignment horizontal="justify" vertical="top"/>
    </xf>
    <xf numFmtId="164" fontId="22" fillId="2" borderId="0" xfId="1" applyNumberFormat="1" applyFont="1" applyFill="1" applyBorder="1" applyAlignment="1">
      <alignment horizontal="right" vertical="top" wrapText="1"/>
    </xf>
    <xf numFmtId="164" fontId="22" fillId="2" borderId="0" xfId="3" applyNumberFormat="1" applyFont="1" applyFill="1" applyAlignment="1">
      <alignment horizontal="right" vertical="top" wrapText="1"/>
    </xf>
    <xf numFmtId="164" fontId="23" fillId="2" borderId="0" xfId="3" applyNumberFormat="1" applyFont="1" applyFill="1" applyAlignment="1">
      <alignment horizontal="right" vertical="top" wrapText="1"/>
    </xf>
    <xf numFmtId="0" fontId="24" fillId="0" borderId="0" xfId="0" applyFont="1"/>
    <xf numFmtId="0" fontId="17" fillId="0" borderId="0" xfId="3" applyFont="1" applyAlignment="1">
      <alignment horizontal="center" vertical="center" wrapText="1"/>
    </xf>
    <xf numFmtId="4" fontId="17" fillId="0" borderId="0" xfId="3" applyNumberFormat="1" applyFont="1" applyAlignment="1">
      <alignment wrapText="1"/>
    </xf>
    <xf numFmtId="0" fontId="26" fillId="4" borderId="0" xfId="3" applyFont="1" applyFill="1"/>
    <xf numFmtId="49" fontId="27" fillId="3" borderId="0" xfId="3" applyNumberFormat="1" applyFont="1" applyFill="1" applyAlignment="1">
      <alignment horizontal="center" vertical="center" wrapText="1"/>
    </xf>
    <xf numFmtId="2" fontId="27" fillId="3" borderId="0" xfId="3" applyNumberFormat="1" applyFont="1" applyFill="1" applyAlignment="1">
      <alignment vertical="top"/>
    </xf>
    <xf numFmtId="2" fontId="28" fillId="3" borderId="0" xfId="3" applyNumberFormat="1" applyFont="1" applyFill="1" applyAlignment="1">
      <alignment vertical="top"/>
    </xf>
    <xf numFmtId="44" fontId="28" fillId="3" borderId="0" xfId="1" applyFont="1" applyFill="1" applyBorder="1" applyAlignment="1">
      <alignment horizontal="center" vertical="top" wrapText="1"/>
    </xf>
    <xf numFmtId="0" fontId="29" fillId="0" borderId="0" xfId="3" applyFont="1" applyAlignment="1">
      <alignment wrapText="1"/>
    </xf>
    <xf numFmtId="2" fontId="20" fillId="0" borderId="0" xfId="0" applyNumberFormat="1" applyFont="1" applyAlignment="1">
      <alignment horizontal="center" vertical="top" wrapText="1"/>
    </xf>
    <xf numFmtId="44" fontId="6" fillId="0" borderId="0" xfId="1" applyFont="1" applyAlignment="1">
      <alignment horizontal="center" vertical="top" wrapText="1"/>
    </xf>
    <xf numFmtId="0" fontId="19" fillId="0" borderId="0" xfId="0" applyFont="1" applyFill="1" applyAlignment="1">
      <alignment horizontal="justify" vertical="top" wrapText="1"/>
    </xf>
    <xf numFmtId="0" fontId="19" fillId="0" borderId="0" xfId="0" applyFont="1" applyFill="1" applyAlignment="1">
      <alignment horizontal="center" vertical="top"/>
    </xf>
    <xf numFmtId="4" fontId="19" fillId="0" borderId="0" xfId="0" applyNumberFormat="1" applyFont="1" applyFill="1" applyAlignment="1">
      <alignment horizontal="right" vertical="top"/>
    </xf>
    <xf numFmtId="0" fontId="32" fillId="0" borderId="0" xfId="3" applyFont="1" applyAlignment="1">
      <alignment wrapText="1"/>
    </xf>
    <xf numFmtId="0" fontId="10" fillId="0" borderId="1" xfId="2" applyFont="1" applyBorder="1" applyAlignment="1">
      <alignment horizontal="center" vertical="top" wrapText="1"/>
    </xf>
    <xf numFmtId="0" fontId="10" fillId="0" borderId="3" xfId="2" applyFont="1" applyBorder="1" applyAlignment="1">
      <alignment horizontal="center" vertical="top" wrapText="1"/>
    </xf>
    <xf numFmtId="2" fontId="12" fillId="0" borderId="5" xfId="4" applyNumberFormat="1" applyFont="1" applyBorder="1" applyAlignment="1">
      <alignment horizontal="justify" vertical="top" wrapText="1"/>
    </xf>
    <xf numFmtId="2" fontId="12" fillId="0" borderId="8" xfId="4" applyNumberFormat="1" applyFont="1" applyBorder="1" applyAlignment="1">
      <alignment horizontal="justify" vertical="top" wrapText="1"/>
    </xf>
    <xf numFmtId="0" fontId="9" fillId="0" borderId="1" xfId="2" applyFont="1" applyBorder="1" applyAlignment="1">
      <alignment horizontal="center" vertical="top" wrapText="1"/>
    </xf>
    <xf numFmtId="0" fontId="9" fillId="0" borderId="3" xfId="2" applyFont="1" applyBorder="1" applyAlignment="1">
      <alignment horizontal="center" vertical="top" wrapText="1"/>
    </xf>
    <xf numFmtId="0" fontId="8" fillId="0" borderId="5" xfId="2" applyFont="1" applyBorder="1" applyAlignment="1">
      <alignment horizontal="justify" vertical="top" wrapText="1"/>
    </xf>
    <xf numFmtId="0" fontId="8" fillId="0" borderId="8" xfId="2" applyFont="1" applyBorder="1" applyAlignment="1">
      <alignment horizontal="justify" vertical="top" wrapText="1"/>
    </xf>
    <xf numFmtId="0" fontId="8" fillId="0" borderId="4" xfId="2" applyFont="1" applyBorder="1" applyAlignment="1">
      <alignment horizontal="center" vertical="top" wrapText="1"/>
    </xf>
    <xf numFmtId="0" fontId="8" fillId="0" borderId="6" xfId="2" applyFont="1" applyBorder="1" applyAlignment="1">
      <alignment horizontal="center" vertical="top" wrapText="1"/>
    </xf>
    <xf numFmtId="0" fontId="8" fillId="0" borderId="7" xfId="2" applyFont="1" applyBorder="1" applyAlignment="1">
      <alignment horizontal="center" vertical="top" wrapText="1"/>
    </xf>
    <xf numFmtId="0" fontId="9" fillId="2" borderId="9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10" fillId="2" borderId="0" xfId="5" applyFont="1" applyFill="1" applyAlignment="1">
      <alignment horizontal="center" vertical="center" wrapText="1"/>
    </xf>
    <xf numFmtId="0" fontId="23" fillId="2" borderId="0" xfId="5" applyFont="1" applyFill="1" applyAlignment="1">
      <alignment horizontal="center" vertical="center" wrapText="1"/>
    </xf>
    <xf numFmtId="0" fontId="10" fillId="0" borderId="14" xfId="2" applyFont="1" applyBorder="1" applyAlignment="1">
      <alignment horizontal="center" vertical="top" wrapText="1"/>
    </xf>
    <xf numFmtId="14" fontId="8" fillId="0" borderId="3" xfId="2" applyNumberFormat="1" applyFont="1" applyFill="1" applyBorder="1" applyAlignment="1">
      <alignment horizontal="justify" vertical="top" wrapText="1"/>
    </xf>
    <xf numFmtId="14" fontId="8" fillId="0" borderId="0" xfId="2" applyNumberFormat="1" applyFont="1" applyFill="1" applyAlignment="1">
      <alignment horizontal="justify" vertical="top" wrapText="1"/>
    </xf>
    <xf numFmtId="14" fontId="8" fillId="0" borderId="7" xfId="2" applyNumberFormat="1" applyFont="1" applyFill="1" applyBorder="1" applyAlignment="1">
      <alignment horizontal="justify" vertical="top" wrapText="1"/>
    </xf>
    <xf numFmtId="0" fontId="8" fillId="0" borderId="0" xfId="2" applyFont="1" applyBorder="1" applyAlignment="1">
      <alignment horizontal="center" vertical="top" wrapText="1"/>
    </xf>
    <xf numFmtId="0" fontId="8" fillId="0" borderId="12" xfId="2" applyFont="1" applyBorder="1" applyAlignment="1">
      <alignment horizontal="center" vertical="top" wrapText="1"/>
    </xf>
    <xf numFmtId="0" fontId="8" fillId="0" borderId="13" xfId="2" applyFont="1" applyBorder="1" applyAlignment="1">
      <alignment horizontal="center" vertical="top" wrapText="1"/>
    </xf>
    <xf numFmtId="0" fontId="9" fillId="0" borderId="14" xfId="2" applyFont="1" applyBorder="1" applyAlignment="1">
      <alignment horizontal="center" vertical="top" wrapText="1"/>
    </xf>
    <xf numFmtId="0" fontId="34" fillId="0" borderId="5" xfId="5" applyFont="1" applyBorder="1" applyAlignment="1">
      <alignment horizontal="center" vertical="center" wrapText="1"/>
    </xf>
    <xf numFmtId="0" fontId="34" fillId="0" borderId="8" xfId="5" applyFont="1" applyBorder="1" applyAlignment="1">
      <alignment horizontal="center" vertical="center" wrapText="1"/>
    </xf>
    <xf numFmtId="0" fontId="33" fillId="0" borderId="4" xfId="2" applyFont="1" applyFill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 wrapText="1"/>
    </xf>
    <xf numFmtId="0" fontId="33" fillId="0" borderId="12" xfId="2" applyFont="1" applyFill="1" applyBorder="1" applyAlignment="1">
      <alignment horizontal="center" vertical="center" wrapText="1"/>
    </xf>
    <xf numFmtId="2" fontId="16" fillId="0" borderId="0" xfId="3" applyNumberFormat="1" applyFont="1" applyAlignment="1">
      <alignment vertical="top"/>
    </xf>
    <xf numFmtId="0" fontId="7" fillId="0" borderId="0" xfId="3" applyFont="1" applyAlignment="1"/>
    <xf numFmtId="49" fontId="9" fillId="2" borderId="0" xfId="2" applyNumberFormat="1" applyFont="1" applyFill="1" applyAlignment="1">
      <alignment horizontal="center" vertical="center"/>
    </xf>
    <xf numFmtId="0" fontId="7" fillId="0" borderId="0" xfId="3" applyFont="1" applyAlignment="1">
      <alignment horizontal="center" vertical="center"/>
    </xf>
    <xf numFmtId="49" fontId="10" fillId="5" borderId="0" xfId="3" applyNumberFormat="1" applyFont="1" applyFill="1" applyAlignment="1">
      <alignment horizontal="center" vertical="center" wrapText="1"/>
    </xf>
    <xf numFmtId="2" fontId="10" fillId="5" borderId="0" xfId="3" applyNumberFormat="1" applyFont="1" applyFill="1" applyAlignment="1">
      <alignment vertical="top"/>
    </xf>
    <xf numFmtId="44" fontId="10" fillId="5" borderId="0" xfId="1" applyFont="1" applyFill="1" applyBorder="1" applyAlignment="1">
      <alignment horizontal="center" vertical="top" wrapText="1"/>
    </xf>
    <xf numFmtId="164" fontId="10" fillId="0" borderId="0" xfId="1" applyNumberFormat="1" applyFont="1" applyFill="1" applyBorder="1" applyAlignment="1">
      <alignment horizontal="right" vertical="top"/>
    </xf>
    <xf numFmtId="2" fontId="31" fillId="0" borderId="0" xfId="0" applyNumberFormat="1" applyFont="1" applyAlignment="1">
      <alignment horizontal="justify" vertical="top" wrapText="1"/>
    </xf>
    <xf numFmtId="0" fontId="10" fillId="2" borderId="0" xfId="5" applyFont="1" applyFill="1" applyAlignment="1">
      <alignment horizontal="right" vertical="top" wrapText="1"/>
    </xf>
  </cellXfs>
  <cellStyles count="12"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3" xr:uid="{00000000-0005-0000-0000-000007000000}"/>
    <cellStyle name="Normal 3 2" xfId="2" xr:uid="{00000000-0005-0000-0000-000008000000}"/>
    <cellStyle name="Normal 4" xfId="6" xr:uid="{00000000-0005-0000-0000-000009000000}"/>
    <cellStyle name="Normal 4 2" xfId="11" xr:uid="{00000000-0005-0000-0000-00000A000000}"/>
    <cellStyle name="Normal 5" xfId="10" xr:uid="{00000000-0005-0000-0000-00000B000000}"/>
  </cellStyles>
  <dxfs count="0"/>
  <tableStyles count="0" defaultTableStyle="TableStyleMedium2" defaultPivotStyle="PivotStyleLight16"/>
  <colors>
    <mruColors>
      <color rgb="FF99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3</xdr:row>
      <xdr:rowOff>285655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1028912</xdr:colOff>
      <xdr:row>5</xdr:row>
      <xdr:rowOff>26459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6894" y="221774"/>
          <a:ext cx="1028912" cy="1140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%20para%20licitaciones%20n/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</sheetPr>
  <dimension ref="A1:AE477"/>
  <sheetViews>
    <sheetView showGridLines="0" showZeros="0" tabSelected="1" view="pageBreakPreview" zoomScaleNormal="115" zoomScaleSheetLayoutView="100" workbookViewId="0">
      <selection activeCell="B22" sqref="B22"/>
    </sheetView>
  </sheetViews>
  <sheetFormatPr baseColWidth="10" defaultColWidth="9.140625" defaultRowHeight="12.75" customHeight="1"/>
  <cols>
    <col min="1" max="1" width="15.5703125" style="1" customWidth="1"/>
    <col min="2" max="2" width="74.7109375" style="2" customWidth="1"/>
    <col min="3" max="3" width="9.140625" style="2" customWidth="1"/>
    <col min="4" max="4" width="13.85546875" style="3" customWidth="1"/>
    <col min="5" max="5" width="16" style="2" customWidth="1"/>
    <col min="6" max="6" width="53.85546875" style="64" customWidth="1"/>
    <col min="7" max="7" width="19.42578125" style="2" customWidth="1"/>
    <col min="8" max="8" width="11.7109375" style="2" bestFit="1" customWidth="1"/>
    <col min="9" max="16384" width="9.140625" style="2"/>
  </cols>
  <sheetData>
    <row r="1" spans="1:7" ht="12.75" customHeight="1">
      <c r="A1" s="4"/>
      <c r="B1" s="5" t="s">
        <v>0</v>
      </c>
      <c r="C1" s="79" t="s">
        <v>364</v>
      </c>
      <c r="D1" s="80"/>
      <c r="E1" s="80"/>
      <c r="F1" s="95"/>
      <c r="G1" s="6"/>
    </row>
    <row r="2" spans="1:7">
      <c r="A2" s="7"/>
      <c r="B2" s="8" t="s">
        <v>1</v>
      </c>
      <c r="C2" s="105" t="s">
        <v>339</v>
      </c>
      <c r="D2" s="106"/>
      <c r="E2" s="106"/>
      <c r="F2" s="107"/>
      <c r="G2" s="9"/>
    </row>
    <row r="3" spans="1:7" ht="13.5" thickBot="1">
      <c r="A3" s="7"/>
      <c r="B3" s="8" t="s">
        <v>2</v>
      </c>
      <c r="C3" s="105"/>
      <c r="D3" s="106"/>
      <c r="E3" s="106"/>
      <c r="F3" s="107"/>
      <c r="G3" s="9"/>
    </row>
    <row r="4" spans="1:7" ht="24.75" customHeight="1">
      <c r="A4" s="7"/>
      <c r="B4" s="5" t="s">
        <v>3</v>
      </c>
      <c r="C4" s="11"/>
      <c r="D4" s="12"/>
      <c r="E4" s="13" t="s">
        <v>18</v>
      </c>
      <c r="F4" s="96"/>
      <c r="G4" s="10"/>
    </row>
    <row r="5" spans="1:7" ht="24.75" customHeight="1">
      <c r="A5" s="7"/>
      <c r="B5" s="81" t="s">
        <v>338</v>
      </c>
      <c r="C5" s="14"/>
      <c r="D5" s="15"/>
      <c r="E5" s="16" t="s">
        <v>19</v>
      </c>
      <c r="F5" s="97"/>
      <c r="G5" s="17"/>
    </row>
    <row r="6" spans="1:7" ht="24.75" customHeight="1">
      <c r="A6" s="7"/>
      <c r="B6" s="81"/>
      <c r="C6" s="14"/>
      <c r="D6" s="15"/>
      <c r="E6" s="16" t="s">
        <v>4</v>
      </c>
      <c r="F6" s="97"/>
      <c r="G6" s="18"/>
    </row>
    <row r="7" spans="1:7" ht="24.75" customHeight="1" thickBot="1">
      <c r="A7" s="7"/>
      <c r="B7" s="82"/>
      <c r="C7" s="19"/>
      <c r="D7" s="20"/>
      <c r="E7" s="21" t="s">
        <v>20</v>
      </c>
      <c r="F7" s="98"/>
      <c r="G7" s="22"/>
    </row>
    <row r="8" spans="1:7" ht="12.75" customHeight="1">
      <c r="A8" s="7"/>
      <c r="B8" s="17" t="s">
        <v>365</v>
      </c>
      <c r="C8" s="83" t="s">
        <v>5</v>
      </c>
      <c r="D8" s="84"/>
      <c r="E8" s="84"/>
      <c r="F8" s="102"/>
      <c r="G8" s="23" t="s">
        <v>6</v>
      </c>
    </row>
    <row r="9" spans="1:7">
      <c r="A9" s="7"/>
      <c r="B9" s="85"/>
      <c r="C9" s="87"/>
      <c r="D9" s="99"/>
      <c r="E9" s="99"/>
      <c r="F9" s="100"/>
      <c r="G9" s="103" t="s">
        <v>366</v>
      </c>
    </row>
    <row r="10" spans="1:7" ht="15.75" customHeight="1" thickBot="1">
      <c r="A10" s="24"/>
      <c r="B10" s="86"/>
      <c r="C10" s="88"/>
      <c r="D10" s="89"/>
      <c r="E10" s="89"/>
      <c r="F10" s="101"/>
      <c r="G10" s="104"/>
    </row>
    <row r="11" spans="1:7" ht="3" customHeight="1" thickBot="1">
      <c r="A11" s="25"/>
      <c r="B11" s="26"/>
      <c r="C11" s="27"/>
      <c r="D11" s="28"/>
      <c r="E11" s="25"/>
      <c r="F11" s="27"/>
      <c r="G11" s="27"/>
    </row>
    <row r="12" spans="1:7" ht="15.75" customHeight="1" thickBot="1">
      <c r="A12" s="90" t="s">
        <v>72</v>
      </c>
      <c r="B12" s="91"/>
      <c r="C12" s="91"/>
      <c r="D12" s="91"/>
      <c r="E12" s="91"/>
      <c r="F12" s="91"/>
      <c r="G12" s="92"/>
    </row>
    <row r="13" spans="1:7" ht="3" customHeight="1">
      <c r="A13" s="29"/>
      <c r="B13" s="30"/>
      <c r="C13" s="30"/>
      <c r="F13" s="2"/>
    </row>
    <row r="14" spans="1:7" s="111" customFormat="1" ht="24">
      <c r="A14" s="110" t="s">
        <v>7</v>
      </c>
      <c r="B14" s="31" t="s">
        <v>8</v>
      </c>
      <c r="C14" s="110" t="s">
        <v>9</v>
      </c>
      <c r="D14" s="110" t="s">
        <v>10</v>
      </c>
      <c r="E14" s="31" t="s">
        <v>11</v>
      </c>
      <c r="F14" s="31" t="s">
        <v>12</v>
      </c>
      <c r="G14" s="31" t="s">
        <v>13</v>
      </c>
    </row>
    <row r="15" spans="1:7" ht="6" customHeight="1">
      <c r="A15" s="109"/>
      <c r="B15" s="109"/>
      <c r="C15" s="109"/>
      <c r="D15" s="109"/>
      <c r="E15" s="109"/>
      <c r="F15" s="109"/>
      <c r="G15" s="109"/>
    </row>
    <row r="16" spans="1:7" s="67" customFormat="1" ht="13.5" customHeight="1">
      <c r="A16" s="112" t="s">
        <v>14</v>
      </c>
      <c r="B16" s="113" t="s">
        <v>23</v>
      </c>
      <c r="C16" s="113"/>
      <c r="D16" s="113"/>
      <c r="E16" s="113"/>
      <c r="F16" s="113"/>
      <c r="G16" s="114">
        <f>ROUND(SUM(G17:G31),2)</f>
        <v>0</v>
      </c>
    </row>
    <row r="17" spans="1:8" s="34" customFormat="1" ht="45">
      <c r="A17" s="41" t="s">
        <v>367</v>
      </c>
      <c r="B17" s="75" t="s">
        <v>149</v>
      </c>
      <c r="C17" s="76" t="s">
        <v>28</v>
      </c>
      <c r="D17" s="77">
        <v>4</v>
      </c>
      <c r="E17" s="45"/>
      <c r="F17" s="46"/>
      <c r="G17" s="47"/>
    </row>
    <row r="18" spans="1:8" s="34" customFormat="1" ht="45">
      <c r="A18" s="41" t="s">
        <v>368</v>
      </c>
      <c r="B18" s="75" t="s">
        <v>148</v>
      </c>
      <c r="C18" s="76" t="s">
        <v>28</v>
      </c>
      <c r="D18" s="77">
        <v>4</v>
      </c>
      <c r="E18" s="45"/>
      <c r="F18" s="46"/>
      <c r="G18" s="47"/>
    </row>
    <row r="19" spans="1:8" s="34" customFormat="1" ht="33.75">
      <c r="A19" s="41" t="s">
        <v>369</v>
      </c>
      <c r="B19" s="75" t="s">
        <v>138</v>
      </c>
      <c r="C19" s="76" t="s">
        <v>27</v>
      </c>
      <c r="D19" s="77">
        <v>2.08</v>
      </c>
      <c r="E19" s="45"/>
      <c r="F19" s="46"/>
      <c r="G19" s="47"/>
    </row>
    <row r="20" spans="1:8" s="34" customFormat="1" ht="33.75">
      <c r="A20" s="41" t="s">
        <v>370</v>
      </c>
      <c r="B20" s="75" t="s">
        <v>139</v>
      </c>
      <c r="C20" s="76" t="s">
        <v>27</v>
      </c>
      <c r="D20" s="77">
        <v>6.11</v>
      </c>
      <c r="E20" s="45"/>
      <c r="F20" s="46"/>
      <c r="G20" s="47"/>
    </row>
    <row r="21" spans="1:8" s="34" customFormat="1" ht="33.75">
      <c r="A21" s="41" t="s">
        <v>371</v>
      </c>
      <c r="B21" s="75" t="s">
        <v>140</v>
      </c>
      <c r="C21" s="76" t="s">
        <v>27</v>
      </c>
      <c r="D21" s="77">
        <v>2</v>
      </c>
      <c r="E21" s="45"/>
      <c r="F21" s="46"/>
      <c r="G21" s="47"/>
    </row>
    <row r="22" spans="1:8" s="34" customFormat="1" ht="45">
      <c r="A22" s="41" t="s">
        <v>372</v>
      </c>
      <c r="B22" s="75" t="s">
        <v>142</v>
      </c>
      <c r="C22" s="76" t="s">
        <v>27</v>
      </c>
      <c r="D22" s="77">
        <v>0.24</v>
      </c>
      <c r="E22" s="45"/>
      <c r="F22" s="46"/>
      <c r="G22" s="47"/>
    </row>
    <row r="23" spans="1:8" s="34" customFormat="1" ht="45">
      <c r="A23" s="41" t="s">
        <v>373</v>
      </c>
      <c r="B23" s="75" t="s">
        <v>161</v>
      </c>
      <c r="C23" s="76" t="s">
        <v>27</v>
      </c>
      <c r="D23" s="77">
        <v>30.2</v>
      </c>
      <c r="E23" s="45"/>
      <c r="F23" s="46"/>
      <c r="G23" s="47"/>
    </row>
    <row r="24" spans="1:8" s="34" customFormat="1" ht="45">
      <c r="A24" s="41" t="s">
        <v>374</v>
      </c>
      <c r="B24" s="75" t="s">
        <v>144</v>
      </c>
      <c r="C24" s="76" t="s">
        <v>27</v>
      </c>
      <c r="D24" s="77">
        <v>23.68</v>
      </c>
      <c r="E24" s="45"/>
      <c r="F24" s="46"/>
      <c r="G24" s="47"/>
    </row>
    <row r="25" spans="1:8" s="34" customFormat="1" ht="45">
      <c r="A25" s="41" t="s">
        <v>375</v>
      </c>
      <c r="B25" s="75" t="s">
        <v>141</v>
      </c>
      <c r="C25" s="76" t="s">
        <v>27</v>
      </c>
      <c r="D25" s="77">
        <v>2.69</v>
      </c>
      <c r="E25" s="45"/>
      <c r="F25" s="46"/>
      <c r="G25" s="47"/>
    </row>
    <row r="26" spans="1:8" s="34" customFormat="1" ht="33.75">
      <c r="A26" s="41" t="s">
        <v>376</v>
      </c>
      <c r="B26" s="75" t="s">
        <v>145</v>
      </c>
      <c r="C26" s="76" t="s">
        <v>27</v>
      </c>
      <c r="D26" s="77">
        <v>1.04</v>
      </c>
      <c r="E26" s="45"/>
      <c r="F26" s="46"/>
      <c r="G26" s="47"/>
    </row>
    <row r="27" spans="1:8" s="34" customFormat="1" ht="33.75">
      <c r="A27" s="41" t="s">
        <v>377</v>
      </c>
      <c r="B27" s="75" t="s">
        <v>146</v>
      </c>
      <c r="C27" s="76" t="s">
        <v>27</v>
      </c>
      <c r="D27" s="77">
        <v>0.8</v>
      </c>
      <c r="E27" s="45"/>
      <c r="F27" s="46"/>
      <c r="G27" s="47"/>
    </row>
    <row r="28" spans="1:8" s="34" customFormat="1" ht="22.5">
      <c r="A28" s="41" t="s">
        <v>378</v>
      </c>
      <c r="B28" s="75" t="s">
        <v>143</v>
      </c>
      <c r="C28" s="76" t="s">
        <v>26</v>
      </c>
      <c r="D28" s="77">
        <v>136.09</v>
      </c>
      <c r="E28" s="45"/>
      <c r="F28" s="46"/>
      <c r="G28" s="47"/>
    </row>
    <row r="29" spans="1:8" s="34" customFormat="1" ht="56.25">
      <c r="A29" s="41" t="s">
        <v>379</v>
      </c>
      <c r="B29" s="75" t="s">
        <v>147</v>
      </c>
      <c r="C29" s="76" t="s">
        <v>28</v>
      </c>
      <c r="D29" s="77">
        <v>5</v>
      </c>
      <c r="E29" s="45"/>
      <c r="F29" s="46"/>
      <c r="G29" s="47"/>
    </row>
    <row r="30" spans="1:8" s="34" customFormat="1" ht="33.75">
      <c r="A30" s="41" t="s">
        <v>380</v>
      </c>
      <c r="B30" s="75" t="s">
        <v>150</v>
      </c>
      <c r="C30" s="76" t="s">
        <v>27</v>
      </c>
      <c r="D30" s="77">
        <v>89.25</v>
      </c>
      <c r="E30" s="45"/>
      <c r="F30" s="46"/>
      <c r="G30" s="47"/>
    </row>
    <row r="31" spans="1:8" s="34" customFormat="1" ht="33.75">
      <c r="A31" s="41" t="s">
        <v>381</v>
      </c>
      <c r="B31" s="75" t="s">
        <v>151</v>
      </c>
      <c r="C31" s="76" t="s">
        <v>29</v>
      </c>
      <c r="D31" s="77">
        <v>1249.5</v>
      </c>
      <c r="E31" s="45"/>
      <c r="F31" s="46"/>
      <c r="G31" s="47"/>
      <c r="H31" s="65" t="s">
        <v>207</v>
      </c>
    </row>
    <row r="32" spans="1:8" s="67" customFormat="1" ht="13.5" customHeight="1">
      <c r="A32" s="112" t="s">
        <v>22</v>
      </c>
      <c r="B32" s="113" t="s">
        <v>210</v>
      </c>
      <c r="C32" s="113"/>
      <c r="D32" s="113"/>
      <c r="E32" s="113"/>
      <c r="F32" s="113"/>
      <c r="G32" s="114">
        <f>ROUND(SUM(G33,G43,G59,G77,G94,G98,G105,G109,G113,G127,G129,G156,G169),2)</f>
        <v>0</v>
      </c>
    </row>
    <row r="33" spans="1:7" ht="13.5" customHeight="1">
      <c r="A33" s="32" t="s">
        <v>212</v>
      </c>
      <c r="B33" s="48" t="s">
        <v>208</v>
      </c>
      <c r="C33" s="48"/>
      <c r="D33" s="48"/>
      <c r="E33" s="48"/>
      <c r="F33" s="48"/>
      <c r="G33" s="33">
        <f>ROUND(SUM(G34:G42),2)</f>
        <v>0</v>
      </c>
    </row>
    <row r="34" spans="1:7" s="34" customFormat="1" ht="33.75">
      <c r="A34" s="41" t="s">
        <v>382</v>
      </c>
      <c r="B34" s="75" t="s">
        <v>166</v>
      </c>
      <c r="C34" s="76" t="s">
        <v>26</v>
      </c>
      <c r="D34" s="77">
        <v>971.47</v>
      </c>
      <c r="E34" s="45"/>
      <c r="F34" s="46"/>
      <c r="G34" s="47"/>
    </row>
    <row r="35" spans="1:7" s="34" customFormat="1" ht="45">
      <c r="A35" s="41" t="s">
        <v>383</v>
      </c>
      <c r="B35" s="75" t="s">
        <v>187</v>
      </c>
      <c r="C35" s="76" t="s">
        <v>27</v>
      </c>
      <c r="D35" s="77">
        <v>514.48</v>
      </c>
      <c r="E35" s="45"/>
      <c r="F35" s="46"/>
      <c r="G35" s="47"/>
    </row>
    <row r="36" spans="1:7" s="34" customFormat="1" ht="45">
      <c r="A36" s="41" t="s">
        <v>384</v>
      </c>
      <c r="B36" s="75" t="s">
        <v>188</v>
      </c>
      <c r="C36" s="76" t="s">
        <v>27</v>
      </c>
      <c r="D36" s="77">
        <v>342.99</v>
      </c>
      <c r="E36" s="45"/>
      <c r="F36" s="46"/>
      <c r="G36" s="47"/>
    </row>
    <row r="37" spans="1:7" s="34" customFormat="1" ht="45">
      <c r="A37" s="41" t="s">
        <v>385</v>
      </c>
      <c r="B37" s="75" t="s">
        <v>308</v>
      </c>
      <c r="C37" s="76" t="s">
        <v>27</v>
      </c>
      <c r="D37" s="77">
        <v>220.49</v>
      </c>
      <c r="E37" s="45"/>
      <c r="F37" s="46"/>
      <c r="G37" s="47"/>
    </row>
    <row r="38" spans="1:7" s="34" customFormat="1" ht="45">
      <c r="A38" s="41" t="s">
        <v>386</v>
      </c>
      <c r="B38" s="75" t="s">
        <v>309</v>
      </c>
      <c r="C38" s="76" t="s">
        <v>27</v>
      </c>
      <c r="D38" s="77">
        <v>147</v>
      </c>
      <c r="E38" s="45"/>
      <c r="F38" s="46"/>
      <c r="G38" s="47"/>
    </row>
    <row r="39" spans="1:7" s="34" customFormat="1" ht="45">
      <c r="A39" s="41" t="s">
        <v>387</v>
      </c>
      <c r="B39" s="75" t="s">
        <v>304</v>
      </c>
      <c r="C39" s="76" t="s">
        <v>27</v>
      </c>
      <c r="D39" s="77">
        <v>122.49</v>
      </c>
      <c r="E39" s="45"/>
      <c r="F39" s="46"/>
      <c r="G39" s="47"/>
    </row>
    <row r="40" spans="1:7" s="34" customFormat="1" ht="45">
      <c r="A40" s="41" t="s">
        <v>388</v>
      </c>
      <c r="B40" s="75" t="s">
        <v>305</v>
      </c>
      <c r="C40" s="76" t="s">
        <v>27</v>
      </c>
      <c r="D40" s="77">
        <v>551.4</v>
      </c>
      <c r="E40" s="45"/>
      <c r="F40" s="46"/>
      <c r="G40" s="47"/>
    </row>
    <row r="41" spans="1:7" s="34" customFormat="1" ht="33.75">
      <c r="A41" s="41" t="s">
        <v>389</v>
      </c>
      <c r="B41" s="75" t="s">
        <v>306</v>
      </c>
      <c r="C41" s="76" t="s">
        <v>27</v>
      </c>
      <c r="D41" s="77">
        <v>1102.47</v>
      </c>
      <c r="E41" s="45"/>
      <c r="F41" s="46"/>
      <c r="G41" s="47"/>
    </row>
    <row r="42" spans="1:7" s="34" customFormat="1" ht="33.75">
      <c r="A42" s="41" t="s">
        <v>390</v>
      </c>
      <c r="B42" s="75" t="s">
        <v>307</v>
      </c>
      <c r="C42" s="76" t="s">
        <v>29</v>
      </c>
      <c r="D42" s="77">
        <v>15434.58</v>
      </c>
      <c r="E42" s="45"/>
      <c r="F42" s="46"/>
      <c r="G42" s="47"/>
    </row>
    <row r="43" spans="1:7" ht="13.5" customHeight="1">
      <c r="A43" s="32" t="s">
        <v>213</v>
      </c>
      <c r="B43" s="48" t="s">
        <v>256</v>
      </c>
      <c r="C43" s="48"/>
      <c r="D43" s="48"/>
      <c r="E43" s="48"/>
      <c r="F43" s="48"/>
      <c r="G43" s="33">
        <f>ROUND(SUM(G44,G50),2)</f>
        <v>0</v>
      </c>
    </row>
    <row r="44" spans="1:7" s="72" customFormat="1">
      <c r="A44" s="35" t="s">
        <v>274</v>
      </c>
      <c r="B44" s="36" t="s">
        <v>220</v>
      </c>
      <c r="C44" s="37"/>
      <c r="D44" s="38"/>
      <c r="E44" s="39"/>
      <c r="F44" s="40"/>
      <c r="G44" s="39">
        <f>ROUND(SUM(G45:G49),2)</f>
        <v>0</v>
      </c>
    </row>
    <row r="45" spans="1:7" s="34" customFormat="1" ht="33.75">
      <c r="A45" s="41" t="s">
        <v>391</v>
      </c>
      <c r="B45" s="75" t="s">
        <v>73</v>
      </c>
      <c r="C45" s="76" t="s">
        <v>26</v>
      </c>
      <c r="D45" s="77">
        <v>467.76</v>
      </c>
      <c r="E45" s="45"/>
      <c r="F45" s="46"/>
      <c r="G45" s="47"/>
    </row>
    <row r="46" spans="1:7" s="34" customFormat="1" ht="33.75">
      <c r="A46" s="41" t="s">
        <v>392</v>
      </c>
      <c r="B46" s="75" t="s">
        <v>221</v>
      </c>
      <c r="C46" s="76" t="s">
        <v>26</v>
      </c>
      <c r="D46" s="77">
        <v>65.16</v>
      </c>
      <c r="E46" s="45"/>
      <c r="F46" s="46"/>
      <c r="G46" s="47"/>
    </row>
    <row r="47" spans="1:7" s="34" customFormat="1" ht="33.75">
      <c r="A47" s="41" t="s">
        <v>393</v>
      </c>
      <c r="B47" s="75" t="s">
        <v>87</v>
      </c>
      <c r="C47" s="76" t="s">
        <v>36</v>
      </c>
      <c r="D47" s="77">
        <v>7013.11</v>
      </c>
      <c r="E47" s="45"/>
      <c r="F47" s="46"/>
      <c r="G47" s="47"/>
    </row>
    <row r="48" spans="1:7" s="34" customFormat="1" ht="33.75">
      <c r="A48" s="41" t="s">
        <v>394</v>
      </c>
      <c r="B48" s="75" t="s">
        <v>266</v>
      </c>
      <c r="C48" s="76" t="s">
        <v>27</v>
      </c>
      <c r="D48" s="77">
        <v>66.12</v>
      </c>
      <c r="E48" s="45"/>
      <c r="F48" s="46"/>
      <c r="G48" s="74"/>
    </row>
    <row r="49" spans="1:7" s="34" customFormat="1" ht="33.75">
      <c r="A49" s="41" t="s">
        <v>395</v>
      </c>
      <c r="B49" s="75" t="s">
        <v>264</v>
      </c>
      <c r="C49" s="76" t="s">
        <v>27</v>
      </c>
      <c r="D49" s="77">
        <v>28.34</v>
      </c>
      <c r="E49" s="45"/>
      <c r="F49" s="46"/>
      <c r="G49" s="74"/>
    </row>
    <row r="50" spans="1:7" s="72" customFormat="1">
      <c r="A50" s="35" t="s">
        <v>275</v>
      </c>
      <c r="B50" s="36" t="s">
        <v>273</v>
      </c>
      <c r="C50" s="37"/>
      <c r="D50" s="38"/>
      <c r="E50" s="39"/>
      <c r="F50" s="40"/>
      <c r="G50" s="39">
        <f>ROUND(SUM(G51:G58),2)</f>
        <v>0</v>
      </c>
    </row>
    <row r="51" spans="1:7" s="34" customFormat="1" ht="33.75">
      <c r="A51" s="41" t="s">
        <v>396</v>
      </c>
      <c r="B51" s="75" t="s">
        <v>267</v>
      </c>
      <c r="C51" s="76" t="s">
        <v>26</v>
      </c>
      <c r="D51" s="77">
        <v>846.73</v>
      </c>
      <c r="E51" s="45"/>
      <c r="F51" s="46"/>
      <c r="G51" s="47"/>
    </row>
    <row r="52" spans="1:7" s="34" customFormat="1" ht="33.75">
      <c r="A52" s="41" t="s">
        <v>397</v>
      </c>
      <c r="B52" s="75" t="s">
        <v>268</v>
      </c>
      <c r="C52" s="76" t="s">
        <v>26</v>
      </c>
      <c r="D52" s="77">
        <v>254.43</v>
      </c>
      <c r="E52" s="45"/>
      <c r="F52" s="46"/>
      <c r="G52" s="47"/>
    </row>
    <row r="53" spans="1:7" s="34" customFormat="1" ht="33.75">
      <c r="A53" s="41" t="s">
        <v>398</v>
      </c>
      <c r="B53" s="75" t="s">
        <v>269</v>
      </c>
      <c r="C53" s="76" t="s">
        <v>30</v>
      </c>
      <c r="D53" s="77">
        <v>21.6</v>
      </c>
      <c r="E53" s="45"/>
      <c r="F53" s="46"/>
      <c r="G53" s="47"/>
    </row>
    <row r="54" spans="1:7" s="34" customFormat="1" ht="33.75">
      <c r="A54" s="41" t="s">
        <v>399</v>
      </c>
      <c r="B54" s="75" t="s">
        <v>206</v>
      </c>
      <c r="C54" s="76" t="s">
        <v>26</v>
      </c>
      <c r="D54" s="77">
        <v>635.98</v>
      </c>
      <c r="E54" s="45"/>
      <c r="F54" s="46"/>
      <c r="G54" s="47"/>
    </row>
    <row r="55" spans="1:7" s="34" customFormat="1" ht="33.75">
      <c r="A55" s="41" t="s">
        <v>400</v>
      </c>
      <c r="B55" s="75" t="s">
        <v>270</v>
      </c>
      <c r="C55" s="76" t="s">
        <v>26</v>
      </c>
      <c r="D55" s="77">
        <v>615.80999999999995</v>
      </c>
      <c r="E55" s="45"/>
      <c r="F55" s="46"/>
      <c r="G55" s="74"/>
    </row>
    <row r="56" spans="1:7" s="34" customFormat="1" ht="33.75">
      <c r="A56" s="41" t="s">
        <v>401</v>
      </c>
      <c r="B56" s="75" t="s">
        <v>87</v>
      </c>
      <c r="C56" s="76" t="s">
        <v>36</v>
      </c>
      <c r="D56" s="77">
        <v>12031.3</v>
      </c>
      <c r="E56" s="45"/>
      <c r="F56" s="46"/>
      <c r="G56" s="47"/>
    </row>
    <row r="57" spans="1:7" s="34" customFormat="1" ht="33.75">
      <c r="A57" s="41" t="s">
        <v>402</v>
      </c>
      <c r="B57" s="75" t="s">
        <v>266</v>
      </c>
      <c r="C57" s="76" t="s">
        <v>27</v>
      </c>
      <c r="D57" s="77">
        <v>160.35</v>
      </c>
      <c r="E57" s="45"/>
      <c r="F57" s="46"/>
      <c r="G57" s="74"/>
    </row>
    <row r="58" spans="1:7" s="34" customFormat="1" ht="33.75">
      <c r="A58" s="41" t="s">
        <v>403</v>
      </c>
      <c r="B58" s="75" t="s">
        <v>264</v>
      </c>
      <c r="C58" s="76" t="s">
        <v>27</v>
      </c>
      <c r="D58" s="77">
        <v>68.72</v>
      </c>
      <c r="E58" s="45"/>
      <c r="F58" s="46"/>
      <c r="G58" s="74"/>
    </row>
    <row r="59" spans="1:7" ht="13.5" customHeight="1">
      <c r="A59" s="32" t="s">
        <v>214</v>
      </c>
      <c r="B59" s="48" t="s">
        <v>254</v>
      </c>
      <c r="C59" s="48"/>
      <c r="D59" s="48"/>
      <c r="E59" s="48"/>
      <c r="F59" s="48"/>
      <c r="G59" s="33">
        <f>ROUND(SUM(G60,G66,G72),2)</f>
        <v>0</v>
      </c>
    </row>
    <row r="60" spans="1:7" s="72" customFormat="1">
      <c r="A60" s="35" t="s">
        <v>276</v>
      </c>
      <c r="B60" s="36" t="s">
        <v>220</v>
      </c>
      <c r="C60" s="37"/>
      <c r="D60" s="38"/>
      <c r="E60" s="39"/>
      <c r="F60" s="40"/>
      <c r="G60" s="39">
        <f>ROUND(SUM(G61:G65),2)</f>
        <v>0</v>
      </c>
    </row>
    <row r="61" spans="1:7" s="34" customFormat="1" ht="33.75">
      <c r="A61" s="41" t="s">
        <v>404</v>
      </c>
      <c r="B61" s="75" t="s">
        <v>73</v>
      </c>
      <c r="C61" s="76" t="s">
        <v>26</v>
      </c>
      <c r="D61" s="77">
        <v>119.69</v>
      </c>
      <c r="E61" s="45"/>
      <c r="F61" s="46"/>
      <c r="G61" s="47"/>
    </row>
    <row r="62" spans="1:7" s="34" customFormat="1" ht="33.75">
      <c r="A62" s="41" t="s">
        <v>405</v>
      </c>
      <c r="B62" s="75" t="s">
        <v>221</v>
      </c>
      <c r="C62" s="76" t="s">
        <v>26</v>
      </c>
      <c r="D62" s="77">
        <v>16.57</v>
      </c>
      <c r="E62" s="45"/>
      <c r="F62" s="46"/>
      <c r="G62" s="47"/>
    </row>
    <row r="63" spans="1:7" s="34" customFormat="1" ht="33.75">
      <c r="A63" s="41" t="s">
        <v>406</v>
      </c>
      <c r="B63" s="75" t="s">
        <v>87</v>
      </c>
      <c r="C63" s="76" t="s">
        <v>36</v>
      </c>
      <c r="D63" s="77">
        <v>1856.74</v>
      </c>
      <c r="E63" s="45"/>
      <c r="F63" s="46"/>
      <c r="G63" s="47"/>
    </row>
    <row r="64" spans="1:7" s="34" customFormat="1" ht="33.75">
      <c r="A64" s="41" t="s">
        <v>407</v>
      </c>
      <c r="B64" s="75" t="s">
        <v>266</v>
      </c>
      <c r="C64" s="76" t="s">
        <v>27</v>
      </c>
      <c r="D64" s="77">
        <v>18.440000000000001</v>
      </c>
      <c r="E64" s="45"/>
      <c r="F64" s="46"/>
      <c r="G64" s="74"/>
    </row>
    <row r="65" spans="1:7" s="34" customFormat="1" ht="33.75">
      <c r="A65" s="41" t="s">
        <v>408</v>
      </c>
      <c r="B65" s="75" t="s">
        <v>264</v>
      </c>
      <c r="C65" s="76" t="s">
        <v>27</v>
      </c>
      <c r="D65" s="77">
        <v>7.9</v>
      </c>
      <c r="E65" s="45"/>
      <c r="F65" s="46"/>
      <c r="G65" s="74"/>
    </row>
    <row r="66" spans="1:7" s="72" customFormat="1">
      <c r="A66" s="35" t="s">
        <v>277</v>
      </c>
      <c r="B66" s="36" t="s">
        <v>272</v>
      </c>
      <c r="C66" s="37"/>
      <c r="D66" s="38"/>
      <c r="E66" s="39"/>
      <c r="F66" s="40"/>
      <c r="G66" s="39">
        <f>ROUND(SUM(G67:G71),2)</f>
        <v>0</v>
      </c>
    </row>
    <row r="67" spans="1:7" s="34" customFormat="1" ht="33.75">
      <c r="A67" s="41" t="s">
        <v>409</v>
      </c>
      <c r="B67" s="75" t="s">
        <v>206</v>
      </c>
      <c r="C67" s="76" t="s">
        <v>26</v>
      </c>
      <c r="D67" s="77">
        <v>103.2</v>
      </c>
      <c r="E67" s="45"/>
      <c r="F67" s="46"/>
      <c r="G67" s="74"/>
    </row>
    <row r="68" spans="1:7" s="34" customFormat="1" ht="33.75">
      <c r="A68" s="41" t="s">
        <v>410</v>
      </c>
      <c r="B68" s="75" t="s">
        <v>270</v>
      </c>
      <c r="C68" s="76" t="s">
        <v>26</v>
      </c>
      <c r="D68" s="77">
        <v>103.2</v>
      </c>
      <c r="E68" s="45"/>
      <c r="F68" s="46"/>
      <c r="G68" s="74"/>
    </row>
    <row r="69" spans="1:7" s="34" customFormat="1" ht="33.75">
      <c r="A69" s="41" t="s">
        <v>411</v>
      </c>
      <c r="B69" s="75" t="s">
        <v>87</v>
      </c>
      <c r="C69" s="76" t="s">
        <v>36</v>
      </c>
      <c r="D69" s="77">
        <v>2272.89</v>
      </c>
      <c r="E69" s="45"/>
      <c r="F69" s="46"/>
      <c r="G69" s="47"/>
    </row>
    <row r="70" spans="1:7" s="34" customFormat="1" ht="33.75">
      <c r="A70" s="41" t="s">
        <v>412</v>
      </c>
      <c r="B70" s="75" t="s">
        <v>266</v>
      </c>
      <c r="C70" s="76" t="s">
        <v>27</v>
      </c>
      <c r="D70" s="77">
        <v>15.97</v>
      </c>
      <c r="E70" s="45"/>
      <c r="F70" s="46"/>
      <c r="G70" s="74"/>
    </row>
    <row r="71" spans="1:7" s="34" customFormat="1" ht="33.75">
      <c r="A71" s="41" t="s">
        <v>413</v>
      </c>
      <c r="B71" s="75" t="s">
        <v>264</v>
      </c>
      <c r="C71" s="76" t="s">
        <v>27</v>
      </c>
      <c r="D71" s="77">
        <v>6.84</v>
      </c>
      <c r="E71" s="45"/>
      <c r="F71" s="46"/>
      <c r="G71" s="74"/>
    </row>
    <row r="72" spans="1:7" s="72" customFormat="1">
      <c r="A72" s="35" t="s">
        <v>276</v>
      </c>
      <c r="B72" s="36" t="s">
        <v>271</v>
      </c>
      <c r="C72" s="37"/>
      <c r="D72" s="38"/>
      <c r="E72" s="39"/>
      <c r="F72" s="40"/>
      <c r="G72" s="39">
        <f>ROUND(SUM(G73:G76),2)</f>
        <v>0</v>
      </c>
    </row>
    <row r="73" spans="1:7" s="34" customFormat="1" ht="33.75">
      <c r="A73" s="41" t="s">
        <v>414</v>
      </c>
      <c r="B73" s="75" t="s">
        <v>255</v>
      </c>
      <c r="C73" s="76" t="s">
        <v>26</v>
      </c>
      <c r="D73" s="77">
        <v>114.76</v>
      </c>
      <c r="E73" s="45"/>
      <c r="F73" s="46"/>
      <c r="G73" s="47"/>
    </row>
    <row r="74" spans="1:7" s="34" customFormat="1" ht="33.75">
      <c r="A74" s="41" t="s">
        <v>415</v>
      </c>
      <c r="B74" s="75" t="s">
        <v>87</v>
      </c>
      <c r="C74" s="76" t="s">
        <v>36</v>
      </c>
      <c r="D74" s="77">
        <v>2660.81</v>
      </c>
      <c r="E74" s="45"/>
      <c r="F74" s="46"/>
      <c r="G74" s="47"/>
    </row>
    <row r="75" spans="1:7" s="34" customFormat="1" ht="67.5">
      <c r="A75" s="41" t="s">
        <v>416</v>
      </c>
      <c r="B75" s="75" t="s">
        <v>341</v>
      </c>
      <c r="C75" s="76" t="s">
        <v>27</v>
      </c>
      <c r="D75" s="77">
        <v>24.17</v>
      </c>
      <c r="E75" s="45"/>
      <c r="F75" s="46"/>
      <c r="G75" s="47"/>
    </row>
    <row r="76" spans="1:7" s="34" customFormat="1" ht="56.25">
      <c r="A76" s="41" t="s">
        <v>417</v>
      </c>
      <c r="B76" s="75" t="s">
        <v>340</v>
      </c>
      <c r="C76" s="76" t="s">
        <v>27</v>
      </c>
      <c r="D76" s="77">
        <v>10.36</v>
      </c>
      <c r="E76" s="45"/>
      <c r="F76" s="46"/>
      <c r="G76" s="47"/>
    </row>
    <row r="77" spans="1:7" ht="13.5" customHeight="1">
      <c r="A77" s="32" t="s">
        <v>215</v>
      </c>
      <c r="B77" s="48" t="s">
        <v>257</v>
      </c>
      <c r="C77" s="48"/>
      <c r="D77" s="48"/>
      <c r="E77" s="48"/>
      <c r="F77" s="48"/>
      <c r="G77" s="33">
        <f>ROUND(SUM(G78,G84,G89),2)</f>
        <v>0</v>
      </c>
    </row>
    <row r="78" spans="1:7" s="34" customFormat="1">
      <c r="A78" s="35" t="s">
        <v>216</v>
      </c>
      <c r="B78" s="36" t="s">
        <v>222</v>
      </c>
      <c r="C78" s="37"/>
      <c r="D78" s="38"/>
      <c r="E78" s="39"/>
      <c r="F78" s="40"/>
      <c r="G78" s="39">
        <f>ROUND(SUM(G79:G83),2)</f>
        <v>0</v>
      </c>
    </row>
    <row r="79" spans="1:7" s="34" customFormat="1" ht="33.75">
      <c r="A79" s="41" t="s">
        <v>418</v>
      </c>
      <c r="B79" s="75" t="s">
        <v>166</v>
      </c>
      <c r="C79" s="76" t="s">
        <v>26</v>
      </c>
      <c r="D79" s="77">
        <v>23.5</v>
      </c>
      <c r="E79" s="45"/>
      <c r="F79" s="46"/>
      <c r="G79" s="47"/>
    </row>
    <row r="80" spans="1:7" s="34" customFormat="1" ht="45">
      <c r="A80" s="41" t="s">
        <v>419</v>
      </c>
      <c r="B80" s="75" t="s">
        <v>187</v>
      </c>
      <c r="C80" s="76" t="s">
        <v>27</v>
      </c>
      <c r="D80" s="77">
        <v>2.65</v>
      </c>
      <c r="E80" s="45"/>
      <c r="F80" s="73"/>
      <c r="G80" s="47"/>
    </row>
    <row r="81" spans="1:7" s="34" customFormat="1" ht="56.25">
      <c r="A81" s="41" t="s">
        <v>420</v>
      </c>
      <c r="B81" s="75" t="s">
        <v>169</v>
      </c>
      <c r="C81" s="76" t="s">
        <v>27</v>
      </c>
      <c r="D81" s="77">
        <v>1.95</v>
      </c>
      <c r="E81" s="45"/>
      <c r="F81" s="46"/>
      <c r="G81" s="47"/>
    </row>
    <row r="82" spans="1:7" s="34" customFormat="1" ht="33.75">
      <c r="A82" s="41" t="s">
        <v>421</v>
      </c>
      <c r="B82" s="75" t="s">
        <v>150</v>
      </c>
      <c r="C82" s="76" t="s">
        <v>27</v>
      </c>
      <c r="D82" s="77">
        <v>2.65</v>
      </c>
      <c r="E82" s="45"/>
      <c r="F82" s="49"/>
      <c r="G82" s="47"/>
    </row>
    <row r="83" spans="1:7" s="34" customFormat="1" ht="33.75">
      <c r="A83" s="41" t="s">
        <v>422</v>
      </c>
      <c r="B83" s="75" t="s">
        <v>151</v>
      </c>
      <c r="C83" s="76" t="s">
        <v>29</v>
      </c>
      <c r="D83" s="77">
        <v>37.1</v>
      </c>
      <c r="E83" s="45"/>
      <c r="F83" s="46"/>
      <c r="G83" s="47"/>
    </row>
    <row r="84" spans="1:7" s="72" customFormat="1">
      <c r="A84" s="35" t="s">
        <v>217</v>
      </c>
      <c r="B84" s="36" t="s">
        <v>220</v>
      </c>
      <c r="C84" s="37"/>
      <c r="D84" s="38"/>
      <c r="E84" s="39"/>
      <c r="F84" s="40"/>
      <c r="G84" s="39">
        <f>ROUND(SUM(G85:G88),2)</f>
        <v>0</v>
      </c>
    </row>
    <row r="85" spans="1:7" s="34" customFormat="1" ht="33.75">
      <c r="A85" s="41" t="s">
        <v>423</v>
      </c>
      <c r="B85" s="75" t="s">
        <v>73</v>
      </c>
      <c r="C85" s="76" t="s">
        <v>26</v>
      </c>
      <c r="D85" s="77">
        <v>3.11</v>
      </c>
      <c r="E85" s="45"/>
      <c r="F85" s="46"/>
      <c r="G85" s="47"/>
    </row>
    <row r="86" spans="1:7" s="34" customFormat="1" ht="33.75">
      <c r="A86" s="41" t="s">
        <v>424</v>
      </c>
      <c r="B86" s="75" t="s">
        <v>221</v>
      </c>
      <c r="C86" s="76" t="s">
        <v>26</v>
      </c>
      <c r="D86" s="77">
        <v>7.6</v>
      </c>
      <c r="E86" s="45"/>
      <c r="F86" s="46"/>
      <c r="G86" s="47"/>
    </row>
    <row r="87" spans="1:7" s="34" customFormat="1" ht="33.75">
      <c r="A87" s="41" t="s">
        <v>425</v>
      </c>
      <c r="B87" s="75" t="s">
        <v>87</v>
      </c>
      <c r="C87" s="76" t="s">
        <v>36</v>
      </c>
      <c r="D87" s="77">
        <v>114.59</v>
      </c>
      <c r="E87" s="45"/>
      <c r="F87" s="46"/>
      <c r="G87" s="47"/>
    </row>
    <row r="88" spans="1:7" s="34" customFormat="1" ht="22.5">
      <c r="A88" s="41" t="s">
        <v>426</v>
      </c>
      <c r="B88" s="75" t="s">
        <v>90</v>
      </c>
      <c r="C88" s="76" t="s">
        <v>27</v>
      </c>
      <c r="D88" s="77">
        <v>0.69</v>
      </c>
      <c r="E88" s="45"/>
      <c r="F88" s="46"/>
      <c r="G88" s="47"/>
    </row>
    <row r="89" spans="1:7" s="34" customFormat="1">
      <c r="A89" s="35" t="s">
        <v>278</v>
      </c>
      <c r="B89" s="36" t="s">
        <v>261</v>
      </c>
      <c r="C89" s="37"/>
      <c r="D89" s="38"/>
      <c r="E89" s="39"/>
      <c r="F89" s="40"/>
      <c r="G89" s="39">
        <f>ROUND(SUM(G90:G93),2)</f>
        <v>0</v>
      </c>
    </row>
    <row r="90" spans="1:7" s="34" customFormat="1" ht="33.75">
      <c r="A90" s="41" t="s">
        <v>427</v>
      </c>
      <c r="B90" s="75" t="s">
        <v>262</v>
      </c>
      <c r="C90" s="76" t="s">
        <v>26</v>
      </c>
      <c r="D90" s="77">
        <v>19.350000000000001</v>
      </c>
      <c r="E90" s="45"/>
      <c r="F90" s="46"/>
      <c r="G90" s="47"/>
    </row>
    <row r="91" spans="1:7" s="34" customFormat="1" ht="33.75">
      <c r="A91" s="41" t="s">
        <v>428</v>
      </c>
      <c r="B91" s="75" t="s">
        <v>263</v>
      </c>
      <c r="C91" s="76" t="s">
        <v>26</v>
      </c>
      <c r="D91" s="77">
        <v>41.5</v>
      </c>
      <c r="E91" s="45"/>
      <c r="F91" s="46"/>
      <c r="G91" s="47"/>
    </row>
    <row r="92" spans="1:7" s="34" customFormat="1" ht="33.75">
      <c r="A92" s="41" t="s">
        <v>429</v>
      </c>
      <c r="B92" s="75" t="s">
        <v>87</v>
      </c>
      <c r="C92" s="76" t="s">
        <v>36</v>
      </c>
      <c r="D92" s="77">
        <v>545.02</v>
      </c>
      <c r="E92" s="45"/>
      <c r="F92" s="73"/>
      <c r="G92" s="47"/>
    </row>
    <row r="93" spans="1:7" s="34" customFormat="1" ht="33.75">
      <c r="A93" s="41" t="s">
        <v>430</v>
      </c>
      <c r="B93" s="75" t="s">
        <v>342</v>
      </c>
      <c r="C93" s="76" t="s">
        <v>27</v>
      </c>
      <c r="D93" s="77">
        <v>3.07</v>
      </c>
      <c r="E93" s="45"/>
      <c r="F93" s="73"/>
      <c r="G93" s="47"/>
    </row>
    <row r="94" spans="1:7" ht="13.5" customHeight="1">
      <c r="A94" s="32" t="s">
        <v>279</v>
      </c>
      <c r="B94" s="48" t="s">
        <v>343</v>
      </c>
      <c r="C94" s="48"/>
      <c r="D94" s="48"/>
      <c r="E94" s="48"/>
      <c r="F94" s="48"/>
      <c r="G94" s="33">
        <f>ROUND(SUM(G95:G97),2)</f>
        <v>0</v>
      </c>
    </row>
    <row r="95" spans="1:7" s="34" customFormat="1" ht="33.75">
      <c r="A95" s="41" t="s">
        <v>431</v>
      </c>
      <c r="B95" s="75" t="s">
        <v>87</v>
      </c>
      <c r="C95" s="76" t="s">
        <v>36</v>
      </c>
      <c r="D95" s="77">
        <v>623.12</v>
      </c>
      <c r="E95" s="45"/>
      <c r="F95" s="46"/>
      <c r="G95" s="47"/>
    </row>
    <row r="96" spans="1:7" s="34" customFormat="1" ht="33.75">
      <c r="A96" s="41" t="s">
        <v>432</v>
      </c>
      <c r="B96" s="75" t="s">
        <v>89</v>
      </c>
      <c r="C96" s="76" t="s">
        <v>26</v>
      </c>
      <c r="D96" s="77">
        <v>89.22</v>
      </c>
      <c r="E96" s="45"/>
      <c r="F96" s="73"/>
      <c r="G96" s="47"/>
    </row>
    <row r="97" spans="1:7" s="34" customFormat="1" ht="22.5">
      <c r="A97" s="41" t="s">
        <v>433</v>
      </c>
      <c r="B97" s="75" t="s">
        <v>344</v>
      </c>
      <c r="C97" s="76" t="s">
        <v>27</v>
      </c>
      <c r="D97" s="77">
        <v>6.7</v>
      </c>
      <c r="E97" s="45"/>
      <c r="F97" s="46"/>
      <c r="G97" s="47"/>
    </row>
    <row r="98" spans="1:7" ht="13.5" customHeight="1">
      <c r="A98" s="32" t="s">
        <v>280</v>
      </c>
      <c r="B98" s="48" t="s">
        <v>228</v>
      </c>
      <c r="C98" s="48"/>
      <c r="D98" s="48"/>
      <c r="E98" s="48"/>
      <c r="F98" s="48"/>
      <c r="G98" s="33">
        <f>ROUND(SUM(G99:G104),2)</f>
        <v>0</v>
      </c>
    </row>
    <row r="99" spans="1:7" s="34" customFormat="1" ht="33.75">
      <c r="A99" s="41" t="s">
        <v>434</v>
      </c>
      <c r="B99" s="75" t="s">
        <v>87</v>
      </c>
      <c r="C99" s="76" t="s">
        <v>36</v>
      </c>
      <c r="D99" s="77">
        <v>641.19000000000005</v>
      </c>
      <c r="E99" s="45"/>
      <c r="F99" s="46"/>
      <c r="G99" s="47"/>
    </row>
    <row r="100" spans="1:7" s="34" customFormat="1" ht="33.75">
      <c r="A100" s="41" t="s">
        <v>435</v>
      </c>
      <c r="B100" s="75" t="s">
        <v>229</v>
      </c>
      <c r="C100" s="76" t="s">
        <v>26</v>
      </c>
      <c r="D100" s="77">
        <v>9.7200000000000006</v>
      </c>
      <c r="E100" s="45"/>
      <c r="F100" s="46"/>
      <c r="G100" s="47"/>
    </row>
    <row r="101" spans="1:7" s="34" customFormat="1" ht="33.75">
      <c r="A101" s="41" t="s">
        <v>436</v>
      </c>
      <c r="B101" s="75" t="s">
        <v>230</v>
      </c>
      <c r="C101" s="76" t="s">
        <v>26</v>
      </c>
      <c r="D101" s="77">
        <v>34.020000000000003</v>
      </c>
      <c r="E101" s="45"/>
      <c r="F101" s="46"/>
      <c r="G101" s="47"/>
    </row>
    <row r="102" spans="1:7" s="34" customFormat="1" ht="33.75">
      <c r="A102" s="41" t="s">
        <v>437</v>
      </c>
      <c r="B102" s="75" t="s">
        <v>231</v>
      </c>
      <c r="C102" s="76" t="s">
        <v>26</v>
      </c>
      <c r="D102" s="77">
        <v>18.79</v>
      </c>
      <c r="E102" s="45"/>
      <c r="F102" s="46"/>
      <c r="G102" s="47"/>
    </row>
    <row r="103" spans="1:7" s="34" customFormat="1" ht="45">
      <c r="A103" s="41" t="s">
        <v>438</v>
      </c>
      <c r="B103" s="75" t="s">
        <v>232</v>
      </c>
      <c r="C103" s="76" t="s">
        <v>26</v>
      </c>
      <c r="D103" s="77">
        <v>13.93</v>
      </c>
      <c r="E103" s="45"/>
      <c r="F103" s="46"/>
      <c r="G103" s="47"/>
    </row>
    <row r="104" spans="1:7" s="34" customFormat="1" ht="33.75">
      <c r="A104" s="41" t="s">
        <v>439</v>
      </c>
      <c r="B104" s="75" t="s">
        <v>233</v>
      </c>
      <c r="C104" s="76" t="s">
        <v>27</v>
      </c>
      <c r="D104" s="77">
        <v>7.45</v>
      </c>
      <c r="E104" s="45"/>
      <c r="F104" s="46"/>
      <c r="G104" s="47"/>
    </row>
    <row r="105" spans="1:7" ht="13.5" customHeight="1">
      <c r="A105" s="32" t="s">
        <v>281</v>
      </c>
      <c r="B105" s="48" t="s">
        <v>265</v>
      </c>
      <c r="C105" s="48"/>
      <c r="D105" s="48"/>
      <c r="E105" s="48"/>
      <c r="F105" s="48"/>
      <c r="G105" s="33">
        <f>ROUND(SUM(G106:G108),2)</f>
        <v>0</v>
      </c>
    </row>
    <row r="106" spans="1:7" s="34" customFormat="1" ht="33.75">
      <c r="A106" s="41" t="s">
        <v>440</v>
      </c>
      <c r="B106" s="75" t="s">
        <v>255</v>
      </c>
      <c r="C106" s="76" t="s">
        <v>26</v>
      </c>
      <c r="D106" s="77">
        <v>613.36</v>
      </c>
      <c r="E106" s="45"/>
      <c r="F106" s="46"/>
      <c r="G106" s="47"/>
    </row>
    <row r="107" spans="1:7" s="34" customFormat="1" ht="45">
      <c r="A107" s="41" t="s">
        <v>441</v>
      </c>
      <c r="B107" s="75" t="s">
        <v>234</v>
      </c>
      <c r="C107" s="76" t="s">
        <v>26</v>
      </c>
      <c r="D107" s="77">
        <v>613.36</v>
      </c>
      <c r="E107" s="45"/>
      <c r="F107" s="46"/>
      <c r="G107" s="47"/>
    </row>
    <row r="108" spans="1:7" s="34" customFormat="1" ht="22.5">
      <c r="A108" s="41" t="s">
        <v>442</v>
      </c>
      <c r="B108" s="75" t="s">
        <v>137</v>
      </c>
      <c r="C108" s="76" t="s">
        <v>30</v>
      </c>
      <c r="D108" s="77">
        <v>643.91600000000005</v>
      </c>
      <c r="E108" s="45"/>
      <c r="F108" s="46"/>
      <c r="G108" s="47"/>
    </row>
    <row r="109" spans="1:7" ht="13.5" customHeight="1">
      <c r="A109" s="32" t="s">
        <v>282</v>
      </c>
      <c r="B109" s="48" t="s">
        <v>252</v>
      </c>
      <c r="C109" s="48"/>
      <c r="D109" s="48"/>
      <c r="E109" s="48"/>
      <c r="F109" s="48"/>
      <c r="G109" s="33">
        <f>ROUND(SUM(G110:G112),2)</f>
        <v>0</v>
      </c>
    </row>
    <row r="110" spans="1:7" s="34" customFormat="1" ht="45">
      <c r="A110" s="41" t="s">
        <v>443</v>
      </c>
      <c r="B110" s="75" t="s">
        <v>250</v>
      </c>
      <c r="C110" s="76" t="s">
        <v>28</v>
      </c>
      <c r="D110" s="77">
        <v>167</v>
      </c>
      <c r="E110" s="45"/>
      <c r="F110" s="46"/>
      <c r="G110" s="47"/>
    </row>
    <row r="111" spans="1:7" s="34" customFormat="1" ht="56.25">
      <c r="A111" s="41" t="s">
        <v>444</v>
      </c>
      <c r="B111" s="75" t="s">
        <v>253</v>
      </c>
      <c r="C111" s="76" t="s">
        <v>36</v>
      </c>
      <c r="D111" s="77">
        <v>4052.7</v>
      </c>
      <c r="E111" s="45"/>
      <c r="F111" s="46"/>
      <c r="G111" s="47"/>
    </row>
    <row r="112" spans="1:7" s="34" customFormat="1" ht="33.75" customHeight="1">
      <c r="A112" s="41" t="s">
        <v>445</v>
      </c>
      <c r="B112" s="75" t="s">
        <v>251</v>
      </c>
      <c r="C112" s="76" t="s">
        <v>36</v>
      </c>
      <c r="D112" s="77">
        <v>4052.7</v>
      </c>
      <c r="E112" s="45"/>
      <c r="F112" s="46"/>
      <c r="G112" s="47"/>
    </row>
    <row r="113" spans="1:7" ht="13.5" customHeight="1">
      <c r="A113" s="32" t="s">
        <v>283</v>
      </c>
      <c r="B113" s="48" t="s">
        <v>245</v>
      </c>
      <c r="C113" s="48"/>
      <c r="D113" s="48"/>
      <c r="E113" s="48"/>
      <c r="F113" s="48"/>
      <c r="G113" s="33">
        <f>ROUND(SUM(G114:G126),2)</f>
        <v>0</v>
      </c>
    </row>
    <row r="114" spans="1:7" s="34" customFormat="1" ht="33.75">
      <c r="A114" s="41" t="s">
        <v>446</v>
      </c>
      <c r="B114" s="75" t="s">
        <v>243</v>
      </c>
      <c r="C114" s="76" t="s">
        <v>28</v>
      </c>
      <c r="D114" s="77">
        <v>13</v>
      </c>
      <c r="E114" s="45"/>
      <c r="F114" s="46"/>
      <c r="G114" s="47"/>
    </row>
    <row r="115" spans="1:7" s="34" customFormat="1" ht="33.75">
      <c r="A115" s="41" t="s">
        <v>447</v>
      </c>
      <c r="B115" s="75" t="s">
        <v>236</v>
      </c>
      <c r="C115" s="76" t="s">
        <v>28</v>
      </c>
      <c r="D115" s="77">
        <v>5</v>
      </c>
      <c r="E115" s="45"/>
      <c r="F115" s="46"/>
      <c r="G115" s="47"/>
    </row>
    <row r="116" spans="1:7" s="34" customFormat="1" ht="33.75">
      <c r="A116" s="41" t="s">
        <v>448</v>
      </c>
      <c r="B116" s="75" t="s">
        <v>246</v>
      </c>
      <c r="C116" s="76" t="s">
        <v>28</v>
      </c>
      <c r="D116" s="77">
        <v>8</v>
      </c>
      <c r="E116" s="45"/>
      <c r="F116" s="46"/>
      <c r="G116" s="47"/>
    </row>
    <row r="117" spans="1:7" s="34" customFormat="1" ht="33.75">
      <c r="A117" s="41" t="s">
        <v>449</v>
      </c>
      <c r="B117" s="75" t="s">
        <v>247</v>
      </c>
      <c r="C117" s="76" t="s">
        <v>28</v>
      </c>
      <c r="D117" s="77">
        <v>2</v>
      </c>
      <c r="E117" s="45"/>
      <c r="F117" s="46"/>
      <c r="G117" s="47"/>
    </row>
    <row r="118" spans="1:7" s="34" customFormat="1" ht="33.75">
      <c r="A118" s="41" t="s">
        <v>450</v>
      </c>
      <c r="B118" s="75" t="s">
        <v>248</v>
      </c>
      <c r="C118" s="76" t="s">
        <v>28</v>
      </c>
      <c r="D118" s="77">
        <v>2</v>
      </c>
      <c r="E118" s="45"/>
      <c r="F118" s="46"/>
      <c r="G118" s="47"/>
    </row>
    <row r="119" spans="1:7" s="34" customFormat="1" ht="33.75">
      <c r="A119" s="41" t="s">
        <v>451</v>
      </c>
      <c r="B119" s="75" t="s">
        <v>345</v>
      </c>
      <c r="C119" s="76" t="s">
        <v>28</v>
      </c>
      <c r="D119" s="77">
        <v>8</v>
      </c>
      <c r="E119" s="45"/>
      <c r="F119" s="46"/>
      <c r="G119" s="47"/>
    </row>
    <row r="120" spans="1:7" s="34" customFormat="1" ht="33.75">
      <c r="A120" s="41" t="s">
        <v>452</v>
      </c>
      <c r="B120" s="75" t="s">
        <v>249</v>
      </c>
      <c r="C120" s="76" t="s">
        <v>28</v>
      </c>
      <c r="D120" s="77">
        <v>18</v>
      </c>
      <c r="E120" s="45"/>
      <c r="F120" s="46"/>
      <c r="G120" s="47"/>
    </row>
    <row r="121" spans="1:7" s="34" customFormat="1" ht="33.75">
      <c r="A121" s="41" t="s">
        <v>453</v>
      </c>
      <c r="B121" s="75" t="s">
        <v>238</v>
      </c>
      <c r="C121" s="76" t="s">
        <v>28</v>
      </c>
      <c r="D121" s="77">
        <v>45</v>
      </c>
      <c r="E121" s="45"/>
      <c r="F121" s="46"/>
      <c r="G121" s="47"/>
    </row>
    <row r="122" spans="1:7" s="34" customFormat="1" ht="33.75">
      <c r="A122" s="41" t="s">
        <v>454</v>
      </c>
      <c r="B122" s="75" t="s">
        <v>239</v>
      </c>
      <c r="C122" s="76" t="s">
        <v>28</v>
      </c>
      <c r="D122" s="77">
        <v>427</v>
      </c>
      <c r="E122" s="45"/>
      <c r="F122" s="46"/>
      <c r="G122" s="47"/>
    </row>
    <row r="123" spans="1:7" s="34" customFormat="1" ht="33.75">
      <c r="A123" s="41" t="s">
        <v>455</v>
      </c>
      <c r="B123" s="75" t="s">
        <v>240</v>
      </c>
      <c r="C123" s="76" t="s">
        <v>28</v>
      </c>
      <c r="D123" s="77">
        <v>325</v>
      </c>
      <c r="E123" s="45"/>
      <c r="F123" s="46"/>
      <c r="G123" s="47"/>
    </row>
    <row r="124" spans="1:7" s="34" customFormat="1" ht="33.75">
      <c r="A124" s="41" t="s">
        <v>456</v>
      </c>
      <c r="B124" s="75" t="s">
        <v>241</v>
      </c>
      <c r="C124" s="76" t="s">
        <v>28</v>
      </c>
      <c r="D124" s="77">
        <v>156</v>
      </c>
      <c r="E124" s="45"/>
      <c r="F124" s="46"/>
      <c r="G124" s="47"/>
    </row>
    <row r="125" spans="1:7" s="34" customFormat="1" ht="33.75">
      <c r="A125" s="41" t="s">
        <v>457</v>
      </c>
      <c r="B125" s="75" t="s">
        <v>242</v>
      </c>
      <c r="C125" s="76" t="s">
        <v>28</v>
      </c>
      <c r="D125" s="77">
        <v>237</v>
      </c>
      <c r="E125" s="45"/>
      <c r="F125" s="46"/>
      <c r="G125" s="47"/>
    </row>
    <row r="126" spans="1:7" s="34" customFormat="1" ht="22.5">
      <c r="A126" s="41" t="s">
        <v>458</v>
      </c>
      <c r="B126" s="75" t="s">
        <v>109</v>
      </c>
      <c r="C126" s="76" t="s">
        <v>27</v>
      </c>
      <c r="D126" s="77">
        <v>29.6</v>
      </c>
      <c r="E126" s="45"/>
      <c r="F126" s="46"/>
      <c r="G126" s="47"/>
    </row>
    <row r="127" spans="1:7" ht="13.5" customHeight="1">
      <c r="A127" s="32" t="s">
        <v>284</v>
      </c>
      <c r="B127" s="48" t="s">
        <v>226</v>
      </c>
      <c r="C127" s="48"/>
      <c r="D127" s="48"/>
      <c r="E127" s="48"/>
      <c r="F127" s="48"/>
      <c r="G127" s="33">
        <f>ROUND(SUM(G128),2)</f>
        <v>0</v>
      </c>
    </row>
    <row r="128" spans="1:7" s="34" customFormat="1" ht="33.75">
      <c r="A128" s="41" t="s">
        <v>459</v>
      </c>
      <c r="B128" s="75" t="s">
        <v>227</v>
      </c>
      <c r="C128" s="76" t="s">
        <v>28</v>
      </c>
      <c r="D128" s="77">
        <v>14</v>
      </c>
      <c r="E128" s="45"/>
      <c r="F128" s="46"/>
      <c r="G128" s="47"/>
    </row>
    <row r="129" spans="1:7" ht="13.5" customHeight="1">
      <c r="A129" s="32" t="s">
        <v>285</v>
      </c>
      <c r="B129" s="48" t="s">
        <v>235</v>
      </c>
      <c r="C129" s="48"/>
      <c r="D129" s="48"/>
      <c r="E129" s="48"/>
      <c r="F129" s="48"/>
      <c r="G129" s="33">
        <f>ROUND(SUM(G130,G136,G140,G147,G154),2)</f>
        <v>0</v>
      </c>
    </row>
    <row r="130" spans="1:7" s="72" customFormat="1">
      <c r="A130" s="35" t="s">
        <v>311</v>
      </c>
      <c r="B130" s="36" t="s">
        <v>222</v>
      </c>
      <c r="C130" s="37"/>
      <c r="D130" s="38"/>
      <c r="E130" s="39"/>
      <c r="F130" s="40"/>
      <c r="G130" s="39">
        <f>ROUND(SUM(G131:G135),2)</f>
        <v>0</v>
      </c>
    </row>
    <row r="131" spans="1:7" s="34" customFormat="1" ht="33.75">
      <c r="A131" s="41" t="s">
        <v>460</v>
      </c>
      <c r="B131" s="75" t="s">
        <v>166</v>
      </c>
      <c r="C131" s="76" t="s">
        <v>26</v>
      </c>
      <c r="D131" s="77">
        <v>222.16</v>
      </c>
      <c r="E131" s="45"/>
      <c r="F131" s="73"/>
      <c r="G131" s="47"/>
    </row>
    <row r="132" spans="1:7" s="34" customFormat="1" ht="45">
      <c r="A132" s="41" t="s">
        <v>461</v>
      </c>
      <c r="B132" s="75" t="s">
        <v>187</v>
      </c>
      <c r="C132" s="76" t="s">
        <v>27</v>
      </c>
      <c r="D132" s="77">
        <v>44.43</v>
      </c>
      <c r="E132" s="45"/>
      <c r="F132" s="73"/>
      <c r="G132" s="47"/>
    </row>
    <row r="133" spans="1:7" s="34" customFormat="1" ht="56.25">
      <c r="A133" s="41" t="s">
        <v>462</v>
      </c>
      <c r="B133" s="75" t="s">
        <v>223</v>
      </c>
      <c r="C133" s="76" t="s">
        <v>27</v>
      </c>
      <c r="D133" s="77">
        <v>44.43</v>
      </c>
      <c r="E133" s="45"/>
      <c r="F133" s="46"/>
      <c r="G133" s="47"/>
    </row>
    <row r="134" spans="1:7" s="34" customFormat="1" ht="33.75">
      <c r="A134" s="41" t="s">
        <v>463</v>
      </c>
      <c r="B134" s="75" t="s">
        <v>150</v>
      </c>
      <c r="C134" s="76" t="s">
        <v>27</v>
      </c>
      <c r="D134" s="77">
        <v>44.43</v>
      </c>
      <c r="E134" s="45"/>
      <c r="F134" s="49"/>
      <c r="G134" s="47"/>
    </row>
    <row r="135" spans="1:7" s="34" customFormat="1" ht="33.75">
      <c r="A135" s="41" t="s">
        <v>464</v>
      </c>
      <c r="B135" s="75" t="s">
        <v>151</v>
      </c>
      <c r="C135" s="76" t="s">
        <v>29</v>
      </c>
      <c r="D135" s="77">
        <v>622.02</v>
      </c>
      <c r="E135" s="45"/>
      <c r="F135" s="46"/>
      <c r="G135" s="47"/>
    </row>
    <row r="136" spans="1:7" s="72" customFormat="1">
      <c r="A136" s="35" t="s">
        <v>312</v>
      </c>
      <c r="B136" s="36" t="s">
        <v>224</v>
      </c>
      <c r="C136" s="37"/>
      <c r="D136" s="38"/>
      <c r="E136" s="39"/>
      <c r="F136" s="40"/>
      <c r="G136" s="39">
        <f>ROUND(SUM(G137:G139),2)</f>
        <v>0</v>
      </c>
    </row>
    <row r="137" spans="1:7" s="34" customFormat="1" ht="45">
      <c r="A137" s="41" t="s">
        <v>465</v>
      </c>
      <c r="B137" s="75" t="s">
        <v>244</v>
      </c>
      <c r="C137" s="76" t="s">
        <v>30</v>
      </c>
      <c r="D137" s="77">
        <v>151.91</v>
      </c>
      <c r="E137" s="45"/>
      <c r="F137" s="46"/>
      <c r="G137" s="47"/>
    </row>
    <row r="138" spans="1:7" s="34" customFormat="1" ht="45">
      <c r="A138" s="41" t="s">
        <v>466</v>
      </c>
      <c r="B138" s="75" t="s">
        <v>234</v>
      </c>
      <c r="C138" s="76" t="s">
        <v>26</v>
      </c>
      <c r="D138" s="77">
        <v>222.16</v>
      </c>
      <c r="E138" s="45"/>
      <c r="F138" s="46"/>
      <c r="G138" s="47"/>
    </row>
    <row r="139" spans="1:7" s="34" customFormat="1" ht="22.5">
      <c r="A139" s="41" t="s">
        <v>467</v>
      </c>
      <c r="B139" s="75" t="s">
        <v>137</v>
      </c>
      <c r="C139" s="76" t="s">
        <v>30</v>
      </c>
      <c r="D139" s="77">
        <v>152.86000000000001</v>
      </c>
      <c r="E139" s="45"/>
      <c r="F139" s="46"/>
      <c r="G139" s="47"/>
    </row>
    <row r="140" spans="1:7" s="72" customFormat="1">
      <c r="A140" s="35" t="s">
        <v>313</v>
      </c>
      <c r="B140" s="36" t="s">
        <v>228</v>
      </c>
      <c r="C140" s="37"/>
      <c r="D140" s="38"/>
      <c r="E140" s="39"/>
      <c r="F140" s="40"/>
      <c r="G140" s="39">
        <f>ROUND(SUM(G141:G146),2)</f>
        <v>0</v>
      </c>
    </row>
    <row r="141" spans="1:7" s="34" customFormat="1" ht="33.75">
      <c r="A141" s="41" t="s">
        <v>468</v>
      </c>
      <c r="B141" s="75" t="s">
        <v>87</v>
      </c>
      <c r="C141" s="76" t="s">
        <v>36</v>
      </c>
      <c r="D141" s="77">
        <v>273.68</v>
      </c>
      <c r="E141" s="45"/>
      <c r="F141" s="46"/>
      <c r="G141" s="47"/>
    </row>
    <row r="142" spans="1:7" s="34" customFormat="1" ht="33.75">
      <c r="A142" s="41" t="s">
        <v>469</v>
      </c>
      <c r="B142" s="75" t="s">
        <v>229</v>
      </c>
      <c r="C142" s="76" t="s">
        <v>26</v>
      </c>
      <c r="D142" s="77">
        <v>4.0999999999999996</v>
      </c>
      <c r="E142" s="45"/>
      <c r="F142" s="46"/>
      <c r="G142" s="47"/>
    </row>
    <row r="143" spans="1:7" s="34" customFormat="1" ht="33.75">
      <c r="A143" s="41" t="s">
        <v>470</v>
      </c>
      <c r="B143" s="75" t="s">
        <v>230</v>
      </c>
      <c r="C143" s="76" t="s">
        <v>26</v>
      </c>
      <c r="D143" s="77">
        <v>14.36</v>
      </c>
      <c r="E143" s="45"/>
      <c r="F143" s="46"/>
      <c r="G143" s="47"/>
    </row>
    <row r="144" spans="1:7" s="34" customFormat="1" ht="33.75">
      <c r="A144" s="41" t="s">
        <v>471</v>
      </c>
      <c r="B144" s="75" t="s">
        <v>231</v>
      </c>
      <c r="C144" s="76" t="s">
        <v>26</v>
      </c>
      <c r="D144" s="77">
        <v>7.94</v>
      </c>
      <c r="E144" s="45"/>
      <c r="F144" s="46"/>
      <c r="G144" s="47"/>
    </row>
    <row r="145" spans="1:7" s="34" customFormat="1" ht="45">
      <c r="A145" s="41" t="s">
        <v>472</v>
      </c>
      <c r="B145" s="75" t="s">
        <v>232</v>
      </c>
      <c r="C145" s="76" t="s">
        <v>26</v>
      </c>
      <c r="D145" s="77">
        <v>5.89</v>
      </c>
      <c r="E145" s="45"/>
      <c r="F145" s="46"/>
      <c r="G145" s="47"/>
    </row>
    <row r="146" spans="1:7" s="34" customFormat="1" ht="33.75">
      <c r="A146" s="41" t="s">
        <v>473</v>
      </c>
      <c r="B146" s="75" t="s">
        <v>233</v>
      </c>
      <c r="C146" s="76" t="s">
        <v>27</v>
      </c>
      <c r="D146" s="77">
        <v>3.14</v>
      </c>
      <c r="E146" s="45"/>
      <c r="F146" s="46"/>
      <c r="G146" s="47"/>
    </row>
    <row r="147" spans="1:7" s="72" customFormat="1">
      <c r="A147" s="35" t="s">
        <v>314</v>
      </c>
      <c r="B147" s="36" t="s">
        <v>68</v>
      </c>
      <c r="C147" s="37"/>
      <c r="D147" s="38"/>
      <c r="E147" s="39"/>
      <c r="F147" s="40"/>
      <c r="G147" s="39">
        <f>ROUND(SUM(G148:G153),2)</f>
        <v>0</v>
      </c>
    </row>
    <row r="148" spans="1:7" s="34" customFormat="1" ht="22.5">
      <c r="A148" s="41" t="s">
        <v>474</v>
      </c>
      <c r="B148" s="75" t="s">
        <v>109</v>
      </c>
      <c r="C148" s="76" t="s">
        <v>27</v>
      </c>
      <c r="D148" s="77">
        <v>1.35</v>
      </c>
      <c r="E148" s="45"/>
      <c r="F148" s="46"/>
      <c r="G148" s="47"/>
    </row>
    <row r="149" spans="1:7" s="34" customFormat="1" ht="33.75">
      <c r="A149" s="41" t="s">
        <v>475</v>
      </c>
      <c r="B149" s="75" t="s">
        <v>236</v>
      </c>
      <c r="C149" s="76" t="s">
        <v>28</v>
      </c>
      <c r="D149" s="77">
        <v>3</v>
      </c>
      <c r="E149" s="45"/>
      <c r="F149" s="46"/>
      <c r="G149" s="47"/>
    </row>
    <row r="150" spans="1:7" s="34" customFormat="1" ht="33.75">
      <c r="A150" s="41" t="s">
        <v>476</v>
      </c>
      <c r="B150" s="75" t="s">
        <v>237</v>
      </c>
      <c r="C150" s="76" t="s">
        <v>28</v>
      </c>
      <c r="D150" s="77">
        <v>4</v>
      </c>
      <c r="E150" s="45"/>
      <c r="F150" s="46"/>
      <c r="G150" s="47"/>
    </row>
    <row r="151" spans="1:7" s="34" customFormat="1" ht="33.75">
      <c r="A151" s="41" t="s">
        <v>477</v>
      </c>
      <c r="B151" s="75" t="s">
        <v>243</v>
      </c>
      <c r="C151" s="76" t="s">
        <v>28</v>
      </c>
      <c r="D151" s="77">
        <v>3</v>
      </c>
      <c r="E151" s="45"/>
      <c r="F151" s="46"/>
      <c r="G151" s="47"/>
    </row>
    <row r="152" spans="1:7" s="34" customFormat="1" ht="33.75">
      <c r="A152" s="41" t="s">
        <v>478</v>
      </c>
      <c r="B152" s="75" t="s">
        <v>239</v>
      </c>
      <c r="C152" s="76" t="s">
        <v>28</v>
      </c>
      <c r="D152" s="77">
        <v>35</v>
      </c>
      <c r="E152" s="45"/>
      <c r="F152" s="46"/>
      <c r="G152" s="47"/>
    </row>
    <row r="153" spans="1:7" s="34" customFormat="1" ht="33.75">
      <c r="A153" s="41" t="s">
        <v>479</v>
      </c>
      <c r="B153" s="75" t="s">
        <v>241</v>
      </c>
      <c r="C153" s="76" t="s">
        <v>28</v>
      </c>
      <c r="D153" s="77">
        <v>17</v>
      </c>
      <c r="E153" s="45"/>
      <c r="F153" s="46"/>
      <c r="G153" s="47"/>
    </row>
    <row r="154" spans="1:7" s="72" customFormat="1">
      <c r="A154" s="35" t="s">
        <v>287</v>
      </c>
      <c r="B154" s="36" t="s">
        <v>226</v>
      </c>
      <c r="C154" s="37"/>
      <c r="D154" s="38"/>
      <c r="E154" s="39"/>
      <c r="F154" s="40"/>
      <c r="G154" s="39">
        <f>ROUND(SUM(G155),2)</f>
        <v>0</v>
      </c>
    </row>
    <row r="155" spans="1:7" s="34" customFormat="1" ht="33.75">
      <c r="A155" s="41" t="s">
        <v>480</v>
      </c>
      <c r="B155" s="75" t="s">
        <v>227</v>
      </c>
      <c r="C155" s="76" t="s">
        <v>28</v>
      </c>
      <c r="D155" s="77">
        <v>6</v>
      </c>
      <c r="E155" s="45"/>
      <c r="F155" s="46"/>
      <c r="G155" s="47"/>
    </row>
    <row r="156" spans="1:7" ht="13.5" customHeight="1">
      <c r="A156" s="32" t="s">
        <v>286</v>
      </c>
      <c r="B156" s="48" t="s">
        <v>337</v>
      </c>
      <c r="C156" s="48"/>
      <c r="D156" s="48"/>
      <c r="E156" s="48"/>
      <c r="F156" s="48"/>
      <c r="G156" s="33">
        <f>ROUND(SUM(G157:G168),2)</f>
        <v>0</v>
      </c>
    </row>
    <row r="157" spans="1:7" s="34" customFormat="1" ht="33.75">
      <c r="A157" s="41" t="s">
        <v>481</v>
      </c>
      <c r="B157" s="75" t="s">
        <v>89</v>
      </c>
      <c r="C157" s="76" t="s">
        <v>26</v>
      </c>
      <c r="D157" s="77">
        <v>12.4</v>
      </c>
      <c r="E157" s="45"/>
      <c r="F157" s="46"/>
      <c r="G157" s="47"/>
    </row>
    <row r="158" spans="1:7" s="34" customFormat="1" ht="33.75">
      <c r="A158" s="41" t="s">
        <v>482</v>
      </c>
      <c r="B158" s="75" t="s">
        <v>87</v>
      </c>
      <c r="C158" s="76" t="s">
        <v>36</v>
      </c>
      <c r="D158" s="77">
        <v>94.24</v>
      </c>
      <c r="E158" s="45"/>
      <c r="F158" s="46"/>
      <c r="G158" s="47"/>
    </row>
    <row r="159" spans="1:7" s="34" customFormat="1" ht="22.5">
      <c r="A159" s="41" t="s">
        <v>483</v>
      </c>
      <c r="B159" s="75" t="s">
        <v>329</v>
      </c>
      <c r="C159" s="76" t="s">
        <v>27</v>
      </c>
      <c r="D159" s="77">
        <v>3.58</v>
      </c>
      <c r="E159" s="45"/>
      <c r="F159" s="46"/>
      <c r="G159" s="47"/>
    </row>
    <row r="160" spans="1:7" s="34" customFormat="1" ht="22.5">
      <c r="A160" s="41" t="s">
        <v>484</v>
      </c>
      <c r="B160" s="75" t="s">
        <v>74</v>
      </c>
      <c r="C160" s="76" t="s">
        <v>26</v>
      </c>
      <c r="D160" s="77">
        <v>6.66</v>
      </c>
      <c r="E160" s="45"/>
      <c r="F160" s="46"/>
      <c r="G160" s="47"/>
    </row>
    <row r="161" spans="1:7" s="34" customFormat="1" ht="56.25">
      <c r="A161" s="41" t="s">
        <v>485</v>
      </c>
      <c r="B161" s="75" t="s">
        <v>336</v>
      </c>
      <c r="C161" s="76" t="s">
        <v>26</v>
      </c>
      <c r="D161" s="77">
        <v>5.36</v>
      </c>
      <c r="E161" s="45"/>
      <c r="F161" s="46"/>
      <c r="G161" s="47"/>
    </row>
    <row r="162" spans="1:7" s="34" customFormat="1" ht="33.75">
      <c r="A162" s="41" t="s">
        <v>486</v>
      </c>
      <c r="B162" s="75" t="s">
        <v>335</v>
      </c>
      <c r="C162" s="76" t="s">
        <v>26</v>
      </c>
      <c r="D162" s="77">
        <v>13.33</v>
      </c>
      <c r="E162" s="45"/>
      <c r="F162" s="46"/>
      <c r="G162" s="47"/>
    </row>
    <row r="163" spans="1:7" s="34" customFormat="1" ht="33.75">
      <c r="A163" s="41" t="s">
        <v>487</v>
      </c>
      <c r="B163" s="75" t="s">
        <v>330</v>
      </c>
      <c r="C163" s="76" t="s">
        <v>30</v>
      </c>
      <c r="D163" s="77">
        <v>1.5</v>
      </c>
      <c r="E163" s="45"/>
      <c r="F163" s="46"/>
      <c r="G163" s="47"/>
    </row>
    <row r="164" spans="1:7" s="34" customFormat="1" ht="33.75">
      <c r="A164" s="41" t="s">
        <v>488</v>
      </c>
      <c r="B164" s="75" t="s">
        <v>331</v>
      </c>
      <c r="C164" s="76" t="s">
        <v>30</v>
      </c>
      <c r="D164" s="77">
        <v>10.28</v>
      </c>
      <c r="E164" s="45"/>
      <c r="F164" s="46"/>
      <c r="G164" s="47"/>
    </row>
    <row r="165" spans="1:7" s="34" customFormat="1" ht="33.75">
      <c r="A165" s="41" t="s">
        <v>489</v>
      </c>
      <c r="B165" s="75" t="s">
        <v>346</v>
      </c>
      <c r="C165" s="76" t="s">
        <v>30</v>
      </c>
      <c r="D165" s="77">
        <v>10.28</v>
      </c>
      <c r="E165" s="45"/>
      <c r="F165" s="46"/>
      <c r="G165" s="47"/>
    </row>
    <row r="166" spans="1:7" s="34" customFormat="1" ht="33.75">
      <c r="A166" s="41" t="s">
        <v>490</v>
      </c>
      <c r="B166" s="75" t="s">
        <v>332</v>
      </c>
      <c r="C166" s="76" t="s">
        <v>26</v>
      </c>
      <c r="D166" s="77">
        <v>15.55</v>
      </c>
      <c r="E166" s="45"/>
      <c r="F166" s="46"/>
      <c r="G166" s="47"/>
    </row>
    <row r="167" spans="1:7" s="34" customFormat="1" ht="45">
      <c r="A167" s="41" t="s">
        <v>491</v>
      </c>
      <c r="B167" s="75" t="s">
        <v>334</v>
      </c>
      <c r="C167" s="76" t="s">
        <v>30</v>
      </c>
      <c r="D167" s="77">
        <v>15.2</v>
      </c>
      <c r="E167" s="45"/>
      <c r="F167" s="46"/>
      <c r="G167" s="47"/>
    </row>
    <row r="168" spans="1:7" s="34" customFormat="1" ht="33.75">
      <c r="A168" s="41" t="s">
        <v>492</v>
      </c>
      <c r="B168" s="75" t="s">
        <v>347</v>
      </c>
      <c r="C168" s="76" t="s">
        <v>30</v>
      </c>
      <c r="D168" s="77">
        <v>15.2</v>
      </c>
      <c r="E168" s="45"/>
      <c r="F168" s="46"/>
      <c r="G168" s="47"/>
    </row>
    <row r="169" spans="1:7" ht="13.5" customHeight="1">
      <c r="A169" s="32" t="s">
        <v>333</v>
      </c>
      <c r="B169" s="48" t="s">
        <v>25</v>
      </c>
      <c r="C169" s="48"/>
      <c r="D169" s="48"/>
      <c r="E169" s="48"/>
      <c r="F169" s="48"/>
      <c r="G169" s="33">
        <f>ROUND(SUM(G170),2)</f>
        <v>0</v>
      </c>
    </row>
    <row r="170" spans="1:7" s="51" customFormat="1" ht="22.5">
      <c r="A170" s="41" t="s">
        <v>493</v>
      </c>
      <c r="B170" s="75" t="s">
        <v>33</v>
      </c>
      <c r="C170" s="76" t="s">
        <v>26</v>
      </c>
      <c r="D170" s="77">
        <v>831.47</v>
      </c>
      <c r="E170" s="45"/>
      <c r="F170" s="46"/>
      <c r="G170" s="47"/>
    </row>
    <row r="171" spans="1:7" s="67" customFormat="1" ht="13.5" customHeight="1">
      <c r="A171" s="112" t="s">
        <v>24</v>
      </c>
      <c r="B171" s="113" t="s">
        <v>211</v>
      </c>
      <c r="C171" s="113"/>
      <c r="D171" s="113"/>
      <c r="E171" s="113"/>
      <c r="F171" s="113"/>
      <c r="G171" s="114">
        <f>ROUND(SUM(G172,G190,G213,G221,G234,G286,G349,G377,G412),2)</f>
        <v>0</v>
      </c>
    </row>
    <row r="172" spans="1:7" s="67" customFormat="1" ht="13.5" customHeight="1">
      <c r="A172" s="68" t="s">
        <v>218</v>
      </c>
      <c r="B172" s="69" t="s">
        <v>67</v>
      </c>
      <c r="C172" s="70"/>
      <c r="D172" s="70"/>
      <c r="E172" s="70"/>
      <c r="F172" s="70"/>
      <c r="G172" s="71">
        <f>ROUND(SUM(G173,G181,),2)</f>
        <v>0</v>
      </c>
    </row>
    <row r="173" spans="1:7" s="34" customFormat="1">
      <c r="A173" s="35" t="s">
        <v>288</v>
      </c>
      <c r="B173" s="36" t="s">
        <v>34</v>
      </c>
      <c r="C173" s="37"/>
      <c r="D173" s="38"/>
      <c r="E173" s="39"/>
      <c r="F173" s="40"/>
      <c r="G173" s="39">
        <f>ROUND(SUM(G174:G180),2)</f>
        <v>0</v>
      </c>
    </row>
    <row r="174" spans="1:7" s="34" customFormat="1" ht="33.75">
      <c r="A174" s="41" t="s">
        <v>494</v>
      </c>
      <c r="B174" s="75" t="s">
        <v>166</v>
      </c>
      <c r="C174" s="76" t="s">
        <v>26</v>
      </c>
      <c r="D174" s="77">
        <v>1787.38</v>
      </c>
      <c r="E174" s="45"/>
      <c r="F174" s="46"/>
      <c r="G174" s="47"/>
    </row>
    <row r="175" spans="1:7" s="34" customFormat="1" ht="56.25">
      <c r="A175" s="41" t="s">
        <v>495</v>
      </c>
      <c r="B175" s="75" t="s">
        <v>162</v>
      </c>
      <c r="C175" s="76" t="s">
        <v>27</v>
      </c>
      <c r="D175" s="77">
        <v>983.06</v>
      </c>
      <c r="E175" s="45"/>
      <c r="F175" s="46"/>
      <c r="G175" s="47"/>
    </row>
    <row r="176" spans="1:7" s="34" customFormat="1" ht="67.5">
      <c r="A176" s="41" t="s">
        <v>496</v>
      </c>
      <c r="B176" s="75" t="s">
        <v>209</v>
      </c>
      <c r="C176" s="76" t="s">
        <v>27</v>
      </c>
      <c r="D176" s="77">
        <v>268.11</v>
      </c>
      <c r="E176" s="45"/>
      <c r="F176" s="46"/>
      <c r="G176" s="47"/>
    </row>
    <row r="177" spans="1:9" s="34" customFormat="1" ht="56.25">
      <c r="A177" s="41" t="s">
        <v>497</v>
      </c>
      <c r="B177" s="75" t="s">
        <v>78</v>
      </c>
      <c r="C177" s="76" t="s">
        <v>27</v>
      </c>
      <c r="D177" s="77">
        <v>357.48</v>
      </c>
      <c r="E177" s="45"/>
      <c r="F177" s="46"/>
      <c r="G177" s="47"/>
    </row>
    <row r="178" spans="1:9" s="34" customFormat="1" ht="33.75">
      <c r="A178" s="41" t="s">
        <v>498</v>
      </c>
      <c r="B178" s="75" t="s">
        <v>88</v>
      </c>
      <c r="C178" s="76" t="s">
        <v>26</v>
      </c>
      <c r="D178" s="77">
        <v>1787.38</v>
      </c>
      <c r="E178" s="45"/>
      <c r="F178" s="46"/>
      <c r="G178" s="47"/>
    </row>
    <row r="179" spans="1:9" s="34" customFormat="1" ht="33.75">
      <c r="A179" s="41" t="s">
        <v>499</v>
      </c>
      <c r="B179" s="75" t="s">
        <v>150</v>
      </c>
      <c r="C179" s="76" t="s">
        <v>27</v>
      </c>
      <c r="D179" s="77">
        <v>983.06</v>
      </c>
      <c r="E179" s="45"/>
      <c r="F179" s="49"/>
      <c r="G179" s="47"/>
    </row>
    <row r="180" spans="1:9" s="34" customFormat="1" ht="33.75">
      <c r="A180" s="41" t="s">
        <v>500</v>
      </c>
      <c r="B180" s="75" t="s">
        <v>151</v>
      </c>
      <c r="C180" s="76" t="s">
        <v>29</v>
      </c>
      <c r="D180" s="77">
        <v>13762.84</v>
      </c>
      <c r="E180" s="45"/>
      <c r="F180" s="46"/>
      <c r="G180" s="47"/>
    </row>
    <row r="181" spans="1:9" s="34" customFormat="1">
      <c r="A181" s="35" t="s">
        <v>289</v>
      </c>
      <c r="B181" s="36" t="s">
        <v>35</v>
      </c>
      <c r="C181" s="37"/>
      <c r="D181" s="38"/>
      <c r="E181" s="39"/>
      <c r="F181" s="40"/>
      <c r="G181" s="39">
        <f>ROUND(SUM(G182:G189),2)</f>
        <v>0</v>
      </c>
    </row>
    <row r="182" spans="1:9" s="34" customFormat="1" ht="45">
      <c r="A182" s="41" t="s">
        <v>501</v>
      </c>
      <c r="B182" s="75" t="s">
        <v>197</v>
      </c>
      <c r="C182" s="76" t="s">
        <v>26</v>
      </c>
      <c r="D182" s="77">
        <v>229.18</v>
      </c>
      <c r="E182" s="45"/>
      <c r="F182" s="46"/>
      <c r="G182" s="47"/>
    </row>
    <row r="183" spans="1:9" s="34" customFormat="1" ht="45">
      <c r="A183" s="41" t="s">
        <v>502</v>
      </c>
      <c r="B183" s="75" t="s">
        <v>198</v>
      </c>
      <c r="C183" s="76" t="s">
        <v>26</v>
      </c>
      <c r="D183" s="77">
        <v>305.58</v>
      </c>
      <c r="E183" s="45"/>
      <c r="F183" s="46"/>
      <c r="G183" s="47"/>
    </row>
    <row r="184" spans="1:9" s="34" customFormat="1" ht="45">
      <c r="A184" s="41" t="s">
        <v>503</v>
      </c>
      <c r="B184" s="75" t="s">
        <v>199</v>
      </c>
      <c r="C184" s="76" t="s">
        <v>26</v>
      </c>
      <c r="D184" s="77">
        <v>916.73</v>
      </c>
      <c r="E184" s="45"/>
      <c r="F184" s="46"/>
      <c r="G184" s="47"/>
      <c r="I184" s="66">
        <f>SUM(D182:D185)</f>
        <v>1527.89</v>
      </c>
    </row>
    <row r="185" spans="1:9" s="34" customFormat="1" ht="45">
      <c r="A185" s="41" t="s">
        <v>504</v>
      </c>
      <c r="B185" s="75" t="s">
        <v>200</v>
      </c>
      <c r="C185" s="76" t="s">
        <v>26</v>
      </c>
      <c r="D185" s="77">
        <v>76.400000000000006</v>
      </c>
      <c r="E185" s="45"/>
      <c r="F185" s="46"/>
      <c r="G185" s="47"/>
    </row>
    <row r="186" spans="1:9" s="34" customFormat="1" ht="22.5">
      <c r="A186" s="41" t="s">
        <v>505</v>
      </c>
      <c r="B186" s="75" t="s">
        <v>137</v>
      </c>
      <c r="C186" s="76" t="s">
        <v>30</v>
      </c>
      <c r="D186" s="77">
        <v>1351.05</v>
      </c>
      <c r="E186" s="45"/>
      <c r="F186" s="46"/>
      <c r="G186" s="47"/>
    </row>
    <row r="187" spans="1:9" s="34" customFormat="1" ht="45">
      <c r="A187" s="41" t="s">
        <v>506</v>
      </c>
      <c r="B187" s="75" t="s">
        <v>163</v>
      </c>
      <c r="C187" s="76" t="s">
        <v>30</v>
      </c>
      <c r="D187" s="77">
        <v>1351.05</v>
      </c>
      <c r="E187" s="45"/>
      <c r="F187" s="46"/>
      <c r="G187" s="47"/>
    </row>
    <row r="188" spans="1:9" s="34" customFormat="1" ht="45">
      <c r="A188" s="41" t="s">
        <v>507</v>
      </c>
      <c r="B188" s="75" t="s">
        <v>164</v>
      </c>
      <c r="C188" s="76" t="s">
        <v>36</v>
      </c>
      <c r="D188" s="77">
        <v>923.47</v>
      </c>
      <c r="E188" s="45"/>
      <c r="F188" s="46"/>
      <c r="G188" s="47"/>
    </row>
    <row r="189" spans="1:9" s="34" customFormat="1" ht="78.75">
      <c r="A189" s="41" t="s">
        <v>508</v>
      </c>
      <c r="B189" s="75" t="s">
        <v>165</v>
      </c>
      <c r="C189" s="76" t="s">
        <v>28</v>
      </c>
      <c r="D189" s="77">
        <v>336</v>
      </c>
      <c r="E189" s="45"/>
      <c r="F189" s="46"/>
      <c r="G189" s="47"/>
    </row>
    <row r="190" spans="1:9" s="34" customFormat="1">
      <c r="A190" s="32" t="s">
        <v>219</v>
      </c>
      <c r="B190" s="48" t="s">
        <v>75</v>
      </c>
      <c r="C190" s="48"/>
      <c r="D190" s="48"/>
      <c r="E190" s="48"/>
      <c r="F190" s="48"/>
      <c r="G190" s="33">
        <f>ROUND(SUM(G191:G212),2)</f>
        <v>0</v>
      </c>
    </row>
    <row r="191" spans="1:9" s="34" customFormat="1" ht="33.75">
      <c r="A191" s="41" t="s">
        <v>509</v>
      </c>
      <c r="B191" s="75" t="s">
        <v>166</v>
      </c>
      <c r="C191" s="76" t="s">
        <v>26</v>
      </c>
      <c r="D191" s="77">
        <v>529.47</v>
      </c>
      <c r="E191" s="45"/>
      <c r="F191" s="46"/>
      <c r="G191" s="47"/>
    </row>
    <row r="192" spans="1:9" s="34" customFormat="1" ht="45">
      <c r="A192" s="41" t="s">
        <v>510</v>
      </c>
      <c r="B192" s="75" t="s">
        <v>167</v>
      </c>
      <c r="C192" s="76" t="s">
        <v>27</v>
      </c>
      <c r="D192" s="77">
        <v>211.79</v>
      </c>
      <c r="E192" s="45"/>
      <c r="F192" s="46"/>
      <c r="G192" s="47"/>
    </row>
    <row r="193" spans="1:7" s="34" customFormat="1" ht="45">
      <c r="A193" s="41" t="s">
        <v>511</v>
      </c>
      <c r="B193" s="75" t="s">
        <v>112</v>
      </c>
      <c r="C193" s="76" t="s">
        <v>26</v>
      </c>
      <c r="D193" s="77">
        <v>317.68</v>
      </c>
      <c r="E193" s="45"/>
      <c r="F193" s="46"/>
      <c r="G193" s="47"/>
    </row>
    <row r="194" spans="1:7" s="34" customFormat="1" ht="45">
      <c r="A194" s="41" t="s">
        <v>512</v>
      </c>
      <c r="B194" s="75" t="s">
        <v>168</v>
      </c>
      <c r="C194" s="76" t="s">
        <v>27</v>
      </c>
      <c r="D194" s="77">
        <v>84.72</v>
      </c>
      <c r="E194" s="45"/>
      <c r="F194" s="46"/>
      <c r="G194" s="47"/>
    </row>
    <row r="195" spans="1:7" s="34" customFormat="1" ht="56.25">
      <c r="A195" s="41" t="s">
        <v>513</v>
      </c>
      <c r="B195" s="75" t="s">
        <v>169</v>
      </c>
      <c r="C195" s="76" t="s">
        <v>27</v>
      </c>
      <c r="D195" s="77">
        <v>133.07</v>
      </c>
      <c r="E195" s="45"/>
      <c r="F195" s="46"/>
      <c r="G195" s="47"/>
    </row>
    <row r="196" spans="1:7" s="34" customFormat="1" ht="45">
      <c r="A196" s="41" t="s">
        <v>514</v>
      </c>
      <c r="B196" s="75" t="s">
        <v>201</v>
      </c>
      <c r="C196" s="76" t="s">
        <v>30</v>
      </c>
      <c r="D196" s="77">
        <v>339.99</v>
      </c>
      <c r="E196" s="45"/>
      <c r="F196" s="49"/>
      <c r="G196" s="47"/>
    </row>
    <row r="197" spans="1:7" s="34" customFormat="1" ht="33.75">
      <c r="A197" s="41" t="s">
        <v>515</v>
      </c>
      <c r="B197" s="75" t="s">
        <v>202</v>
      </c>
      <c r="C197" s="76" t="s">
        <v>30</v>
      </c>
      <c r="D197" s="77">
        <v>150.12</v>
      </c>
      <c r="E197" s="45"/>
      <c r="F197" s="46"/>
      <c r="G197" s="47"/>
    </row>
    <row r="198" spans="1:7" s="34" customFormat="1" ht="45">
      <c r="A198" s="41" t="s">
        <v>516</v>
      </c>
      <c r="B198" s="75" t="s">
        <v>203</v>
      </c>
      <c r="C198" s="76" t="s">
        <v>30</v>
      </c>
      <c r="D198" s="77">
        <v>15.01</v>
      </c>
      <c r="E198" s="45"/>
      <c r="F198" s="46"/>
      <c r="G198" s="47"/>
    </row>
    <row r="199" spans="1:7" s="34" customFormat="1" ht="45">
      <c r="A199" s="41" t="s">
        <v>517</v>
      </c>
      <c r="B199" s="75" t="s">
        <v>204</v>
      </c>
      <c r="C199" s="76" t="s">
        <v>26</v>
      </c>
      <c r="D199" s="77">
        <v>82.59</v>
      </c>
      <c r="E199" s="45"/>
      <c r="F199" s="46"/>
      <c r="G199" s="47"/>
    </row>
    <row r="200" spans="1:7" s="34" customFormat="1" ht="45">
      <c r="A200" s="41" t="s">
        <v>518</v>
      </c>
      <c r="B200" s="75" t="s">
        <v>205</v>
      </c>
      <c r="C200" s="76" t="s">
        <v>26</v>
      </c>
      <c r="D200" s="77">
        <v>409.98</v>
      </c>
      <c r="E200" s="45"/>
      <c r="F200" s="46"/>
      <c r="G200" s="47"/>
    </row>
    <row r="201" spans="1:7" s="34" customFormat="1" ht="33.75">
      <c r="A201" s="41" t="s">
        <v>519</v>
      </c>
      <c r="B201" s="75" t="s">
        <v>170</v>
      </c>
      <c r="C201" s="76" t="s">
        <v>26</v>
      </c>
      <c r="D201" s="77">
        <v>163.99</v>
      </c>
      <c r="E201" s="45"/>
      <c r="F201" s="46"/>
      <c r="G201" s="47"/>
    </row>
    <row r="202" spans="1:7" s="34" customFormat="1" ht="22.5">
      <c r="A202" s="41" t="s">
        <v>520</v>
      </c>
      <c r="B202" s="75" t="s">
        <v>137</v>
      </c>
      <c r="C202" s="76" t="s">
        <v>30</v>
      </c>
      <c r="D202" s="77">
        <v>360.7</v>
      </c>
      <c r="E202" s="45"/>
      <c r="F202" s="46"/>
      <c r="G202" s="47"/>
    </row>
    <row r="203" spans="1:7" s="34" customFormat="1" ht="45">
      <c r="A203" s="41" t="s">
        <v>521</v>
      </c>
      <c r="B203" s="75" t="s">
        <v>171</v>
      </c>
      <c r="C203" s="76" t="s">
        <v>30</v>
      </c>
      <c r="D203" s="77">
        <v>26.24</v>
      </c>
      <c r="E203" s="45"/>
      <c r="F203" s="46"/>
      <c r="G203" s="47"/>
    </row>
    <row r="204" spans="1:7" s="34" customFormat="1" ht="33.75">
      <c r="A204" s="41" t="s">
        <v>522</v>
      </c>
      <c r="B204" s="75" t="s">
        <v>172</v>
      </c>
      <c r="C204" s="76" t="s">
        <v>30</v>
      </c>
      <c r="D204" s="77">
        <v>26.24</v>
      </c>
      <c r="E204" s="45"/>
      <c r="F204" s="46"/>
      <c r="G204" s="47"/>
    </row>
    <row r="205" spans="1:7" s="34" customFormat="1" ht="33.75">
      <c r="A205" s="41" t="s">
        <v>523</v>
      </c>
      <c r="B205" s="75" t="s">
        <v>173</v>
      </c>
      <c r="C205" s="76" t="s">
        <v>26</v>
      </c>
      <c r="D205" s="77">
        <v>11.45</v>
      </c>
      <c r="E205" s="45"/>
      <c r="F205" s="46"/>
      <c r="G205" s="47"/>
    </row>
    <row r="206" spans="1:7" s="34" customFormat="1" ht="33.75">
      <c r="A206" s="41" t="s">
        <v>524</v>
      </c>
      <c r="B206" s="75" t="s">
        <v>174</v>
      </c>
      <c r="C206" s="76" t="s">
        <v>26</v>
      </c>
      <c r="D206" s="77">
        <v>2.58</v>
      </c>
      <c r="E206" s="45"/>
      <c r="F206" s="46"/>
      <c r="G206" s="47"/>
    </row>
    <row r="207" spans="1:7" s="34" customFormat="1" ht="33.75">
      <c r="A207" s="41" t="s">
        <v>525</v>
      </c>
      <c r="B207" s="75" t="s">
        <v>104</v>
      </c>
      <c r="C207" s="76" t="s">
        <v>26</v>
      </c>
      <c r="D207" s="77">
        <v>14.03</v>
      </c>
      <c r="E207" s="45"/>
      <c r="F207" s="46"/>
      <c r="G207" s="47"/>
    </row>
    <row r="208" spans="1:7" s="34" customFormat="1" ht="45">
      <c r="A208" s="41" t="s">
        <v>526</v>
      </c>
      <c r="B208" s="75" t="s">
        <v>175</v>
      </c>
      <c r="C208" s="76" t="s">
        <v>26</v>
      </c>
      <c r="D208" s="77">
        <v>14.03</v>
      </c>
      <c r="E208" s="45"/>
      <c r="F208" s="46"/>
      <c r="G208" s="47"/>
    </row>
    <row r="209" spans="1:7" s="34" customFormat="1" ht="90">
      <c r="A209" s="41" t="s">
        <v>527</v>
      </c>
      <c r="B209" s="75" t="s">
        <v>196</v>
      </c>
      <c r="C209" s="76" t="s">
        <v>28</v>
      </c>
      <c r="D209" s="77">
        <v>35</v>
      </c>
      <c r="E209" s="45"/>
      <c r="F209" s="46"/>
      <c r="G209" s="47"/>
    </row>
    <row r="210" spans="1:7" s="34" customFormat="1" ht="90">
      <c r="A210" s="41" t="s">
        <v>528</v>
      </c>
      <c r="B210" s="75" t="s">
        <v>176</v>
      </c>
      <c r="C210" s="76" t="s">
        <v>28</v>
      </c>
      <c r="D210" s="77">
        <v>280</v>
      </c>
      <c r="E210" s="45"/>
      <c r="F210" s="46"/>
      <c r="G210" s="47"/>
    </row>
    <row r="211" spans="1:7" s="34" customFormat="1" ht="33.75">
      <c r="A211" s="41" t="s">
        <v>529</v>
      </c>
      <c r="B211" s="75" t="s">
        <v>150</v>
      </c>
      <c r="C211" s="76" t="s">
        <v>27</v>
      </c>
      <c r="D211" s="77">
        <v>127.07</v>
      </c>
      <c r="E211" s="45"/>
      <c r="F211" s="49"/>
      <c r="G211" s="47"/>
    </row>
    <row r="212" spans="1:7" s="34" customFormat="1" ht="33.75">
      <c r="A212" s="41" t="s">
        <v>530</v>
      </c>
      <c r="B212" s="75" t="s">
        <v>151</v>
      </c>
      <c r="C212" s="76" t="s">
        <v>29</v>
      </c>
      <c r="D212" s="77">
        <v>1778.98</v>
      </c>
      <c r="E212" s="45"/>
      <c r="F212" s="46"/>
      <c r="G212" s="47"/>
    </row>
    <row r="213" spans="1:7" ht="13.5" customHeight="1">
      <c r="A213" s="32" t="s">
        <v>225</v>
      </c>
      <c r="B213" s="48" t="s">
        <v>68</v>
      </c>
      <c r="C213" s="48"/>
      <c r="D213" s="48"/>
      <c r="E213" s="48"/>
      <c r="F213" s="48"/>
      <c r="G213" s="33">
        <f>ROUND(SUM(G214:G220),2)</f>
        <v>0</v>
      </c>
    </row>
    <row r="214" spans="1:7" s="34" customFormat="1" ht="33.75">
      <c r="A214" s="41" t="s">
        <v>531</v>
      </c>
      <c r="B214" s="75" t="s">
        <v>177</v>
      </c>
      <c r="C214" s="76" t="s">
        <v>28</v>
      </c>
      <c r="D214" s="77">
        <v>4</v>
      </c>
      <c r="E214" s="45"/>
      <c r="F214" s="46"/>
      <c r="G214" s="47"/>
    </row>
    <row r="215" spans="1:7" s="34" customFormat="1" ht="33.75">
      <c r="A215" s="41" t="s">
        <v>532</v>
      </c>
      <c r="B215" s="75" t="s">
        <v>178</v>
      </c>
      <c r="C215" s="76" t="s">
        <v>28</v>
      </c>
      <c r="D215" s="77">
        <v>4</v>
      </c>
      <c r="E215" s="45"/>
      <c r="F215" s="46"/>
      <c r="G215" s="47"/>
    </row>
    <row r="216" spans="1:7" s="34" customFormat="1" ht="33.75">
      <c r="A216" s="41" t="s">
        <v>533</v>
      </c>
      <c r="B216" s="75" t="s">
        <v>179</v>
      </c>
      <c r="C216" s="76" t="s">
        <v>28</v>
      </c>
      <c r="D216" s="77">
        <v>4</v>
      </c>
      <c r="E216" s="45"/>
      <c r="F216" s="46"/>
      <c r="G216" s="47"/>
    </row>
    <row r="217" spans="1:7" s="34" customFormat="1" ht="33.75">
      <c r="A217" s="41" t="s">
        <v>534</v>
      </c>
      <c r="B217" s="75" t="s">
        <v>180</v>
      </c>
      <c r="C217" s="76" t="s">
        <v>28</v>
      </c>
      <c r="D217" s="77">
        <v>5</v>
      </c>
      <c r="E217" s="45"/>
      <c r="F217" s="46"/>
      <c r="G217" s="47"/>
    </row>
    <row r="218" spans="1:7" s="34" customFormat="1" ht="33.75">
      <c r="A218" s="41" t="s">
        <v>535</v>
      </c>
      <c r="B218" s="75" t="s">
        <v>181</v>
      </c>
      <c r="C218" s="76" t="s">
        <v>28</v>
      </c>
      <c r="D218" s="77">
        <v>5</v>
      </c>
      <c r="E218" s="45"/>
      <c r="F218" s="46"/>
      <c r="G218" s="47"/>
    </row>
    <row r="219" spans="1:7" s="34" customFormat="1" ht="33.75">
      <c r="A219" s="41" t="s">
        <v>536</v>
      </c>
      <c r="B219" s="75" t="s">
        <v>182</v>
      </c>
      <c r="C219" s="76" t="s">
        <v>28</v>
      </c>
      <c r="D219" s="77">
        <v>738</v>
      </c>
      <c r="E219" s="45"/>
      <c r="F219" s="46"/>
      <c r="G219" s="47"/>
    </row>
    <row r="220" spans="1:7" s="34" customFormat="1" ht="22.5">
      <c r="A220" s="41" t="s">
        <v>537</v>
      </c>
      <c r="B220" s="75" t="s">
        <v>109</v>
      </c>
      <c r="C220" s="76" t="s">
        <v>27</v>
      </c>
      <c r="D220" s="77">
        <v>7.38</v>
      </c>
      <c r="E220" s="45"/>
      <c r="F220" s="46"/>
      <c r="G220" s="47"/>
    </row>
    <row r="221" spans="1:7" s="34" customFormat="1">
      <c r="A221" s="32" t="s">
        <v>290</v>
      </c>
      <c r="B221" s="48" t="s">
        <v>31</v>
      </c>
      <c r="C221" s="48"/>
      <c r="D221" s="48"/>
      <c r="E221" s="48"/>
      <c r="F221" s="48"/>
      <c r="G221" s="33">
        <f>ROUND(SUM(G222,G229),2)</f>
        <v>0</v>
      </c>
    </row>
    <row r="222" spans="1:7" s="34" customFormat="1">
      <c r="A222" s="35" t="s">
        <v>291</v>
      </c>
      <c r="B222" s="36" t="s">
        <v>32</v>
      </c>
      <c r="C222" s="37"/>
      <c r="D222" s="38"/>
      <c r="E222" s="39"/>
      <c r="F222" s="40"/>
      <c r="G222" s="39">
        <f>ROUND(SUM(G223:G228),2)</f>
        <v>0</v>
      </c>
    </row>
    <row r="223" spans="1:7" s="34" customFormat="1" ht="56.25">
      <c r="A223" s="41" t="s">
        <v>538</v>
      </c>
      <c r="B223" s="75" t="s">
        <v>183</v>
      </c>
      <c r="C223" s="76" t="s">
        <v>26</v>
      </c>
      <c r="D223" s="77">
        <v>1.38</v>
      </c>
      <c r="E223" s="45"/>
      <c r="F223" s="46"/>
      <c r="G223" s="47"/>
    </row>
    <row r="224" spans="1:7" s="34" customFormat="1" ht="56.25">
      <c r="A224" s="41" t="s">
        <v>539</v>
      </c>
      <c r="B224" s="75" t="s">
        <v>99</v>
      </c>
      <c r="C224" s="76" t="s">
        <v>30</v>
      </c>
      <c r="D224" s="77">
        <v>659.02</v>
      </c>
      <c r="E224" s="45"/>
      <c r="F224" s="46"/>
      <c r="G224" s="47"/>
    </row>
    <row r="225" spans="1:7" s="34" customFormat="1" ht="56.25">
      <c r="A225" s="41" t="s">
        <v>540</v>
      </c>
      <c r="B225" s="75" t="s">
        <v>100</v>
      </c>
      <c r="C225" s="76" t="s">
        <v>30</v>
      </c>
      <c r="D225" s="77">
        <v>45.48</v>
      </c>
      <c r="E225" s="45"/>
      <c r="F225" s="46"/>
      <c r="G225" s="47"/>
    </row>
    <row r="226" spans="1:7" s="34" customFormat="1" ht="56.25">
      <c r="A226" s="41" t="s">
        <v>541</v>
      </c>
      <c r="B226" s="75" t="s">
        <v>101</v>
      </c>
      <c r="C226" s="76" t="s">
        <v>30</v>
      </c>
      <c r="D226" s="77">
        <v>81.239999999999995</v>
      </c>
      <c r="E226" s="45"/>
      <c r="F226" s="46"/>
      <c r="G226" s="47"/>
    </row>
    <row r="227" spans="1:7" s="34" customFormat="1" ht="56.25">
      <c r="A227" s="41" t="s">
        <v>542</v>
      </c>
      <c r="B227" s="75" t="s">
        <v>102</v>
      </c>
      <c r="C227" s="76" t="s">
        <v>28</v>
      </c>
      <c r="D227" s="77">
        <v>6</v>
      </c>
      <c r="E227" s="45"/>
      <c r="F227" s="46"/>
      <c r="G227" s="47"/>
    </row>
    <row r="228" spans="1:7" s="34" customFormat="1" ht="56.25">
      <c r="A228" s="41" t="s">
        <v>543</v>
      </c>
      <c r="B228" s="75" t="s">
        <v>103</v>
      </c>
      <c r="C228" s="76" t="s">
        <v>28</v>
      </c>
      <c r="D228" s="77">
        <v>3</v>
      </c>
      <c r="E228" s="45"/>
      <c r="F228" s="46"/>
      <c r="G228" s="47"/>
    </row>
    <row r="229" spans="1:7" s="34" customFormat="1">
      <c r="A229" s="35" t="s">
        <v>292</v>
      </c>
      <c r="B229" s="36" t="s">
        <v>69</v>
      </c>
      <c r="C229" s="37"/>
      <c r="D229" s="38"/>
      <c r="E229" s="39"/>
      <c r="F229" s="40"/>
      <c r="G229" s="39">
        <f>ROUND(SUM(G230:G233),2)</f>
        <v>0</v>
      </c>
    </row>
    <row r="230" spans="1:7" s="34" customFormat="1" ht="67.5">
      <c r="A230" s="41" t="s">
        <v>544</v>
      </c>
      <c r="B230" s="75" t="s">
        <v>113</v>
      </c>
      <c r="C230" s="76" t="s">
        <v>28</v>
      </c>
      <c r="D230" s="77">
        <v>9</v>
      </c>
      <c r="E230" s="45"/>
      <c r="F230" s="46"/>
      <c r="G230" s="47"/>
    </row>
    <row r="231" spans="1:7" s="34" customFormat="1" ht="90">
      <c r="A231" s="41" t="s">
        <v>545</v>
      </c>
      <c r="B231" s="75" t="s">
        <v>114</v>
      </c>
      <c r="C231" s="76" t="s">
        <v>28</v>
      </c>
      <c r="D231" s="77">
        <v>1</v>
      </c>
      <c r="E231" s="45"/>
      <c r="F231" s="46"/>
      <c r="G231" s="47"/>
    </row>
    <row r="232" spans="1:7" s="34" customFormat="1" ht="78.75">
      <c r="A232" s="41" t="s">
        <v>546</v>
      </c>
      <c r="B232" s="75" t="s">
        <v>115</v>
      </c>
      <c r="C232" s="76" t="s">
        <v>28</v>
      </c>
      <c r="D232" s="77">
        <v>1</v>
      </c>
      <c r="E232" s="45"/>
      <c r="F232" s="46"/>
      <c r="G232" s="47"/>
    </row>
    <row r="233" spans="1:7" s="34" customFormat="1" ht="45">
      <c r="A233" s="41" t="s">
        <v>547</v>
      </c>
      <c r="B233" s="75" t="s">
        <v>116</v>
      </c>
      <c r="C233" s="76" t="s">
        <v>28</v>
      </c>
      <c r="D233" s="77">
        <v>2</v>
      </c>
      <c r="E233" s="45"/>
      <c r="F233" s="46"/>
      <c r="G233" s="47"/>
    </row>
    <row r="234" spans="1:7" s="34" customFormat="1">
      <c r="A234" s="32" t="s">
        <v>293</v>
      </c>
      <c r="B234" s="48" t="s">
        <v>316</v>
      </c>
      <c r="C234" s="48"/>
      <c r="D234" s="48"/>
      <c r="E234" s="48"/>
      <c r="F234" s="48"/>
      <c r="G234" s="33">
        <f>ROUND(SUM(G235,G251,G267,),2)</f>
        <v>0</v>
      </c>
    </row>
    <row r="235" spans="1:7" s="34" customFormat="1">
      <c r="A235" s="35" t="s">
        <v>294</v>
      </c>
      <c r="B235" s="36" t="s">
        <v>37</v>
      </c>
      <c r="C235" s="37"/>
      <c r="D235" s="38"/>
      <c r="E235" s="39"/>
      <c r="F235" s="40"/>
      <c r="G235" s="39">
        <f>ROUND(SUM(G236:G250),2)</f>
        <v>0</v>
      </c>
    </row>
    <row r="236" spans="1:7" s="34" customFormat="1" ht="22.5">
      <c r="A236" s="41" t="s">
        <v>548</v>
      </c>
      <c r="B236" s="75" t="s">
        <v>110</v>
      </c>
      <c r="C236" s="76" t="s">
        <v>30</v>
      </c>
      <c r="D236" s="77">
        <v>432.04</v>
      </c>
      <c r="E236" s="45"/>
      <c r="F236" s="46"/>
      <c r="G236" s="47"/>
    </row>
    <row r="237" spans="1:7" s="34" customFormat="1" ht="45">
      <c r="A237" s="41" t="s">
        <v>549</v>
      </c>
      <c r="B237" s="75" t="s">
        <v>187</v>
      </c>
      <c r="C237" s="76" t="s">
        <v>27</v>
      </c>
      <c r="D237" s="77">
        <v>664.5</v>
      </c>
      <c r="E237" s="45"/>
      <c r="F237" s="46"/>
      <c r="G237" s="47"/>
    </row>
    <row r="238" spans="1:7" s="34" customFormat="1" ht="45">
      <c r="A238" s="41" t="s">
        <v>550</v>
      </c>
      <c r="B238" s="75" t="s">
        <v>188</v>
      </c>
      <c r="C238" s="76" t="s">
        <v>27</v>
      </c>
      <c r="D238" s="77">
        <v>78.88</v>
      </c>
      <c r="E238" s="45"/>
      <c r="F238" s="46"/>
      <c r="G238" s="47"/>
    </row>
    <row r="239" spans="1:7" s="34" customFormat="1" ht="22.5">
      <c r="A239" s="41" t="s">
        <v>551</v>
      </c>
      <c r="B239" s="75" t="s">
        <v>43</v>
      </c>
      <c r="C239" s="76" t="s">
        <v>27</v>
      </c>
      <c r="D239" s="77">
        <v>22.6</v>
      </c>
      <c r="E239" s="45"/>
      <c r="F239" s="46"/>
      <c r="G239" s="47"/>
    </row>
    <row r="240" spans="1:7" s="34" customFormat="1" ht="33.75">
      <c r="A240" s="41" t="s">
        <v>552</v>
      </c>
      <c r="B240" s="75" t="s">
        <v>184</v>
      </c>
      <c r="C240" s="76" t="s">
        <v>30</v>
      </c>
      <c r="D240" s="77">
        <v>361.14</v>
      </c>
      <c r="E240" s="45"/>
      <c r="F240" s="46"/>
      <c r="G240" s="47"/>
    </row>
    <row r="241" spans="1:7" s="34" customFormat="1" ht="33.75">
      <c r="A241" s="41" t="s">
        <v>553</v>
      </c>
      <c r="B241" s="75" t="s">
        <v>185</v>
      </c>
      <c r="C241" s="76" t="s">
        <v>30</v>
      </c>
      <c r="D241" s="77">
        <v>70.900000000000006</v>
      </c>
      <c r="E241" s="45"/>
      <c r="F241" s="46"/>
      <c r="G241" s="47"/>
    </row>
    <row r="242" spans="1:7" s="34" customFormat="1" ht="33.75">
      <c r="A242" s="41" t="s">
        <v>554</v>
      </c>
      <c r="B242" s="75" t="s">
        <v>186</v>
      </c>
      <c r="C242" s="76" t="s">
        <v>27</v>
      </c>
      <c r="D242" s="77">
        <v>185.76</v>
      </c>
      <c r="E242" s="45"/>
      <c r="F242" s="46"/>
      <c r="G242" s="47"/>
    </row>
    <row r="243" spans="1:7" s="34" customFormat="1" ht="45">
      <c r="A243" s="41" t="s">
        <v>555</v>
      </c>
      <c r="B243" s="75" t="s">
        <v>168</v>
      </c>
      <c r="C243" s="76" t="s">
        <v>27</v>
      </c>
      <c r="D243" s="77">
        <v>296.99</v>
      </c>
      <c r="E243" s="45"/>
      <c r="F243" s="46"/>
      <c r="G243" s="47"/>
    </row>
    <row r="244" spans="1:7" s="34" customFormat="1" ht="56.25">
      <c r="A244" s="41" t="s">
        <v>556</v>
      </c>
      <c r="B244" s="75" t="s">
        <v>169</v>
      </c>
      <c r="C244" s="76" t="s">
        <v>27</v>
      </c>
      <c r="D244" s="77">
        <v>197.99</v>
      </c>
      <c r="E244" s="45"/>
      <c r="F244" s="46"/>
      <c r="G244" s="47"/>
    </row>
    <row r="245" spans="1:7" s="34" customFormat="1" ht="135">
      <c r="A245" s="41" t="s">
        <v>557</v>
      </c>
      <c r="B245" s="75" t="s">
        <v>127</v>
      </c>
      <c r="C245" s="76" t="s">
        <v>28</v>
      </c>
      <c r="D245" s="77">
        <v>3</v>
      </c>
      <c r="E245" s="45"/>
      <c r="F245" s="46"/>
      <c r="G245" s="47"/>
    </row>
    <row r="246" spans="1:7" s="34" customFormat="1" ht="135">
      <c r="A246" s="41" t="s">
        <v>558</v>
      </c>
      <c r="B246" s="75" t="s">
        <v>128</v>
      </c>
      <c r="C246" s="76" t="s">
        <v>28</v>
      </c>
      <c r="D246" s="77">
        <v>1</v>
      </c>
      <c r="E246" s="45"/>
      <c r="F246" s="46"/>
      <c r="G246" s="47"/>
    </row>
    <row r="247" spans="1:7" s="34" customFormat="1" ht="22.5">
      <c r="A247" s="41" t="s">
        <v>559</v>
      </c>
      <c r="B247" s="75" t="s">
        <v>44</v>
      </c>
      <c r="C247" s="76" t="s">
        <v>28</v>
      </c>
      <c r="D247" s="77">
        <v>99</v>
      </c>
      <c r="E247" s="45"/>
      <c r="F247" s="46"/>
      <c r="G247" s="47"/>
    </row>
    <row r="248" spans="1:7" s="34" customFormat="1" ht="22.5">
      <c r="A248" s="41" t="s">
        <v>560</v>
      </c>
      <c r="B248" s="75" t="s">
        <v>71</v>
      </c>
      <c r="C248" s="76" t="s">
        <v>28</v>
      </c>
      <c r="D248" s="77">
        <v>6</v>
      </c>
      <c r="E248" s="45"/>
      <c r="F248" s="46"/>
      <c r="G248" s="47"/>
    </row>
    <row r="249" spans="1:7" s="34" customFormat="1" ht="33.75">
      <c r="A249" s="41" t="s">
        <v>561</v>
      </c>
      <c r="B249" s="75" t="s">
        <v>150</v>
      </c>
      <c r="C249" s="76" t="s">
        <v>27</v>
      </c>
      <c r="D249" s="77">
        <v>446.39</v>
      </c>
      <c r="E249" s="45"/>
      <c r="F249" s="46"/>
      <c r="G249" s="47"/>
    </row>
    <row r="250" spans="1:7" s="34" customFormat="1" ht="33.75">
      <c r="A250" s="41" t="s">
        <v>562</v>
      </c>
      <c r="B250" s="75" t="s">
        <v>151</v>
      </c>
      <c r="C250" s="76" t="s">
        <v>29</v>
      </c>
      <c r="D250" s="77">
        <v>6249.46</v>
      </c>
      <c r="E250" s="45"/>
      <c r="F250" s="46"/>
      <c r="G250" s="47"/>
    </row>
    <row r="251" spans="1:7" s="34" customFormat="1">
      <c r="A251" s="35" t="s">
        <v>295</v>
      </c>
      <c r="B251" s="36" t="s">
        <v>85</v>
      </c>
      <c r="C251" s="37"/>
      <c r="D251" s="38"/>
      <c r="E251" s="39"/>
      <c r="F251" s="40"/>
      <c r="G251" s="39">
        <f>ROUND(SUM(G252:G266),2)</f>
        <v>0</v>
      </c>
    </row>
    <row r="252" spans="1:7" s="34" customFormat="1" ht="45">
      <c r="A252" s="41" t="s">
        <v>563</v>
      </c>
      <c r="B252" s="75" t="s">
        <v>187</v>
      </c>
      <c r="C252" s="76" t="s">
        <v>27</v>
      </c>
      <c r="D252" s="77">
        <v>236.2</v>
      </c>
      <c r="E252" s="45"/>
      <c r="F252" s="46"/>
      <c r="G252" s="47"/>
    </row>
    <row r="253" spans="1:7" s="34" customFormat="1" ht="45">
      <c r="A253" s="41" t="s">
        <v>564</v>
      </c>
      <c r="B253" s="75" t="s">
        <v>188</v>
      </c>
      <c r="C253" s="76" t="s">
        <v>27</v>
      </c>
      <c r="D253" s="77">
        <v>61.24</v>
      </c>
      <c r="E253" s="45"/>
      <c r="F253" s="46"/>
      <c r="G253" s="47"/>
    </row>
    <row r="254" spans="1:7" s="34" customFormat="1" ht="22.5">
      <c r="A254" s="41" t="s">
        <v>565</v>
      </c>
      <c r="B254" s="75" t="s">
        <v>86</v>
      </c>
      <c r="C254" s="76" t="s">
        <v>27</v>
      </c>
      <c r="D254" s="77">
        <v>46.83</v>
      </c>
      <c r="E254" s="45"/>
      <c r="F254" s="46"/>
      <c r="G254" s="47"/>
    </row>
    <row r="255" spans="1:7" s="34" customFormat="1" ht="33.75">
      <c r="A255" s="41" t="s">
        <v>566</v>
      </c>
      <c r="B255" s="75" t="s">
        <v>89</v>
      </c>
      <c r="C255" s="76" t="s">
        <v>26</v>
      </c>
      <c r="D255" s="77">
        <v>96.76</v>
      </c>
      <c r="E255" s="45"/>
      <c r="F255" s="46"/>
      <c r="G255" s="47"/>
    </row>
    <row r="256" spans="1:7" s="34" customFormat="1" ht="33.75">
      <c r="A256" s="41" t="s">
        <v>567</v>
      </c>
      <c r="B256" s="75" t="s">
        <v>87</v>
      </c>
      <c r="C256" s="76" t="s">
        <v>36</v>
      </c>
      <c r="D256" s="77">
        <v>2734.7</v>
      </c>
      <c r="E256" s="45"/>
      <c r="F256" s="46"/>
      <c r="G256" s="47"/>
    </row>
    <row r="257" spans="1:7" s="34" customFormat="1" ht="22.5">
      <c r="A257" s="41" t="s">
        <v>568</v>
      </c>
      <c r="B257" s="75" t="s">
        <v>90</v>
      </c>
      <c r="C257" s="76" t="s">
        <v>27</v>
      </c>
      <c r="D257" s="77">
        <v>22.68</v>
      </c>
      <c r="E257" s="45"/>
      <c r="F257" s="46"/>
      <c r="G257" s="47"/>
    </row>
    <row r="258" spans="1:7" s="34" customFormat="1" ht="33.75">
      <c r="A258" s="41" t="s">
        <v>569</v>
      </c>
      <c r="B258" s="75" t="s">
        <v>107</v>
      </c>
      <c r="C258" s="76" t="s">
        <v>26</v>
      </c>
      <c r="D258" s="77">
        <v>50.4</v>
      </c>
      <c r="E258" s="45"/>
      <c r="F258" s="46"/>
      <c r="G258" s="47"/>
    </row>
    <row r="259" spans="1:7" s="34" customFormat="1" ht="22.5">
      <c r="A259" s="41" t="s">
        <v>570</v>
      </c>
      <c r="B259" s="75" t="s">
        <v>74</v>
      </c>
      <c r="C259" s="76" t="s">
        <v>26</v>
      </c>
      <c r="D259" s="77">
        <v>281.74</v>
      </c>
      <c r="E259" s="45"/>
      <c r="F259" s="46"/>
      <c r="G259" s="47"/>
    </row>
    <row r="260" spans="1:7" s="34" customFormat="1" ht="45">
      <c r="A260" s="41" t="s">
        <v>571</v>
      </c>
      <c r="B260" s="75" t="s">
        <v>105</v>
      </c>
      <c r="C260" s="76" t="s">
        <v>26</v>
      </c>
      <c r="D260" s="77">
        <v>214.89</v>
      </c>
      <c r="E260" s="45"/>
      <c r="F260" s="46"/>
      <c r="G260" s="47"/>
    </row>
    <row r="261" spans="1:7" s="34" customFormat="1" ht="45">
      <c r="A261" s="41" t="s">
        <v>572</v>
      </c>
      <c r="B261" s="75" t="s">
        <v>106</v>
      </c>
      <c r="C261" s="76" t="s">
        <v>26</v>
      </c>
      <c r="D261" s="77">
        <v>348.59</v>
      </c>
      <c r="E261" s="45"/>
      <c r="F261" s="46"/>
      <c r="G261" s="47"/>
    </row>
    <row r="262" spans="1:7" s="34" customFormat="1" ht="45">
      <c r="A262" s="41" t="s">
        <v>573</v>
      </c>
      <c r="B262" s="75" t="s">
        <v>168</v>
      </c>
      <c r="C262" s="76" t="s">
        <v>27</v>
      </c>
      <c r="D262" s="77">
        <v>73.819999999999993</v>
      </c>
      <c r="E262" s="45"/>
      <c r="F262" s="46"/>
      <c r="G262" s="47"/>
    </row>
    <row r="263" spans="1:7" s="34" customFormat="1" ht="45">
      <c r="A263" s="41" t="s">
        <v>574</v>
      </c>
      <c r="B263" s="75" t="s">
        <v>96</v>
      </c>
      <c r="C263" s="76" t="s">
        <v>28</v>
      </c>
      <c r="D263" s="77">
        <v>190</v>
      </c>
      <c r="E263" s="45"/>
      <c r="F263" s="46"/>
      <c r="G263" s="47"/>
    </row>
    <row r="264" spans="1:7" s="34" customFormat="1" ht="45">
      <c r="A264" s="41" t="s">
        <v>575</v>
      </c>
      <c r="B264" s="75" t="s">
        <v>130</v>
      </c>
      <c r="C264" s="76" t="s">
        <v>28</v>
      </c>
      <c r="D264" s="77">
        <v>35</v>
      </c>
      <c r="E264" s="45"/>
      <c r="F264" s="46"/>
      <c r="G264" s="47"/>
    </row>
    <row r="265" spans="1:7" s="34" customFormat="1" ht="33.75">
      <c r="A265" s="41" t="s">
        <v>576</v>
      </c>
      <c r="B265" s="75" t="s">
        <v>150</v>
      </c>
      <c r="C265" s="76" t="s">
        <v>27</v>
      </c>
      <c r="D265" s="77">
        <v>223.68</v>
      </c>
      <c r="E265" s="45"/>
      <c r="F265" s="46"/>
      <c r="G265" s="47"/>
    </row>
    <row r="266" spans="1:7" s="34" customFormat="1" ht="33.75">
      <c r="A266" s="41" t="s">
        <v>577</v>
      </c>
      <c r="B266" s="75" t="s">
        <v>151</v>
      </c>
      <c r="C266" s="76" t="s">
        <v>29</v>
      </c>
      <c r="D266" s="77">
        <v>3131.52</v>
      </c>
      <c r="E266" s="45"/>
      <c r="F266" s="46"/>
      <c r="G266" s="47"/>
    </row>
    <row r="267" spans="1:7" s="34" customFormat="1">
      <c r="A267" s="35" t="s">
        <v>296</v>
      </c>
      <c r="B267" s="36" t="s">
        <v>38</v>
      </c>
      <c r="C267" s="37"/>
      <c r="D267" s="38"/>
      <c r="E267" s="39"/>
      <c r="F267" s="40"/>
      <c r="G267" s="39">
        <f>ROUND(SUM(G268:G285),2)</f>
        <v>0</v>
      </c>
    </row>
    <row r="268" spans="1:7" s="34" customFormat="1" ht="22.5">
      <c r="A268" s="41" t="s">
        <v>578</v>
      </c>
      <c r="B268" s="75" t="s">
        <v>110</v>
      </c>
      <c r="C268" s="76" t="s">
        <v>30</v>
      </c>
      <c r="D268" s="77">
        <v>512.64</v>
      </c>
      <c r="E268" s="45"/>
      <c r="F268" s="46"/>
      <c r="G268" s="47"/>
    </row>
    <row r="269" spans="1:7" s="34" customFormat="1" ht="45">
      <c r="A269" s="41" t="s">
        <v>579</v>
      </c>
      <c r="B269" s="75" t="s">
        <v>187</v>
      </c>
      <c r="C269" s="76" t="s">
        <v>27</v>
      </c>
      <c r="D269" s="77">
        <v>465.07</v>
      </c>
      <c r="E269" s="45"/>
      <c r="F269" s="46"/>
      <c r="G269" s="47"/>
    </row>
    <row r="270" spans="1:7" s="34" customFormat="1" ht="101.25">
      <c r="A270" s="41" t="s">
        <v>580</v>
      </c>
      <c r="B270" s="75" t="s">
        <v>132</v>
      </c>
      <c r="C270" s="76" t="s">
        <v>28</v>
      </c>
      <c r="D270" s="77">
        <v>27</v>
      </c>
      <c r="E270" s="45"/>
      <c r="F270" s="46"/>
      <c r="G270" s="47"/>
    </row>
    <row r="271" spans="1:7" s="34" customFormat="1" ht="112.5">
      <c r="A271" s="41" t="s">
        <v>581</v>
      </c>
      <c r="B271" s="75" t="s">
        <v>133</v>
      </c>
      <c r="C271" s="76" t="s">
        <v>28</v>
      </c>
      <c r="D271" s="77">
        <v>45</v>
      </c>
      <c r="E271" s="45"/>
      <c r="F271" s="46"/>
      <c r="G271" s="47"/>
    </row>
    <row r="272" spans="1:7" s="34" customFormat="1" ht="112.5">
      <c r="A272" s="41" t="s">
        <v>582</v>
      </c>
      <c r="B272" s="75" t="s">
        <v>134</v>
      </c>
      <c r="C272" s="76" t="s">
        <v>28</v>
      </c>
      <c r="D272" s="77">
        <v>9</v>
      </c>
      <c r="E272" s="45"/>
      <c r="F272" s="46"/>
      <c r="G272" s="47"/>
    </row>
    <row r="273" spans="1:7" s="34" customFormat="1" ht="112.5">
      <c r="A273" s="41" t="s">
        <v>583</v>
      </c>
      <c r="B273" s="75" t="s">
        <v>135</v>
      </c>
      <c r="C273" s="76" t="s">
        <v>28</v>
      </c>
      <c r="D273" s="77">
        <v>4</v>
      </c>
      <c r="E273" s="45"/>
      <c r="F273" s="46"/>
      <c r="G273" s="47"/>
    </row>
    <row r="274" spans="1:7" s="34" customFormat="1" ht="112.5">
      <c r="A274" s="41" t="s">
        <v>584</v>
      </c>
      <c r="B274" s="75" t="s">
        <v>136</v>
      </c>
      <c r="C274" s="76" t="s">
        <v>28</v>
      </c>
      <c r="D274" s="77">
        <v>4</v>
      </c>
      <c r="E274" s="45"/>
      <c r="F274" s="46"/>
      <c r="G274" s="47"/>
    </row>
    <row r="275" spans="1:7" s="34" customFormat="1" ht="33.75">
      <c r="A275" s="41" t="s">
        <v>585</v>
      </c>
      <c r="B275" s="75" t="s">
        <v>189</v>
      </c>
      <c r="C275" s="76" t="s">
        <v>30</v>
      </c>
      <c r="D275" s="77">
        <v>512.64</v>
      </c>
      <c r="E275" s="45"/>
      <c r="F275" s="46"/>
      <c r="G275" s="47"/>
    </row>
    <row r="276" spans="1:7" s="34" customFormat="1" ht="22.5">
      <c r="A276" s="41" t="s">
        <v>586</v>
      </c>
      <c r="B276" s="75" t="s">
        <v>190</v>
      </c>
      <c r="C276" s="76" t="s">
        <v>28</v>
      </c>
      <c r="D276" s="77">
        <v>89</v>
      </c>
      <c r="E276" s="45"/>
      <c r="F276" s="46"/>
      <c r="G276" s="47"/>
    </row>
    <row r="277" spans="1:7" s="34" customFormat="1" ht="22.5">
      <c r="A277" s="41" t="s">
        <v>587</v>
      </c>
      <c r="B277" s="75" t="s">
        <v>191</v>
      </c>
      <c r="C277" s="76" t="s">
        <v>28</v>
      </c>
      <c r="D277" s="77">
        <v>70</v>
      </c>
      <c r="E277" s="45"/>
      <c r="F277" s="46"/>
      <c r="G277" s="47"/>
    </row>
    <row r="278" spans="1:7" s="34" customFormat="1" ht="22.5">
      <c r="A278" s="41" t="s">
        <v>588</v>
      </c>
      <c r="B278" s="75" t="s">
        <v>192</v>
      </c>
      <c r="C278" s="76" t="s">
        <v>28</v>
      </c>
      <c r="D278" s="77">
        <v>19</v>
      </c>
      <c r="E278" s="45"/>
      <c r="F278" s="46"/>
      <c r="G278" s="47"/>
    </row>
    <row r="279" spans="1:7" s="34" customFormat="1" ht="33.75">
      <c r="A279" s="41" t="s">
        <v>589</v>
      </c>
      <c r="B279" s="75" t="s">
        <v>193</v>
      </c>
      <c r="C279" s="76" t="s">
        <v>28</v>
      </c>
      <c r="D279" s="77">
        <v>89</v>
      </c>
      <c r="E279" s="45"/>
      <c r="F279" s="46"/>
      <c r="G279" s="47"/>
    </row>
    <row r="280" spans="1:7" s="34" customFormat="1" ht="22.5">
      <c r="A280" s="41" t="s">
        <v>590</v>
      </c>
      <c r="B280" s="75" t="s">
        <v>43</v>
      </c>
      <c r="C280" s="76" t="s">
        <v>27</v>
      </c>
      <c r="D280" s="77">
        <v>38.76</v>
      </c>
      <c r="E280" s="45"/>
      <c r="F280" s="46"/>
      <c r="G280" s="47"/>
    </row>
    <row r="281" spans="1:7" s="34" customFormat="1" ht="33.75">
      <c r="A281" s="41" t="s">
        <v>591</v>
      </c>
      <c r="B281" s="75" t="s">
        <v>186</v>
      </c>
      <c r="C281" s="76" t="s">
        <v>27</v>
      </c>
      <c r="D281" s="77">
        <v>174.28</v>
      </c>
      <c r="E281" s="45"/>
      <c r="F281" s="46"/>
      <c r="G281" s="47"/>
    </row>
    <row r="282" spans="1:7" s="34" customFormat="1" ht="45">
      <c r="A282" s="41" t="s">
        <v>592</v>
      </c>
      <c r="B282" s="75" t="s">
        <v>168</v>
      </c>
      <c r="C282" s="76" t="s">
        <v>27</v>
      </c>
      <c r="D282" s="77">
        <v>151.13999999999999</v>
      </c>
      <c r="E282" s="45"/>
      <c r="F282" s="46"/>
      <c r="G282" s="47"/>
    </row>
    <row r="283" spans="1:7" s="34" customFormat="1" ht="56.25">
      <c r="A283" s="41" t="s">
        <v>593</v>
      </c>
      <c r="B283" s="75" t="s">
        <v>169</v>
      </c>
      <c r="C283" s="76" t="s">
        <v>27</v>
      </c>
      <c r="D283" s="77">
        <v>100.76</v>
      </c>
      <c r="E283" s="45"/>
      <c r="F283" s="46"/>
      <c r="G283" s="47"/>
    </row>
    <row r="284" spans="1:7" s="34" customFormat="1" ht="33.75">
      <c r="A284" s="41" t="s">
        <v>594</v>
      </c>
      <c r="B284" s="75" t="s">
        <v>150</v>
      </c>
      <c r="C284" s="76" t="s">
        <v>27</v>
      </c>
      <c r="D284" s="77">
        <v>313.93</v>
      </c>
      <c r="E284" s="45"/>
      <c r="F284" s="49"/>
      <c r="G284" s="47"/>
    </row>
    <row r="285" spans="1:7" s="34" customFormat="1" ht="33.75">
      <c r="A285" s="41" t="s">
        <v>595</v>
      </c>
      <c r="B285" s="75" t="s">
        <v>151</v>
      </c>
      <c r="C285" s="76" t="s">
        <v>29</v>
      </c>
      <c r="D285" s="77">
        <v>4395.0200000000004</v>
      </c>
      <c r="E285" s="45"/>
      <c r="F285" s="46"/>
      <c r="G285" s="47"/>
    </row>
    <row r="286" spans="1:7" s="34" customFormat="1">
      <c r="A286" s="32" t="s">
        <v>297</v>
      </c>
      <c r="B286" s="48" t="s">
        <v>39</v>
      </c>
      <c r="C286" s="48"/>
      <c r="D286" s="48"/>
      <c r="E286" s="48"/>
      <c r="F286" s="48"/>
      <c r="G286" s="33">
        <f>ROUND(SUM(G287,G298,G312,G324),2)</f>
        <v>0</v>
      </c>
    </row>
    <row r="287" spans="1:7" s="34" customFormat="1">
      <c r="A287" s="35" t="s">
        <v>298</v>
      </c>
      <c r="B287" s="36" t="s">
        <v>37</v>
      </c>
      <c r="C287" s="37"/>
      <c r="D287" s="38"/>
      <c r="E287" s="39"/>
      <c r="F287" s="40"/>
      <c r="G287" s="39">
        <f>ROUND(SUM(G288:G297),2)</f>
        <v>0</v>
      </c>
    </row>
    <row r="288" spans="1:7" s="34" customFormat="1" ht="22.5">
      <c r="A288" s="41" t="s">
        <v>596</v>
      </c>
      <c r="B288" s="75" t="s">
        <v>110</v>
      </c>
      <c r="C288" s="76" t="s">
        <v>30</v>
      </c>
      <c r="D288" s="77">
        <v>427.26</v>
      </c>
      <c r="E288" s="45"/>
      <c r="F288" s="46"/>
      <c r="G288" s="47"/>
    </row>
    <row r="289" spans="1:7" s="34" customFormat="1" ht="45">
      <c r="A289" s="41" t="s">
        <v>597</v>
      </c>
      <c r="B289" s="75" t="s">
        <v>187</v>
      </c>
      <c r="C289" s="76" t="s">
        <v>27</v>
      </c>
      <c r="D289" s="77">
        <v>309.56</v>
      </c>
      <c r="E289" s="45"/>
      <c r="F289" s="46"/>
      <c r="G289" s="47"/>
    </row>
    <row r="290" spans="1:7" s="34" customFormat="1" ht="33.75">
      <c r="A290" s="41" t="s">
        <v>598</v>
      </c>
      <c r="B290" s="75" t="s">
        <v>194</v>
      </c>
      <c r="C290" s="76" t="s">
        <v>30</v>
      </c>
      <c r="D290" s="77">
        <v>410.55</v>
      </c>
      <c r="E290" s="45"/>
      <c r="F290" s="46"/>
      <c r="G290" s="47"/>
    </row>
    <row r="291" spans="1:7" s="34" customFormat="1" ht="33.75">
      <c r="A291" s="41" t="s">
        <v>599</v>
      </c>
      <c r="B291" s="75" t="s">
        <v>195</v>
      </c>
      <c r="C291" s="76" t="s">
        <v>30</v>
      </c>
      <c r="D291" s="77">
        <v>16.71</v>
      </c>
      <c r="E291" s="45"/>
      <c r="F291" s="46"/>
      <c r="G291" s="47"/>
    </row>
    <row r="292" spans="1:7" s="34" customFormat="1" ht="22.5">
      <c r="A292" s="41" t="s">
        <v>600</v>
      </c>
      <c r="B292" s="75" t="s">
        <v>43</v>
      </c>
      <c r="C292" s="76" t="s">
        <v>27</v>
      </c>
      <c r="D292" s="77">
        <v>27.98</v>
      </c>
      <c r="E292" s="45"/>
      <c r="F292" s="46"/>
      <c r="G292" s="47"/>
    </row>
    <row r="293" spans="1:7" s="34" customFormat="1" ht="33.75">
      <c r="A293" s="41" t="s">
        <v>601</v>
      </c>
      <c r="B293" s="75" t="s">
        <v>186</v>
      </c>
      <c r="C293" s="76" t="s">
        <v>27</v>
      </c>
      <c r="D293" s="77">
        <v>109.46</v>
      </c>
      <c r="E293" s="45"/>
      <c r="F293" s="46"/>
      <c r="G293" s="47"/>
    </row>
    <row r="294" spans="1:7" s="34" customFormat="1" ht="45">
      <c r="A294" s="41" t="s">
        <v>602</v>
      </c>
      <c r="B294" s="75" t="s">
        <v>168</v>
      </c>
      <c r="C294" s="76" t="s">
        <v>27</v>
      </c>
      <c r="D294" s="77">
        <v>100.78</v>
      </c>
      <c r="E294" s="45"/>
      <c r="F294" s="46"/>
      <c r="G294" s="47"/>
    </row>
    <row r="295" spans="1:7" s="34" customFormat="1" ht="56.25">
      <c r="A295" s="41" t="s">
        <v>603</v>
      </c>
      <c r="B295" s="75" t="s">
        <v>169</v>
      </c>
      <c r="C295" s="76" t="s">
        <v>27</v>
      </c>
      <c r="D295" s="77">
        <v>67.180000000000007</v>
      </c>
      <c r="E295" s="45"/>
      <c r="F295" s="46"/>
      <c r="G295" s="47"/>
    </row>
    <row r="296" spans="1:7" s="34" customFormat="1" ht="33.75">
      <c r="A296" s="41" t="s">
        <v>604</v>
      </c>
      <c r="B296" s="75" t="s">
        <v>150</v>
      </c>
      <c r="C296" s="76" t="s">
        <v>27</v>
      </c>
      <c r="D296" s="77">
        <v>208.78</v>
      </c>
      <c r="E296" s="45"/>
      <c r="F296" s="46"/>
      <c r="G296" s="47"/>
    </row>
    <row r="297" spans="1:7" s="34" customFormat="1" ht="33.75">
      <c r="A297" s="41" t="s">
        <v>605</v>
      </c>
      <c r="B297" s="75" t="s">
        <v>151</v>
      </c>
      <c r="C297" s="76" t="s">
        <v>29</v>
      </c>
      <c r="D297" s="77">
        <v>2922.92</v>
      </c>
      <c r="E297" s="45"/>
      <c r="F297" s="46"/>
      <c r="G297" s="47"/>
    </row>
    <row r="298" spans="1:7" s="34" customFormat="1">
      <c r="A298" s="35" t="s">
        <v>299</v>
      </c>
      <c r="B298" s="36" t="s">
        <v>40</v>
      </c>
      <c r="C298" s="37"/>
      <c r="D298" s="38"/>
      <c r="E298" s="39"/>
      <c r="F298" s="40"/>
      <c r="G298" s="39">
        <f>ROUND(SUM(G299:G311),2)</f>
        <v>0</v>
      </c>
    </row>
    <row r="299" spans="1:7" s="34" customFormat="1" ht="22.5">
      <c r="A299" s="41" t="s">
        <v>606</v>
      </c>
      <c r="B299" s="75" t="s">
        <v>110</v>
      </c>
      <c r="C299" s="76" t="s">
        <v>30</v>
      </c>
      <c r="D299" s="77">
        <v>576.72</v>
      </c>
      <c r="E299" s="45"/>
      <c r="F299" s="46"/>
      <c r="G299" s="47"/>
    </row>
    <row r="300" spans="1:7" s="34" customFormat="1" ht="45">
      <c r="A300" s="41" t="s">
        <v>607</v>
      </c>
      <c r="B300" s="75" t="s">
        <v>187</v>
      </c>
      <c r="C300" s="76" t="s">
        <v>27</v>
      </c>
      <c r="D300" s="77">
        <v>201.85</v>
      </c>
      <c r="E300" s="45"/>
      <c r="F300" s="46"/>
      <c r="G300" s="47"/>
    </row>
    <row r="301" spans="1:7" s="34" customFormat="1" ht="45">
      <c r="A301" s="41" t="s">
        <v>608</v>
      </c>
      <c r="B301" s="75" t="s">
        <v>168</v>
      </c>
      <c r="C301" s="76" t="s">
        <v>27</v>
      </c>
      <c r="D301" s="77">
        <v>201.85</v>
      </c>
      <c r="E301" s="45"/>
      <c r="F301" s="46"/>
      <c r="G301" s="47"/>
    </row>
    <row r="302" spans="1:7" s="34" customFormat="1" ht="22.5">
      <c r="A302" s="41" t="s">
        <v>609</v>
      </c>
      <c r="B302" s="75" t="s">
        <v>46</v>
      </c>
      <c r="C302" s="76" t="s">
        <v>28</v>
      </c>
      <c r="D302" s="77">
        <v>81</v>
      </c>
      <c r="E302" s="45"/>
      <c r="F302" s="46"/>
      <c r="G302" s="47"/>
    </row>
    <row r="303" spans="1:7" s="34" customFormat="1" ht="22.5">
      <c r="A303" s="41" t="s">
        <v>610</v>
      </c>
      <c r="B303" s="75" t="s">
        <v>118</v>
      </c>
      <c r="C303" s="76" t="s">
        <v>28</v>
      </c>
      <c r="D303" s="77">
        <v>8</v>
      </c>
      <c r="E303" s="45"/>
      <c r="F303" s="46"/>
      <c r="G303" s="47"/>
    </row>
    <row r="304" spans="1:7" s="34" customFormat="1" ht="22.5">
      <c r="A304" s="41" t="s">
        <v>611</v>
      </c>
      <c r="B304" s="75" t="s">
        <v>54</v>
      </c>
      <c r="C304" s="76" t="s">
        <v>28</v>
      </c>
      <c r="D304" s="77">
        <v>89</v>
      </c>
      <c r="E304" s="45"/>
      <c r="F304" s="46"/>
      <c r="G304" s="47"/>
    </row>
    <row r="305" spans="1:7" s="34" customFormat="1" ht="22.5">
      <c r="A305" s="41" t="s">
        <v>612</v>
      </c>
      <c r="B305" s="75" t="s">
        <v>47</v>
      </c>
      <c r="C305" s="76" t="s">
        <v>28</v>
      </c>
      <c r="D305" s="77">
        <v>89</v>
      </c>
      <c r="E305" s="45"/>
      <c r="F305" s="46"/>
      <c r="G305" s="47"/>
    </row>
    <row r="306" spans="1:7" s="34" customFormat="1" ht="22.5">
      <c r="A306" s="41" t="s">
        <v>613</v>
      </c>
      <c r="B306" s="75" t="s">
        <v>70</v>
      </c>
      <c r="C306" s="76" t="s">
        <v>28</v>
      </c>
      <c r="D306" s="77">
        <v>89</v>
      </c>
      <c r="E306" s="45"/>
      <c r="F306" s="46"/>
      <c r="G306" s="47"/>
    </row>
    <row r="307" spans="1:7" s="34" customFormat="1" ht="22.5">
      <c r="A307" s="41" t="s">
        <v>614</v>
      </c>
      <c r="B307" s="75" t="s">
        <v>48</v>
      </c>
      <c r="C307" s="76" t="s">
        <v>30</v>
      </c>
      <c r="D307" s="77">
        <v>576.72</v>
      </c>
      <c r="E307" s="45"/>
      <c r="F307" s="46"/>
      <c r="G307" s="47"/>
    </row>
    <row r="308" spans="1:7" s="34" customFormat="1" ht="22.5">
      <c r="A308" s="41" t="s">
        <v>615</v>
      </c>
      <c r="B308" s="75" t="s">
        <v>51</v>
      </c>
      <c r="C308" s="76" t="s">
        <v>28</v>
      </c>
      <c r="D308" s="77">
        <v>89</v>
      </c>
      <c r="E308" s="45"/>
      <c r="F308" s="46"/>
      <c r="G308" s="47"/>
    </row>
    <row r="309" spans="1:7" s="34" customFormat="1" ht="22.5">
      <c r="A309" s="41" t="s">
        <v>616</v>
      </c>
      <c r="B309" s="75" t="s">
        <v>50</v>
      </c>
      <c r="C309" s="76" t="s">
        <v>28</v>
      </c>
      <c r="D309" s="77">
        <v>89</v>
      </c>
      <c r="E309" s="45"/>
      <c r="F309" s="46"/>
      <c r="G309" s="47"/>
    </row>
    <row r="310" spans="1:7" s="34" customFormat="1" ht="22.5">
      <c r="A310" s="41" t="s">
        <v>617</v>
      </c>
      <c r="B310" s="75" t="s">
        <v>49</v>
      </c>
      <c r="C310" s="76" t="s">
        <v>28</v>
      </c>
      <c r="D310" s="77">
        <v>89</v>
      </c>
      <c r="E310" s="45"/>
      <c r="F310" s="46"/>
      <c r="G310" s="47"/>
    </row>
    <row r="311" spans="1:7" s="34" customFormat="1" ht="90">
      <c r="A311" s="41" t="s">
        <v>618</v>
      </c>
      <c r="B311" s="75" t="s">
        <v>95</v>
      </c>
      <c r="C311" s="76" t="s">
        <v>28</v>
      </c>
      <c r="D311" s="77">
        <v>89</v>
      </c>
      <c r="E311" s="45"/>
      <c r="F311" s="46"/>
      <c r="G311" s="47"/>
    </row>
    <row r="312" spans="1:7" s="34" customFormat="1">
      <c r="A312" s="35" t="s">
        <v>300</v>
      </c>
      <c r="B312" s="36" t="s">
        <v>41</v>
      </c>
      <c r="C312" s="37"/>
      <c r="D312" s="38"/>
      <c r="E312" s="39"/>
      <c r="F312" s="40"/>
      <c r="G312" s="39">
        <f>ROUND(SUM(G313:G323),2)</f>
        <v>0</v>
      </c>
    </row>
    <row r="313" spans="1:7" s="34" customFormat="1" ht="45">
      <c r="A313" s="41" t="s">
        <v>619</v>
      </c>
      <c r="B313" s="75" t="s">
        <v>187</v>
      </c>
      <c r="C313" s="76" t="s">
        <v>27</v>
      </c>
      <c r="D313" s="77">
        <v>57.21</v>
      </c>
      <c r="E313" s="45"/>
      <c r="F313" s="46"/>
      <c r="G313" s="47"/>
    </row>
    <row r="314" spans="1:7" s="34" customFormat="1" ht="45">
      <c r="A314" s="41" t="s">
        <v>620</v>
      </c>
      <c r="B314" s="75" t="s">
        <v>168</v>
      </c>
      <c r="C314" s="76" t="s">
        <v>27</v>
      </c>
      <c r="D314" s="77">
        <v>4.5</v>
      </c>
      <c r="E314" s="45"/>
      <c r="F314" s="46"/>
      <c r="G314" s="47"/>
    </row>
    <row r="315" spans="1:7" s="34" customFormat="1" ht="33.75">
      <c r="A315" s="41" t="s">
        <v>621</v>
      </c>
      <c r="B315" s="75" t="s">
        <v>111</v>
      </c>
      <c r="C315" s="76" t="s">
        <v>26</v>
      </c>
      <c r="D315" s="77">
        <v>25.18</v>
      </c>
      <c r="E315" s="45"/>
      <c r="F315" s="46"/>
      <c r="G315" s="47"/>
    </row>
    <row r="316" spans="1:7" s="34" customFormat="1" ht="33.75">
      <c r="A316" s="41" t="s">
        <v>622</v>
      </c>
      <c r="B316" s="75" t="s">
        <v>89</v>
      </c>
      <c r="C316" s="76" t="s">
        <v>26</v>
      </c>
      <c r="D316" s="77">
        <v>24.48</v>
      </c>
      <c r="E316" s="45"/>
      <c r="F316" s="46"/>
      <c r="G316" s="47"/>
    </row>
    <row r="317" spans="1:7" s="34" customFormat="1" ht="33.75">
      <c r="A317" s="41" t="s">
        <v>623</v>
      </c>
      <c r="B317" s="75" t="s">
        <v>91</v>
      </c>
      <c r="C317" s="76" t="s">
        <v>26</v>
      </c>
      <c r="D317" s="77">
        <v>15.65</v>
      </c>
      <c r="E317" s="45"/>
      <c r="F317" s="46"/>
      <c r="G317" s="47"/>
    </row>
    <row r="318" spans="1:7" s="34" customFormat="1" ht="33.75">
      <c r="A318" s="41" t="s">
        <v>624</v>
      </c>
      <c r="B318" s="75" t="s">
        <v>87</v>
      </c>
      <c r="C318" s="76" t="s">
        <v>36</v>
      </c>
      <c r="D318" s="77">
        <v>457.68</v>
      </c>
      <c r="E318" s="45"/>
      <c r="F318" s="46"/>
      <c r="G318" s="47"/>
    </row>
    <row r="319" spans="1:7" s="34" customFormat="1" ht="22.5">
      <c r="A319" s="41" t="s">
        <v>625</v>
      </c>
      <c r="B319" s="75" t="s">
        <v>90</v>
      </c>
      <c r="C319" s="76" t="s">
        <v>27</v>
      </c>
      <c r="D319" s="77">
        <v>3.33</v>
      </c>
      <c r="E319" s="45"/>
      <c r="F319" s="46"/>
      <c r="G319" s="47"/>
    </row>
    <row r="320" spans="1:7" s="34" customFormat="1" ht="22.5">
      <c r="A320" s="41" t="s">
        <v>626</v>
      </c>
      <c r="B320" s="75" t="s">
        <v>74</v>
      </c>
      <c r="C320" s="76" t="s">
        <v>26</v>
      </c>
      <c r="D320" s="77">
        <v>47.44</v>
      </c>
      <c r="E320" s="45"/>
      <c r="F320" s="46"/>
      <c r="G320" s="47"/>
    </row>
    <row r="321" spans="1:7" s="34" customFormat="1" ht="33.75">
      <c r="A321" s="41" t="s">
        <v>627</v>
      </c>
      <c r="B321" s="75" t="s">
        <v>92</v>
      </c>
      <c r="C321" s="76" t="s">
        <v>26</v>
      </c>
      <c r="D321" s="77">
        <v>47.44</v>
      </c>
      <c r="E321" s="45"/>
      <c r="F321" s="46"/>
      <c r="G321" s="47"/>
    </row>
    <row r="322" spans="1:7" s="34" customFormat="1" ht="33.75">
      <c r="A322" s="41" t="s">
        <v>628</v>
      </c>
      <c r="B322" s="75" t="s">
        <v>150</v>
      </c>
      <c r="C322" s="76" t="s">
        <v>27</v>
      </c>
      <c r="D322" s="77">
        <v>52.71</v>
      </c>
      <c r="E322" s="45"/>
      <c r="F322" s="46"/>
      <c r="G322" s="47"/>
    </row>
    <row r="323" spans="1:7" s="34" customFormat="1" ht="33.75">
      <c r="A323" s="41" t="s">
        <v>629</v>
      </c>
      <c r="B323" s="75" t="s">
        <v>151</v>
      </c>
      <c r="C323" s="76" t="s">
        <v>29</v>
      </c>
      <c r="D323" s="77">
        <v>737.94</v>
      </c>
      <c r="E323" s="45"/>
      <c r="F323" s="46"/>
      <c r="G323" s="47"/>
    </row>
    <row r="324" spans="1:7" s="34" customFormat="1">
      <c r="A324" s="35" t="s">
        <v>301</v>
      </c>
      <c r="B324" s="36" t="s">
        <v>42</v>
      </c>
      <c r="C324" s="37"/>
      <c r="D324" s="38"/>
      <c r="E324" s="39"/>
      <c r="F324" s="40"/>
      <c r="G324" s="39">
        <f>ROUND(SUM(G325:G348),2)</f>
        <v>0</v>
      </c>
    </row>
    <row r="325" spans="1:7" s="34" customFormat="1" ht="22.5">
      <c r="A325" s="41" t="s">
        <v>630</v>
      </c>
      <c r="B325" s="75" t="s">
        <v>117</v>
      </c>
      <c r="C325" s="76" t="s">
        <v>28</v>
      </c>
      <c r="D325" s="77">
        <v>16</v>
      </c>
      <c r="E325" s="45"/>
      <c r="F325" s="46"/>
      <c r="G325" s="47"/>
    </row>
    <row r="326" spans="1:7" s="34" customFormat="1" ht="22.5">
      <c r="A326" s="41" t="s">
        <v>631</v>
      </c>
      <c r="B326" s="75" t="s">
        <v>122</v>
      </c>
      <c r="C326" s="76" t="s">
        <v>28</v>
      </c>
      <c r="D326" s="77">
        <v>16</v>
      </c>
      <c r="E326" s="45"/>
      <c r="F326" s="46"/>
      <c r="G326" s="47"/>
    </row>
    <row r="327" spans="1:7" s="34" customFormat="1" ht="22.5">
      <c r="A327" s="41" t="s">
        <v>632</v>
      </c>
      <c r="B327" s="75" t="s">
        <v>120</v>
      </c>
      <c r="C327" s="76" t="s">
        <v>28</v>
      </c>
      <c r="D327" s="77">
        <v>3</v>
      </c>
      <c r="E327" s="45"/>
      <c r="F327" s="46"/>
      <c r="G327" s="47"/>
    </row>
    <row r="328" spans="1:7" s="34" customFormat="1" ht="22.5">
      <c r="A328" s="41" t="s">
        <v>633</v>
      </c>
      <c r="B328" s="75" t="s">
        <v>121</v>
      </c>
      <c r="C328" s="76" t="s">
        <v>28</v>
      </c>
      <c r="D328" s="77">
        <v>3</v>
      </c>
      <c r="E328" s="45"/>
      <c r="F328" s="46"/>
      <c r="G328" s="47"/>
    </row>
    <row r="329" spans="1:7" s="34" customFormat="1" ht="33.75">
      <c r="A329" s="41" t="s">
        <v>634</v>
      </c>
      <c r="B329" s="75" t="s">
        <v>79</v>
      </c>
      <c r="C329" s="76" t="s">
        <v>28</v>
      </c>
      <c r="D329" s="77">
        <v>5</v>
      </c>
      <c r="E329" s="45"/>
      <c r="F329" s="46"/>
      <c r="G329" s="47"/>
    </row>
    <row r="330" spans="1:7" s="34" customFormat="1" ht="33.75">
      <c r="A330" s="41" t="s">
        <v>635</v>
      </c>
      <c r="B330" s="75" t="s">
        <v>123</v>
      </c>
      <c r="C330" s="76" t="s">
        <v>28</v>
      </c>
      <c r="D330" s="77">
        <v>1</v>
      </c>
      <c r="E330" s="45"/>
      <c r="F330" s="46"/>
      <c r="G330" s="47"/>
    </row>
    <row r="331" spans="1:7" s="34" customFormat="1" ht="22.5">
      <c r="A331" s="41" t="s">
        <v>636</v>
      </c>
      <c r="B331" s="75" t="s">
        <v>82</v>
      </c>
      <c r="C331" s="76" t="s">
        <v>28</v>
      </c>
      <c r="D331" s="77">
        <v>1</v>
      </c>
      <c r="E331" s="45"/>
      <c r="F331" s="46"/>
      <c r="G331" s="47"/>
    </row>
    <row r="332" spans="1:7" s="34" customFormat="1" ht="22.5">
      <c r="A332" s="41" t="s">
        <v>637</v>
      </c>
      <c r="B332" s="75" t="s">
        <v>80</v>
      </c>
      <c r="C332" s="76" t="s">
        <v>28</v>
      </c>
      <c r="D332" s="77">
        <v>2</v>
      </c>
      <c r="E332" s="45"/>
      <c r="F332" s="46"/>
      <c r="G332" s="47"/>
    </row>
    <row r="333" spans="1:7" s="34" customFormat="1" ht="22.5">
      <c r="A333" s="41" t="s">
        <v>638</v>
      </c>
      <c r="B333" s="75" t="s">
        <v>258</v>
      </c>
      <c r="C333" s="76" t="s">
        <v>28</v>
      </c>
      <c r="D333" s="77">
        <v>1</v>
      </c>
      <c r="E333" s="45"/>
      <c r="F333" s="46"/>
      <c r="G333" s="47"/>
    </row>
    <row r="334" spans="1:7" s="34" customFormat="1" ht="33.75">
      <c r="A334" s="41" t="s">
        <v>639</v>
      </c>
      <c r="B334" s="75" t="s">
        <v>83</v>
      </c>
      <c r="C334" s="76" t="s">
        <v>28</v>
      </c>
      <c r="D334" s="77">
        <v>2</v>
      </c>
      <c r="E334" s="45"/>
      <c r="F334" s="46"/>
      <c r="G334" s="47"/>
    </row>
    <row r="335" spans="1:7" s="34" customFormat="1" ht="33.75">
      <c r="A335" s="41" t="s">
        <v>640</v>
      </c>
      <c r="B335" s="75" t="s">
        <v>52</v>
      </c>
      <c r="C335" s="76" t="s">
        <v>28</v>
      </c>
      <c r="D335" s="77">
        <v>6</v>
      </c>
      <c r="E335" s="45"/>
      <c r="F335" s="46"/>
      <c r="G335" s="47"/>
    </row>
    <row r="336" spans="1:7" s="34" customFormat="1" ht="33.75">
      <c r="A336" s="41" t="s">
        <v>641</v>
      </c>
      <c r="B336" s="75" t="s">
        <v>53</v>
      </c>
      <c r="C336" s="76" t="s">
        <v>28</v>
      </c>
      <c r="D336" s="77">
        <v>1</v>
      </c>
      <c r="E336" s="45"/>
      <c r="F336" s="46"/>
      <c r="G336" s="47"/>
    </row>
    <row r="337" spans="1:7" s="34" customFormat="1" ht="33.75">
      <c r="A337" s="41" t="s">
        <v>642</v>
      </c>
      <c r="B337" s="75" t="s">
        <v>124</v>
      </c>
      <c r="C337" s="76" t="s">
        <v>28</v>
      </c>
      <c r="D337" s="77">
        <v>1</v>
      </c>
      <c r="E337" s="45"/>
      <c r="F337" s="46"/>
      <c r="G337" s="47"/>
    </row>
    <row r="338" spans="1:7" s="34" customFormat="1" ht="22.5">
      <c r="A338" s="41" t="s">
        <v>643</v>
      </c>
      <c r="B338" s="75" t="s">
        <v>259</v>
      </c>
      <c r="C338" s="76" t="s">
        <v>28</v>
      </c>
      <c r="D338" s="77">
        <v>1</v>
      </c>
      <c r="E338" s="45"/>
      <c r="F338" s="46"/>
      <c r="G338" s="47"/>
    </row>
    <row r="339" spans="1:7" s="34" customFormat="1" ht="45">
      <c r="A339" s="41" t="s">
        <v>644</v>
      </c>
      <c r="B339" s="75" t="s">
        <v>76</v>
      </c>
      <c r="C339" s="76" t="s">
        <v>28</v>
      </c>
      <c r="D339" s="77">
        <v>1</v>
      </c>
      <c r="E339" s="45"/>
      <c r="F339" s="46"/>
      <c r="G339" s="47"/>
    </row>
    <row r="340" spans="1:7" s="34" customFormat="1" ht="33.75">
      <c r="A340" s="41" t="s">
        <v>645</v>
      </c>
      <c r="B340" s="75" t="s">
        <v>77</v>
      </c>
      <c r="C340" s="76" t="s">
        <v>28</v>
      </c>
      <c r="D340" s="77">
        <v>1</v>
      </c>
      <c r="E340" s="45"/>
      <c r="F340" s="46"/>
      <c r="G340" s="47"/>
    </row>
    <row r="341" spans="1:7" s="34" customFormat="1" ht="22.5">
      <c r="A341" s="41" t="s">
        <v>646</v>
      </c>
      <c r="B341" s="75" t="s">
        <v>45</v>
      </c>
      <c r="C341" s="76" t="s">
        <v>30</v>
      </c>
      <c r="D341" s="77">
        <v>6</v>
      </c>
      <c r="E341" s="45"/>
      <c r="F341" s="46"/>
      <c r="G341" s="47"/>
    </row>
    <row r="342" spans="1:7" s="34" customFormat="1" ht="22.5">
      <c r="A342" s="41" t="s">
        <v>647</v>
      </c>
      <c r="B342" s="75" t="s">
        <v>98</v>
      </c>
      <c r="C342" s="76" t="s">
        <v>28</v>
      </c>
      <c r="D342" s="77">
        <v>2</v>
      </c>
      <c r="E342" s="45"/>
      <c r="F342" s="46"/>
      <c r="G342" s="47"/>
    </row>
    <row r="343" spans="1:7" s="34" customFormat="1" ht="22.5">
      <c r="A343" s="41" t="s">
        <v>648</v>
      </c>
      <c r="B343" s="75" t="s">
        <v>260</v>
      </c>
      <c r="C343" s="76" t="s">
        <v>28</v>
      </c>
      <c r="D343" s="77">
        <v>1</v>
      </c>
      <c r="E343" s="45"/>
      <c r="F343" s="46"/>
      <c r="G343" s="47"/>
    </row>
    <row r="344" spans="1:7" s="34" customFormat="1" ht="22.5">
      <c r="A344" s="41" t="s">
        <v>649</v>
      </c>
      <c r="B344" s="75" t="s">
        <v>81</v>
      </c>
      <c r="C344" s="76" t="s">
        <v>28</v>
      </c>
      <c r="D344" s="77">
        <v>2</v>
      </c>
      <c r="E344" s="45"/>
      <c r="F344" s="46"/>
      <c r="G344" s="47"/>
    </row>
    <row r="345" spans="1:7" s="34" customFormat="1" ht="33.75">
      <c r="A345" s="41" t="s">
        <v>650</v>
      </c>
      <c r="B345" s="75" t="s">
        <v>93</v>
      </c>
      <c r="C345" s="76" t="s">
        <v>27</v>
      </c>
      <c r="D345" s="77">
        <v>0.21</v>
      </c>
      <c r="E345" s="45"/>
      <c r="F345" s="46"/>
      <c r="G345" s="47"/>
    </row>
    <row r="346" spans="1:7" s="34" customFormat="1" ht="22.5">
      <c r="A346" s="41" t="s">
        <v>651</v>
      </c>
      <c r="B346" s="75" t="s">
        <v>131</v>
      </c>
      <c r="C346" s="76" t="s">
        <v>28</v>
      </c>
      <c r="D346" s="77">
        <v>10</v>
      </c>
      <c r="E346" s="45"/>
      <c r="F346" s="46"/>
      <c r="G346" s="47"/>
    </row>
    <row r="347" spans="1:7" s="34" customFormat="1" ht="22.5">
      <c r="A347" s="41" t="s">
        <v>652</v>
      </c>
      <c r="B347" s="75" t="s">
        <v>125</v>
      </c>
      <c r="C347" s="76" t="s">
        <v>28</v>
      </c>
      <c r="D347" s="77">
        <v>3</v>
      </c>
      <c r="E347" s="45"/>
      <c r="F347" s="46"/>
      <c r="G347" s="47"/>
    </row>
    <row r="348" spans="1:7" s="34" customFormat="1" ht="22.5">
      <c r="A348" s="41" t="s">
        <v>653</v>
      </c>
      <c r="B348" s="75" t="s">
        <v>126</v>
      </c>
      <c r="C348" s="76" t="s">
        <v>28</v>
      </c>
      <c r="D348" s="77">
        <v>7</v>
      </c>
      <c r="E348" s="45"/>
      <c r="F348" s="46"/>
      <c r="G348" s="47"/>
    </row>
    <row r="349" spans="1:7" ht="13.5" customHeight="1">
      <c r="A349" s="32" t="s">
        <v>302</v>
      </c>
      <c r="B349" s="48" t="s">
        <v>356</v>
      </c>
      <c r="C349" s="48"/>
      <c r="D349" s="48"/>
      <c r="E349" s="48"/>
      <c r="F349" s="48"/>
      <c r="G349" s="33">
        <f>ROUND(SUM(G350,G358,G374),2)</f>
        <v>0</v>
      </c>
    </row>
    <row r="350" spans="1:7" s="34" customFormat="1">
      <c r="A350" s="35" t="s">
        <v>326</v>
      </c>
      <c r="B350" s="36" t="s">
        <v>222</v>
      </c>
      <c r="C350" s="37"/>
      <c r="D350" s="38"/>
      <c r="E350" s="39"/>
      <c r="F350" s="40"/>
      <c r="G350" s="39">
        <f>ROUND(SUM(G351:G357),2)</f>
        <v>0</v>
      </c>
    </row>
    <row r="351" spans="1:7" s="34" customFormat="1" ht="33.75">
      <c r="A351" s="41" t="s">
        <v>654</v>
      </c>
      <c r="B351" s="75" t="s">
        <v>166</v>
      </c>
      <c r="C351" s="76" t="s">
        <v>26</v>
      </c>
      <c r="D351" s="77">
        <v>192.5</v>
      </c>
      <c r="E351" s="45"/>
      <c r="F351" s="46"/>
      <c r="G351" s="47"/>
    </row>
    <row r="352" spans="1:7" s="34" customFormat="1" ht="45">
      <c r="A352" s="41" t="s">
        <v>655</v>
      </c>
      <c r="B352" s="75" t="s">
        <v>187</v>
      </c>
      <c r="C352" s="76" t="s">
        <v>27</v>
      </c>
      <c r="D352" s="77">
        <v>173.78</v>
      </c>
      <c r="E352" s="45"/>
      <c r="F352" s="46"/>
      <c r="G352" s="47"/>
    </row>
    <row r="353" spans="1:7" s="34" customFormat="1" ht="45">
      <c r="A353" s="41" t="s">
        <v>656</v>
      </c>
      <c r="B353" s="75" t="s">
        <v>188</v>
      </c>
      <c r="C353" s="76" t="s">
        <v>27</v>
      </c>
      <c r="D353" s="77">
        <v>43.44</v>
      </c>
      <c r="E353" s="45"/>
      <c r="F353" s="46"/>
      <c r="G353" s="47"/>
    </row>
    <row r="354" spans="1:7" s="34" customFormat="1" ht="45">
      <c r="A354" s="41" t="s">
        <v>657</v>
      </c>
      <c r="B354" s="75" t="s">
        <v>348</v>
      </c>
      <c r="C354" s="76" t="s">
        <v>27</v>
      </c>
      <c r="D354" s="77">
        <v>12.78</v>
      </c>
      <c r="E354" s="45"/>
      <c r="F354" s="46"/>
      <c r="G354" s="47"/>
    </row>
    <row r="355" spans="1:7" s="34" customFormat="1" ht="56.25">
      <c r="A355" s="41" t="s">
        <v>658</v>
      </c>
      <c r="B355" s="75" t="s">
        <v>169</v>
      </c>
      <c r="C355" s="76" t="s">
        <v>27</v>
      </c>
      <c r="D355" s="77">
        <v>19.18</v>
      </c>
      <c r="E355" s="45"/>
      <c r="F355" s="46"/>
      <c r="G355" s="47"/>
    </row>
    <row r="356" spans="1:7" s="34" customFormat="1" ht="33.75">
      <c r="A356" s="41" t="s">
        <v>659</v>
      </c>
      <c r="B356" s="75" t="s">
        <v>150</v>
      </c>
      <c r="C356" s="76" t="s">
        <v>27</v>
      </c>
      <c r="D356" s="77">
        <v>217.22</v>
      </c>
      <c r="E356" s="45"/>
      <c r="F356" s="46"/>
      <c r="G356" s="47"/>
    </row>
    <row r="357" spans="1:7" s="34" customFormat="1" ht="33.75">
      <c r="A357" s="41" t="s">
        <v>660</v>
      </c>
      <c r="B357" s="75" t="s">
        <v>151</v>
      </c>
      <c r="C357" s="76" t="s">
        <v>29</v>
      </c>
      <c r="D357" s="77">
        <v>3041.08</v>
      </c>
      <c r="E357" s="45"/>
      <c r="F357" s="46"/>
      <c r="G357" s="47"/>
    </row>
    <row r="358" spans="1:7" s="34" customFormat="1">
      <c r="A358" s="35" t="s">
        <v>327</v>
      </c>
      <c r="B358" s="36" t="s">
        <v>349</v>
      </c>
      <c r="C358" s="37"/>
      <c r="D358" s="38"/>
      <c r="E358" s="39"/>
      <c r="F358" s="40"/>
      <c r="G358" s="39">
        <f>ROUND(SUM(G359:G373),2)</f>
        <v>0</v>
      </c>
    </row>
    <row r="359" spans="1:7" s="34" customFormat="1" ht="33.75">
      <c r="A359" s="41" t="s">
        <v>661</v>
      </c>
      <c r="B359" s="75" t="s">
        <v>73</v>
      </c>
      <c r="C359" s="76" t="s">
        <v>26</v>
      </c>
      <c r="D359" s="77">
        <v>152.51</v>
      </c>
      <c r="E359" s="45"/>
      <c r="F359" s="46"/>
      <c r="G359" s="47"/>
    </row>
    <row r="360" spans="1:7" s="78" customFormat="1" ht="33.75">
      <c r="A360" s="41" t="s">
        <v>662</v>
      </c>
      <c r="B360" s="75" t="s">
        <v>221</v>
      </c>
      <c r="C360" s="76" t="s">
        <v>26</v>
      </c>
      <c r="D360" s="77">
        <v>20.93</v>
      </c>
      <c r="E360" s="45"/>
      <c r="F360" s="46"/>
      <c r="G360" s="47"/>
    </row>
    <row r="361" spans="1:7" s="34" customFormat="1" ht="33.75">
      <c r="A361" s="41" t="s">
        <v>663</v>
      </c>
      <c r="B361" s="75" t="s">
        <v>206</v>
      </c>
      <c r="C361" s="76" t="s">
        <v>26</v>
      </c>
      <c r="D361" s="77">
        <v>107.8</v>
      </c>
      <c r="E361" s="45"/>
      <c r="F361" s="46"/>
      <c r="G361" s="47"/>
    </row>
    <row r="362" spans="1:7" s="34" customFormat="1" ht="33.75">
      <c r="A362" s="41" t="s">
        <v>664</v>
      </c>
      <c r="B362" s="75" t="s">
        <v>350</v>
      </c>
      <c r="C362" s="76" t="s">
        <v>26</v>
      </c>
      <c r="D362" s="77">
        <v>96.25</v>
      </c>
      <c r="E362" s="45"/>
      <c r="F362" s="46"/>
      <c r="G362" s="47"/>
    </row>
    <row r="363" spans="1:7" s="34" customFormat="1" ht="33.75">
      <c r="A363" s="41" t="s">
        <v>665</v>
      </c>
      <c r="B363" s="75" t="s">
        <v>91</v>
      </c>
      <c r="C363" s="76" t="s">
        <v>26</v>
      </c>
      <c r="D363" s="77">
        <v>4.08</v>
      </c>
      <c r="E363" s="45"/>
      <c r="F363" s="46"/>
      <c r="G363" s="47"/>
    </row>
    <row r="364" spans="1:7" s="34" customFormat="1" ht="33.75">
      <c r="A364" s="41" t="s">
        <v>666</v>
      </c>
      <c r="B364" s="75" t="s">
        <v>87</v>
      </c>
      <c r="C364" s="76" t="s">
        <v>36</v>
      </c>
      <c r="D364" s="77">
        <v>3891.91</v>
      </c>
      <c r="E364" s="45"/>
      <c r="F364" s="46"/>
      <c r="G364" s="47"/>
    </row>
    <row r="365" spans="1:7" s="34" customFormat="1" ht="45">
      <c r="A365" s="41" t="s">
        <v>667</v>
      </c>
      <c r="B365" s="75" t="s">
        <v>357</v>
      </c>
      <c r="C365" s="76" t="s">
        <v>27</v>
      </c>
      <c r="D365" s="77">
        <v>10.28</v>
      </c>
      <c r="E365" s="45"/>
      <c r="F365" s="46"/>
      <c r="G365" s="47"/>
    </row>
    <row r="366" spans="1:7" s="34" customFormat="1" ht="45">
      <c r="A366" s="41" t="s">
        <v>668</v>
      </c>
      <c r="B366" s="75" t="s">
        <v>358</v>
      </c>
      <c r="C366" s="76" t="s">
        <v>27</v>
      </c>
      <c r="D366" s="77">
        <v>10.28</v>
      </c>
      <c r="E366" s="45"/>
      <c r="F366" s="46"/>
      <c r="G366" s="47"/>
    </row>
    <row r="367" spans="1:7" s="34" customFormat="1" ht="45">
      <c r="A367" s="41" t="s">
        <v>669</v>
      </c>
      <c r="B367" s="75" t="s">
        <v>359</v>
      </c>
      <c r="C367" s="76" t="s">
        <v>27</v>
      </c>
      <c r="D367" s="77">
        <v>8.81</v>
      </c>
      <c r="E367" s="45"/>
      <c r="F367" s="46"/>
      <c r="G367" s="47"/>
    </row>
    <row r="368" spans="1:7" s="34" customFormat="1" ht="56.25">
      <c r="A368" s="41" t="s">
        <v>670</v>
      </c>
      <c r="B368" s="75" t="s">
        <v>360</v>
      </c>
      <c r="C368" s="76" t="s">
        <v>27</v>
      </c>
      <c r="D368" s="77">
        <v>7.88</v>
      </c>
      <c r="E368" s="45"/>
      <c r="F368" s="46"/>
      <c r="G368" s="47"/>
    </row>
    <row r="369" spans="1:7" s="34" customFormat="1" ht="56.25">
      <c r="A369" s="41" t="s">
        <v>671</v>
      </c>
      <c r="B369" s="75" t="s">
        <v>361</v>
      </c>
      <c r="C369" s="76" t="s">
        <v>27</v>
      </c>
      <c r="D369" s="77">
        <v>7.88</v>
      </c>
      <c r="E369" s="45"/>
      <c r="F369" s="46"/>
      <c r="G369" s="47"/>
    </row>
    <row r="370" spans="1:7" s="34" customFormat="1" ht="56.25">
      <c r="A370" s="41" t="s">
        <v>672</v>
      </c>
      <c r="B370" s="75" t="s">
        <v>362</v>
      </c>
      <c r="C370" s="76" t="s">
        <v>27</v>
      </c>
      <c r="D370" s="77">
        <v>6.75</v>
      </c>
      <c r="E370" s="45"/>
      <c r="F370" s="46"/>
      <c r="G370" s="47"/>
    </row>
    <row r="371" spans="1:7" s="34" customFormat="1" ht="22.5">
      <c r="A371" s="41" t="s">
        <v>673</v>
      </c>
      <c r="B371" s="75" t="s">
        <v>351</v>
      </c>
      <c r="C371" s="76" t="s">
        <v>27</v>
      </c>
      <c r="D371" s="77">
        <v>63.53</v>
      </c>
      <c r="E371" s="45"/>
      <c r="F371" s="46"/>
      <c r="G371" s="47"/>
    </row>
    <row r="372" spans="1:7" s="34" customFormat="1" ht="33.75">
      <c r="A372" s="41" t="s">
        <v>674</v>
      </c>
      <c r="B372" s="75" t="s">
        <v>352</v>
      </c>
      <c r="C372" s="76" t="s">
        <v>30</v>
      </c>
      <c r="D372" s="77">
        <v>10.01</v>
      </c>
      <c r="E372" s="45"/>
      <c r="F372" s="46"/>
      <c r="G372" s="47"/>
    </row>
    <row r="373" spans="1:7" s="34" customFormat="1" ht="33.75">
      <c r="A373" s="41" t="s">
        <v>675</v>
      </c>
      <c r="B373" s="75" t="s">
        <v>353</v>
      </c>
      <c r="C373" s="76" t="s">
        <v>26</v>
      </c>
      <c r="D373" s="77">
        <v>127.05</v>
      </c>
      <c r="E373" s="45"/>
      <c r="F373" s="46"/>
      <c r="G373" s="47"/>
    </row>
    <row r="374" spans="1:7" s="34" customFormat="1">
      <c r="A374" s="35" t="s">
        <v>328</v>
      </c>
      <c r="B374" s="36" t="s">
        <v>354</v>
      </c>
      <c r="C374" s="37"/>
      <c r="D374" s="38"/>
      <c r="E374" s="39"/>
      <c r="F374" s="40"/>
      <c r="G374" s="39">
        <f>ROUND(SUM(G375:G376),2)</f>
        <v>0</v>
      </c>
    </row>
    <row r="375" spans="1:7" s="34" customFormat="1" ht="45">
      <c r="A375" s="41" t="s">
        <v>676</v>
      </c>
      <c r="B375" s="75" t="s">
        <v>355</v>
      </c>
      <c r="C375" s="76" t="s">
        <v>36</v>
      </c>
      <c r="D375" s="77">
        <v>118.58</v>
      </c>
      <c r="E375" s="45"/>
      <c r="F375" s="46"/>
      <c r="G375" s="47"/>
    </row>
    <row r="376" spans="1:7" s="34" customFormat="1" ht="56.25">
      <c r="A376" s="41" t="s">
        <v>677</v>
      </c>
      <c r="B376" s="75" t="s">
        <v>363</v>
      </c>
      <c r="C376" s="76" t="s">
        <v>28</v>
      </c>
      <c r="D376" s="77">
        <v>4</v>
      </c>
      <c r="E376" s="45"/>
      <c r="F376" s="46"/>
      <c r="G376" s="47"/>
    </row>
    <row r="377" spans="1:7" ht="13.5" customHeight="1">
      <c r="A377" s="32" t="s">
        <v>303</v>
      </c>
      <c r="B377" s="48" t="s">
        <v>58</v>
      </c>
      <c r="C377" s="48"/>
      <c r="D377" s="48"/>
      <c r="E377" s="48"/>
      <c r="F377" s="48"/>
      <c r="G377" s="33">
        <f>ROUND(SUM(G378:G411),2)</f>
        <v>0</v>
      </c>
    </row>
    <row r="378" spans="1:7" s="34" customFormat="1" ht="33.75">
      <c r="A378" s="41" t="s">
        <v>678</v>
      </c>
      <c r="B378" s="75" t="s">
        <v>153</v>
      </c>
      <c r="C378" s="76" t="s">
        <v>30</v>
      </c>
      <c r="D378" s="77">
        <v>325.35000000000002</v>
      </c>
      <c r="E378" s="45"/>
      <c r="F378" s="46"/>
      <c r="G378" s="47"/>
    </row>
    <row r="379" spans="1:7" s="34" customFormat="1" ht="22.5">
      <c r="A379" s="41" t="s">
        <v>679</v>
      </c>
      <c r="B379" s="75" t="s">
        <v>154</v>
      </c>
      <c r="C379" s="76" t="s">
        <v>30</v>
      </c>
      <c r="D379" s="77">
        <v>303.58</v>
      </c>
      <c r="E379" s="45"/>
      <c r="F379" s="46"/>
      <c r="G379" s="47"/>
    </row>
    <row r="380" spans="1:7" s="34" customFormat="1" ht="22.5">
      <c r="A380" s="41" t="s">
        <v>680</v>
      </c>
      <c r="B380" s="75" t="s">
        <v>57</v>
      </c>
      <c r="C380" s="76" t="s">
        <v>30</v>
      </c>
      <c r="D380" s="77">
        <v>2.2999999999999998</v>
      </c>
      <c r="E380" s="45"/>
      <c r="F380" s="46"/>
      <c r="G380" s="47"/>
    </row>
    <row r="381" spans="1:7" s="34" customFormat="1" ht="45">
      <c r="A381" s="41" t="s">
        <v>681</v>
      </c>
      <c r="B381" s="75" t="s">
        <v>108</v>
      </c>
      <c r="C381" s="76" t="s">
        <v>27</v>
      </c>
      <c r="D381" s="77">
        <v>56.22</v>
      </c>
      <c r="E381" s="45"/>
      <c r="F381" s="46"/>
      <c r="G381" s="47"/>
    </row>
    <row r="382" spans="1:7" s="34" customFormat="1" ht="45">
      <c r="A382" s="41" t="s">
        <v>682</v>
      </c>
      <c r="B382" s="75" t="s">
        <v>168</v>
      </c>
      <c r="C382" s="76" t="s">
        <v>27</v>
      </c>
      <c r="D382" s="77">
        <v>56.22</v>
      </c>
      <c r="E382" s="45"/>
      <c r="F382" s="46"/>
      <c r="G382" s="47"/>
    </row>
    <row r="383" spans="1:7" s="34" customFormat="1" ht="22.5">
      <c r="A383" s="41" t="s">
        <v>683</v>
      </c>
      <c r="B383" s="75" t="s">
        <v>317</v>
      </c>
      <c r="C383" s="76" t="s">
        <v>30</v>
      </c>
      <c r="D383" s="77">
        <v>12</v>
      </c>
      <c r="E383" s="45"/>
      <c r="F383" s="46"/>
      <c r="G383" s="47"/>
    </row>
    <row r="384" spans="1:7" s="34" customFormat="1" ht="22.5">
      <c r="A384" s="41" t="s">
        <v>684</v>
      </c>
      <c r="B384" s="75" t="s">
        <v>318</v>
      </c>
      <c r="C384" s="76" t="s">
        <v>28</v>
      </c>
      <c r="D384" s="77">
        <v>12</v>
      </c>
      <c r="E384" s="45"/>
      <c r="F384" s="46"/>
      <c r="G384" s="47"/>
    </row>
    <row r="385" spans="1:7" s="34" customFormat="1" ht="45">
      <c r="A385" s="41" t="s">
        <v>685</v>
      </c>
      <c r="B385" s="75" t="s">
        <v>55</v>
      </c>
      <c r="C385" s="76" t="s">
        <v>28</v>
      </c>
      <c r="D385" s="77">
        <v>9</v>
      </c>
      <c r="E385" s="45"/>
      <c r="F385" s="46"/>
      <c r="G385" s="47"/>
    </row>
    <row r="386" spans="1:7" s="34" customFormat="1" ht="45">
      <c r="A386" s="41" t="s">
        <v>686</v>
      </c>
      <c r="B386" s="75" t="s">
        <v>56</v>
      </c>
      <c r="C386" s="76" t="s">
        <v>28</v>
      </c>
      <c r="D386" s="77">
        <v>9</v>
      </c>
      <c r="E386" s="45"/>
      <c r="F386" s="46"/>
      <c r="G386" s="47"/>
    </row>
    <row r="387" spans="1:7" s="34" customFormat="1" ht="22.5">
      <c r="A387" s="41" t="s">
        <v>687</v>
      </c>
      <c r="B387" s="75" t="s">
        <v>84</v>
      </c>
      <c r="C387" s="76" t="s">
        <v>27</v>
      </c>
      <c r="D387" s="77">
        <v>0.82</v>
      </c>
      <c r="E387" s="45"/>
      <c r="F387" s="46"/>
      <c r="G387" s="47"/>
    </row>
    <row r="388" spans="1:7" s="34" customFormat="1" ht="123.75">
      <c r="A388" s="41" t="s">
        <v>688</v>
      </c>
      <c r="B388" s="75" t="s">
        <v>155</v>
      </c>
      <c r="C388" s="76" t="s">
        <v>28</v>
      </c>
      <c r="D388" s="77">
        <v>9</v>
      </c>
      <c r="E388" s="45"/>
      <c r="F388" s="46"/>
      <c r="G388" s="47"/>
    </row>
    <row r="389" spans="1:7" s="34" customFormat="1" ht="135">
      <c r="A389" s="41" t="s">
        <v>689</v>
      </c>
      <c r="B389" s="75" t="s">
        <v>156</v>
      </c>
      <c r="C389" s="76" t="s">
        <v>28</v>
      </c>
      <c r="D389" s="77">
        <v>5</v>
      </c>
      <c r="E389" s="45"/>
      <c r="F389" s="46"/>
      <c r="G389" s="47"/>
    </row>
    <row r="390" spans="1:7" s="34" customFormat="1" ht="135">
      <c r="A390" s="41" t="s">
        <v>690</v>
      </c>
      <c r="B390" s="75" t="s">
        <v>319</v>
      </c>
      <c r="C390" s="76" t="s">
        <v>28</v>
      </c>
      <c r="D390" s="77">
        <v>2</v>
      </c>
      <c r="E390" s="45"/>
      <c r="F390" s="46"/>
      <c r="G390" s="47"/>
    </row>
    <row r="391" spans="1:7" s="34" customFormat="1" ht="56.25">
      <c r="A391" s="41" t="s">
        <v>691</v>
      </c>
      <c r="B391" s="75" t="s">
        <v>320</v>
      </c>
      <c r="C391" s="76" t="s">
        <v>28</v>
      </c>
      <c r="D391" s="77">
        <v>9</v>
      </c>
      <c r="E391" s="45"/>
      <c r="F391" s="46"/>
      <c r="G391" s="47"/>
    </row>
    <row r="392" spans="1:7" s="34" customFormat="1" ht="45">
      <c r="A392" s="41" t="s">
        <v>692</v>
      </c>
      <c r="B392" s="75" t="s">
        <v>321</v>
      </c>
      <c r="C392" s="76" t="s">
        <v>28</v>
      </c>
      <c r="D392" s="77">
        <v>5</v>
      </c>
      <c r="E392" s="45"/>
      <c r="F392" s="46"/>
      <c r="G392" s="47"/>
    </row>
    <row r="393" spans="1:7" s="34" customFormat="1" ht="123.75">
      <c r="A393" s="41" t="s">
        <v>693</v>
      </c>
      <c r="B393" s="75" t="s">
        <v>322</v>
      </c>
      <c r="C393" s="76" t="s">
        <v>28</v>
      </c>
      <c r="D393" s="77">
        <v>5</v>
      </c>
      <c r="E393" s="45"/>
      <c r="F393" s="46"/>
      <c r="G393" s="47"/>
    </row>
    <row r="394" spans="1:7" s="34" customFormat="1" ht="78.75">
      <c r="A394" s="41" t="s">
        <v>694</v>
      </c>
      <c r="B394" s="75" t="s">
        <v>323</v>
      </c>
      <c r="C394" s="76" t="s">
        <v>28</v>
      </c>
      <c r="D394" s="77">
        <v>12</v>
      </c>
      <c r="E394" s="45"/>
      <c r="F394" s="46"/>
      <c r="G394" s="47"/>
    </row>
    <row r="395" spans="1:7" s="34" customFormat="1" ht="33.75">
      <c r="A395" s="41" t="s">
        <v>695</v>
      </c>
      <c r="B395" s="75" t="s">
        <v>63</v>
      </c>
      <c r="C395" s="76" t="s">
        <v>28</v>
      </c>
      <c r="D395" s="77">
        <v>5</v>
      </c>
      <c r="E395" s="45"/>
      <c r="F395" s="46"/>
      <c r="G395" s="47"/>
    </row>
    <row r="396" spans="1:7" s="34" customFormat="1" ht="45">
      <c r="A396" s="41" t="s">
        <v>696</v>
      </c>
      <c r="B396" s="75" t="s">
        <v>157</v>
      </c>
      <c r="C396" s="76" t="s">
        <v>28</v>
      </c>
      <c r="D396" s="77">
        <v>36</v>
      </c>
      <c r="E396" s="45"/>
      <c r="F396" s="46"/>
      <c r="G396" s="47"/>
    </row>
    <row r="397" spans="1:7" s="34" customFormat="1" ht="45">
      <c r="A397" s="41" t="s">
        <v>697</v>
      </c>
      <c r="B397" s="75" t="s">
        <v>158</v>
      </c>
      <c r="C397" s="76" t="s">
        <v>30</v>
      </c>
      <c r="D397" s="77">
        <v>386.86</v>
      </c>
      <c r="E397" s="45"/>
      <c r="F397" s="46"/>
      <c r="G397" s="47"/>
    </row>
    <row r="398" spans="1:7" s="34" customFormat="1" ht="281.25">
      <c r="A398" s="41" t="s">
        <v>698</v>
      </c>
      <c r="B398" s="75" t="s">
        <v>152</v>
      </c>
      <c r="C398" s="76" t="s">
        <v>28</v>
      </c>
      <c r="D398" s="77">
        <v>2</v>
      </c>
      <c r="E398" s="45"/>
      <c r="F398" s="46"/>
      <c r="G398" s="47"/>
    </row>
    <row r="399" spans="1:7" s="34" customFormat="1" ht="78.75">
      <c r="A399" s="41" t="s">
        <v>699</v>
      </c>
      <c r="B399" s="75" t="s">
        <v>159</v>
      </c>
      <c r="C399" s="76" t="s">
        <v>28</v>
      </c>
      <c r="D399" s="77">
        <v>2</v>
      </c>
      <c r="E399" s="45"/>
      <c r="F399" s="46"/>
      <c r="G399" s="47"/>
    </row>
    <row r="400" spans="1:7" s="34" customFormat="1" ht="33.75">
      <c r="A400" s="41" t="s">
        <v>700</v>
      </c>
      <c r="B400" s="75" t="s">
        <v>129</v>
      </c>
      <c r="C400" s="76" t="s">
        <v>28</v>
      </c>
      <c r="D400" s="77">
        <v>5</v>
      </c>
      <c r="E400" s="45"/>
      <c r="F400" s="46"/>
      <c r="G400" s="47"/>
    </row>
    <row r="401" spans="1:31" s="34" customFormat="1" ht="33.75">
      <c r="A401" s="41" t="s">
        <v>701</v>
      </c>
      <c r="B401" s="75" t="s">
        <v>160</v>
      </c>
      <c r="C401" s="76" t="s">
        <v>28</v>
      </c>
      <c r="D401" s="77">
        <v>36</v>
      </c>
      <c r="E401" s="45"/>
      <c r="F401" s="46"/>
      <c r="G401" s="47"/>
    </row>
    <row r="402" spans="1:31" s="34" customFormat="1" ht="33.75">
      <c r="A402" s="41" t="s">
        <v>702</v>
      </c>
      <c r="B402" s="75" t="s">
        <v>94</v>
      </c>
      <c r="C402" s="76" t="s">
        <v>28</v>
      </c>
      <c r="D402" s="77">
        <v>2</v>
      </c>
      <c r="E402" s="45"/>
      <c r="F402" s="46"/>
      <c r="G402" s="47"/>
    </row>
    <row r="403" spans="1:31" s="34" customFormat="1" ht="33.75">
      <c r="A403" s="41" t="s">
        <v>703</v>
      </c>
      <c r="B403" s="75" t="s">
        <v>324</v>
      </c>
      <c r="C403" s="76" t="s">
        <v>28</v>
      </c>
      <c r="D403" s="77">
        <v>12</v>
      </c>
      <c r="E403" s="45"/>
      <c r="F403" s="46"/>
      <c r="G403" s="47"/>
    </row>
    <row r="404" spans="1:31" s="34" customFormat="1" ht="56.25">
      <c r="A404" s="41" t="s">
        <v>704</v>
      </c>
      <c r="B404" s="75" t="s">
        <v>65</v>
      </c>
      <c r="C404" s="76" t="s">
        <v>28</v>
      </c>
      <c r="D404" s="77">
        <v>3</v>
      </c>
      <c r="E404" s="45"/>
      <c r="F404" s="46"/>
      <c r="G404" s="47"/>
    </row>
    <row r="405" spans="1:31" s="34" customFormat="1" ht="22.5">
      <c r="A405" s="41" t="s">
        <v>705</v>
      </c>
      <c r="B405" s="75" t="s">
        <v>59</v>
      </c>
      <c r="C405" s="76" t="s">
        <v>28</v>
      </c>
      <c r="D405" s="77">
        <v>36</v>
      </c>
      <c r="E405" s="45"/>
      <c r="F405" s="46"/>
      <c r="G405" s="47"/>
    </row>
    <row r="406" spans="1:31" s="34" customFormat="1" ht="22.5">
      <c r="A406" s="41" t="s">
        <v>706</v>
      </c>
      <c r="B406" s="75" t="s">
        <v>60</v>
      </c>
      <c r="C406" s="76" t="s">
        <v>28</v>
      </c>
      <c r="D406" s="77">
        <v>12</v>
      </c>
      <c r="E406" s="45"/>
      <c r="F406" s="46"/>
      <c r="G406" s="47"/>
    </row>
    <row r="407" spans="1:31" s="34" customFormat="1" ht="33.75">
      <c r="A407" s="41" t="s">
        <v>707</v>
      </c>
      <c r="B407" s="75" t="s">
        <v>97</v>
      </c>
      <c r="C407" s="76" t="s">
        <v>28</v>
      </c>
      <c r="D407" s="77">
        <v>12</v>
      </c>
      <c r="E407" s="45"/>
      <c r="F407" s="46"/>
      <c r="G407" s="47"/>
    </row>
    <row r="408" spans="1:31" s="34" customFormat="1" ht="33.75">
      <c r="A408" s="41" t="s">
        <v>708</v>
      </c>
      <c r="B408" s="75" t="s">
        <v>61</v>
      </c>
      <c r="C408" s="76" t="s">
        <v>62</v>
      </c>
      <c r="D408" s="77">
        <v>9</v>
      </c>
      <c r="E408" s="45"/>
      <c r="F408" s="46"/>
      <c r="G408" s="47"/>
    </row>
    <row r="409" spans="1:31" s="34" customFormat="1" ht="33.75">
      <c r="A409" s="41" t="s">
        <v>709</v>
      </c>
      <c r="B409" s="75" t="s">
        <v>66</v>
      </c>
      <c r="C409" s="76" t="s">
        <v>62</v>
      </c>
      <c r="D409" s="77">
        <v>12</v>
      </c>
      <c r="E409" s="45"/>
      <c r="F409" s="46"/>
      <c r="G409" s="47"/>
    </row>
    <row r="410" spans="1:31" s="34" customFormat="1" ht="33.75">
      <c r="A410" s="41" t="s">
        <v>710</v>
      </c>
      <c r="B410" s="75" t="s">
        <v>64</v>
      </c>
      <c r="C410" s="76" t="s">
        <v>30</v>
      </c>
      <c r="D410" s="77">
        <v>8.1</v>
      </c>
      <c r="E410" s="45"/>
      <c r="F410" s="46"/>
      <c r="G410" s="47"/>
    </row>
    <row r="411" spans="1:31" s="34" customFormat="1" ht="22.5">
      <c r="A411" s="41" t="s">
        <v>711</v>
      </c>
      <c r="B411" s="75" t="s">
        <v>119</v>
      </c>
      <c r="C411" s="76" t="s">
        <v>27</v>
      </c>
      <c r="D411" s="77">
        <v>0.08</v>
      </c>
      <c r="E411" s="45"/>
      <c r="F411" s="46"/>
      <c r="G411" s="47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s="50" customFormat="1">
      <c r="A412" s="32" t="s">
        <v>325</v>
      </c>
      <c r="B412" s="48" t="s">
        <v>25</v>
      </c>
      <c r="C412" s="48"/>
      <c r="D412" s="48"/>
      <c r="E412" s="48"/>
      <c r="F412" s="48"/>
      <c r="G412" s="33">
        <f>ROUND(SUM(G413),2)</f>
        <v>0</v>
      </c>
    </row>
    <row r="413" spans="1:31" s="51" customFormat="1" ht="22.5">
      <c r="A413" s="41" t="s">
        <v>712</v>
      </c>
      <c r="B413" s="75" t="s">
        <v>33</v>
      </c>
      <c r="C413" s="76" t="s">
        <v>26</v>
      </c>
      <c r="D413" s="77">
        <v>2316.85</v>
      </c>
      <c r="E413" s="45"/>
      <c r="F413" s="46"/>
      <c r="G413" s="47"/>
    </row>
    <row r="414" spans="1:31">
      <c r="A414" s="109"/>
      <c r="B414" s="109"/>
      <c r="C414" s="109"/>
      <c r="D414" s="109"/>
      <c r="E414" s="109"/>
      <c r="F414" s="109"/>
      <c r="G414" s="109"/>
    </row>
    <row r="415" spans="1:31">
      <c r="A415" s="109"/>
      <c r="B415" s="109"/>
      <c r="C415" s="109"/>
      <c r="D415" s="109"/>
      <c r="E415" s="109"/>
      <c r="F415" s="109"/>
      <c r="G415" s="109"/>
    </row>
    <row r="416" spans="1:31" s="67" customFormat="1" ht="13.5" customHeight="1">
      <c r="A416" s="112"/>
      <c r="B416" s="113" t="s">
        <v>713</v>
      </c>
      <c r="C416" s="113"/>
      <c r="D416" s="113"/>
      <c r="E416" s="113"/>
      <c r="F416" s="113"/>
      <c r="G416" s="114"/>
    </row>
    <row r="417" spans="1:7" s="34" customFormat="1" ht="45">
      <c r="A417" s="41"/>
      <c r="B417" s="116" t="str">
        <f>+B5</f>
        <v>Pavimentación y mejoramiento del entorno urbano de la calle Fresno, calles Moctezuma/Gigantes y Encino, incluye: peatonalización, modernización de redes básicas de alcantarillado, conducción y distribución, infraestructura urbana y obras complementarias, colonia Vistas del Centinela, Municipio de Zapopan, Jalisco</v>
      </c>
      <c r="C417" s="43"/>
      <c r="D417" s="44"/>
      <c r="E417" s="45"/>
      <c r="F417" s="46"/>
      <c r="G417" s="47"/>
    </row>
    <row r="418" spans="1:7" s="34" customFormat="1">
      <c r="A418" s="41"/>
      <c r="B418" s="42"/>
      <c r="C418" s="43"/>
      <c r="D418" s="44"/>
      <c r="E418" s="45"/>
      <c r="F418" s="46"/>
      <c r="G418" s="47"/>
    </row>
    <row r="419" spans="1:7" s="67" customFormat="1" ht="13.5" customHeight="1">
      <c r="A419" s="112" t="s">
        <v>14</v>
      </c>
      <c r="B419" s="113" t="str">
        <f>B16</f>
        <v>PRELIMINARES</v>
      </c>
      <c r="C419" s="113"/>
      <c r="D419" s="113"/>
      <c r="E419" s="113"/>
      <c r="F419" s="113"/>
      <c r="G419" s="114">
        <f>G16</f>
        <v>0</v>
      </c>
    </row>
    <row r="420" spans="1:7" s="67" customFormat="1" ht="13.5" customHeight="1">
      <c r="A420" s="112" t="s">
        <v>22</v>
      </c>
      <c r="B420" s="113" t="str">
        <f>B32</f>
        <v>PEATONALIZACIÓN</v>
      </c>
      <c r="C420" s="113"/>
      <c r="D420" s="113"/>
      <c r="E420" s="113"/>
      <c r="F420" s="113"/>
      <c r="G420" s="114">
        <f>G32</f>
        <v>0</v>
      </c>
    </row>
    <row r="421" spans="1:7" s="51" customFormat="1">
      <c r="A421" s="52" t="s">
        <v>212</v>
      </c>
      <c r="B421" s="108" t="str">
        <f>B33</f>
        <v>EXCAVACIÓN Y RELLENOS</v>
      </c>
      <c r="C421" s="108"/>
      <c r="D421" s="108"/>
      <c r="E421" s="108"/>
      <c r="F421" s="53"/>
      <c r="G421" s="115">
        <f>G33</f>
        <v>0</v>
      </c>
    </row>
    <row r="422" spans="1:7" s="51" customFormat="1">
      <c r="A422" s="52" t="s">
        <v>213</v>
      </c>
      <c r="B422" s="108" t="str">
        <f>B43</f>
        <v>MUROS DE CONTENCIÓN</v>
      </c>
      <c r="C422" s="108"/>
      <c r="D422" s="108"/>
      <c r="E422" s="108"/>
      <c r="F422" s="53"/>
      <c r="G422" s="115">
        <f>G43</f>
        <v>0</v>
      </c>
    </row>
    <row r="423" spans="1:7" s="51" customFormat="1">
      <c r="A423" s="54" t="s">
        <v>274</v>
      </c>
      <c r="B423" s="55" t="str">
        <f>B44</f>
        <v xml:space="preserve">CIMENTACIÓN  </v>
      </c>
      <c r="C423" s="56"/>
      <c r="D423" s="57"/>
      <c r="E423" s="53"/>
      <c r="F423" s="53"/>
      <c r="G423" s="58">
        <f>G44</f>
        <v>0</v>
      </c>
    </row>
    <row r="424" spans="1:7" s="51" customFormat="1">
      <c r="A424" s="54" t="s">
        <v>275</v>
      </c>
      <c r="B424" s="55" t="str">
        <f>B50</f>
        <v>MUROS DE CONCRETO</v>
      </c>
      <c r="C424" s="56"/>
      <c r="D424" s="57"/>
      <c r="E424" s="53"/>
      <c r="F424" s="53"/>
      <c r="G424" s="58">
        <f>G50</f>
        <v>0</v>
      </c>
    </row>
    <row r="425" spans="1:7" s="51" customFormat="1">
      <c r="A425" s="52" t="s">
        <v>214</v>
      </c>
      <c r="B425" s="108" t="str">
        <f>B59</f>
        <v>ESCALERAS</v>
      </c>
      <c r="C425" s="108"/>
      <c r="D425" s="108"/>
      <c r="E425" s="108"/>
      <c r="F425" s="53"/>
      <c r="G425" s="115">
        <f>G59</f>
        <v>0</v>
      </c>
    </row>
    <row r="426" spans="1:7" s="51" customFormat="1">
      <c r="A426" s="54" t="s">
        <v>276</v>
      </c>
      <c r="B426" s="55" t="str">
        <f>B60</f>
        <v xml:space="preserve">CIMENTACIÓN  </v>
      </c>
      <c r="C426" s="56"/>
      <c r="D426" s="57"/>
      <c r="E426" s="53"/>
      <c r="F426" s="53"/>
      <c r="G426" s="58">
        <f>G60</f>
        <v>0</v>
      </c>
    </row>
    <row r="427" spans="1:7" s="51" customFormat="1">
      <c r="A427" s="54" t="s">
        <v>277</v>
      </c>
      <c r="B427" s="55" t="str">
        <f>B66</f>
        <v>MURO DE CONTENCIÓN</v>
      </c>
      <c r="C427" s="56"/>
      <c r="D427" s="57"/>
      <c r="E427" s="53"/>
      <c r="F427" s="53"/>
      <c r="G427" s="58">
        <f>G66</f>
        <v>0</v>
      </c>
    </row>
    <row r="428" spans="1:7" s="51" customFormat="1">
      <c r="A428" s="54" t="s">
        <v>310</v>
      </c>
      <c r="B428" s="55" t="str">
        <f>B72</f>
        <v>ESCALONES</v>
      </c>
      <c r="C428" s="56"/>
      <c r="D428" s="57"/>
      <c r="E428" s="53"/>
      <c r="F428" s="53"/>
      <c r="G428" s="58">
        <f>G72</f>
        <v>0</v>
      </c>
    </row>
    <row r="429" spans="1:7" s="51" customFormat="1">
      <c r="A429" s="52" t="s">
        <v>215</v>
      </c>
      <c r="B429" s="108" t="str">
        <f>B77</f>
        <v>PERGOLADO</v>
      </c>
      <c r="C429" s="108"/>
      <c r="D429" s="108"/>
      <c r="E429" s="108"/>
      <c r="F429" s="53"/>
      <c r="G429" s="115">
        <f>G77</f>
        <v>0</v>
      </c>
    </row>
    <row r="430" spans="1:7" s="51" customFormat="1">
      <c r="A430" s="54" t="s">
        <v>216</v>
      </c>
      <c r="B430" s="55" t="str">
        <f>B78</f>
        <v>EXCAVACIONES Y RELLENOS</v>
      </c>
      <c r="C430" s="56"/>
      <c r="D430" s="57"/>
      <c r="E430" s="53"/>
      <c r="F430" s="53"/>
      <c r="G430" s="58">
        <f>G78</f>
        <v>0</v>
      </c>
    </row>
    <row r="431" spans="1:7" s="51" customFormat="1">
      <c r="A431" s="54" t="s">
        <v>217</v>
      </c>
      <c r="B431" s="55" t="str">
        <f>B84</f>
        <v xml:space="preserve">CIMENTACIÓN  </v>
      </c>
      <c r="C431" s="56"/>
      <c r="D431" s="57"/>
      <c r="E431" s="53"/>
      <c r="F431" s="53"/>
      <c r="G431" s="58">
        <f>G84</f>
        <v>0</v>
      </c>
    </row>
    <row r="432" spans="1:7" s="51" customFormat="1">
      <c r="A432" s="54" t="s">
        <v>278</v>
      </c>
      <c r="B432" s="55" t="str">
        <f>B89</f>
        <v xml:space="preserve">ESTRUCTURA  </v>
      </c>
      <c r="C432" s="56"/>
      <c r="D432" s="57"/>
      <c r="E432" s="53"/>
      <c r="F432" s="53"/>
      <c r="G432" s="58">
        <f>G89</f>
        <v>0</v>
      </c>
    </row>
    <row r="433" spans="1:7" s="51" customFormat="1">
      <c r="A433" s="52" t="s">
        <v>279</v>
      </c>
      <c r="B433" s="108" t="str">
        <f>B94</f>
        <v>DALA DE CONTENCIÓN EN JARDINERAS</v>
      </c>
      <c r="C433" s="108"/>
      <c r="D433" s="108"/>
      <c r="E433" s="108"/>
      <c r="F433" s="53"/>
      <c r="G433" s="115">
        <f>G94</f>
        <v>0</v>
      </c>
    </row>
    <row r="434" spans="1:7" s="51" customFormat="1">
      <c r="A434" s="52" t="s">
        <v>280</v>
      </c>
      <c r="B434" s="108" t="str">
        <f>B98</f>
        <v>JARDINERA CON BANCA DE CONCRETO</v>
      </c>
      <c r="C434" s="108"/>
      <c r="D434" s="108"/>
      <c r="E434" s="108"/>
      <c r="F434" s="53"/>
      <c r="G434" s="115">
        <f>G98</f>
        <v>0</v>
      </c>
    </row>
    <row r="435" spans="1:7" s="51" customFormat="1">
      <c r="A435" s="52" t="s">
        <v>281</v>
      </c>
      <c r="B435" s="108" t="str">
        <f>B105</f>
        <v>PISO DE CONCRETO</v>
      </c>
      <c r="C435" s="108"/>
      <c r="D435" s="108"/>
      <c r="E435" s="108"/>
      <c r="F435" s="53"/>
      <c r="G435" s="115">
        <f>G105</f>
        <v>0</v>
      </c>
    </row>
    <row r="436" spans="1:7" s="51" customFormat="1">
      <c r="A436" s="52" t="s">
        <v>282</v>
      </c>
      <c r="B436" s="108" t="str">
        <f>B109</f>
        <v>HERRERÍA EN BARANDAL</v>
      </c>
      <c r="C436" s="108"/>
      <c r="D436" s="108"/>
      <c r="E436" s="108"/>
      <c r="F436" s="53"/>
      <c r="G436" s="115">
        <f>G109</f>
        <v>0</v>
      </c>
    </row>
    <row r="437" spans="1:7" s="51" customFormat="1">
      <c r="A437" s="52" t="s">
        <v>283</v>
      </c>
      <c r="B437" s="108" t="str">
        <f>B113</f>
        <v>VEGETACIÓN Y ARBOLADO</v>
      </c>
      <c r="C437" s="108"/>
      <c r="D437" s="108"/>
      <c r="E437" s="108"/>
      <c r="F437" s="53"/>
      <c r="G437" s="115">
        <f>G113</f>
        <v>0</v>
      </c>
    </row>
    <row r="438" spans="1:7" s="51" customFormat="1">
      <c r="A438" s="52" t="s">
        <v>284</v>
      </c>
      <c r="B438" s="108" t="str">
        <f>B127</f>
        <v>MOBILIARIO</v>
      </c>
      <c r="C438" s="108"/>
      <c r="D438" s="108"/>
      <c r="E438" s="108"/>
      <c r="F438" s="53"/>
      <c r="G438" s="115">
        <f>G127</f>
        <v>0</v>
      </c>
    </row>
    <row r="439" spans="1:7" s="51" customFormat="1">
      <c r="A439" s="52" t="s">
        <v>285</v>
      </c>
      <c r="B439" s="108" t="str">
        <f>B129</f>
        <v>ANDADOR</v>
      </c>
      <c r="C439" s="108"/>
      <c r="D439" s="108"/>
      <c r="E439" s="108"/>
      <c r="F439" s="53"/>
      <c r="G439" s="115">
        <f>G129</f>
        <v>0</v>
      </c>
    </row>
    <row r="440" spans="1:7" s="51" customFormat="1">
      <c r="A440" s="54" t="s">
        <v>311</v>
      </c>
      <c r="B440" s="55" t="str">
        <f>B130</f>
        <v>EXCAVACIONES Y RELLENOS</v>
      </c>
      <c r="C440" s="56"/>
      <c r="D440" s="57"/>
      <c r="E440" s="53"/>
      <c r="F440" s="53"/>
      <c r="G440" s="58">
        <f>G130</f>
        <v>0</v>
      </c>
    </row>
    <row r="441" spans="1:7" s="51" customFormat="1">
      <c r="A441" s="54" t="s">
        <v>312</v>
      </c>
      <c r="B441" s="55" t="str">
        <f>B136</f>
        <v>PISOS DE CONCRETO</v>
      </c>
      <c r="C441" s="56"/>
      <c r="D441" s="57"/>
      <c r="E441" s="53"/>
      <c r="F441" s="53"/>
      <c r="G441" s="58">
        <f>G136</f>
        <v>0</v>
      </c>
    </row>
    <row r="442" spans="1:7" s="51" customFormat="1">
      <c r="A442" s="54" t="s">
        <v>313</v>
      </c>
      <c r="B442" s="55" t="str">
        <f>B140</f>
        <v>JARDINERA CON BANCA DE CONCRETO</v>
      </c>
      <c r="C442" s="56"/>
      <c r="D442" s="57"/>
      <c r="E442" s="53"/>
      <c r="F442" s="53"/>
      <c r="G442" s="58">
        <f>G140</f>
        <v>0</v>
      </c>
    </row>
    <row r="443" spans="1:7" s="51" customFormat="1">
      <c r="A443" s="54" t="s">
        <v>314</v>
      </c>
      <c r="B443" s="55" t="str">
        <f>B147</f>
        <v>ÁREAS VERDES</v>
      </c>
      <c r="C443" s="56"/>
      <c r="D443" s="57"/>
      <c r="E443" s="53"/>
      <c r="F443" s="53"/>
      <c r="G443" s="58">
        <f>G147</f>
        <v>0</v>
      </c>
    </row>
    <row r="444" spans="1:7" s="51" customFormat="1">
      <c r="A444" s="54" t="s">
        <v>315</v>
      </c>
      <c r="B444" s="55" t="str">
        <f>B154</f>
        <v>MOBILIARIO</v>
      </c>
      <c r="C444" s="56"/>
      <c r="D444" s="57"/>
      <c r="E444" s="53"/>
      <c r="F444" s="53"/>
      <c r="G444" s="58">
        <f>G154</f>
        <v>0</v>
      </c>
    </row>
    <row r="445" spans="1:7" s="51" customFormat="1">
      <c r="A445" s="52" t="s">
        <v>286</v>
      </c>
      <c r="B445" s="108" t="str">
        <f>B156</f>
        <v>ALBAÑILERÍAS</v>
      </c>
      <c r="C445" s="108"/>
      <c r="D445" s="108"/>
      <c r="E445" s="108"/>
      <c r="F445" s="53"/>
      <c r="G445" s="115">
        <f>G156</f>
        <v>0</v>
      </c>
    </row>
    <row r="446" spans="1:7" s="51" customFormat="1">
      <c r="A446" s="52" t="s">
        <v>333</v>
      </c>
      <c r="B446" s="108" t="str">
        <f>B169</f>
        <v>LIMPIEZA</v>
      </c>
      <c r="C446" s="108"/>
      <c r="D446" s="108"/>
      <c r="E446" s="108"/>
      <c r="F446" s="53"/>
      <c r="G446" s="115">
        <f>G169</f>
        <v>0</v>
      </c>
    </row>
    <row r="447" spans="1:7" s="67" customFormat="1" ht="13.5" customHeight="1">
      <c r="A447" s="112" t="s">
        <v>24</v>
      </c>
      <c r="B447" s="113" t="str">
        <f>B171</f>
        <v>VIALIDAD</v>
      </c>
      <c r="C447" s="113"/>
      <c r="D447" s="113"/>
      <c r="E447" s="113"/>
      <c r="F447" s="113"/>
      <c r="G447" s="114">
        <f>G171</f>
        <v>0</v>
      </c>
    </row>
    <row r="448" spans="1:7" s="51" customFormat="1">
      <c r="A448" s="52" t="s">
        <v>218</v>
      </c>
      <c r="B448" s="108" t="str">
        <f>B172</f>
        <v>PAVIMENTACIÓN</v>
      </c>
      <c r="C448" s="108"/>
      <c r="D448" s="108"/>
      <c r="E448" s="108"/>
      <c r="F448" s="53"/>
      <c r="G448" s="115">
        <f>G172</f>
        <v>0</v>
      </c>
    </row>
    <row r="449" spans="1:7" s="51" customFormat="1">
      <c r="A449" s="54" t="s">
        <v>288</v>
      </c>
      <c r="B449" s="55" t="str">
        <f>B173</f>
        <v>TERRACERÍAS</v>
      </c>
      <c r="C449" s="56"/>
      <c r="D449" s="57"/>
      <c r="E449" s="53"/>
      <c r="F449" s="53"/>
      <c r="G449" s="58">
        <f>G173</f>
        <v>0</v>
      </c>
    </row>
    <row r="450" spans="1:7" s="51" customFormat="1">
      <c r="A450" s="54" t="s">
        <v>289</v>
      </c>
      <c r="B450" s="55" t="str">
        <f>B181</f>
        <v>PAVIMENTO HIDRÁULICO</v>
      </c>
      <c r="C450" s="56"/>
      <c r="D450" s="57"/>
      <c r="E450" s="53"/>
      <c r="F450" s="53"/>
      <c r="G450" s="58">
        <f>G181</f>
        <v>0</v>
      </c>
    </row>
    <row r="451" spans="1:7" s="51" customFormat="1">
      <c r="A451" s="52" t="s">
        <v>219</v>
      </c>
      <c r="B451" s="108" t="str">
        <f>B190</f>
        <v>BANQUETAS, CRUCES PEATONALES Y ACCESIBILIDAD UNIVERSAL</v>
      </c>
      <c r="C451" s="108"/>
      <c r="D451" s="108"/>
      <c r="E451" s="108"/>
      <c r="F451" s="53"/>
      <c r="G451" s="115">
        <f>G190</f>
        <v>0</v>
      </c>
    </row>
    <row r="452" spans="1:7" s="51" customFormat="1">
      <c r="A452" s="52" t="s">
        <v>225</v>
      </c>
      <c r="B452" s="108" t="str">
        <f>B213</f>
        <v>ÁREAS VERDES</v>
      </c>
      <c r="C452" s="108"/>
      <c r="D452" s="108"/>
      <c r="E452" s="108"/>
      <c r="F452" s="53"/>
      <c r="G452" s="115">
        <f>G213</f>
        <v>0</v>
      </c>
    </row>
    <row r="453" spans="1:7" s="51" customFormat="1">
      <c r="A453" s="52" t="s">
        <v>290</v>
      </c>
      <c r="B453" s="108" t="str">
        <f>B221</f>
        <v>SEÑALAMIENTO HORIZONTAL Y VERTICAL</v>
      </c>
      <c r="C453" s="108"/>
      <c r="D453" s="108"/>
      <c r="E453" s="108"/>
      <c r="F453" s="53"/>
      <c r="G453" s="115">
        <f>G221</f>
        <v>0</v>
      </c>
    </row>
    <row r="454" spans="1:7" s="51" customFormat="1">
      <c r="A454" s="54" t="s">
        <v>291</v>
      </c>
      <c r="B454" s="55" t="str">
        <f>B222</f>
        <v>SEÑALAMIENTO HORIZONTAL</v>
      </c>
      <c r="C454" s="56"/>
      <c r="D454" s="57"/>
      <c r="E454" s="53"/>
      <c r="F454" s="53"/>
      <c r="G454" s="58">
        <f>G222</f>
        <v>0</v>
      </c>
    </row>
    <row r="455" spans="1:7" s="51" customFormat="1">
      <c r="A455" s="54" t="s">
        <v>292</v>
      </c>
      <c r="B455" s="55" t="str">
        <f>B229</f>
        <v>SEÑALAMIENTO VERTICAL</v>
      </c>
      <c r="C455" s="56"/>
      <c r="D455" s="57"/>
      <c r="E455" s="53"/>
      <c r="F455" s="53"/>
      <c r="G455" s="58">
        <f>G229</f>
        <v>0</v>
      </c>
    </row>
    <row r="456" spans="1:7" s="51" customFormat="1">
      <c r="A456" s="52" t="s">
        <v>293</v>
      </c>
      <c r="B456" s="108" t="str">
        <f>B234</f>
        <v>ALCANTARILLADO SANITARIO</v>
      </c>
      <c r="C456" s="108"/>
      <c r="D456" s="108"/>
      <c r="E456" s="108"/>
      <c r="F456" s="53"/>
      <c r="G456" s="115">
        <f>G234</f>
        <v>0</v>
      </c>
    </row>
    <row r="457" spans="1:7" s="51" customFormat="1">
      <c r="A457" s="54" t="s">
        <v>294</v>
      </c>
      <c r="B457" s="55" t="str">
        <f>B235</f>
        <v>LÍNEA PRINCIPAL</v>
      </c>
      <c r="C457" s="56"/>
      <c r="D457" s="57"/>
      <c r="E457" s="53"/>
      <c r="F457" s="53"/>
      <c r="G457" s="58">
        <f>G235</f>
        <v>0</v>
      </c>
    </row>
    <row r="458" spans="1:7" s="51" customFormat="1">
      <c r="A458" s="54" t="s">
        <v>295</v>
      </c>
      <c r="B458" s="55" t="str">
        <f>B251</f>
        <v>POZOS DE VISITA</v>
      </c>
      <c r="C458" s="56"/>
      <c r="D458" s="57"/>
      <c r="E458" s="53"/>
      <c r="F458" s="53"/>
      <c r="G458" s="58">
        <f>G251</f>
        <v>0</v>
      </c>
    </row>
    <row r="459" spans="1:7" s="51" customFormat="1">
      <c r="A459" s="54" t="s">
        <v>296</v>
      </c>
      <c r="B459" s="55" t="str">
        <f>B267</f>
        <v>DESCARGAS DOMICILIARIAS</v>
      </c>
      <c r="C459" s="56"/>
      <c r="D459" s="57"/>
      <c r="E459" s="53"/>
      <c r="F459" s="53"/>
      <c r="G459" s="58">
        <f>G267</f>
        <v>0</v>
      </c>
    </row>
    <row r="460" spans="1:7" s="51" customFormat="1">
      <c r="A460" s="52" t="s">
        <v>297</v>
      </c>
      <c r="B460" s="108" t="str">
        <f>B286</f>
        <v>AGUA POTABLE</v>
      </c>
      <c r="C460" s="108"/>
      <c r="D460" s="108"/>
      <c r="E460" s="108"/>
      <c r="F460" s="53"/>
      <c r="G460" s="115">
        <f>G286</f>
        <v>0</v>
      </c>
    </row>
    <row r="461" spans="1:7" s="51" customFormat="1">
      <c r="A461" s="54" t="s">
        <v>298</v>
      </c>
      <c r="B461" s="55" t="str">
        <f>B287</f>
        <v>LÍNEA PRINCIPAL</v>
      </c>
      <c r="C461" s="56"/>
      <c r="D461" s="57"/>
      <c r="E461" s="53"/>
      <c r="F461" s="53"/>
      <c r="G461" s="58">
        <f>G287</f>
        <v>0</v>
      </c>
    </row>
    <row r="462" spans="1:7" s="51" customFormat="1">
      <c r="A462" s="54" t="s">
        <v>299</v>
      </c>
      <c r="B462" s="55" t="str">
        <f>B298</f>
        <v>TOMAS DOMICILIARIAS</v>
      </c>
      <c r="C462" s="56"/>
      <c r="D462" s="57"/>
      <c r="E462" s="53"/>
      <c r="F462" s="53"/>
      <c r="G462" s="58">
        <f>G298</f>
        <v>0</v>
      </c>
    </row>
    <row r="463" spans="1:7" s="51" customFormat="1">
      <c r="A463" s="54" t="s">
        <v>300</v>
      </c>
      <c r="B463" s="55" t="str">
        <f>B312</f>
        <v>CAJA DE VÁLVULAS</v>
      </c>
      <c r="C463" s="56"/>
      <c r="D463" s="57"/>
      <c r="E463" s="53"/>
      <c r="F463" s="53"/>
      <c r="G463" s="58">
        <f>G312</f>
        <v>0</v>
      </c>
    </row>
    <row r="464" spans="1:7" s="51" customFormat="1">
      <c r="A464" s="54" t="s">
        <v>301</v>
      </c>
      <c r="B464" s="55" t="str">
        <f>B324</f>
        <v>PIEZAS ESPECIALES</v>
      </c>
      <c r="C464" s="56"/>
      <c r="D464" s="57"/>
      <c r="E464" s="53"/>
      <c r="F464" s="53"/>
      <c r="G464" s="58">
        <f>G324</f>
        <v>0</v>
      </c>
    </row>
    <row r="465" spans="1:7" s="51" customFormat="1">
      <c r="A465" s="52" t="s">
        <v>302</v>
      </c>
      <c r="B465" s="108" t="str">
        <f>B349</f>
        <v>CANAL PLUVIAL Y PUENTE PEATONAL</v>
      </c>
      <c r="C465" s="108"/>
      <c r="D465" s="108"/>
      <c r="E465" s="108"/>
      <c r="F465" s="53"/>
      <c r="G465" s="115">
        <f>G349</f>
        <v>0</v>
      </c>
    </row>
    <row r="466" spans="1:7" s="51" customFormat="1">
      <c r="A466" s="54" t="s">
        <v>326</v>
      </c>
      <c r="B466" s="59" t="str">
        <f>B350</f>
        <v>EXCAVACIONES Y RELLENOS</v>
      </c>
      <c r="C466" s="56"/>
      <c r="D466" s="57"/>
      <c r="E466" s="53"/>
      <c r="F466" s="53"/>
      <c r="G466" s="58">
        <f>G350</f>
        <v>0</v>
      </c>
    </row>
    <row r="467" spans="1:7" s="51" customFormat="1">
      <c r="A467" s="54" t="s">
        <v>327</v>
      </c>
      <c r="B467" s="55" t="str">
        <f>B358</f>
        <v>MURO DE CONTENCIÓN Y PUENTE PEATONAL</v>
      </c>
      <c r="C467" s="56"/>
      <c r="D467" s="57"/>
      <c r="E467" s="53"/>
      <c r="F467" s="53"/>
      <c r="G467" s="58">
        <f>G358</f>
        <v>0</v>
      </c>
    </row>
    <row r="468" spans="1:7" s="51" customFormat="1">
      <c r="A468" s="54" t="s">
        <v>328</v>
      </c>
      <c r="B468" s="55" t="str">
        <f>B374</f>
        <v>HERRERÍA</v>
      </c>
      <c r="C468" s="56"/>
      <c r="D468" s="57"/>
      <c r="E468" s="53"/>
      <c r="F468" s="53"/>
      <c r="G468" s="58">
        <f>G374</f>
        <v>0</v>
      </c>
    </row>
    <row r="469" spans="1:7" s="51" customFormat="1">
      <c r="A469" s="52" t="s">
        <v>303</v>
      </c>
      <c r="B469" s="108" t="str">
        <f>B377</f>
        <v>RED DE ALUMBRADO PÚBLICO</v>
      </c>
      <c r="C469" s="108"/>
      <c r="D469" s="108"/>
      <c r="E469" s="108"/>
      <c r="F469" s="53"/>
      <c r="G469" s="115">
        <f>G377</f>
        <v>0</v>
      </c>
    </row>
    <row r="470" spans="1:7" s="51" customFormat="1">
      <c r="A470" s="52" t="s">
        <v>325</v>
      </c>
      <c r="B470" s="108" t="str">
        <f>B412</f>
        <v>LIMPIEZA</v>
      </c>
      <c r="C470" s="108"/>
      <c r="D470" s="108"/>
      <c r="E470" s="108"/>
      <c r="F470" s="53"/>
      <c r="G470" s="115">
        <f>G412</f>
        <v>0</v>
      </c>
    </row>
    <row r="471" spans="1:7" s="51" customFormat="1">
      <c r="A471" s="54"/>
      <c r="B471" s="55"/>
      <c r="C471" s="56"/>
      <c r="D471" s="57"/>
      <c r="E471" s="53"/>
      <c r="F471" s="53"/>
      <c r="G471" s="58"/>
    </row>
    <row r="472" spans="1:7" s="51" customFormat="1">
      <c r="A472" s="54"/>
      <c r="B472" s="55"/>
      <c r="C472" s="56"/>
      <c r="D472" s="57"/>
      <c r="E472" s="53"/>
      <c r="F472" s="53"/>
      <c r="G472" s="58"/>
    </row>
    <row r="473" spans="1:7" s="51" customFormat="1">
      <c r="A473" s="54"/>
      <c r="B473" s="55"/>
      <c r="C473" s="56"/>
      <c r="D473" s="57"/>
      <c r="E473" s="53"/>
      <c r="F473" s="53"/>
      <c r="G473" s="58"/>
    </row>
    <row r="474" spans="1:7" s="51" customFormat="1">
      <c r="A474" s="54"/>
      <c r="B474" s="59"/>
      <c r="C474" s="56"/>
      <c r="D474" s="57"/>
      <c r="E474" s="53"/>
      <c r="G474" s="60"/>
    </row>
    <row r="475" spans="1:7" s="51" customFormat="1" ht="25.5" customHeight="1">
      <c r="A475" s="93" t="s">
        <v>21</v>
      </c>
      <c r="B475" s="93"/>
      <c r="C475" s="93"/>
      <c r="D475" s="93"/>
      <c r="E475" s="93"/>
      <c r="F475" s="117" t="s">
        <v>15</v>
      </c>
      <c r="G475" s="61">
        <f>ROUND(SUM(G419,G420,G447),2)</f>
        <v>0</v>
      </c>
    </row>
    <row r="476" spans="1:7" s="51" customFormat="1" ht="15" customHeight="1">
      <c r="A476" s="94"/>
      <c r="B476" s="94"/>
      <c r="C476" s="94"/>
      <c r="D476" s="94"/>
      <c r="E476" s="94"/>
      <c r="F476" s="117" t="s">
        <v>16</v>
      </c>
      <c r="G476" s="62">
        <f>ROUND(PRODUCT(G475,0.16),2)</f>
        <v>0</v>
      </c>
    </row>
    <row r="477" spans="1:7" s="51" customFormat="1" ht="15.75">
      <c r="A477" s="94"/>
      <c r="B477" s="94"/>
      <c r="C477" s="94"/>
      <c r="D477" s="94"/>
      <c r="E477" s="94"/>
      <c r="F477" s="117" t="s">
        <v>17</v>
      </c>
      <c r="G477" s="63">
        <f>ROUND(SUM(G475,G476),2)</f>
        <v>0</v>
      </c>
    </row>
  </sheetData>
  <protectedRanges>
    <protectedRange sqref="B9:C9 B5" name="DATOS_3"/>
    <protectedRange sqref="C1" name="DATOS_1_2"/>
    <protectedRange sqref="F4:F7" name="DATOS_3_1_1"/>
  </protectedRanges>
  <mergeCells count="11">
    <mergeCell ref="A475:E475"/>
    <mergeCell ref="A476:E477"/>
    <mergeCell ref="G9:G10"/>
    <mergeCell ref="A12:G12"/>
    <mergeCell ref="C2:F3"/>
    <mergeCell ref="B5:B7"/>
    <mergeCell ref="B9:B10"/>
    <mergeCell ref="C1:F1"/>
    <mergeCell ref="C9:F9"/>
    <mergeCell ref="C10:F10"/>
    <mergeCell ref="C8:F8"/>
  </mergeCells>
  <phoneticPr fontId="30" type="noConversion"/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rowBreaks count="2" manualBreakCount="2">
    <brk id="414" max="16383" man="1"/>
    <brk id="44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CATÁLOGO</vt:lpstr>
      <vt:lpstr>CATÁLOGO!Área_de_impresión</vt:lpstr>
      <vt:lpstr>CATÁLOGO!Títulos_a_imprimir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YO</cp:lastModifiedBy>
  <cp:lastPrinted>2023-06-24T00:33:05Z</cp:lastPrinted>
  <dcterms:created xsi:type="dcterms:W3CDTF">2019-08-15T17:13:54Z</dcterms:created>
  <dcterms:modified xsi:type="dcterms:W3CDTF">2023-06-24T20:52:27Z</dcterms:modified>
</cp:coreProperties>
</file>