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10-2023\"/>
    </mc:Choice>
  </mc:AlternateContent>
  <xr:revisionPtr revIDLastSave="0" documentId="13_ncr:1_{272E1FA6-8068-4B94-93F5-C10B32CAF6EB}" xr6:coauthVersionLast="36" xr6:coauthVersionMax="36" xr10:uidLastSave="{00000000-0000-0000-0000-000000000000}"/>
  <bookViews>
    <workbookView xWindow="0" yWindow="0" windowWidth="14625" windowHeight="946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CATÁLOGO!$A$14:$G$292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CATÁLOGO!$A$1:$G$333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96" i="3" l="1"/>
  <c r="B324" i="3" l="1"/>
  <c r="B323" i="3"/>
  <c r="A324" i="3"/>
  <c r="A323" i="3"/>
  <c r="B322" i="3"/>
  <c r="A322" i="3"/>
  <c r="B321" i="3"/>
  <c r="A321" i="3"/>
  <c r="B320" i="3"/>
  <c r="A320" i="3"/>
  <c r="B319" i="3"/>
  <c r="A319" i="3"/>
  <c r="G254" i="3" l="1"/>
  <c r="G324" i="3" s="1"/>
  <c r="G233" i="3" l="1"/>
  <c r="G321" i="3" s="1"/>
  <c r="G221" i="3" l="1"/>
  <c r="G319" i="3" s="1"/>
  <c r="A325" i="3" l="1"/>
  <c r="G250" i="3"/>
  <c r="G323" i="3" s="1"/>
  <c r="A318" i="3"/>
  <c r="B318" i="3"/>
  <c r="A326" i="3"/>
  <c r="G244" i="3" l="1"/>
  <c r="G322" i="3" s="1"/>
  <c r="G229" i="3"/>
  <c r="G320" i="3" s="1"/>
  <c r="G220" i="3" l="1"/>
  <c r="G318" i="3" s="1"/>
  <c r="G173" i="3" l="1"/>
  <c r="G314" i="3" s="1"/>
  <c r="G260" i="3" l="1"/>
  <c r="G325" i="3" s="1"/>
  <c r="B310" i="3" l="1"/>
  <c r="B326" i="3" l="1"/>
  <c r="B325" i="3"/>
  <c r="B317" i="3"/>
  <c r="B316" i="3"/>
  <c r="B315" i="3"/>
  <c r="B313" i="3"/>
  <c r="B312" i="3"/>
  <c r="B311" i="3"/>
  <c r="B309" i="3"/>
  <c r="B308" i="3"/>
  <c r="B307" i="3"/>
  <c r="B306" i="3"/>
  <c r="B305" i="3"/>
  <c r="B304" i="3"/>
  <c r="B303" i="3"/>
  <c r="B302" i="3"/>
  <c r="B301" i="3"/>
  <c r="B300" i="3"/>
  <c r="B299" i="3"/>
  <c r="G202" i="3" l="1"/>
  <c r="G317" i="3" s="1"/>
  <c r="G124" i="3" l="1"/>
  <c r="G310" i="3" s="1"/>
  <c r="G190" i="3"/>
  <c r="G177" i="3"/>
  <c r="G315" i="3" s="1"/>
  <c r="G316" i="3" l="1"/>
  <c r="G141" i="3"/>
  <c r="G100" i="3"/>
  <c r="G99" i="3" l="1"/>
  <c r="G308" i="3" s="1"/>
  <c r="G311" i="3"/>
  <c r="G162" i="3"/>
  <c r="G309" i="3"/>
  <c r="G161" i="3" l="1"/>
  <c r="G312" i="3" s="1"/>
  <c r="G313" i="3"/>
  <c r="G291" i="3" l="1"/>
  <c r="G326" i="3" l="1"/>
  <c r="G51" i="3"/>
  <c r="G303" i="3" s="1"/>
  <c r="G42" i="3"/>
  <c r="G302" i="3" s="1"/>
  <c r="G95" i="3"/>
  <c r="G307" i="3" s="1"/>
  <c r="G34" i="3"/>
  <c r="G301" i="3" s="1"/>
  <c r="G81" i="3"/>
  <c r="G17" i="3"/>
  <c r="G72" i="3"/>
  <c r="G304" i="3" s="1"/>
  <c r="G16" i="3" l="1"/>
  <c r="G299" i="3" s="1"/>
  <c r="G300" i="3"/>
  <c r="G80" i="3"/>
  <c r="G305" i="3" s="1"/>
  <c r="G306" i="3"/>
  <c r="G331" i="3" l="1"/>
  <c r="G332" i="3" s="1"/>
  <c r="G333" i="3" s="1"/>
</calcChain>
</file>

<file path=xl/sharedStrings.xml><?xml version="1.0" encoding="utf-8"?>
<sst xmlns="http://schemas.openxmlformats.org/spreadsheetml/2006/main" count="851" uniqueCount="534">
  <si>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</si>
  <si>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</si>
  <si>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</si>
  <si>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</si>
  <si>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</si>
  <si>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</si>
  <si>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</si>
  <si>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</si>
  <si>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</si>
  <si>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</si>
  <si>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</si>
  <si>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</si>
  <si>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</si>
  <si>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</si>
  <si>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</si>
  <si>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</si>
  <si>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</si>
  <si>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</si>
  <si>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</si>
  <si>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</si>
  <si>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</si>
  <si>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</si>
  <si>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</si>
  <si>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</si>
  <si>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</si>
  <si>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</si>
  <si>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</si>
  <si>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</si>
  <si>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</si>
  <si>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</si>
  <si>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</si>
  <si>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</si>
  <si>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</si>
  <si>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</si>
  <si>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</si>
  <si>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</si>
  <si>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</si>
  <si>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</si>
  <si>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</si>
  <si>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</si>
  <si>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</si>
  <si>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</si>
  <si>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</si>
  <si>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</si>
  <si>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</si>
  <si>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</si>
  <si>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</si>
  <si>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</si>
  <si>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</si>
  <si>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</si>
  <si>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</si>
  <si>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</si>
  <si>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</si>
  <si>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</si>
  <si>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</si>
  <si>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</si>
  <si>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</si>
  <si>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</si>
  <si>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</si>
  <si>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</si>
  <si>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</si>
  <si>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</si>
  <si>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</si>
  <si>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</si>
  <si>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</si>
  <si>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</si>
  <si>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</si>
  <si>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</si>
  <si>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</si>
  <si>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</si>
  <si>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</si>
  <si>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</si>
  <si>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</si>
  <si>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</si>
  <si>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</si>
  <si>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</si>
  <si>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</si>
  <si>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</si>
  <si>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</si>
  <si>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</si>
  <si>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</si>
  <si>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</si>
  <si>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</si>
  <si>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</si>
  <si>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</si>
  <si>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</si>
  <si>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</si>
  <si>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ALCANTARILLADO SANITARIO Y PLUVIAL</t>
  </si>
  <si>
    <t>F3</t>
  </si>
  <si>
    <t>F4</t>
  </si>
  <si>
    <t>H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</si>
  <si>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</si>
  <si>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</si>
  <si>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</si>
  <si>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</si>
  <si>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</si>
  <si>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</si>
  <si>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</si>
  <si>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</si>
  <si>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</si>
  <si>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</si>
  <si>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</si>
  <si>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</si>
  <si>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</si>
  <si>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</si>
  <si>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</si>
  <si>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</si>
  <si>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</si>
  <si>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</si>
  <si>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</si>
  <si>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</si>
  <si>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</si>
  <si>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</si>
  <si>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</si>
  <si>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</si>
  <si>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</si>
  <si>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</si>
  <si>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</si>
  <si>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</si>
  <si>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</si>
  <si>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</si>
  <si>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</si>
  <si>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</si>
  <si>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</si>
  <si>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</si>
  <si>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</si>
  <si>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</si>
  <si>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</si>
  <si>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</si>
  <si>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</si>
  <si>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EXTREMIDAD DE 4"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</si>
  <si>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</si>
  <si>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</si>
  <si>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</si>
  <si>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</si>
  <si>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</si>
  <si>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</si>
  <si>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</si>
  <si>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</si>
  <si>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</si>
  <si>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</si>
  <si>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</si>
  <si>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</si>
  <si>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</si>
  <si>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</si>
  <si>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</si>
  <si>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</si>
  <si>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</si>
  <si>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</si>
  <si>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>DESMONTAJE DE BARANDAL DE HERRERÍA EXISTENTE DE 0.50 A 1.50 M DE ALTURA SIN RECUPERACIÓN, INCLUYE: HERRAMIENTA, CORTES, DEMOLICIÓN DE ANCLAS, ACARREOS AL SITIO DE APILE,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</si>
  <si>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</si>
  <si>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</si>
  <si>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</si>
  <si>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</si>
  <si>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</si>
  <si>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</si>
  <si>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</si>
  <si>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</si>
  <si>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</si>
  <si>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</si>
  <si>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</si>
  <si>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</si>
  <si>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</si>
  <si>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RELLENO CON MATERIAL DE CALIDAD SUBRASANTE DE ACUERDO A LA NORMATIVA S.I.C.T. (MATERIAL DE BANCO), EN CAPAS NO MAYORES DE 20 CM DE ESPESOR, COMPACTADA AL 100% ± 2% DE SU P.V.S.M., PRUEBA AASHTO ESTÁNDAR, INCLUYE: HERRAMIENTA, MATERIALES, AGUA, EXTENDIDO, CONFORMACIÓN, COMPACTACIÓN, DESPERDICIOS, ABUNDAMIENTO, EQUIPO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</si>
  <si>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</si>
  <si>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</si>
  <si>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</si>
  <si>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</si>
  <si>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</si>
  <si>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</si>
  <si>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</si>
  <si>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</si>
  <si>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</si>
  <si>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</si>
  <si>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</si>
  <si>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</si>
  <si>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</si>
  <si>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</si>
  <si>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</si>
  <si>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</si>
  <si>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</si>
  <si>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</si>
  <si>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</si>
  <si>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</si>
  <si>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</si>
  <si>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</si>
  <si>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</si>
  <si>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</si>
  <si>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</si>
  <si>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</si>
  <si>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</si>
  <si>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</si>
  <si>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</si>
  <si>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</si>
  <si>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</si>
  <si>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</si>
  <si>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</si>
  <si>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</si>
  <si>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</si>
  <si>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</si>
  <si>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</si>
  <si>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</si>
  <si>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</si>
  <si>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</si>
  <si>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</si>
  <si>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SUMINISTRO E INSTALACIÓN DE TUBO MECÁNICO ASTM A-500 DE 4" DE DIÁMETRO, CED. 40, INCLUYE: HERRAMIENTA, MATERIAL, ACARREOS, DESPERDICIOS, PRUEBA HIDROSTÁTICA, PRIMER ANTICORROSIVO, PINTURA DE ESMALTE ALQUIDÁLICA, EQUIPO Y MANO DE OBRA.</t>
  </si>
  <si>
    <t>SUMINISTRO E INSTALACIÓN DE CRUZ DE 4" X 4" DE DIÁMETRO DE FO.FO., INCLUYE: 50 % DE TORNILLOS Y EMPAQUES, MATERIAL, ACARREOS, MANO DE OBRA, EQUIPO Y HERRAMIENTA.</t>
  </si>
  <si>
    <t>SUMINISTRO E INSTALACIÓN DE VÁLVULA REDUCTORA DE PRESIÓN DE 4" HIDROSTÁTICA, INCLUYE: HERRAMIENTA, 50 % DE TORNILLOS Y EMPAQUES, MATERIAL, ACARREOS, MANIOBRAS, EQUIPO Y MANO DE OBRA.</t>
  </si>
  <si>
    <t>SUMINISTRO E INSTALACIÓN DE TUBERÍA DE P.V.C. PARA ALCANTARILLADO SANITARIO SERIE 20, DIÁMETRO DE 24", INCLUYE: MATERIALES NECESARIOS, EQUIPO, MANO DE OBRA Y PRUEBA HIDROSTÁTICA.</t>
  </si>
  <si>
    <t>CAJA CIEGA PARA TUBERÍA DE 24" DE 91X91X91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</si>
  <si>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MANGA DE EMPOTRAMIENTO DE  P.V.C. DE 24" DE DIÁMETRO,  INCLUYE: MATERIAL, ACARREOS, MANO  DE OBRA Y HERRAMIENTA.</t>
  </si>
  <si>
    <t>EXCAVACIÓN POR MEDIOS MECÁNICOS EN MATERIAL TIPO II, DE 4.01 A 6.00 M DE PROFUNDIDAD, INCLUYE: AFINE DE PLANTILLA Y TALUDES, ACARREO DEL MATERIAL A BANCO DE OBRA PARA SU POSTERIOR RETIRO, MANO DE OBRA, ABUNDAMIENTO, EQUIPO Y HERRAMIENTA. (MEDIDO EN TERRENO NATURAL POR SECCIÓN).</t>
  </si>
  <si>
    <t>SUMINISTRO E INSTALACIÓN DE MANGA DE EMPOTRAMIENTO DE  P.V.C. DE 12" DE DIÁMETRO,  INCLUYE: MATERIAL, ACARREOS, MANO  DE OBRA Y HERRAMIENTA.</t>
  </si>
  <si>
    <t>SUMINISTRO E INSTALACIÓN DE TEE PVC DE 10", PARA ALCANTARILLADO SANITARIO SERIE 20, INCLUYE: MANO DE OBRA, EQUIPO Y HERRAMIENTA.</t>
  </si>
  <si>
    <t>SUMINISTRO E INSTALACIÓN DE TEE PVC DE 12", PARA ALCANTARILLADO SANITARIO SERIE 20, INCLUYE: MANO DE OBRA, EQUIPO Y HERRAMIENTA.</t>
  </si>
  <si>
    <t>SUMINISTRO E INSTALACIÓN DE CODO PVC DE 90°X 10", PARA ALCANTARILLADO SANITARIO SERIE 20, INCLUYE: MANO DE OBRA, EQUIPO Y HERRAMIENTA.</t>
  </si>
  <si>
    <t>SUMINISTRO E INSTALACIÓN DE CODO PVC DE 90°X 12", PARA ALCANTARILLADO SANITARIO SERIE 20, INCLUYE: MANO DE OBRA, EQUIPO Y HERRAMIENTA.</t>
  </si>
  <si>
    <t>SUMINISTRO E INSTALACIÓN DE SILLETA PVC DE 24"X 6", PARA ALCANTARILLADO SANITARIO SERIE 20, INCLUYE: MANO DE OBRA, EQUIPO Y HERRAMIENTA.</t>
  </si>
  <si>
    <t>SUMINISTRO E INSTALACIÓN DE TUBO MECÁNICO ASTM A-500 DE 12" DE DIÁMETRO, CED. 40, INCLUYE: HERRAMIENTA, MATERIAL, ACARREOS, DESPERDICIOS, PRUEBA HIDROSTÁTICA, PRIMER ANTICORROSIVO, PINTURA DE ESMALTE ALQUIDÁLICA, EQUIPO Y MANO DE OBRA.</t>
  </si>
  <si>
    <t>ARMADURA</t>
  </si>
  <si>
    <t>SUMINISTRO, HABILITADO Y COLOCACIÓN DE ANCLAJES A BASE DE PLACA DE ACERO A-36 DE 3/8" Y 1/4" DE ESPESOR, ADICIONADO CON UN ANCLA DE ÁNGULO DE 2" X 2" X 1/4", INCLUYE:  HERRAMIENTA, HABILITADO, TRAZO, MATERIALES, CORTES, SOLDADURA, PRIMER ANTICORROSIVO, PINTURA DE ESMALTE ALQUIDÁLICA, FIJACIÓN, EQUIPO Y MANO DE OBRA.</t>
  </si>
  <si>
    <t>SUMINISTRO, FABRICACIÓN Y MONTAJE DE HERRERIA A BASE DE PERFILES DE ACERO PTR DE 1 1/2" X 1 1/2" Y 2" X 2", DE 1/8" DE ESPESOR, INCLUYE: HERRAMIENTA, HABILITADO, SOLDADURA, PRIMER ANTICORROSIVO, PINTURA DE ESMALTE ALQUIDÁLICA, MATERIALES MENORES, DESPERDICIOS, FLETES, MONTAJE, ACARREOS, EQUIPO Y MANO DE OBRA.</t>
  </si>
  <si>
    <t>SUMINISTRO E INSTALACIÓN DE JUEGO DE ABRAZADERAS EN "U" (2 PZAS) A BASE DE REDONDO LISO DE 3/8" DE DIAMETRO A36 CON UN DESARROLLO DE 50 CM Y ROSCADO EN SUS EXTREMOS 5 CM, INCLUYE: HERRAMIENTA, 2 PLACAS DE APRIETE DE SOLERA DE 2" DE ANCHO X 3/16" DE ESPESOR Y 13 CM DE LARGO, 4 TUERCAS DE RONDANA Y DE PRESIÓN, PRIMER ANTICORROSIVO, PINTURA DE ESMALTE ALQUIDÁLICA, MATERIALES, HABILITADO, EQUIPO Y MANO DE OBRA.</t>
  </si>
  <si>
    <t>F5</t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</si>
  <si>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</si>
  <si>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SUMINISTRO E INSTALACIÓN DE TUBO PAD RD 19 DE 21 MM DE Ø, INCLUYE: HERRAMIENTA, MATERIALES, DESPERDICIOS, ACARREO AL SITIO DE COLOCACIÓN, GUIADO Y MANO DE OBRA.</t>
  </si>
  <si>
    <t>TAPONADO DE DUCTOS EN EL REGISTRO DE ALUMBRADO DE 21 MM DE Ø, POSTERIOR A LA INSTALACIÓN DEL CABLEADO CON ESPUMA DE POLIURETANO (SELLO DUCTO) O SIMILAR, INCLUYE: HERRAMIENTA, MATERIALES, ACARREOS Y MANO DE OBRA.</t>
  </si>
  <si>
    <t>RETIRO Y REUBICACIÓN DE POSTE DE MADERA DE TELMEX DE 7.00 A 10.00 M DE ALTURA, INCLUYE: HERRAMIENTA, DESCONEXIÓN Y SOSTENIMIENTO DE CABLEADO, DESMONTAJE DE POSTE Y COLOCACIÓN EN SU NUEVA UBICACIÓN, ALINEADO Y PLOMEADO, ACOSTILLADO Y RELLENO DE LA CEPA, CONEXIÓN, EQUIPO Y MANO DE OBRA ESPECIALIZADA.</t>
  </si>
  <si>
    <t>DEMOLICIÓN DE MURO DE MAMPOSTERÍA POR MEDIOS MECÁNICOS, INCLUYE: HERRAMIENTA, ACOPIO DE LOS MATERIALES PARA SU POSTERIOR RETIRO, VOLUMEN MEDIDO EN SECCIONES, ABUNDAMIENTO, EQUIPO Y MANO DE OBRA.</t>
  </si>
  <si>
    <t>DESMONTAJE Y RETIRO POR MEDIOS MECÁNICOS SIN RECUPERACIÓN DE HERRERÍA PARA BOCA DE TORMENTA (REJILLA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</si>
  <si>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</si>
  <si>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 xml:space="preserve">DEMOLICIÓN POR MEDIOS MECÁNICOS DE PAVIMENTO DE ADOQUÍN DE 8 A 10 CM DE ESPESOR, SIN RECUPERACIÓN, INCLUYE: HERRAMIENTA, ACARREO A BANCO DE OBRA PARA SU POSTERIOR RETIRO, VOLUMEN MEDIDO EN SECCIONES, ABUNDAMIENTO, EQUIPO Y MANO DE OBRA. </t>
  </si>
  <si>
    <t xml:space="preserve">DESPALME DE TERRENO NATURAL POR MEDIOS MECÁNICOS, DE 15 CM DE ESPESOR, INCLUYE: ACARREO DEL MATERIAL PARA SU POSTERIOR RETIRO, EQUIPO Y MANO DE OBRA. 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</si>
  <si>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</si>
  <si>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</si>
  <si>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</si>
  <si>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SR-37 (DE 61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</si>
  <si>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</si>
  <si>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</si>
  <si>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t>I</t>
  </si>
  <si>
    <t>PUENTE VEHÍCULAR</t>
  </si>
  <si>
    <t>LUMINARIO TIPO VIALIDAD MARCA SIGNIFY USO INTEMPERIE MODELO ROAD FOCUS, FABRICADA EN FUNDICIÓN DE ALUMINIO INYECTADA A PRESIÓN PINTADA CON PINTURA POLIÉSTER APLICADA MEDIANTE PROCESO ELECTROESTÁTICO COLOR GRIS, EQUIPADA CON DRIVER QUE TRABAJA A 120 A 277 VOLTS, CON UN CONSUMO MÁXIMO DE 72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RFS-72W32LED4K-G2-R2M-UNV-DMG-PH9-RCD7-GY3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</si>
  <si>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</si>
  <si>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6.00 A 9.00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</si>
  <si>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Pavimentación con concreto hidráulico de la calle Orquídeas, incluye: modernización de redes básicas de alcantarillado, conducción y distribución, infraestructura urbana, puente vehicular y obras complementarias, colonias Hogares de Nuevo México, Vicente Guerrero, Municipio de Zapopan, Jalisco</t>
  </si>
  <si>
    <t>DOPI-MUN-R33-PAV-LP-077-2023</t>
  </si>
  <si>
    <t>G1</t>
  </si>
  <si>
    <t>EXCAVACIONES Y RELLENOS</t>
  </si>
  <si>
    <t>G2</t>
  </si>
  <si>
    <t>PILAS DE CIMENTACIÓN</t>
  </si>
  <si>
    <t>PERFORACIÓN PARA PILAS DE CIMENTACIÓN DE 1.00 M DE DIÁMETRO Y 9 M DE PROFUNDIDAD A PARTIR DEL TERRENO NATURAL, HECHO EN FORMA MECÁNICA, EN CUALQUIER MATERIAL, TENIENDO PRESENCIA DE BOLEOS Y MANTOS FREÁTICOS DESPUÉS DE LOS 6 M, Y ROCA DESPUÉS DE LOS 10 M A CUALQUIER PROFUNDIDAD SEGÚN DISEÑO, INCLUYENDO:  HERRAMIENTA, AFINE, REMOCIÓN DEL MATERIAL PRODUCTO DE LA EXCAVACIÓN, LODOS BENTONITICOS DE SER NECESARIOS, ACARREOS LOCALES, ABUNDAMIENTO, EQUIPO Y MANO DE OBRA.</t>
  </si>
  <si>
    <t>SUMINISTRO HABILITADO Y COLOCACIÓN DE ACERO DE REFUERZO EN PILAS DE CIMENTACIÓN FY= 4200 KG/CM2. INCLUYE: MANO DE OBRA, MATERIALES, DESPERDICIOS, TRASLAPES, SILLETAS, ALAMBRE, COLOCACIÓN CON GRÚA EN PERFORACIÓN PARA ALOJAMIENTO DE PILAS, FLETES Y ACARREOS. SEGÚN PROYECTO.</t>
  </si>
  <si>
    <t>SUMINISTRO Y VACIADO DE CONCRETO PREMEZCLADO BOMBEABLE F'C= 250 KG/CM2, T.M.A.= 19 MM, R.N. REV. 18 CM EN PILAS DE CIMENTACIÓN, INCLUYE: COORDINACIÓN Y MANEJO DE OPERACIONES, DESPERDICIOS Y LIMPIEZA EN CADA SESIÓN DE VACIADO, ADEME CON MATERIAL BENTONÍTICO PARA EVITAR CAÍDA DE MATERIAL, ADEME ADICIONAL METÁLICO EN CAPITEL DE PILA HASTA 1.5 DE PROFUNDIDAD, MANO DE OBRA, HERRAMIENTA Y EQUIPO.</t>
  </si>
  <si>
    <t>G3</t>
  </si>
  <si>
    <t>CABALLETES, CABEZALES Y MAMPOSTERÍA</t>
  </si>
  <si>
    <t>PLANTILLA DE 5 CM DE ESPESOR DE CONCRETO HECHO EN OBRA DE F´C= 150 KG/CM2, INCLUYE: PREPARACIÓN DE LA SUPERFICIE, NIVELACIÓN, MAESTREADO, COLADO, MANO DE OBRA, EQUIPO Y HERRAMIENTA.</t>
  </si>
  <si>
    <t>CIMBRA DE MADERA ACABADO APARENTE EN ELEMENTOS DE CONCRETO,  SECCION  SOBRE PROYECTO, INCLUYE: SUMINISTRO DE MATERIALES, ACARREOS, CORTES, HABILITADO, CIMBRADO, CHAFLANES, DESCIMBRADO, MANO DE OBRA, LIMPIEZA, EQUIPO Y HERRAMIENTA.</t>
  </si>
  <si>
    <t>SUMINISTRO DE CONCRETO PREMEZCLADO BOMBEABLE F´C= 250 KG/CM2, REV. 16 CM, T.M.A. 19 MM, R.N., EN ELEMENTOS ESTRUCTURALES, INCLUYE: MATERIALES, COLADO, VIBRADO, DESCIMBRA, CURADO,  BOMBA, MANO DE OBRA, EQUIPO Y HERRAMIENTA.</t>
  </si>
  <si>
    <t xml:space="preserve">CIMENTACIÓN DE PIEDRA BRAZA ACOMODADA, ASENTADA CON MORTERO CEMENTO-ARENA 1:4, INCLUYE: SELECCIÓN DE PIEDRA, MATERIALES, DESPERDICIOS, MANO DE OBRA, HERRAMIENTA, EQUIPO Y ACARREOS. </t>
  </si>
  <si>
    <t xml:space="preserve">MAMPOSTERÍA DE PIEDRA BRAZA ASENTADA CON MORTERO CEMENTO-ARENA 1:4, ACABADO APARENTE UNA CARA, DE 0.00 A 3.00 M DE ALTURA, INCLUYE: SELECCIÓN DE PIEDRA, MATERIALES, DESPERDICIOS, MANO DE OBRA, HERRAMIENTA, ANDAMIOS, EQUIPO Y ACARREOS. </t>
  </si>
  <si>
    <t xml:space="preserve">MAMPOSTERÍA DE PIEDRA BRAZA ASENTADA CON MORTERO CEMENTO-ARENA 1:4, ACABADO APARENTE UNA CARA, DE 3.01 A 6.00 M DE ALTURA, INCLUYE: SELECCIÓN DE PIEDRA, MATERIALES, DESPERDICIOS, MANO DE OBRA, HERRAMIENTA, ANDAMIOS, EQUIPO Y ACARREOS. </t>
  </si>
  <si>
    <t>SUMINISTRO Y COLOCACIÓN DE FILTRO A BASE DE GRAVA O PIEDRA TRONADA (3/4" A 2") SIN FINOS, DE 30 CM DE ESPESOR , INCLUYE: HERRAMIENTA, ACARREOS, MATERIALES, EQUIPO Y MANO DE OBRA.</t>
  </si>
  <si>
    <t>LOSA DE CONCRETO CICLÓPEO DE 50 CM DE ESPESOR, PROPORCIÓN VOLUMÉTRICA DE 60% A BASE DE CONCRETO F´C= 200 KG/CM2, T.MA. 3/4", R.N., HECHO EN OBRA Y 40% DE PIEDRA BRAZA, INCLUYE: HERRAMIENTA, SELECCIÓN Y ACOMODO DE LA PIEDRA, ACARREOS, COLADO, NIVELADO, SUMINISTRO DE MATERIALES, EQUIPO Y MANO DE OBRA.</t>
  </si>
  <si>
    <t>SUMINISTRO Y COLOCACIÓN DE DREN MULTIPERFORADO CON TUBO DE PVC DE 4" DE DIÁMETRO, AHOGADO EN MURO DE MAMPOSTERÍA DE PIEDRA BRAZA, INCLUYE: MATERIALES, MANO DE OBRA, HERRAMIENTAS.</t>
  </si>
  <si>
    <t>G4</t>
  </si>
  <si>
    <t>TRABES TIPO TABLETAS PRETENSADAS</t>
  </si>
  <si>
    <t>SUMINISTRO Y COLOCACIÓN DE APOYO FIJO PREFABRICADO PARA RECIBIR TRABES, A BASE DE NEOPRENO 60° SHORE "A" O SIMILAR, ACABADO LISO EN AMBAS CARAS, MEDIDAS DE 30 X 30 X 4.1 CM DE ESPESOR, INCLUYE: HERRAMIENTA, 3 LÁMINAS DE ACERO AL CARBÓN TIPO A-36, SUMINISTRO, COLOCACIÓN, ACARREOS Y MANO DE OBRA.</t>
  </si>
  <si>
    <t>SUMINISTRO Y COLOCACIÓN DE APOYO MOVIL PREFABRICADO PARA RECIBIR TRABES, A BASE DE NEOPRENO 60° SHORE "A" O SIMILAR, ACABADO LISO EN AMBAS CARAS, MEDIDAS DE 30 X 30 X 5.7 CM DE ESPESOR, INCLUYE: HERRAMIENTA, 4 LÁMINAS DE ACERO AL CARBÓN TIPO A-36, SUMINISTRO, COLOCACIÓN, ACARREOS Y MANO DE OBRA.</t>
  </si>
  <si>
    <t>SUMINISTRO, MONTAJE Y COLOCACIÓN DE TRABE PRESFORZADA TIPO TABLETA SECCIÓN 0.98 M X 0.50 M X 12.50 M, CON RESISTENCIA DE CONCRETO F'C= 350 KG/CM2 T.M.A. 3/8" REV. 18, RESISTENCIA RÁPIDA A 24 HORAS, INCLUYE: POLIESTIRENO DE BAJA DENSIDAD EN ALMA COMO ALIGERANTE DE MASA (0.36 M3 DE POLIESTIRENO / M3 DE CONCRETO), ACERO DE REFUERZO DE ACUERDO A ESPECIFICACIONES DE PROYECTO, CIMBRA Y DESMOLDANTE, COLOCACIÓN DE TUBO Y POLIDUCTO PARA ACERO DE PRESFUERZO EN DIAFRAGMAS E IZAJES, COLADO, VIBRADO, EXTRACCIÓN DEL MOLDE, MOVIMIENTOS EN PLANTA CON GRÚA, ACABADO SUPERFICIAL CON RECUBRIMIENTO VINIL ACRILICO EN 3 CARAS CON APARIENCIA CONCRETO NATURAL Y ACABADO CORRUGADO EN CARA DE CONTACTO CON CAPA DE RODADURA, DESPERDICIOS DE MATERIALES, MANO DE OBRA ESPECIALIZADA, HERRAMIENTA Y EQUIPO.</t>
  </si>
  <si>
    <t>SUMINISTRO, HABILITADO Y COLOCACIÓN DE ACERO DE PRESFUERZO DE BAJA RELAJACIÓN LR= 19000 KG/CM2, TORONES DE 12.7 MM Ø (1.266 CM2) , INCLUYE: MATERIALES, TRASLAPES, FIJACIÓN, HABILITADO, AMARRES, MANO DE OBRA, EQUIPO Y HERRAMIENTA.</t>
  </si>
  <si>
    <t>G5</t>
  </si>
  <si>
    <t>LOSA DE COMPRESIÓN A BASE DE CONCRETO PREMEZCLADO HIDRÁULICO BOMBEABLE F´C= 250 KG/CM2, REV. 16 CM, T.M.A. 19 MM, R.R. A 14 DÍAS, ACABADO TEXTURIZADO CON PEINE DE 1" DE SEPARACIÓN APROXIMADA, INCLUYE: MATERIALES, COLADO, VIBRADO, DESCIMBRA, CURADO,  BOMBA, MANO DE OBRA, PRUEBAS DE LABORATORIO, EQUIPO Y HERRAMIENTA.</t>
  </si>
  <si>
    <t>BANQUETA DE 1.50 M DE ANCHO PROMEDIO Y 25 CM DE ESPESOR PROMEDIO, A BASE DE CONCRETO PREMEZCLADO F'C= 200  KG/CM2., R.N., T.M.A. 19 MM, CON ACABADO ESCOBILLADO, INCLUYE: 5 DÚCTOS DE CARTÓN DE 8" DE DIÁMETRO A LO LARGO DE LA BANQUETA, CIMBRA, DESCIMBRA, COLADO, CURADO, MATERIALES, ACARREOS, DESPERDICIOS,  MANO DE OBRA, PRUEBAS DE LABORATORIO, EQUIPO Y HERRAMIENTA.</t>
  </si>
  <si>
    <t xml:space="preserve">SUMINISTRO E INSTALACIÓN DE JUNTA MECÁNICA DE DILATACIÓN PARA DISCONTINUIDADES EN SUPERESTRUCTURAS VIALES, ESPECIFICACIÓN MEX T-50 O SIMILAR EN CARACTERÍSTICAS Y CAPACIDADES DE TRABAJO, INCLUYE: MATERIALES, MANO DE OBRA, HERRAMIENTA Y EQUIPO. </t>
  </si>
  <si>
    <t>G6</t>
  </si>
  <si>
    <t>PARAPETO DE ACERO</t>
  </si>
  <si>
    <t>CIMBRA ACABADO COMÚN EN TRABES A BASE DE MADERA DE PINO DE 3A, INCLUYE: HERRAMIENTA, SUMINISTRO DE MATERIALES, ACARREOS, CORTES, HABILITADO, CIMBRADO, DESCIMBRA, EQUIPO Y MANO DE OBRA.</t>
  </si>
  <si>
    <t>SUMINISTRO, COLOCACIÓN Y HABILITADO DE ACERO DE REFUERZO DE FY= 4200 KG/CM2, INCLUYE: MATERIALES, TRASLAPES, SILLETAS, HABILITADO, AMARRES, MANO DE OBRA, EQUIPO Y HERRAMIENTA.</t>
  </si>
  <si>
    <t>SUMINISTRO, HABILITADO Y FABRICACIÓN DE PARAPETO METÁLICO A BASE DE PERFILES OC Y PLACAS DE ACERO A-36 DE DIFERENTES PESOS, SEGÚN PROYECTO, INCLUYE: HERRAMIENTA, FLETES, CORTES, AJUSTES, SOLDADURA CON EQUIPO ELÉCTRICO, PINTURA ANTICORROSIVA, EQUIPO Y MANO DE OBRA.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</si>
  <si>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</si>
  <si>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SUMINISTRO Y COLOCACIÓN DE CONCRETO PREMEZCLADO F'C= 250 KG/CM2, T.M.A.19 MM, REV. 14 CM, R.N., INCLUYE: SUMINISTRO Y COLOCACIÓN, COLADO, EXTENDIDO, NIVELADO, MATERIALES, MANIOBRAS, VIBRADO, DESPERDICIO, MANO DE OBRA, HERRAMIENTA Y EQUIPO.</t>
  </si>
  <si>
    <t>LICITACIÓN PUBLICA No.</t>
  </si>
  <si>
    <t>PE-1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</si>
  <si>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</si>
  <si>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</si>
  <si>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</si>
  <si>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</si>
  <si>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</si>
  <si>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</si>
  <si>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</si>
  <si>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</si>
  <si>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</si>
  <si>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</si>
  <si>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</si>
  <si>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</si>
  <si>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</si>
  <si>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</si>
  <si>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</si>
  <si>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</si>
  <si>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</si>
  <si>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</si>
  <si>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</si>
  <si>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</si>
  <si>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</si>
  <si>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</si>
  <si>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</si>
  <si>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</si>
  <si>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</si>
  <si>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</si>
  <si>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</si>
  <si>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</si>
  <si>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</si>
  <si>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</si>
  <si>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</si>
  <si>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</si>
  <si>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</si>
  <si>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</si>
  <si>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</si>
  <si>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</si>
  <si>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</si>
  <si>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</si>
  <si>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</si>
  <si>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</si>
  <si>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</si>
  <si>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</si>
  <si>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</si>
  <si>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</si>
  <si>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</si>
  <si>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</si>
  <si>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</si>
  <si>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</si>
  <si>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</si>
  <si>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</si>
  <si>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</si>
  <si>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</si>
  <si>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</si>
  <si>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</si>
  <si>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</si>
  <si>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</si>
  <si>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</si>
  <si>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</si>
  <si>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</si>
  <si>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</si>
  <si>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</si>
  <si>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</si>
  <si>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</si>
  <si>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</si>
  <si>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</si>
  <si>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</si>
  <si>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</si>
  <si>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</si>
  <si>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</si>
  <si>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</si>
  <si>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</si>
  <si>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</si>
  <si>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</si>
  <si>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</si>
  <si>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</si>
  <si>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</si>
  <si>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</si>
  <si>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</si>
  <si>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</si>
  <si>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</si>
  <si>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</si>
  <si>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</si>
  <si>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</si>
  <si>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</si>
  <si>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</si>
  <si>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</si>
  <si>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</si>
  <si>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</si>
  <si>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</si>
  <si>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</si>
  <si>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</si>
  <si>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</si>
  <si>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</si>
  <si>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</si>
  <si>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</si>
  <si>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</si>
  <si>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</si>
  <si>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</si>
  <si>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</si>
  <si>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</si>
  <si>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</si>
  <si>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</si>
  <si>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</si>
  <si>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</si>
  <si>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</si>
  <si>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</si>
  <si>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</si>
  <si>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</si>
  <si>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</si>
  <si>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</si>
  <si>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</si>
  <si>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</si>
  <si>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</si>
  <si>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</si>
  <si>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</si>
  <si>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</si>
  <si>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</si>
  <si>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</si>
  <si>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</si>
  <si>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</si>
  <si>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</si>
  <si>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</si>
  <si>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</si>
  <si>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</si>
  <si>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</si>
  <si>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</si>
  <si>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</si>
  <si>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</si>
  <si>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</si>
  <si>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</si>
  <si>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</si>
  <si>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</si>
  <si>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</si>
  <si>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</si>
  <si>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</si>
  <si>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</si>
  <si>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</si>
  <si>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</si>
  <si>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</si>
  <si>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</si>
  <si>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</si>
  <si>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</si>
  <si>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</si>
  <si>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</si>
  <si>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</si>
  <si>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</si>
  <si>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</si>
  <si>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</si>
  <si>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</si>
  <si>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</si>
  <si>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</si>
  <si>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</si>
  <si>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</si>
  <si>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</si>
  <si>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</si>
  <si>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</si>
  <si>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</si>
  <si>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</si>
  <si>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</si>
  <si>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</si>
  <si>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</si>
  <si>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</si>
  <si>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</si>
  <si>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</si>
  <si>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</si>
  <si>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</si>
  <si>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</si>
  <si>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</si>
  <si>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</si>
  <si>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</si>
  <si>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</si>
  <si>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</si>
  <si>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</si>
  <si>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</si>
  <si>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</si>
  <si>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</si>
  <si>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</si>
  <si>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</si>
  <si>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</si>
  <si>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</si>
  <si>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</si>
  <si>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</si>
  <si>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</si>
  <si>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</si>
  <si>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</si>
  <si>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</si>
  <si>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</si>
  <si>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</si>
  <si>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</si>
  <si>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</si>
  <si>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</si>
  <si>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</si>
  <si>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</si>
  <si>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</si>
  <si>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</si>
  <si>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</si>
  <si>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</si>
  <si>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</si>
  <si>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</si>
  <si>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</si>
  <si>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</si>
  <si>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</si>
  <si>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</si>
  <si>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</si>
  <si>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</si>
  <si>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</si>
  <si>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</si>
  <si>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</si>
  <si>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</si>
  <si>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</si>
  <si>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</si>
  <si>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</si>
  <si>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</si>
  <si>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</si>
  <si>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</si>
  <si>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</si>
  <si>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</si>
  <si>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</si>
  <si>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</si>
  <si>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</si>
  <si>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</si>
  <si>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</si>
  <si>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</si>
  <si>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</si>
  <si>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</si>
  <si>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</si>
  <si>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</si>
  <si>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</si>
  <si>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</si>
  <si>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</si>
  <si>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</si>
  <si>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</si>
  <si>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</si>
  <si>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</si>
  <si>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</si>
  <si>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</si>
  <si>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</si>
  <si>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</si>
  <si>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</si>
  <si>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</si>
  <si>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</si>
  <si>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</si>
  <si>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</si>
  <si>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</si>
  <si>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</si>
  <si>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</si>
  <si>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</si>
  <si>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</si>
  <si>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</si>
  <si>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RESUMEN DE PARTIDAS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</si>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</sst>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10"/>
      <color theme="8" tint="-0.249977111117893"/>
      <name val="Arial"/>
      <family val="2"/>
    </font>
    <font>
      <b/>
      <sz val="20"/>
      <name val="Isidora Bold"/>
    </font>
    <font>
      <b/>
      <sz val="24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15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8" fillId="0" borderId="0" xfId="2" applyFont="1" applyAlignment="1">
      <alignment horizontal="center" vertical="top"/>
    </xf>
    <xf numFmtId="2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center" vertical="top" wrapText="1"/>
    </xf>
    <xf numFmtId="14" fontId="8" fillId="0" borderId="0" xfId="2" applyNumberFormat="1" applyFont="1" applyAlignment="1">
      <alignment horizontal="justify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20" fillId="0" borderId="0" xfId="0" applyNumberFormat="1" applyFont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9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justify" vertical="top" wrapText="1"/>
    </xf>
    <xf numFmtId="0" fontId="20" fillId="0" borderId="0" xfId="0" applyFont="1" applyFill="1" applyAlignment="1">
      <alignment horizontal="center" vertical="top" wrapText="1"/>
    </xf>
    <xf numFmtId="4" fontId="19" fillId="0" borderId="0" xfId="0" applyNumberFormat="1" applyFont="1" applyFill="1" applyAlignment="1">
      <alignment horizontal="right" vertical="top"/>
    </xf>
    <xf numFmtId="0" fontId="17" fillId="0" borderId="0" xfId="3" applyFont="1" applyFill="1" applyAlignment="1">
      <alignment wrapText="1"/>
    </xf>
    <xf numFmtId="164" fontId="19" fillId="0" borderId="0" xfId="0" applyNumberFormat="1" applyFont="1" applyFill="1" applyAlignment="1">
      <alignment horizontal="right" vertical="justify"/>
    </xf>
    <xf numFmtId="0" fontId="20" fillId="0" borderId="0" xfId="0" applyNumberFormat="1" applyFont="1" applyFill="1" applyBorder="1" applyAlignment="1">
      <alignment horizontal="center" vertical="top" wrapText="1"/>
    </xf>
    <xf numFmtId="4" fontId="20" fillId="0" borderId="0" xfId="0" applyNumberFormat="1" applyFont="1" applyAlignment="1">
      <alignment horizontal="center" vertical="top" wrapText="1"/>
    </xf>
    <xf numFmtId="0" fontId="19" fillId="0" borderId="0" xfId="0" applyFont="1" applyFill="1" applyAlignment="1">
      <alignment horizontal="center" vertical="top"/>
    </xf>
    <xf numFmtId="4" fontId="20" fillId="0" borderId="0" xfId="0" applyNumberFormat="1" applyFont="1" applyAlignment="1">
      <alignment horizontal="center" vertical="center" wrapText="1"/>
    </xf>
    <xf numFmtId="0" fontId="26" fillId="0" borderId="0" xfId="3" applyFont="1" applyFill="1" applyAlignment="1">
      <alignment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/>
    <xf numFmtId="2" fontId="19" fillId="0" borderId="0" xfId="0" applyNumberFormat="1" applyFont="1" applyAlignment="1">
      <alignment horizontal="justify" vertical="top" wrapText="1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Alignment="1">
      <alignment horizontal="right" vertical="top" wrapText="1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3" xfId="2" applyFont="1" applyFill="1" applyBorder="1" applyAlignment="1">
      <alignment horizontal="center" vertical="top" wrapText="1"/>
    </xf>
    <xf numFmtId="0" fontId="10" fillId="0" borderId="13" xfId="2" applyFont="1" applyFill="1" applyBorder="1" applyAlignment="1">
      <alignment horizontal="center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8432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137543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333"/>
  <sheetViews>
    <sheetView showGridLines="0" showZeros="0" tabSelected="1" view="pageBreakPreview" topLeftCell="C4" zoomScale="115" zoomScaleNormal="115" zoomScaleSheetLayoutView="115" workbookViewId="0">
      <selection activeCell="D18" sqref="D18:D292"/>
    </sheetView>
  </sheetViews>
  <sheetFormatPr baseColWidth="10" defaultColWidth="9.140625" defaultRowHeight="12.75" customHeight="1"/>
  <cols>
    <col min="1" max="1" width="18.42578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63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>
      <c r="A1" s="4"/>
      <c r="B1" s="5" t="s">
        <v>0</v>
      </c>
      <c r="C1" s="112" t="s">
        <v>281</v>
      </c>
      <c r="D1" s="113"/>
      <c r="E1" s="113"/>
      <c r="F1" s="114"/>
      <c r="G1" s="6"/>
    </row>
    <row r="2" spans="1:7">
      <c r="A2" s="7"/>
      <c r="B2" s="8" t="s">
        <v>1</v>
      </c>
      <c r="C2" s="99" t="s">
        <v>245</v>
      </c>
      <c r="D2" s="100"/>
      <c r="E2" s="100"/>
      <c r="F2" s="101"/>
      <c r="G2" s="9"/>
    </row>
    <row r="3" spans="1:7" ht="13.5" thickBot="1">
      <c r="A3" s="7"/>
      <c r="B3" s="8" t="s">
        <v>2</v>
      </c>
      <c r="C3" s="99"/>
      <c r="D3" s="100"/>
      <c r="E3" s="100"/>
      <c r="F3" s="101"/>
      <c r="G3" s="9"/>
    </row>
    <row r="4" spans="1:7" ht="20.25" customHeight="1">
      <c r="A4" s="7"/>
      <c r="B4" s="5" t="s">
        <v>3</v>
      </c>
      <c r="C4" s="78"/>
      <c r="D4" s="79"/>
      <c r="E4" s="80" t="s">
        <v>19</v>
      </c>
      <c r="F4" s="81"/>
      <c r="G4" s="10"/>
    </row>
    <row r="5" spans="1:7" ht="20.25" customHeight="1">
      <c r="A5" s="7"/>
      <c r="B5" s="102" t="s">
        <v>244</v>
      </c>
      <c r="C5" s="82"/>
      <c r="D5" s="83"/>
      <c r="E5" s="84" t="s">
        <v>20</v>
      </c>
      <c r="F5" s="85"/>
      <c r="G5" s="14"/>
    </row>
    <row r="6" spans="1:7" ht="20.25" customHeight="1">
      <c r="A6" s="7"/>
      <c r="B6" s="102"/>
      <c r="C6" s="11"/>
      <c r="D6" s="12"/>
      <c r="E6" s="13" t="s">
        <v>4</v>
      </c>
      <c r="F6" s="15"/>
      <c r="G6" s="16"/>
    </row>
    <row r="7" spans="1:7" ht="20.25" customHeight="1" thickBot="1">
      <c r="A7" s="7"/>
      <c r="B7" s="103"/>
      <c r="C7" s="17"/>
      <c r="D7" s="18"/>
      <c r="E7" s="19" t="s">
        <v>21</v>
      </c>
      <c r="F7" s="20"/>
      <c r="G7" s="21"/>
    </row>
    <row r="8" spans="1:7">
      <c r="A8" s="7"/>
      <c r="B8" s="8" t="s">
        <v>5</v>
      </c>
      <c r="C8" s="104" t="s">
        <v>6</v>
      </c>
      <c r="D8" s="105"/>
      <c r="E8" s="105"/>
      <c r="F8" s="64"/>
      <c r="G8" s="22" t="s">
        <v>7</v>
      </c>
    </row>
    <row r="9" spans="1:7">
      <c r="A9" s="7"/>
      <c r="B9" s="106"/>
      <c r="C9" s="108"/>
      <c r="D9" s="109"/>
      <c r="E9" s="109"/>
      <c r="F9" s="65"/>
      <c r="G9" s="93" t="s">
        <v>282</v>
      </c>
    </row>
    <row r="10" spans="1:7" ht="13.5" thickBot="1">
      <c r="A10" s="23"/>
      <c r="B10" s="107"/>
      <c r="C10" s="110"/>
      <c r="D10" s="111"/>
      <c r="E10" s="111"/>
      <c r="F10" s="66"/>
      <c r="G10" s="94"/>
    </row>
    <row r="11" spans="1:7" ht="3" customHeight="1" thickBot="1">
      <c r="A11" s="24"/>
      <c r="B11" s="25"/>
      <c r="C11" s="26"/>
      <c r="D11" s="27"/>
      <c r="E11" s="24"/>
      <c r="F11" s="26"/>
      <c r="G11" s="26"/>
    </row>
    <row r="12" spans="1:7" ht="15.75" customHeight="1" thickBot="1">
      <c r="A12" s="95" t="s">
        <v>84</v>
      </c>
      <c r="B12" s="96"/>
      <c r="C12" s="96"/>
      <c r="D12" s="96"/>
      <c r="E12" s="96"/>
      <c r="F12" s="96"/>
      <c r="G12" s="97"/>
    </row>
    <row r="13" spans="1:7" ht="3" customHeight="1">
      <c r="A13" s="28"/>
      <c r="B13" s="29"/>
      <c r="C13" s="29"/>
      <c r="F13" s="2"/>
    </row>
    <row r="14" spans="1:7" ht="24">
      <c r="A14" s="86" t="s">
        <v>8</v>
      </c>
      <c r="B14" s="30" t="s">
        <v>9</v>
      </c>
      <c r="C14" s="86" t="s">
        <v>10</v>
      </c>
      <c r="D14" s="86" t="s">
        <v>11</v>
      </c>
      <c r="E14" s="30" t="s">
        <v>12</v>
      </c>
      <c r="F14" s="30" t="s">
        <v>13</v>
      </c>
      <c r="G14" s="30" t="s">
        <v>14</v>
      </c>
    </row>
    <row r="15" spans="1:7" ht="6" customHeight="1">
      <c r="A15" s="87"/>
      <c r="B15" s="87"/>
      <c r="C15" s="87"/>
      <c r="D15" s="87"/>
      <c r="E15" s="87"/>
      <c r="F15" s="87"/>
      <c r="G15" s="87"/>
    </row>
    <row r="16" spans="1:7" ht="13.5" customHeight="1">
      <c r="A16" s="31" t="s">
        <v>15</v>
      </c>
      <c r="B16" s="48" t="s">
        <v>79</v>
      </c>
      <c r="C16" s="48"/>
      <c r="D16" s="48"/>
      <c r="E16" s="48"/>
      <c r="F16" s="48"/>
      <c r="G16" s="32">
        <f>ROUND(SUM(G17,G34,G42),2)</f>
        <v>0</v>
      </c>
    </row>
    <row r="17" spans="1:7" s="33" customFormat="1">
      <c r="A17" s="34" t="s">
        <v>22</v>
      </c>
      <c r="B17" s="35" t="s">
        <v>26</v>
      </c>
      <c r="C17" s="36"/>
      <c r="D17" s="37"/>
      <c r="E17" s="38"/>
      <c r="F17" s="39"/>
      <c r="G17" s="38">
        <f>ROUND(SUM(G18:G33),2)</f>
        <v>0</v>
      </c>
    </row>
    <row r="18" spans="1:7" s="33" customFormat="1" ht="45">
      <c r="A18" s="40" t="s">
        <v>283</v>
      </c>
      <c r="B18" s="68" t="s">
        <v>147</v>
      </c>
      <c r="C18" s="75" t="s">
        <v>32</v>
      </c>
      <c r="D18" s="70">
        <v>5.72</v>
      </c>
      <c r="E18" s="44"/>
      <c r="F18" s="45"/>
      <c r="G18" s="46"/>
    </row>
    <row r="19" spans="1:7" s="33" customFormat="1" ht="45">
      <c r="A19" s="40" t="s">
        <v>284</v>
      </c>
      <c r="B19" s="68" t="s">
        <v>145</v>
      </c>
      <c r="C19" s="75" t="s">
        <v>32</v>
      </c>
      <c r="D19" s="70">
        <v>8.4</v>
      </c>
      <c r="E19" s="44"/>
      <c r="F19" s="45"/>
      <c r="G19" s="46"/>
    </row>
    <row r="20" spans="1:7" s="33" customFormat="1" ht="45">
      <c r="A20" s="40" t="s">
        <v>285</v>
      </c>
      <c r="B20" s="68" t="s">
        <v>146</v>
      </c>
      <c r="C20" s="75" t="s">
        <v>32</v>
      </c>
      <c r="D20" s="70">
        <v>8.3000000000000007</v>
      </c>
      <c r="E20" s="44"/>
      <c r="F20" s="45"/>
      <c r="G20" s="46"/>
    </row>
    <row r="21" spans="1:7" s="33" customFormat="1" ht="45">
      <c r="A21" s="40" t="s">
        <v>286</v>
      </c>
      <c r="B21" s="68" t="s">
        <v>161</v>
      </c>
      <c r="C21" s="75" t="s">
        <v>32</v>
      </c>
      <c r="D21" s="70">
        <v>56.51</v>
      </c>
      <c r="E21" s="44"/>
      <c r="F21" s="45"/>
      <c r="G21" s="46"/>
    </row>
    <row r="22" spans="1:7" s="71" customFormat="1" ht="33.75">
      <c r="A22" s="40" t="s">
        <v>287</v>
      </c>
      <c r="B22" s="68" t="s">
        <v>230</v>
      </c>
      <c r="C22" s="75" t="s">
        <v>32</v>
      </c>
      <c r="D22" s="70">
        <v>1.2</v>
      </c>
      <c r="E22" s="72"/>
      <c r="F22" s="73"/>
      <c r="G22" s="46"/>
    </row>
    <row r="23" spans="1:7" s="71" customFormat="1" ht="33.75">
      <c r="A23" s="40" t="s">
        <v>288</v>
      </c>
      <c r="B23" s="68" t="s">
        <v>231</v>
      </c>
      <c r="C23" s="75" t="s">
        <v>31</v>
      </c>
      <c r="D23" s="70">
        <v>6.2</v>
      </c>
      <c r="E23" s="72"/>
      <c r="F23" s="73"/>
      <c r="G23" s="46"/>
    </row>
    <row r="24" spans="1:7" s="71" customFormat="1" ht="33.75">
      <c r="A24" s="40" t="s">
        <v>289</v>
      </c>
      <c r="B24" s="68" t="s">
        <v>228</v>
      </c>
      <c r="C24" s="75" t="s">
        <v>32</v>
      </c>
      <c r="D24" s="70">
        <v>34.68</v>
      </c>
      <c r="E24" s="72"/>
      <c r="F24" s="73"/>
      <c r="G24" s="46"/>
    </row>
    <row r="25" spans="1:7" s="71" customFormat="1" ht="33.75">
      <c r="A25" s="40" t="s">
        <v>290</v>
      </c>
      <c r="B25" s="68" t="s">
        <v>148</v>
      </c>
      <c r="C25" s="75" t="s">
        <v>32</v>
      </c>
      <c r="D25" s="70">
        <v>23.35</v>
      </c>
      <c r="E25" s="72"/>
      <c r="F25" s="73"/>
      <c r="G25" s="46"/>
    </row>
    <row r="26" spans="1:7" s="71" customFormat="1" ht="22.5">
      <c r="A26" s="40" t="s">
        <v>291</v>
      </c>
      <c r="B26" s="68" t="s">
        <v>232</v>
      </c>
      <c r="C26" s="75" t="s">
        <v>31</v>
      </c>
      <c r="D26" s="70">
        <v>152.4</v>
      </c>
      <c r="E26" s="72"/>
      <c r="F26" s="73"/>
      <c r="G26" s="46"/>
    </row>
    <row r="27" spans="1:7" s="33" customFormat="1" ht="78.75">
      <c r="A27" s="40" t="s">
        <v>292</v>
      </c>
      <c r="B27" s="68" t="s">
        <v>229</v>
      </c>
      <c r="C27" s="75" t="s">
        <v>31</v>
      </c>
      <c r="D27" s="70">
        <v>2.4</v>
      </c>
      <c r="E27" s="44"/>
      <c r="F27" s="47"/>
      <c r="G27" s="46"/>
    </row>
    <row r="28" spans="1:7" s="33" customFormat="1" ht="33.75">
      <c r="A28" s="40" t="s">
        <v>293</v>
      </c>
      <c r="B28" s="68" t="s">
        <v>149</v>
      </c>
      <c r="C28" s="75" t="s">
        <v>35</v>
      </c>
      <c r="D28" s="70">
        <v>9</v>
      </c>
      <c r="E28" s="44"/>
      <c r="F28" s="45"/>
      <c r="G28" s="46"/>
    </row>
    <row r="29" spans="1:7" s="71" customFormat="1" ht="45">
      <c r="A29" s="40" t="s">
        <v>294</v>
      </c>
      <c r="B29" s="68" t="s">
        <v>242</v>
      </c>
      <c r="C29" s="75" t="s">
        <v>33</v>
      </c>
      <c r="D29" s="70">
        <v>2</v>
      </c>
      <c r="E29" s="72"/>
      <c r="F29" s="73"/>
      <c r="G29" s="46"/>
    </row>
    <row r="30" spans="1:7" s="71" customFormat="1" ht="45">
      <c r="A30" s="40" t="s">
        <v>295</v>
      </c>
      <c r="B30" s="68" t="s">
        <v>243</v>
      </c>
      <c r="C30" s="75" t="s">
        <v>33</v>
      </c>
      <c r="D30" s="70">
        <v>2</v>
      </c>
      <c r="E30" s="72"/>
      <c r="F30" s="73"/>
      <c r="G30" s="46"/>
    </row>
    <row r="31" spans="1:7" s="33" customFormat="1" ht="45">
      <c r="A31" s="40" t="s">
        <v>296</v>
      </c>
      <c r="B31" s="68" t="s">
        <v>227</v>
      </c>
      <c r="C31" s="75" t="s">
        <v>33</v>
      </c>
      <c r="D31" s="70">
        <v>4</v>
      </c>
      <c r="E31" s="44"/>
      <c r="F31" s="45"/>
      <c r="G31" s="46"/>
    </row>
    <row r="32" spans="1:7" s="33" customFormat="1" ht="33.75">
      <c r="A32" s="40" t="s">
        <v>297</v>
      </c>
      <c r="B32" s="68" t="s">
        <v>150</v>
      </c>
      <c r="C32" s="75" t="s">
        <v>32</v>
      </c>
      <c r="D32" s="70">
        <v>161.63999999999999</v>
      </c>
      <c r="E32" s="44"/>
      <c r="F32" s="45"/>
      <c r="G32" s="46"/>
    </row>
    <row r="33" spans="1:7" s="33" customFormat="1" ht="33.75">
      <c r="A33" s="40" t="s">
        <v>298</v>
      </c>
      <c r="B33" s="68" t="s">
        <v>151</v>
      </c>
      <c r="C33" s="75" t="s">
        <v>34</v>
      </c>
      <c r="D33" s="70">
        <v>1616.4</v>
      </c>
      <c r="E33" s="44"/>
      <c r="F33" s="45"/>
      <c r="G33" s="46"/>
    </row>
    <row r="34" spans="1:7" s="33" customFormat="1">
      <c r="A34" s="34" t="s">
        <v>23</v>
      </c>
      <c r="B34" s="35" t="s">
        <v>42</v>
      </c>
      <c r="C34" s="36"/>
      <c r="D34" s="37"/>
      <c r="E34" s="38"/>
      <c r="F34" s="39"/>
      <c r="G34" s="38">
        <f>ROUND(SUM(G35:G41),2)</f>
        <v>0</v>
      </c>
    </row>
    <row r="35" spans="1:7" s="33" customFormat="1" ht="33.75">
      <c r="A35" s="40" t="s">
        <v>299</v>
      </c>
      <c r="B35" s="68" t="s">
        <v>167</v>
      </c>
      <c r="C35" s="75" t="s">
        <v>31</v>
      </c>
      <c r="D35" s="70">
        <v>4320.84</v>
      </c>
      <c r="E35" s="44"/>
      <c r="F35" s="45"/>
      <c r="G35" s="46"/>
    </row>
    <row r="36" spans="1:7" s="33" customFormat="1" ht="56.25">
      <c r="A36" s="40" t="s">
        <v>300</v>
      </c>
      <c r="B36" s="68" t="s">
        <v>162</v>
      </c>
      <c r="C36" s="75" t="s">
        <v>32</v>
      </c>
      <c r="D36" s="70">
        <v>2592.5100000000002</v>
      </c>
      <c r="E36" s="44"/>
      <c r="F36" s="45"/>
      <c r="G36" s="46"/>
    </row>
    <row r="37" spans="1:7" s="33" customFormat="1" ht="56.25">
      <c r="A37" s="40" t="s">
        <v>301</v>
      </c>
      <c r="B37" s="68" t="s">
        <v>163</v>
      </c>
      <c r="C37" s="75" t="s">
        <v>32</v>
      </c>
      <c r="D37" s="70">
        <v>864.17</v>
      </c>
      <c r="E37" s="44"/>
      <c r="F37" s="45"/>
      <c r="G37" s="46"/>
    </row>
    <row r="38" spans="1:7" s="33" customFormat="1" ht="45">
      <c r="A38" s="40" t="s">
        <v>302</v>
      </c>
      <c r="B38" s="68" t="s">
        <v>533</v>
      </c>
      <c r="C38" s="75" t="s">
        <v>32</v>
      </c>
      <c r="D38" s="70">
        <v>864.17</v>
      </c>
      <c r="E38" s="44"/>
      <c r="F38" s="45"/>
      <c r="G38" s="46"/>
    </row>
    <row r="39" spans="1:7" s="33" customFormat="1" ht="33.75">
      <c r="A39" s="40" t="s">
        <v>303</v>
      </c>
      <c r="B39" s="68" t="s">
        <v>102</v>
      </c>
      <c r="C39" s="75" t="s">
        <v>31</v>
      </c>
      <c r="D39" s="70">
        <v>4320.84</v>
      </c>
      <c r="E39" s="44"/>
      <c r="F39" s="45"/>
      <c r="G39" s="46"/>
    </row>
    <row r="40" spans="1:7" s="33" customFormat="1" ht="33.75">
      <c r="A40" s="40" t="s">
        <v>304</v>
      </c>
      <c r="B40" s="68" t="s">
        <v>150</v>
      </c>
      <c r="C40" s="75" t="s">
        <v>32</v>
      </c>
      <c r="D40" s="70">
        <v>2592.5</v>
      </c>
      <c r="E40" s="44"/>
      <c r="F40" s="45"/>
      <c r="G40" s="46"/>
    </row>
    <row r="41" spans="1:7" s="33" customFormat="1" ht="33.75">
      <c r="A41" s="40" t="s">
        <v>305</v>
      </c>
      <c r="B41" s="68" t="s">
        <v>151</v>
      </c>
      <c r="C41" s="75" t="s">
        <v>34</v>
      </c>
      <c r="D41" s="70">
        <v>25925</v>
      </c>
      <c r="E41" s="44"/>
      <c r="F41" s="45"/>
      <c r="G41" s="46"/>
    </row>
    <row r="42" spans="1:7" s="33" customFormat="1">
      <c r="A42" s="34" t="s">
        <v>41</v>
      </c>
      <c r="B42" s="35" t="s">
        <v>43</v>
      </c>
      <c r="C42" s="36"/>
      <c r="D42" s="37"/>
      <c r="E42" s="38"/>
      <c r="F42" s="39"/>
      <c r="G42" s="38">
        <f>ROUND(SUM(G43:G50),2)</f>
        <v>0</v>
      </c>
    </row>
    <row r="43" spans="1:7" s="33" customFormat="1" ht="45">
      <c r="A43" s="40" t="s">
        <v>306</v>
      </c>
      <c r="B43" s="68" t="s">
        <v>196</v>
      </c>
      <c r="C43" s="75" t="s">
        <v>31</v>
      </c>
      <c r="D43" s="70">
        <v>562.57000000000005</v>
      </c>
      <c r="E43" s="44"/>
      <c r="F43" s="45"/>
      <c r="G43" s="46"/>
    </row>
    <row r="44" spans="1:7" s="33" customFormat="1" ht="45">
      <c r="A44" s="40" t="s">
        <v>307</v>
      </c>
      <c r="B44" s="68" t="s">
        <v>197</v>
      </c>
      <c r="C44" s="75" t="s">
        <v>31</v>
      </c>
      <c r="D44" s="70">
        <v>750.09</v>
      </c>
      <c r="E44" s="44"/>
      <c r="F44" s="45"/>
      <c r="G44" s="46"/>
    </row>
    <row r="45" spans="1:7" s="33" customFormat="1" ht="45">
      <c r="A45" s="40" t="s">
        <v>308</v>
      </c>
      <c r="B45" s="68" t="s">
        <v>198</v>
      </c>
      <c r="C45" s="75" t="s">
        <v>31</v>
      </c>
      <c r="D45" s="70">
        <v>2250.2600000000002</v>
      </c>
      <c r="E45" s="44"/>
      <c r="F45" s="45"/>
      <c r="G45" s="46"/>
    </row>
    <row r="46" spans="1:7" s="33" customFormat="1" ht="45">
      <c r="A46" s="40" t="s">
        <v>309</v>
      </c>
      <c r="B46" s="68" t="s">
        <v>199</v>
      </c>
      <c r="C46" s="75" t="s">
        <v>31</v>
      </c>
      <c r="D46" s="70">
        <v>187.52</v>
      </c>
      <c r="E46" s="44"/>
      <c r="F46" s="45"/>
      <c r="G46" s="46"/>
    </row>
    <row r="47" spans="1:7" s="33" customFormat="1" ht="22.5">
      <c r="A47" s="40" t="s">
        <v>310</v>
      </c>
      <c r="B47" s="68" t="s">
        <v>144</v>
      </c>
      <c r="C47" s="75" t="s">
        <v>35</v>
      </c>
      <c r="D47" s="70">
        <v>2970.2</v>
      </c>
      <c r="E47" s="44"/>
      <c r="F47" s="45"/>
      <c r="G47" s="46"/>
    </row>
    <row r="48" spans="1:7" s="33" customFormat="1" ht="45">
      <c r="A48" s="40" t="s">
        <v>311</v>
      </c>
      <c r="B48" s="68" t="s">
        <v>164</v>
      </c>
      <c r="C48" s="75" t="s">
        <v>35</v>
      </c>
      <c r="D48" s="70">
        <v>2970.2</v>
      </c>
      <c r="E48" s="44"/>
      <c r="F48" s="45"/>
      <c r="G48" s="46"/>
    </row>
    <row r="49" spans="1:7" s="33" customFormat="1" ht="45">
      <c r="A49" s="40" t="s">
        <v>312</v>
      </c>
      <c r="B49" s="68" t="s">
        <v>165</v>
      </c>
      <c r="C49" s="75" t="s">
        <v>44</v>
      </c>
      <c r="D49" s="70">
        <v>2085.6799999999998</v>
      </c>
      <c r="E49" s="44"/>
      <c r="F49" s="45"/>
      <c r="G49" s="46"/>
    </row>
    <row r="50" spans="1:7" s="33" customFormat="1" ht="78.75">
      <c r="A50" s="40" t="s">
        <v>313</v>
      </c>
      <c r="B50" s="68" t="s">
        <v>166</v>
      </c>
      <c r="C50" s="75" t="s">
        <v>33</v>
      </c>
      <c r="D50" s="70">
        <v>715</v>
      </c>
      <c r="E50" s="44"/>
      <c r="F50" s="45"/>
      <c r="G50" s="46"/>
    </row>
    <row r="51" spans="1:7" s="33" customFormat="1">
      <c r="A51" s="31" t="s">
        <v>25</v>
      </c>
      <c r="B51" s="48" t="s">
        <v>86</v>
      </c>
      <c r="C51" s="48"/>
      <c r="D51" s="48"/>
      <c r="E51" s="48"/>
      <c r="F51" s="48"/>
      <c r="G51" s="32">
        <f>ROUND(SUM(G52:G71),2)</f>
        <v>0</v>
      </c>
    </row>
    <row r="52" spans="1:7" s="33" customFormat="1" ht="33.75">
      <c r="A52" s="40" t="s">
        <v>314</v>
      </c>
      <c r="B52" s="68" t="s">
        <v>167</v>
      </c>
      <c r="C52" s="75" t="s">
        <v>31</v>
      </c>
      <c r="D52" s="70">
        <v>1883.69</v>
      </c>
      <c r="E52" s="44"/>
      <c r="F52" s="45"/>
      <c r="G52" s="46"/>
    </row>
    <row r="53" spans="1:7" s="33" customFormat="1" ht="45">
      <c r="A53" s="40" t="s">
        <v>315</v>
      </c>
      <c r="B53" s="68" t="s">
        <v>168</v>
      </c>
      <c r="C53" s="75" t="s">
        <v>32</v>
      </c>
      <c r="D53" s="70">
        <v>261.08</v>
      </c>
      <c r="E53" s="44"/>
      <c r="F53" s="45"/>
      <c r="G53" s="46"/>
    </row>
    <row r="54" spans="1:7" s="33" customFormat="1" ht="45">
      <c r="A54" s="40" t="s">
        <v>316</v>
      </c>
      <c r="B54" s="68" t="s">
        <v>127</v>
      </c>
      <c r="C54" s="75" t="s">
        <v>31</v>
      </c>
      <c r="D54" s="70">
        <v>1318.58</v>
      </c>
      <c r="E54" s="44"/>
      <c r="F54" s="45"/>
      <c r="G54" s="46"/>
    </row>
    <row r="55" spans="1:7" s="33" customFormat="1" ht="45">
      <c r="A55" s="40" t="s">
        <v>317</v>
      </c>
      <c r="B55" s="68" t="s">
        <v>169</v>
      </c>
      <c r="C55" s="75" t="s">
        <v>32</v>
      </c>
      <c r="D55" s="70">
        <v>54.93</v>
      </c>
      <c r="E55" s="44"/>
      <c r="F55" s="45"/>
      <c r="G55" s="46"/>
    </row>
    <row r="56" spans="1:7" s="33" customFormat="1" ht="56.25">
      <c r="A56" s="40" t="s">
        <v>318</v>
      </c>
      <c r="B56" s="68" t="s">
        <v>170</v>
      </c>
      <c r="C56" s="75" t="s">
        <v>32</v>
      </c>
      <c r="D56" s="70">
        <v>36.619999999999997</v>
      </c>
      <c r="E56" s="44"/>
      <c r="F56" s="45"/>
      <c r="G56" s="46"/>
    </row>
    <row r="57" spans="1:7" s="33" customFormat="1" ht="45">
      <c r="A57" s="40" t="s">
        <v>319</v>
      </c>
      <c r="B57" s="68" t="s">
        <v>200</v>
      </c>
      <c r="C57" s="75" t="s">
        <v>35</v>
      </c>
      <c r="D57" s="70">
        <v>829.86</v>
      </c>
      <c r="E57" s="44"/>
      <c r="F57" s="45"/>
      <c r="G57" s="46"/>
    </row>
    <row r="58" spans="1:7" s="33" customFormat="1" ht="33.75">
      <c r="A58" s="40" t="s">
        <v>320</v>
      </c>
      <c r="B58" s="68" t="s">
        <v>201</v>
      </c>
      <c r="C58" s="75" t="s">
        <v>35</v>
      </c>
      <c r="D58" s="70">
        <v>146.44999999999999</v>
      </c>
      <c r="E58" s="44"/>
      <c r="F58" s="45"/>
      <c r="G58" s="46"/>
    </row>
    <row r="59" spans="1:7" s="33" customFormat="1" ht="45">
      <c r="A59" s="40" t="s">
        <v>321</v>
      </c>
      <c r="B59" s="68" t="s">
        <v>202</v>
      </c>
      <c r="C59" s="75" t="s">
        <v>35</v>
      </c>
      <c r="D59" s="70">
        <v>21.6</v>
      </c>
      <c r="E59" s="44"/>
      <c r="F59" s="45"/>
      <c r="G59" s="46"/>
    </row>
    <row r="60" spans="1:7" s="33" customFormat="1" ht="45">
      <c r="A60" s="40" t="s">
        <v>322</v>
      </c>
      <c r="B60" s="68" t="s">
        <v>203</v>
      </c>
      <c r="C60" s="75" t="s">
        <v>31</v>
      </c>
      <c r="D60" s="70">
        <v>348.85</v>
      </c>
      <c r="E60" s="44"/>
      <c r="F60" s="45"/>
      <c r="G60" s="46"/>
    </row>
    <row r="61" spans="1:7" s="33" customFormat="1" ht="45">
      <c r="A61" s="40" t="s">
        <v>323</v>
      </c>
      <c r="B61" s="68" t="s">
        <v>204</v>
      </c>
      <c r="C61" s="75" t="s">
        <v>31</v>
      </c>
      <c r="D61" s="70">
        <v>1534.84</v>
      </c>
      <c r="E61" s="44"/>
      <c r="F61" s="74"/>
      <c r="G61" s="46"/>
    </row>
    <row r="62" spans="1:7" s="33" customFormat="1" ht="33.75">
      <c r="A62" s="40" t="s">
        <v>324</v>
      </c>
      <c r="B62" s="68" t="s">
        <v>171</v>
      </c>
      <c r="C62" s="75" t="s">
        <v>31</v>
      </c>
      <c r="D62" s="70">
        <v>282.55</v>
      </c>
      <c r="E62" s="44"/>
      <c r="F62" s="45"/>
      <c r="G62" s="46"/>
    </row>
    <row r="63" spans="1:7" s="33" customFormat="1" ht="22.5">
      <c r="A63" s="40" t="s">
        <v>325</v>
      </c>
      <c r="B63" s="68" t="s">
        <v>144</v>
      </c>
      <c r="C63" s="75" t="s">
        <v>35</v>
      </c>
      <c r="D63" s="70">
        <v>1424.64</v>
      </c>
      <c r="E63" s="44"/>
      <c r="F63" s="45"/>
      <c r="G63" s="46"/>
    </row>
    <row r="64" spans="1:7" s="33" customFormat="1" ht="45">
      <c r="A64" s="40" t="s">
        <v>326</v>
      </c>
      <c r="B64" s="68" t="s">
        <v>172</v>
      </c>
      <c r="C64" s="75" t="s">
        <v>35</v>
      </c>
      <c r="D64" s="70">
        <v>8.6</v>
      </c>
      <c r="E64" s="44"/>
      <c r="F64" s="45"/>
      <c r="G64" s="46"/>
    </row>
    <row r="65" spans="1:7" s="33" customFormat="1" ht="33.75">
      <c r="A65" s="40" t="s">
        <v>327</v>
      </c>
      <c r="B65" s="68" t="s">
        <v>173</v>
      </c>
      <c r="C65" s="75" t="s">
        <v>35</v>
      </c>
      <c r="D65" s="70">
        <v>8.6</v>
      </c>
      <c r="E65" s="44"/>
      <c r="F65" s="45"/>
      <c r="G65" s="46"/>
    </row>
    <row r="66" spans="1:7" s="33" customFormat="1" ht="33.75">
      <c r="A66" s="40" t="s">
        <v>328</v>
      </c>
      <c r="B66" s="68" t="s">
        <v>118</v>
      </c>
      <c r="C66" s="75" t="s">
        <v>31</v>
      </c>
      <c r="D66" s="70">
        <v>18.100000000000001</v>
      </c>
      <c r="E66" s="44"/>
      <c r="F66" s="45"/>
      <c r="G66" s="46"/>
    </row>
    <row r="67" spans="1:7" s="33" customFormat="1" ht="45">
      <c r="A67" s="40" t="s">
        <v>329</v>
      </c>
      <c r="B67" s="68" t="s">
        <v>174</v>
      </c>
      <c r="C67" s="75" t="s">
        <v>31</v>
      </c>
      <c r="D67" s="70">
        <v>18.100000000000001</v>
      </c>
      <c r="E67" s="44"/>
      <c r="F67" s="45"/>
      <c r="G67" s="46"/>
    </row>
    <row r="68" spans="1:7" s="33" customFormat="1" ht="90">
      <c r="A68" s="40" t="s">
        <v>330</v>
      </c>
      <c r="B68" s="68" t="s">
        <v>195</v>
      </c>
      <c r="C68" s="75" t="s">
        <v>33</v>
      </c>
      <c r="D68" s="70">
        <v>89</v>
      </c>
      <c r="E68" s="44"/>
      <c r="F68" s="45"/>
      <c r="G68" s="46"/>
    </row>
    <row r="69" spans="1:7" s="33" customFormat="1" ht="90">
      <c r="A69" s="40" t="s">
        <v>331</v>
      </c>
      <c r="B69" s="68" t="s">
        <v>175</v>
      </c>
      <c r="C69" s="75" t="s">
        <v>33</v>
      </c>
      <c r="D69" s="70">
        <v>893</v>
      </c>
      <c r="E69" s="44"/>
      <c r="F69" s="45"/>
      <c r="G69" s="46"/>
    </row>
    <row r="70" spans="1:7" s="33" customFormat="1" ht="33.75">
      <c r="A70" s="40" t="s">
        <v>332</v>
      </c>
      <c r="B70" s="68" t="s">
        <v>150</v>
      </c>
      <c r="C70" s="75" t="s">
        <v>32</v>
      </c>
      <c r="D70" s="70">
        <v>206.15</v>
      </c>
      <c r="E70" s="44"/>
      <c r="F70" s="74"/>
      <c r="G70" s="46"/>
    </row>
    <row r="71" spans="1:7" s="33" customFormat="1" ht="33.75">
      <c r="A71" s="40" t="s">
        <v>333</v>
      </c>
      <c r="B71" s="68" t="s">
        <v>151</v>
      </c>
      <c r="C71" s="75" t="s">
        <v>34</v>
      </c>
      <c r="D71" s="70">
        <v>2061.5</v>
      </c>
      <c r="E71" s="44"/>
      <c r="F71" s="45"/>
      <c r="G71" s="46"/>
    </row>
    <row r="72" spans="1:7" ht="13.5" customHeight="1">
      <c r="A72" s="31" t="s">
        <v>27</v>
      </c>
      <c r="B72" s="48" t="s">
        <v>80</v>
      </c>
      <c r="C72" s="48"/>
      <c r="D72" s="48"/>
      <c r="E72" s="48"/>
      <c r="F72" s="48"/>
      <c r="G72" s="32">
        <f>ROUND(SUM(G73:G79),2)</f>
        <v>0</v>
      </c>
    </row>
    <row r="73" spans="1:7" s="33" customFormat="1" ht="33.75">
      <c r="A73" s="40" t="s">
        <v>334</v>
      </c>
      <c r="B73" s="68" t="s">
        <v>176</v>
      </c>
      <c r="C73" s="75" t="s">
        <v>33</v>
      </c>
      <c r="D73" s="70">
        <v>12</v>
      </c>
      <c r="E73" s="44"/>
      <c r="F73" s="45"/>
      <c r="G73" s="46"/>
    </row>
    <row r="74" spans="1:7" s="33" customFormat="1" ht="33.75">
      <c r="A74" s="40" t="s">
        <v>335</v>
      </c>
      <c r="B74" s="68" t="s">
        <v>177</v>
      </c>
      <c r="C74" s="75" t="s">
        <v>33</v>
      </c>
      <c r="D74" s="70">
        <v>12</v>
      </c>
      <c r="E74" s="44"/>
      <c r="F74" s="45"/>
      <c r="G74" s="46"/>
    </row>
    <row r="75" spans="1:7" s="33" customFormat="1" ht="33.75">
      <c r="A75" s="40" t="s">
        <v>336</v>
      </c>
      <c r="B75" s="68" t="s">
        <v>178</v>
      </c>
      <c r="C75" s="75" t="s">
        <v>33</v>
      </c>
      <c r="D75" s="70">
        <v>12</v>
      </c>
      <c r="E75" s="44"/>
      <c r="F75" s="45"/>
      <c r="G75" s="46"/>
    </row>
    <row r="76" spans="1:7" s="33" customFormat="1" ht="33.75">
      <c r="A76" s="40" t="s">
        <v>337</v>
      </c>
      <c r="B76" s="68" t="s">
        <v>179</v>
      </c>
      <c r="C76" s="75" t="s">
        <v>33</v>
      </c>
      <c r="D76" s="70">
        <v>14</v>
      </c>
      <c r="E76" s="44"/>
      <c r="F76" s="45"/>
      <c r="G76" s="46"/>
    </row>
    <row r="77" spans="1:7" s="33" customFormat="1" ht="33.75">
      <c r="A77" s="40" t="s">
        <v>338</v>
      </c>
      <c r="B77" s="68" t="s">
        <v>180</v>
      </c>
      <c r="C77" s="75" t="s">
        <v>33</v>
      </c>
      <c r="D77" s="70">
        <v>14</v>
      </c>
      <c r="E77" s="44"/>
      <c r="F77" s="45"/>
      <c r="G77" s="46"/>
    </row>
    <row r="78" spans="1:7" s="33" customFormat="1" ht="33.75">
      <c r="A78" s="40" t="s">
        <v>339</v>
      </c>
      <c r="B78" s="68" t="s">
        <v>181</v>
      </c>
      <c r="C78" s="75" t="s">
        <v>31</v>
      </c>
      <c r="D78" s="70">
        <v>59.55</v>
      </c>
      <c r="E78" s="44"/>
      <c r="F78" s="45"/>
      <c r="G78" s="46"/>
    </row>
    <row r="79" spans="1:7" s="33" customFormat="1" ht="22.5">
      <c r="A79" s="40" t="s">
        <v>340</v>
      </c>
      <c r="B79" s="68" t="s">
        <v>123</v>
      </c>
      <c r="C79" s="75" t="s">
        <v>32</v>
      </c>
      <c r="D79" s="70">
        <v>7.2</v>
      </c>
      <c r="E79" s="44"/>
      <c r="F79" s="45"/>
      <c r="G79" s="46"/>
    </row>
    <row r="80" spans="1:7" s="33" customFormat="1">
      <c r="A80" s="31" t="s">
        <v>28</v>
      </c>
      <c r="B80" s="48" t="s">
        <v>36</v>
      </c>
      <c r="C80" s="48"/>
      <c r="D80" s="48"/>
      <c r="E80" s="48"/>
      <c r="F80" s="48"/>
      <c r="G80" s="32">
        <f>ROUND(SUM(G81,G95),2)</f>
        <v>0</v>
      </c>
    </row>
    <row r="81" spans="1:7" s="33" customFormat="1">
      <c r="A81" s="34" t="s">
        <v>37</v>
      </c>
      <c r="B81" s="35" t="s">
        <v>38</v>
      </c>
      <c r="C81" s="36"/>
      <c r="D81" s="37"/>
      <c r="E81" s="38"/>
      <c r="F81" s="39"/>
      <c r="G81" s="38">
        <f>ROUND(SUM(G82:G94),2)</f>
        <v>0</v>
      </c>
    </row>
    <row r="82" spans="1:7" s="33" customFormat="1" ht="56.25">
      <c r="A82" s="40" t="s">
        <v>341</v>
      </c>
      <c r="B82" s="68" t="s">
        <v>182</v>
      </c>
      <c r="C82" s="75" t="s">
        <v>31</v>
      </c>
      <c r="D82" s="70">
        <v>12.16</v>
      </c>
      <c r="E82" s="44"/>
      <c r="F82" s="45"/>
      <c r="G82" s="46"/>
    </row>
    <row r="83" spans="1:7" s="33" customFormat="1" ht="67.5">
      <c r="A83" s="40" t="s">
        <v>342</v>
      </c>
      <c r="B83" s="68" t="s">
        <v>125</v>
      </c>
      <c r="C83" s="75" t="s">
        <v>31</v>
      </c>
      <c r="D83" s="70">
        <v>317.52</v>
      </c>
      <c r="E83" s="44"/>
      <c r="F83" s="45"/>
      <c r="G83" s="46"/>
    </row>
    <row r="84" spans="1:7" s="33" customFormat="1" ht="56.25">
      <c r="A84" s="40" t="s">
        <v>343</v>
      </c>
      <c r="B84" s="68" t="s">
        <v>111</v>
      </c>
      <c r="C84" s="75" t="s">
        <v>35</v>
      </c>
      <c r="D84" s="70">
        <v>1370.84</v>
      </c>
      <c r="E84" s="44"/>
      <c r="F84" s="45"/>
      <c r="G84" s="46"/>
    </row>
    <row r="85" spans="1:7" s="33" customFormat="1" ht="56.25">
      <c r="A85" s="40" t="s">
        <v>344</v>
      </c>
      <c r="B85" s="68" t="s">
        <v>112</v>
      </c>
      <c r="C85" s="75" t="s">
        <v>35</v>
      </c>
      <c r="D85" s="70">
        <v>137</v>
      </c>
      <c r="E85" s="44"/>
      <c r="F85" s="45"/>
      <c r="G85" s="46"/>
    </row>
    <row r="86" spans="1:7" s="33" customFormat="1" ht="56.25">
      <c r="A86" s="40" t="s">
        <v>345</v>
      </c>
      <c r="B86" s="68" t="s">
        <v>113</v>
      </c>
      <c r="C86" s="75" t="s">
        <v>35</v>
      </c>
      <c r="D86" s="70">
        <v>7.6</v>
      </c>
      <c r="E86" s="44"/>
      <c r="F86" s="45"/>
      <c r="G86" s="46"/>
    </row>
    <row r="87" spans="1:7" s="33" customFormat="1" ht="56.25">
      <c r="A87" s="40" t="s">
        <v>346</v>
      </c>
      <c r="B87" s="68" t="s">
        <v>114</v>
      </c>
      <c r="C87" s="75" t="s">
        <v>33</v>
      </c>
      <c r="D87" s="70">
        <v>12</v>
      </c>
      <c r="E87" s="44"/>
      <c r="F87" s="45"/>
      <c r="G87" s="46"/>
    </row>
    <row r="88" spans="1:7" s="33" customFormat="1" ht="56.25">
      <c r="A88" s="40" t="s">
        <v>347</v>
      </c>
      <c r="B88" s="68" t="s">
        <v>115</v>
      </c>
      <c r="C88" s="75" t="s">
        <v>33</v>
      </c>
      <c r="D88" s="70">
        <v>14</v>
      </c>
      <c r="E88" s="44"/>
      <c r="F88" s="45"/>
      <c r="G88" s="46"/>
    </row>
    <row r="89" spans="1:7" s="71" customFormat="1" ht="56.25">
      <c r="A89" s="40" t="s">
        <v>348</v>
      </c>
      <c r="B89" s="68" t="s">
        <v>233</v>
      </c>
      <c r="C89" s="75" t="s">
        <v>31</v>
      </c>
      <c r="D89" s="70">
        <v>34.65</v>
      </c>
      <c r="E89" s="72"/>
      <c r="F89" s="73"/>
      <c r="G89" s="46"/>
    </row>
    <row r="90" spans="1:7" s="71" customFormat="1" ht="56.25">
      <c r="A90" s="40" t="s">
        <v>349</v>
      </c>
      <c r="B90" s="68" t="s">
        <v>234</v>
      </c>
      <c r="C90" s="75" t="s">
        <v>31</v>
      </c>
      <c r="D90" s="70">
        <v>34.65</v>
      </c>
      <c r="E90" s="72"/>
      <c r="F90" s="73"/>
      <c r="G90" s="46"/>
    </row>
    <row r="91" spans="1:7" s="71" customFormat="1" ht="45">
      <c r="A91" s="40" t="s">
        <v>350</v>
      </c>
      <c r="B91" s="68" t="s">
        <v>235</v>
      </c>
      <c r="C91" s="75" t="s">
        <v>33</v>
      </c>
      <c r="D91" s="70">
        <v>2</v>
      </c>
      <c r="E91" s="72"/>
      <c r="F91" s="73"/>
      <c r="G91" s="46"/>
    </row>
    <row r="92" spans="1:7" s="33" customFormat="1" ht="45">
      <c r="A92" s="40" t="s">
        <v>351</v>
      </c>
      <c r="B92" s="68" t="s">
        <v>116</v>
      </c>
      <c r="C92" s="75" t="s">
        <v>33</v>
      </c>
      <c r="D92" s="70">
        <v>2</v>
      </c>
      <c r="E92" s="44"/>
      <c r="F92" s="73"/>
      <c r="G92" s="46"/>
    </row>
    <row r="93" spans="1:7" s="33" customFormat="1" ht="56.25">
      <c r="A93" s="40" t="s">
        <v>352</v>
      </c>
      <c r="B93" s="68" t="s">
        <v>117</v>
      </c>
      <c r="C93" s="75" t="s">
        <v>33</v>
      </c>
      <c r="D93" s="70">
        <v>2</v>
      </c>
      <c r="E93" s="44"/>
      <c r="F93" s="45"/>
      <c r="G93" s="46"/>
    </row>
    <row r="94" spans="1:7" s="33" customFormat="1" ht="22.5">
      <c r="A94" s="40" t="s">
        <v>353</v>
      </c>
      <c r="B94" s="68" t="s">
        <v>183</v>
      </c>
      <c r="C94" s="75" t="s">
        <v>33</v>
      </c>
      <c r="D94" s="70">
        <v>44</v>
      </c>
      <c r="E94" s="44"/>
      <c r="F94" s="45"/>
      <c r="G94" s="46"/>
    </row>
    <row r="95" spans="1:7" s="33" customFormat="1">
      <c r="A95" s="34" t="s">
        <v>39</v>
      </c>
      <c r="B95" s="35" t="s">
        <v>81</v>
      </c>
      <c r="C95" s="36"/>
      <c r="D95" s="37"/>
      <c r="E95" s="38"/>
      <c r="F95" s="39"/>
      <c r="G95" s="38">
        <f>ROUND(SUM(G96:G98),2)</f>
        <v>0</v>
      </c>
    </row>
    <row r="96" spans="1:7" s="33" customFormat="1" ht="67.5">
      <c r="A96" s="40" t="s">
        <v>354</v>
      </c>
      <c r="B96" s="68" t="s">
        <v>128</v>
      </c>
      <c r="C96" s="75" t="s">
        <v>33</v>
      </c>
      <c r="D96" s="70">
        <v>25</v>
      </c>
      <c r="E96" s="44"/>
      <c r="F96" s="45"/>
      <c r="G96" s="46"/>
    </row>
    <row r="97" spans="1:7" s="33" customFormat="1" ht="90">
      <c r="A97" s="40" t="s">
        <v>355</v>
      </c>
      <c r="B97" s="68" t="s">
        <v>129</v>
      </c>
      <c r="C97" s="75" t="s">
        <v>33</v>
      </c>
      <c r="D97" s="70">
        <v>1</v>
      </c>
      <c r="E97" s="44"/>
      <c r="F97" s="45"/>
      <c r="G97" s="46"/>
    </row>
    <row r="98" spans="1:7" s="33" customFormat="1" ht="45">
      <c r="A98" s="40" t="s">
        <v>356</v>
      </c>
      <c r="B98" s="68" t="s">
        <v>236</v>
      </c>
      <c r="C98" s="75" t="s">
        <v>33</v>
      </c>
      <c r="D98" s="70">
        <v>17</v>
      </c>
      <c r="E98" s="44"/>
      <c r="F98" s="45"/>
      <c r="G98" s="46"/>
    </row>
    <row r="99" spans="1:7">
      <c r="A99" s="31" t="s">
        <v>29</v>
      </c>
      <c r="B99" s="48" t="s">
        <v>87</v>
      </c>
      <c r="C99" s="48"/>
      <c r="D99" s="48"/>
      <c r="E99" s="48"/>
      <c r="F99" s="48"/>
      <c r="G99" s="32">
        <f>ROUND(SUM(G100,G124,G141),2)</f>
        <v>0</v>
      </c>
    </row>
    <row r="100" spans="1:7" s="33" customFormat="1">
      <c r="A100" s="34" t="s">
        <v>62</v>
      </c>
      <c r="B100" s="35" t="s">
        <v>45</v>
      </c>
      <c r="C100" s="36"/>
      <c r="D100" s="37"/>
      <c r="E100" s="38"/>
      <c r="F100" s="39"/>
      <c r="G100" s="38">
        <f>ROUND(SUM(G101:G123),2)</f>
        <v>0</v>
      </c>
    </row>
    <row r="101" spans="1:7" s="33" customFormat="1" ht="22.5">
      <c r="A101" s="40" t="s">
        <v>357</v>
      </c>
      <c r="B101" s="68" t="s">
        <v>124</v>
      </c>
      <c r="C101" s="75" t="s">
        <v>35</v>
      </c>
      <c r="D101" s="70">
        <v>569.6</v>
      </c>
      <c r="E101" s="44"/>
      <c r="F101" s="45"/>
      <c r="G101" s="46"/>
    </row>
    <row r="102" spans="1:7" s="33" customFormat="1" ht="45">
      <c r="A102" s="40" t="s">
        <v>358</v>
      </c>
      <c r="B102" s="68" t="s">
        <v>187</v>
      </c>
      <c r="C102" s="75" t="s">
        <v>32</v>
      </c>
      <c r="D102" s="70">
        <v>904.17</v>
      </c>
      <c r="E102" s="44"/>
      <c r="F102" s="45"/>
      <c r="G102" s="46"/>
    </row>
    <row r="103" spans="1:7" s="33" customFormat="1" ht="45">
      <c r="A103" s="40" t="s">
        <v>359</v>
      </c>
      <c r="B103" s="68" t="s">
        <v>188</v>
      </c>
      <c r="C103" s="75" t="s">
        <v>32</v>
      </c>
      <c r="D103" s="70">
        <v>245.52</v>
      </c>
      <c r="E103" s="44"/>
      <c r="F103" s="45"/>
      <c r="G103" s="46"/>
    </row>
    <row r="104" spans="1:7" s="33" customFormat="1" ht="45">
      <c r="A104" s="40" t="s">
        <v>360</v>
      </c>
      <c r="B104" s="68" t="s">
        <v>211</v>
      </c>
      <c r="C104" s="75" t="s">
        <v>32</v>
      </c>
      <c r="D104" s="70">
        <v>32.53</v>
      </c>
      <c r="E104" s="44"/>
      <c r="F104" s="45"/>
      <c r="G104" s="46"/>
    </row>
    <row r="105" spans="1:7" s="33" customFormat="1" ht="22.5">
      <c r="A105" s="40" t="s">
        <v>361</v>
      </c>
      <c r="B105" s="68" t="s">
        <v>51</v>
      </c>
      <c r="C105" s="75" t="s">
        <v>32</v>
      </c>
      <c r="D105" s="70">
        <v>51.32</v>
      </c>
      <c r="E105" s="44"/>
      <c r="F105" s="45"/>
      <c r="G105" s="46"/>
    </row>
    <row r="106" spans="1:7" s="33" customFormat="1" ht="33.75">
      <c r="A106" s="40" t="s">
        <v>362</v>
      </c>
      <c r="B106" s="68" t="s">
        <v>184</v>
      </c>
      <c r="C106" s="75" t="s">
        <v>35</v>
      </c>
      <c r="D106" s="70">
        <v>358.95</v>
      </c>
      <c r="E106" s="44"/>
      <c r="F106" s="45"/>
      <c r="G106" s="46"/>
    </row>
    <row r="107" spans="1:7" s="33" customFormat="1" ht="33.75">
      <c r="A107" s="40" t="s">
        <v>363</v>
      </c>
      <c r="B107" s="68" t="s">
        <v>185</v>
      </c>
      <c r="C107" s="75" t="s">
        <v>35</v>
      </c>
      <c r="D107" s="70">
        <v>163.9</v>
      </c>
      <c r="E107" s="44"/>
      <c r="F107" s="45"/>
      <c r="G107" s="46"/>
    </row>
    <row r="108" spans="1:7" s="33" customFormat="1" ht="33.75">
      <c r="A108" s="40" t="s">
        <v>364</v>
      </c>
      <c r="B108" s="68" t="s">
        <v>208</v>
      </c>
      <c r="C108" s="75" t="s">
        <v>35</v>
      </c>
      <c r="D108" s="70">
        <v>20</v>
      </c>
      <c r="E108" s="44"/>
      <c r="F108" s="45"/>
      <c r="G108" s="46"/>
    </row>
    <row r="109" spans="1:7" s="33" customFormat="1" ht="33.75">
      <c r="A109" s="40" t="s">
        <v>365</v>
      </c>
      <c r="B109" s="68" t="s">
        <v>218</v>
      </c>
      <c r="C109" s="75" t="s">
        <v>35</v>
      </c>
      <c r="D109" s="70">
        <v>26.75</v>
      </c>
      <c r="E109" s="44"/>
      <c r="F109" s="45"/>
      <c r="G109" s="46"/>
    </row>
    <row r="110" spans="1:7" s="33" customFormat="1" ht="33.75">
      <c r="A110" s="40" t="s">
        <v>366</v>
      </c>
      <c r="B110" s="68" t="s">
        <v>186</v>
      </c>
      <c r="C110" s="75" t="s">
        <v>32</v>
      </c>
      <c r="D110" s="70">
        <v>261.24</v>
      </c>
      <c r="E110" s="44"/>
      <c r="F110" s="45"/>
      <c r="G110" s="46"/>
    </row>
    <row r="111" spans="1:7" s="33" customFormat="1" ht="45">
      <c r="A111" s="40" t="s">
        <v>367</v>
      </c>
      <c r="B111" s="68" t="s">
        <v>169</v>
      </c>
      <c r="C111" s="75" t="s">
        <v>32</v>
      </c>
      <c r="D111" s="70">
        <v>497.86</v>
      </c>
      <c r="E111" s="44"/>
      <c r="F111" s="45"/>
      <c r="G111" s="46"/>
    </row>
    <row r="112" spans="1:7" s="33" customFormat="1" ht="56.25">
      <c r="A112" s="40" t="s">
        <v>368</v>
      </c>
      <c r="B112" s="68" t="s">
        <v>170</v>
      </c>
      <c r="C112" s="75" t="s">
        <v>32</v>
      </c>
      <c r="D112" s="70">
        <v>331.9</v>
      </c>
      <c r="E112" s="44"/>
      <c r="F112" s="45"/>
      <c r="G112" s="46"/>
    </row>
    <row r="113" spans="1:7" s="33" customFormat="1" ht="135">
      <c r="A113" s="40" t="s">
        <v>369</v>
      </c>
      <c r="B113" s="68" t="s">
        <v>135</v>
      </c>
      <c r="C113" s="75" t="s">
        <v>33</v>
      </c>
      <c r="D113" s="70">
        <v>13</v>
      </c>
      <c r="E113" s="44"/>
      <c r="F113" s="45"/>
      <c r="G113" s="46"/>
    </row>
    <row r="114" spans="1:7" s="33" customFormat="1" ht="135">
      <c r="A114" s="40" t="s">
        <v>370</v>
      </c>
      <c r="B114" s="68" t="s">
        <v>209</v>
      </c>
      <c r="C114" s="75" t="s">
        <v>33</v>
      </c>
      <c r="D114" s="70">
        <v>2</v>
      </c>
      <c r="E114" s="44"/>
      <c r="F114" s="45"/>
      <c r="G114" s="46"/>
    </row>
    <row r="115" spans="1:7" s="33" customFormat="1" ht="22.5">
      <c r="A115" s="40" t="s">
        <v>371</v>
      </c>
      <c r="B115" s="68" t="s">
        <v>52</v>
      </c>
      <c r="C115" s="75" t="s">
        <v>33</v>
      </c>
      <c r="D115" s="70">
        <v>42</v>
      </c>
      <c r="E115" s="44"/>
      <c r="F115" s="45"/>
      <c r="G115" s="46"/>
    </row>
    <row r="116" spans="1:7" s="33" customFormat="1" ht="22.5">
      <c r="A116" s="40" t="s">
        <v>372</v>
      </c>
      <c r="B116" s="68" t="s">
        <v>212</v>
      </c>
      <c r="C116" s="75" t="s">
        <v>33</v>
      </c>
      <c r="D116" s="70">
        <v>9</v>
      </c>
      <c r="E116" s="44"/>
      <c r="F116" s="45"/>
      <c r="G116" s="46"/>
    </row>
    <row r="117" spans="1:7" s="33" customFormat="1" ht="22.5">
      <c r="A117" s="40" t="s">
        <v>373</v>
      </c>
      <c r="B117" s="68" t="s">
        <v>210</v>
      </c>
      <c r="C117" s="75" t="s">
        <v>33</v>
      </c>
      <c r="D117" s="70">
        <v>4</v>
      </c>
      <c r="E117" s="44"/>
      <c r="F117" s="45"/>
      <c r="G117" s="46"/>
    </row>
    <row r="118" spans="1:7" s="33" customFormat="1" ht="22.5">
      <c r="A118" s="40" t="s">
        <v>374</v>
      </c>
      <c r="B118" s="68" t="s">
        <v>213</v>
      </c>
      <c r="C118" s="75" t="s">
        <v>33</v>
      </c>
      <c r="D118" s="70">
        <v>5</v>
      </c>
      <c r="E118" s="44"/>
      <c r="F118" s="45"/>
      <c r="G118" s="46"/>
    </row>
    <row r="119" spans="1:7" s="33" customFormat="1" ht="22.5">
      <c r="A119" s="40" t="s">
        <v>375</v>
      </c>
      <c r="B119" s="68" t="s">
        <v>214</v>
      </c>
      <c r="C119" s="75" t="s">
        <v>33</v>
      </c>
      <c r="D119" s="70">
        <v>3</v>
      </c>
      <c r="E119" s="44"/>
      <c r="F119" s="45"/>
      <c r="G119" s="46"/>
    </row>
    <row r="120" spans="1:7" s="33" customFormat="1" ht="22.5">
      <c r="A120" s="40" t="s">
        <v>376</v>
      </c>
      <c r="B120" s="68" t="s">
        <v>215</v>
      </c>
      <c r="C120" s="75" t="s">
        <v>33</v>
      </c>
      <c r="D120" s="70">
        <v>5</v>
      </c>
      <c r="E120" s="44"/>
      <c r="F120" s="45"/>
      <c r="G120" s="46"/>
    </row>
    <row r="121" spans="1:7" s="33" customFormat="1" ht="22.5">
      <c r="A121" s="40" t="s">
        <v>377</v>
      </c>
      <c r="B121" s="68" t="s">
        <v>216</v>
      </c>
      <c r="C121" s="75" t="s">
        <v>33</v>
      </c>
      <c r="D121" s="70">
        <v>3</v>
      </c>
      <c r="E121" s="44"/>
      <c r="F121" s="45"/>
      <c r="G121" s="46"/>
    </row>
    <row r="122" spans="1:7" s="33" customFormat="1" ht="33.75">
      <c r="A122" s="40" t="s">
        <v>378</v>
      </c>
      <c r="B122" s="68" t="s">
        <v>150</v>
      </c>
      <c r="C122" s="75" t="s">
        <v>32</v>
      </c>
      <c r="D122" s="70">
        <v>684.36</v>
      </c>
      <c r="E122" s="44"/>
      <c r="F122" s="74"/>
      <c r="G122" s="46"/>
    </row>
    <row r="123" spans="1:7" s="33" customFormat="1" ht="33.75">
      <c r="A123" s="40" t="s">
        <v>379</v>
      </c>
      <c r="B123" s="68" t="s">
        <v>151</v>
      </c>
      <c r="C123" s="75" t="s">
        <v>34</v>
      </c>
      <c r="D123" s="70">
        <v>6843.6</v>
      </c>
      <c r="E123" s="44"/>
      <c r="F123" s="45"/>
      <c r="G123" s="46"/>
    </row>
    <row r="124" spans="1:7" s="33" customFormat="1">
      <c r="A124" s="34" t="s">
        <v>66</v>
      </c>
      <c r="B124" s="35" t="s">
        <v>99</v>
      </c>
      <c r="C124" s="36"/>
      <c r="D124" s="37"/>
      <c r="E124" s="38"/>
      <c r="F124" s="39"/>
      <c r="G124" s="38">
        <f>ROUND(SUM(G125:G140),2)</f>
        <v>0</v>
      </c>
    </row>
    <row r="125" spans="1:7" s="33" customFormat="1" ht="45">
      <c r="A125" s="40" t="s">
        <v>380</v>
      </c>
      <c r="B125" s="68" t="s">
        <v>187</v>
      </c>
      <c r="C125" s="75" t="s">
        <v>32</v>
      </c>
      <c r="D125" s="70">
        <v>67.88</v>
      </c>
      <c r="E125" s="44"/>
      <c r="F125" s="45"/>
      <c r="G125" s="46"/>
    </row>
    <row r="126" spans="1:7" s="33" customFormat="1" ht="45">
      <c r="A126" s="40" t="s">
        <v>381</v>
      </c>
      <c r="B126" s="68" t="s">
        <v>188</v>
      </c>
      <c r="C126" s="75" t="s">
        <v>32</v>
      </c>
      <c r="D126" s="70">
        <v>34.99</v>
      </c>
      <c r="E126" s="44"/>
      <c r="F126" s="45"/>
      <c r="G126" s="46"/>
    </row>
    <row r="127" spans="1:7" s="33" customFormat="1" ht="45">
      <c r="A127" s="40" t="s">
        <v>382</v>
      </c>
      <c r="B127" s="68" t="s">
        <v>211</v>
      </c>
      <c r="C127" s="75" t="s">
        <v>32</v>
      </c>
      <c r="D127" s="70">
        <v>7.35</v>
      </c>
      <c r="E127" s="44"/>
      <c r="F127" s="45"/>
      <c r="G127" s="46"/>
    </row>
    <row r="128" spans="1:7" s="33" customFormat="1" ht="22.5">
      <c r="A128" s="40" t="s">
        <v>383</v>
      </c>
      <c r="B128" s="68" t="s">
        <v>100</v>
      </c>
      <c r="C128" s="75" t="s">
        <v>32</v>
      </c>
      <c r="D128" s="70">
        <v>13.38</v>
      </c>
      <c r="E128" s="44"/>
      <c r="F128" s="45"/>
      <c r="G128" s="46"/>
    </row>
    <row r="129" spans="1:7" s="33" customFormat="1" ht="33.75">
      <c r="A129" s="40" t="s">
        <v>384</v>
      </c>
      <c r="B129" s="68" t="s">
        <v>103</v>
      </c>
      <c r="C129" s="75" t="s">
        <v>31</v>
      </c>
      <c r="D129" s="70">
        <v>27.65</v>
      </c>
      <c r="E129" s="44"/>
      <c r="F129" s="45"/>
      <c r="G129" s="46"/>
    </row>
    <row r="130" spans="1:7" s="33" customFormat="1" ht="33.75">
      <c r="A130" s="40" t="s">
        <v>385</v>
      </c>
      <c r="B130" s="68" t="s">
        <v>101</v>
      </c>
      <c r="C130" s="75" t="s">
        <v>44</v>
      </c>
      <c r="D130" s="70">
        <v>781.34</v>
      </c>
      <c r="E130" s="44"/>
      <c r="F130" s="45"/>
      <c r="G130" s="46"/>
    </row>
    <row r="131" spans="1:7" s="33" customFormat="1" ht="22.5">
      <c r="A131" s="40" t="s">
        <v>386</v>
      </c>
      <c r="B131" s="68" t="s">
        <v>104</v>
      </c>
      <c r="C131" s="75" t="s">
        <v>32</v>
      </c>
      <c r="D131" s="70">
        <v>6.48</v>
      </c>
      <c r="E131" s="44"/>
      <c r="F131" s="45"/>
      <c r="G131" s="46"/>
    </row>
    <row r="132" spans="1:7" s="33" customFormat="1" ht="33.75">
      <c r="A132" s="40" t="s">
        <v>387</v>
      </c>
      <c r="B132" s="68" t="s">
        <v>121</v>
      </c>
      <c r="C132" s="75" t="s">
        <v>31</v>
      </c>
      <c r="D132" s="70">
        <v>14.4</v>
      </c>
      <c r="E132" s="44"/>
      <c r="F132" s="45"/>
      <c r="G132" s="46"/>
    </row>
    <row r="133" spans="1:7" s="33" customFormat="1" ht="22.5">
      <c r="A133" s="40" t="s">
        <v>388</v>
      </c>
      <c r="B133" s="68" t="s">
        <v>85</v>
      </c>
      <c r="C133" s="75" t="s">
        <v>31</v>
      </c>
      <c r="D133" s="70">
        <v>105.65</v>
      </c>
      <c r="E133" s="44"/>
      <c r="F133" s="45"/>
      <c r="G133" s="46"/>
    </row>
    <row r="134" spans="1:7" s="33" customFormat="1" ht="45">
      <c r="A134" s="40" t="s">
        <v>389</v>
      </c>
      <c r="B134" s="68" t="s">
        <v>119</v>
      </c>
      <c r="C134" s="75" t="s">
        <v>31</v>
      </c>
      <c r="D134" s="70">
        <v>80.58</v>
      </c>
      <c r="E134" s="44"/>
      <c r="F134" s="45"/>
      <c r="G134" s="46"/>
    </row>
    <row r="135" spans="1:7" s="33" customFormat="1" ht="45">
      <c r="A135" s="40" t="s">
        <v>390</v>
      </c>
      <c r="B135" s="68" t="s">
        <v>120</v>
      </c>
      <c r="C135" s="75" t="s">
        <v>31</v>
      </c>
      <c r="D135" s="70">
        <v>130.72</v>
      </c>
      <c r="E135" s="44"/>
      <c r="F135" s="45"/>
      <c r="G135" s="46"/>
    </row>
    <row r="136" spans="1:7" s="33" customFormat="1" ht="45">
      <c r="A136" s="40" t="s">
        <v>391</v>
      </c>
      <c r="B136" s="68" t="s">
        <v>169</v>
      </c>
      <c r="C136" s="75" t="s">
        <v>32</v>
      </c>
      <c r="D136" s="70">
        <v>27.7</v>
      </c>
      <c r="E136" s="44"/>
      <c r="F136" s="45"/>
      <c r="G136" s="46"/>
    </row>
    <row r="137" spans="1:7" s="33" customFormat="1" ht="45">
      <c r="A137" s="40" t="s">
        <v>392</v>
      </c>
      <c r="B137" s="68" t="s">
        <v>109</v>
      </c>
      <c r="C137" s="75" t="s">
        <v>33</v>
      </c>
      <c r="D137" s="70">
        <v>73</v>
      </c>
      <c r="E137" s="44"/>
      <c r="F137" s="45"/>
      <c r="G137" s="46"/>
    </row>
    <row r="138" spans="1:7" s="33" customFormat="1" ht="45">
      <c r="A138" s="40" t="s">
        <v>393</v>
      </c>
      <c r="B138" s="68" t="s">
        <v>137</v>
      </c>
      <c r="C138" s="75" t="s">
        <v>33</v>
      </c>
      <c r="D138" s="70">
        <v>10</v>
      </c>
      <c r="E138" s="44"/>
      <c r="F138" s="45"/>
      <c r="G138" s="46"/>
    </row>
    <row r="139" spans="1:7" s="33" customFormat="1" ht="33.75">
      <c r="A139" s="40" t="s">
        <v>394</v>
      </c>
      <c r="B139" s="68" t="s">
        <v>150</v>
      </c>
      <c r="C139" s="75" t="s">
        <v>32</v>
      </c>
      <c r="D139" s="70">
        <v>82.52</v>
      </c>
      <c r="E139" s="44"/>
      <c r="F139" s="74"/>
      <c r="G139" s="46"/>
    </row>
    <row r="140" spans="1:7" s="33" customFormat="1" ht="33.75">
      <c r="A140" s="40" t="s">
        <v>395</v>
      </c>
      <c r="B140" s="68" t="s">
        <v>151</v>
      </c>
      <c r="C140" s="75" t="s">
        <v>34</v>
      </c>
      <c r="D140" s="70">
        <v>825.2</v>
      </c>
      <c r="E140" s="44"/>
      <c r="F140" s="45"/>
      <c r="G140" s="46"/>
    </row>
    <row r="141" spans="1:7" s="33" customFormat="1">
      <c r="A141" s="34" t="s">
        <v>75</v>
      </c>
      <c r="B141" s="35" t="s">
        <v>46</v>
      </c>
      <c r="C141" s="36"/>
      <c r="D141" s="37"/>
      <c r="E141" s="38"/>
      <c r="F141" s="39"/>
      <c r="G141" s="38">
        <f>ROUND(SUM(G142:G160),2)</f>
        <v>0</v>
      </c>
    </row>
    <row r="142" spans="1:7" s="33" customFormat="1" ht="22.5">
      <c r="A142" s="40" t="s">
        <v>396</v>
      </c>
      <c r="B142" s="68" t="s">
        <v>124</v>
      </c>
      <c r="C142" s="75" t="s">
        <v>35</v>
      </c>
      <c r="D142" s="70">
        <v>526.35</v>
      </c>
      <c r="E142" s="44"/>
      <c r="F142" s="45"/>
      <c r="G142" s="46"/>
    </row>
    <row r="143" spans="1:7" s="33" customFormat="1" ht="45">
      <c r="A143" s="40" t="s">
        <v>397</v>
      </c>
      <c r="B143" s="68" t="s">
        <v>187</v>
      </c>
      <c r="C143" s="75" t="s">
        <v>32</v>
      </c>
      <c r="D143" s="70">
        <v>557.1</v>
      </c>
      <c r="E143" s="44"/>
      <c r="F143" s="45"/>
      <c r="G143" s="46"/>
    </row>
    <row r="144" spans="1:7" s="33" customFormat="1" ht="101.25">
      <c r="A144" s="40" t="s">
        <v>398</v>
      </c>
      <c r="B144" s="68" t="s">
        <v>139</v>
      </c>
      <c r="C144" s="75" t="s">
        <v>33</v>
      </c>
      <c r="D144" s="70">
        <v>26</v>
      </c>
      <c r="E144" s="44"/>
      <c r="F144" s="74"/>
      <c r="G144" s="46"/>
    </row>
    <row r="145" spans="1:7" s="33" customFormat="1" ht="112.5">
      <c r="A145" s="40" t="s">
        <v>399</v>
      </c>
      <c r="B145" s="68" t="s">
        <v>140</v>
      </c>
      <c r="C145" s="75" t="s">
        <v>33</v>
      </c>
      <c r="D145" s="70">
        <v>44</v>
      </c>
      <c r="E145" s="44"/>
      <c r="F145" s="45"/>
      <c r="G145" s="46"/>
    </row>
    <row r="146" spans="1:7" s="33" customFormat="1" ht="112.5">
      <c r="A146" s="40" t="s">
        <v>400</v>
      </c>
      <c r="B146" s="68" t="s">
        <v>141</v>
      </c>
      <c r="C146" s="75" t="s">
        <v>33</v>
      </c>
      <c r="D146" s="70">
        <v>9</v>
      </c>
      <c r="E146" s="44"/>
      <c r="F146" s="45"/>
      <c r="G146" s="46"/>
    </row>
    <row r="147" spans="1:7" s="33" customFormat="1" ht="112.5">
      <c r="A147" s="40" t="s">
        <v>401</v>
      </c>
      <c r="B147" s="68" t="s">
        <v>142</v>
      </c>
      <c r="C147" s="75" t="s">
        <v>33</v>
      </c>
      <c r="D147" s="70">
        <v>4</v>
      </c>
      <c r="E147" s="44"/>
      <c r="F147" s="45"/>
      <c r="G147" s="46"/>
    </row>
    <row r="148" spans="1:7" s="33" customFormat="1" ht="112.5">
      <c r="A148" s="40" t="s">
        <v>402</v>
      </c>
      <c r="B148" s="68" t="s">
        <v>143</v>
      </c>
      <c r="C148" s="75" t="s">
        <v>33</v>
      </c>
      <c r="D148" s="70">
        <v>4</v>
      </c>
      <c r="E148" s="44"/>
      <c r="F148" s="45"/>
      <c r="G148" s="46"/>
    </row>
    <row r="149" spans="1:7" s="33" customFormat="1" ht="33.75">
      <c r="A149" s="40" t="s">
        <v>403</v>
      </c>
      <c r="B149" s="68" t="s">
        <v>189</v>
      </c>
      <c r="C149" s="75" t="s">
        <v>35</v>
      </c>
      <c r="D149" s="70">
        <v>526.35</v>
      </c>
      <c r="E149" s="44"/>
      <c r="F149" s="45"/>
      <c r="G149" s="46"/>
    </row>
    <row r="150" spans="1:7" s="33" customFormat="1" ht="22.5">
      <c r="A150" s="40" t="s">
        <v>404</v>
      </c>
      <c r="B150" s="68" t="s">
        <v>190</v>
      </c>
      <c r="C150" s="75" t="s">
        <v>33</v>
      </c>
      <c r="D150" s="70">
        <v>87</v>
      </c>
      <c r="E150" s="44"/>
      <c r="F150" s="45"/>
      <c r="G150" s="46"/>
    </row>
    <row r="151" spans="1:7" s="33" customFormat="1" ht="22.5">
      <c r="A151" s="40" t="s">
        <v>405</v>
      </c>
      <c r="B151" s="68" t="s">
        <v>191</v>
      </c>
      <c r="C151" s="75" t="s">
        <v>33</v>
      </c>
      <c r="D151" s="70">
        <v>59</v>
      </c>
      <c r="E151" s="44"/>
      <c r="F151" s="45"/>
      <c r="G151" s="46"/>
    </row>
    <row r="152" spans="1:7" s="33" customFormat="1" ht="22.5">
      <c r="A152" s="40" t="s">
        <v>406</v>
      </c>
      <c r="B152" s="68" t="s">
        <v>192</v>
      </c>
      <c r="C152" s="75" t="s">
        <v>33</v>
      </c>
      <c r="D152" s="70">
        <v>27</v>
      </c>
      <c r="E152" s="44"/>
      <c r="F152" s="45"/>
      <c r="G152" s="46"/>
    </row>
    <row r="153" spans="1:7" s="33" customFormat="1" ht="22.5">
      <c r="A153" s="40" t="s">
        <v>407</v>
      </c>
      <c r="B153" s="68" t="s">
        <v>217</v>
      </c>
      <c r="C153" s="75" t="s">
        <v>33</v>
      </c>
      <c r="D153" s="70">
        <v>1</v>
      </c>
      <c r="E153" s="44"/>
      <c r="F153" s="45"/>
      <c r="G153" s="46"/>
    </row>
    <row r="154" spans="1:7" s="33" customFormat="1" ht="33.75">
      <c r="A154" s="40" t="s">
        <v>408</v>
      </c>
      <c r="B154" s="68" t="s">
        <v>193</v>
      </c>
      <c r="C154" s="75" t="s">
        <v>33</v>
      </c>
      <c r="D154" s="70">
        <v>87</v>
      </c>
      <c r="E154" s="44"/>
      <c r="F154" s="45"/>
      <c r="G154" s="46"/>
    </row>
    <row r="155" spans="1:7" s="33" customFormat="1" ht="22.5">
      <c r="A155" s="40" t="s">
        <v>409</v>
      </c>
      <c r="B155" s="68" t="s">
        <v>51</v>
      </c>
      <c r="C155" s="75" t="s">
        <v>32</v>
      </c>
      <c r="D155" s="70">
        <v>39.79</v>
      </c>
      <c r="E155" s="44"/>
      <c r="F155" s="45"/>
      <c r="G155" s="46"/>
    </row>
    <row r="156" spans="1:7" s="33" customFormat="1" ht="33.75">
      <c r="A156" s="40" t="s">
        <v>410</v>
      </c>
      <c r="B156" s="68" t="s">
        <v>186</v>
      </c>
      <c r="C156" s="75" t="s">
        <v>32</v>
      </c>
      <c r="D156" s="70">
        <v>169.02</v>
      </c>
      <c r="E156" s="44"/>
      <c r="F156" s="45"/>
      <c r="G156" s="46"/>
    </row>
    <row r="157" spans="1:7" s="33" customFormat="1" ht="45">
      <c r="A157" s="40" t="s">
        <v>411</v>
      </c>
      <c r="B157" s="68" t="s">
        <v>169</v>
      </c>
      <c r="C157" s="75" t="s">
        <v>32</v>
      </c>
      <c r="D157" s="70">
        <v>234.79</v>
      </c>
      <c r="E157" s="44"/>
      <c r="F157" s="45"/>
      <c r="G157" s="46"/>
    </row>
    <row r="158" spans="1:7" s="33" customFormat="1" ht="56.25">
      <c r="A158" s="40" t="s">
        <v>412</v>
      </c>
      <c r="B158" s="68" t="s">
        <v>170</v>
      </c>
      <c r="C158" s="75" t="s">
        <v>32</v>
      </c>
      <c r="D158" s="70">
        <v>103.46</v>
      </c>
      <c r="E158" s="44"/>
      <c r="F158" s="45"/>
      <c r="G158" s="46"/>
    </row>
    <row r="159" spans="1:7" s="33" customFormat="1" ht="33.75">
      <c r="A159" s="40" t="s">
        <v>413</v>
      </c>
      <c r="B159" s="68" t="s">
        <v>150</v>
      </c>
      <c r="C159" s="75" t="s">
        <v>32</v>
      </c>
      <c r="D159" s="70">
        <v>322.31</v>
      </c>
      <c r="E159" s="44"/>
      <c r="F159" s="45"/>
      <c r="G159" s="46"/>
    </row>
    <row r="160" spans="1:7" s="33" customFormat="1" ht="33.75">
      <c r="A160" s="40" t="s">
        <v>414</v>
      </c>
      <c r="B160" s="68" t="s">
        <v>151</v>
      </c>
      <c r="C160" s="75" t="s">
        <v>34</v>
      </c>
      <c r="D160" s="70">
        <v>3223.1</v>
      </c>
      <c r="E160" s="44"/>
      <c r="F160" s="45"/>
      <c r="G160" s="46"/>
    </row>
    <row r="161" spans="1:7" ht="13.5" customHeight="1">
      <c r="A161" s="31" t="s">
        <v>76</v>
      </c>
      <c r="B161" s="48" t="s">
        <v>47</v>
      </c>
      <c r="C161" s="48"/>
      <c r="D161" s="48"/>
      <c r="E161" s="48"/>
      <c r="F161" s="48"/>
      <c r="G161" s="32">
        <f>ROUND(SUM(G162,G177,G190,G202,G173),2)</f>
        <v>0</v>
      </c>
    </row>
    <row r="162" spans="1:7" s="33" customFormat="1">
      <c r="A162" s="34" t="s">
        <v>77</v>
      </c>
      <c r="B162" s="35" t="s">
        <v>45</v>
      </c>
      <c r="C162" s="36"/>
      <c r="D162" s="37"/>
      <c r="E162" s="38"/>
      <c r="F162" s="39"/>
      <c r="G162" s="38">
        <f>ROUND(SUM(G163:G172),2)</f>
        <v>0</v>
      </c>
    </row>
    <row r="163" spans="1:7" s="33" customFormat="1" ht="22.5">
      <c r="A163" s="40" t="s">
        <v>415</v>
      </c>
      <c r="B163" s="68" t="s">
        <v>124</v>
      </c>
      <c r="C163" s="75" t="s">
        <v>35</v>
      </c>
      <c r="D163" s="70">
        <v>558.20000000000005</v>
      </c>
      <c r="E163" s="44"/>
      <c r="F163" s="45"/>
      <c r="G163" s="46"/>
    </row>
    <row r="164" spans="1:7" s="33" customFormat="1" ht="45">
      <c r="A164" s="40" t="s">
        <v>416</v>
      </c>
      <c r="B164" s="68" t="s">
        <v>187</v>
      </c>
      <c r="C164" s="75" t="s">
        <v>32</v>
      </c>
      <c r="D164" s="70">
        <v>390.75</v>
      </c>
      <c r="E164" s="44"/>
      <c r="F164" s="67"/>
      <c r="G164" s="46"/>
    </row>
    <row r="165" spans="1:7" s="33" customFormat="1" ht="33.75">
      <c r="A165" s="40" t="s">
        <v>417</v>
      </c>
      <c r="B165" s="68" t="s">
        <v>194</v>
      </c>
      <c r="C165" s="75" t="s">
        <v>35</v>
      </c>
      <c r="D165" s="70">
        <v>548.20000000000005</v>
      </c>
      <c r="E165" s="44"/>
      <c r="F165" s="45"/>
      <c r="G165" s="46"/>
    </row>
    <row r="166" spans="1:7" s="33" customFormat="1" ht="33.75">
      <c r="A166" s="40" t="s">
        <v>418</v>
      </c>
      <c r="B166" s="68" t="s">
        <v>205</v>
      </c>
      <c r="C166" s="75" t="s">
        <v>35</v>
      </c>
      <c r="D166" s="70">
        <v>10</v>
      </c>
      <c r="E166" s="44"/>
      <c r="F166" s="45"/>
      <c r="G166" s="46"/>
    </row>
    <row r="167" spans="1:7" s="33" customFormat="1" ht="22.5">
      <c r="A167" s="40" t="s">
        <v>419</v>
      </c>
      <c r="B167" s="68" t="s">
        <v>51</v>
      </c>
      <c r="C167" s="75" t="s">
        <v>32</v>
      </c>
      <c r="D167" s="70">
        <v>35.520000000000003</v>
      </c>
      <c r="E167" s="44"/>
      <c r="F167" s="67"/>
      <c r="G167" s="46"/>
    </row>
    <row r="168" spans="1:7" s="33" customFormat="1" ht="33.75">
      <c r="A168" s="40" t="s">
        <v>420</v>
      </c>
      <c r="B168" s="68" t="s">
        <v>186</v>
      </c>
      <c r="C168" s="75" t="s">
        <v>32</v>
      </c>
      <c r="D168" s="70">
        <v>137.86000000000001</v>
      </c>
      <c r="E168" s="44"/>
      <c r="F168" s="67"/>
      <c r="G168" s="46"/>
    </row>
    <row r="169" spans="1:7" s="33" customFormat="1" ht="45">
      <c r="A169" s="40" t="s">
        <v>421</v>
      </c>
      <c r="B169" s="68" t="s">
        <v>169</v>
      </c>
      <c r="C169" s="75" t="s">
        <v>32</v>
      </c>
      <c r="D169" s="70">
        <v>127.55</v>
      </c>
      <c r="E169" s="44"/>
      <c r="F169" s="67"/>
      <c r="G169" s="46"/>
    </row>
    <row r="170" spans="1:7" s="33" customFormat="1" ht="56.25">
      <c r="A170" s="40" t="s">
        <v>422</v>
      </c>
      <c r="B170" s="68" t="s">
        <v>170</v>
      </c>
      <c r="C170" s="75" t="s">
        <v>32</v>
      </c>
      <c r="D170" s="70">
        <v>85.03</v>
      </c>
      <c r="E170" s="44"/>
      <c r="F170" s="67"/>
      <c r="G170" s="46"/>
    </row>
    <row r="171" spans="1:7" s="33" customFormat="1" ht="33.75">
      <c r="A171" s="40" t="s">
        <v>423</v>
      </c>
      <c r="B171" s="68" t="s">
        <v>150</v>
      </c>
      <c r="C171" s="75" t="s">
        <v>32</v>
      </c>
      <c r="D171" s="70">
        <v>263.2</v>
      </c>
      <c r="E171" s="44"/>
      <c r="F171" s="76"/>
      <c r="G171" s="46"/>
    </row>
    <row r="172" spans="1:7" s="33" customFormat="1" ht="33.75">
      <c r="A172" s="40" t="s">
        <v>424</v>
      </c>
      <c r="B172" s="68" t="s">
        <v>151</v>
      </c>
      <c r="C172" s="75" t="s">
        <v>34</v>
      </c>
      <c r="D172" s="70">
        <v>2632</v>
      </c>
      <c r="E172" s="44"/>
      <c r="F172" s="45"/>
      <c r="G172" s="46"/>
    </row>
    <row r="173" spans="1:7" s="33" customFormat="1">
      <c r="A173" s="34" t="s">
        <v>78</v>
      </c>
      <c r="B173" s="35" t="s">
        <v>219</v>
      </c>
      <c r="C173" s="36"/>
      <c r="D173" s="37"/>
      <c r="E173" s="38"/>
      <c r="F173" s="39"/>
      <c r="G173" s="38">
        <f>ROUND(SUM(G174:G176),2)</f>
        <v>0</v>
      </c>
    </row>
    <row r="174" spans="1:7" s="33" customFormat="1" ht="45">
      <c r="A174" s="40" t="s">
        <v>425</v>
      </c>
      <c r="B174" s="68" t="s">
        <v>220</v>
      </c>
      <c r="C174" s="75" t="s">
        <v>44</v>
      </c>
      <c r="D174" s="70">
        <v>56.94</v>
      </c>
      <c r="E174" s="44"/>
      <c r="F174" s="45"/>
      <c r="G174" s="46"/>
    </row>
    <row r="175" spans="1:7" s="33" customFormat="1" ht="45">
      <c r="A175" s="40" t="s">
        <v>426</v>
      </c>
      <c r="B175" s="68" t="s">
        <v>221</v>
      </c>
      <c r="C175" s="75" t="s">
        <v>44</v>
      </c>
      <c r="D175" s="70">
        <v>330.33</v>
      </c>
      <c r="E175" s="44"/>
      <c r="F175" s="45"/>
      <c r="G175" s="46"/>
    </row>
    <row r="176" spans="1:7" s="33" customFormat="1" ht="56.25">
      <c r="A176" s="40" t="s">
        <v>427</v>
      </c>
      <c r="B176" s="68" t="s">
        <v>222</v>
      </c>
      <c r="C176" s="75" t="s">
        <v>33</v>
      </c>
      <c r="D176" s="70">
        <v>11</v>
      </c>
      <c r="E176" s="44"/>
      <c r="F176" s="45"/>
      <c r="G176" s="46"/>
    </row>
    <row r="177" spans="1:7" s="33" customFormat="1">
      <c r="A177" s="34" t="s">
        <v>88</v>
      </c>
      <c r="B177" s="35" t="s">
        <v>48</v>
      </c>
      <c r="C177" s="36"/>
      <c r="D177" s="37"/>
      <c r="E177" s="38"/>
      <c r="F177" s="39"/>
      <c r="G177" s="38">
        <f>ROUND(SUM(G178:G189),2)</f>
        <v>0</v>
      </c>
    </row>
    <row r="178" spans="1:7" s="33" customFormat="1" ht="22.5">
      <c r="A178" s="40" t="s">
        <v>428</v>
      </c>
      <c r="B178" s="68" t="s">
        <v>124</v>
      </c>
      <c r="C178" s="75" t="s">
        <v>35</v>
      </c>
      <c r="D178" s="70">
        <v>540.33000000000004</v>
      </c>
      <c r="E178" s="44"/>
      <c r="F178" s="45"/>
      <c r="G178" s="46"/>
    </row>
    <row r="179" spans="1:7" s="33" customFormat="1" ht="45">
      <c r="A179" s="40" t="s">
        <v>429</v>
      </c>
      <c r="B179" s="68" t="s">
        <v>187</v>
      </c>
      <c r="C179" s="75" t="s">
        <v>32</v>
      </c>
      <c r="D179" s="70">
        <v>280.11</v>
      </c>
      <c r="E179" s="44"/>
      <c r="F179" s="67"/>
      <c r="G179" s="46"/>
    </row>
    <row r="180" spans="1:7" s="33" customFormat="1" ht="45">
      <c r="A180" s="40" t="s">
        <v>430</v>
      </c>
      <c r="B180" s="68" t="s">
        <v>169</v>
      </c>
      <c r="C180" s="75" t="s">
        <v>32</v>
      </c>
      <c r="D180" s="70">
        <v>280.11</v>
      </c>
      <c r="E180" s="44"/>
      <c r="F180" s="45"/>
      <c r="G180" s="46"/>
    </row>
    <row r="181" spans="1:7" s="33" customFormat="1" ht="22.5">
      <c r="A181" s="40" t="s">
        <v>431</v>
      </c>
      <c r="B181" s="68" t="s">
        <v>53</v>
      </c>
      <c r="C181" s="75" t="s">
        <v>33</v>
      </c>
      <c r="D181" s="70">
        <v>87</v>
      </c>
      <c r="E181" s="44"/>
      <c r="F181" s="45"/>
      <c r="G181" s="46"/>
    </row>
    <row r="182" spans="1:7" s="33" customFormat="1" ht="22.5">
      <c r="A182" s="40" t="s">
        <v>432</v>
      </c>
      <c r="B182" s="68" t="s">
        <v>61</v>
      </c>
      <c r="C182" s="75" t="s">
        <v>33</v>
      </c>
      <c r="D182" s="70">
        <v>87</v>
      </c>
      <c r="E182" s="44"/>
      <c r="F182" s="45"/>
      <c r="G182" s="46"/>
    </row>
    <row r="183" spans="1:7" s="33" customFormat="1" ht="22.5">
      <c r="A183" s="40" t="s">
        <v>433</v>
      </c>
      <c r="B183" s="68" t="s">
        <v>54</v>
      </c>
      <c r="C183" s="75" t="s">
        <v>33</v>
      </c>
      <c r="D183" s="70">
        <v>87</v>
      </c>
      <c r="E183" s="44"/>
      <c r="F183" s="45"/>
      <c r="G183" s="46"/>
    </row>
    <row r="184" spans="1:7" s="33" customFormat="1" ht="22.5">
      <c r="A184" s="40" t="s">
        <v>434</v>
      </c>
      <c r="B184" s="68" t="s">
        <v>82</v>
      </c>
      <c r="C184" s="75" t="s">
        <v>33</v>
      </c>
      <c r="D184" s="70">
        <v>87</v>
      </c>
      <c r="E184" s="44"/>
      <c r="F184" s="45"/>
      <c r="G184" s="46"/>
    </row>
    <row r="185" spans="1:7" s="33" customFormat="1" ht="22.5">
      <c r="A185" s="40" t="s">
        <v>435</v>
      </c>
      <c r="B185" s="68" t="s">
        <v>55</v>
      </c>
      <c r="C185" s="75" t="s">
        <v>35</v>
      </c>
      <c r="D185" s="70">
        <v>540.33000000000004</v>
      </c>
      <c r="E185" s="44"/>
      <c r="F185" s="45"/>
      <c r="G185" s="46"/>
    </row>
    <row r="186" spans="1:7" s="33" customFormat="1" ht="22.5">
      <c r="A186" s="40" t="s">
        <v>436</v>
      </c>
      <c r="B186" s="68" t="s">
        <v>58</v>
      </c>
      <c r="C186" s="75" t="s">
        <v>33</v>
      </c>
      <c r="D186" s="70">
        <v>87</v>
      </c>
      <c r="E186" s="44"/>
      <c r="F186" s="45"/>
      <c r="G186" s="46"/>
    </row>
    <row r="187" spans="1:7" s="33" customFormat="1" ht="22.5">
      <c r="A187" s="40" t="s">
        <v>437</v>
      </c>
      <c r="B187" s="68" t="s">
        <v>57</v>
      </c>
      <c r="C187" s="75" t="s">
        <v>33</v>
      </c>
      <c r="D187" s="70">
        <v>87</v>
      </c>
      <c r="E187" s="44"/>
      <c r="F187" s="45"/>
      <c r="G187" s="46"/>
    </row>
    <row r="188" spans="1:7" s="33" customFormat="1" ht="22.5">
      <c r="A188" s="40" t="s">
        <v>438</v>
      </c>
      <c r="B188" s="68" t="s">
        <v>56</v>
      </c>
      <c r="C188" s="75" t="s">
        <v>33</v>
      </c>
      <c r="D188" s="70">
        <v>87</v>
      </c>
      <c r="E188" s="44"/>
      <c r="F188" s="45"/>
      <c r="G188" s="46"/>
    </row>
    <row r="189" spans="1:7" s="33" customFormat="1" ht="90">
      <c r="A189" s="40" t="s">
        <v>439</v>
      </c>
      <c r="B189" s="68" t="s">
        <v>108</v>
      </c>
      <c r="C189" s="75" t="s">
        <v>33</v>
      </c>
      <c r="D189" s="70">
        <v>87</v>
      </c>
      <c r="E189" s="44"/>
      <c r="F189" s="45"/>
      <c r="G189" s="46"/>
    </row>
    <row r="190" spans="1:7" s="33" customFormat="1">
      <c r="A190" s="34" t="s">
        <v>89</v>
      </c>
      <c r="B190" s="35" t="s">
        <v>49</v>
      </c>
      <c r="C190" s="36"/>
      <c r="D190" s="37"/>
      <c r="E190" s="37"/>
      <c r="F190" s="39"/>
      <c r="G190" s="38">
        <f>ROUND(SUM(G191:G201),2)</f>
        <v>0</v>
      </c>
    </row>
    <row r="191" spans="1:7" s="33" customFormat="1" ht="45">
      <c r="A191" s="40" t="s">
        <v>440</v>
      </c>
      <c r="B191" s="68" t="s">
        <v>187</v>
      </c>
      <c r="C191" s="75" t="s">
        <v>32</v>
      </c>
      <c r="D191" s="70">
        <v>130.69</v>
      </c>
      <c r="E191" s="44"/>
      <c r="F191" s="45"/>
      <c r="G191" s="46"/>
    </row>
    <row r="192" spans="1:7" s="33" customFormat="1" ht="45">
      <c r="A192" s="40" t="s">
        <v>441</v>
      </c>
      <c r="B192" s="68" t="s">
        <v>169</v>
      </c>
      <c r="C192" s="75" t="s">
        <v>32</v>
      </c>
      <c r="D192" s="70">
        <v>23.43</v>
      </c>
      <c r="E192" s="44"/>
      <c r="F192" s="45"/>
      <c r="G192" s="46"/>
    </row>
    <row r="193" spans="1:7" s="33" customFormat="1" ht="33.75">
      <c r="A193" s="40" t="s">
        <v>442</v>
      </c>
      <c r="B193" s="68" t="s">
        <v>126</v>
      </c>
      <c r="C193" s="75" t="s">
        <v>31</v>
      </c>
      <c r="D193" s="70">
        <v>50.35</v>
      </c>
      <c r="E193" s="44"/>
      <c r="F193" s="45"/>
      <c r="G193" s="46"/>
    </row>
    <row r="194" spans="1:7" s="33" customFormat="1" ht="33.75">
      <c r="A194" s="40" t="s">
        <v>443</v>
      </c>
      <c r="B194" s="68" t="s">
        <v>103</v>
      </c>
      <c r="C194" s="75" t="s">
        <v>31</v>
      </c>
      <c r="D194" s="70">
        <v>57.65</v>
      </c>
      <c r="E194" s="44"/>
      <c r="F194" s="45"/>
      <c r="G194" s="46"/>
    </row>
    <row r="195" spans="1:7" s="33" customFormat="1" ht="33.75">
      <c r="A195" s="40" t="s">
        <v>444</v>
      </c>
      <c r="B195" s="68" t="s">
        <v>105</v>
      </c>
      <c r="C195" s="75" t="s">
        <v>31</v>
      </c>
      <c r="D195" s="70">
        <v>28.39</v>
      </c>
      <c r="E195" s="44"/>
      <c r="F195" s="45"/>
      <c r="G195" s="46"/>
    </row>
    <row r="196" spans="1:7" s="33" customFormat="1" ht="33.75">
      <c r="A196" s="40" t="s">
        <v>445</v>
      </c>
      <c r="B196" s="68" t="s">
        <v>101</v>
      </c>
      <c r="C196" s="75" t="s">
        <v>44</v>
      </c>
      <c r="D196" s="70">
        <v>995.05</v>
      </c>
      <c r="E196" s="44"/>
      <c r="F196" s="45"/>
      <c r="G196" s="46"/>
    </row>
    <row r="197" spans="1:7" s="33" customFormat="1" ht="22.5">
      <c r="A197" s="40" t="s">
        <v>446</v>
      </c>
      <c r="B197" s="68" t="s">
        <v>104</v>
      </c>
      <c r="C197" s="75" t="s">
        <v>32</v>
      </c>
      <c r="D197" s="70">
        <v>20.93</v>
      </c>
      <c r="E197" s="44"/>
      <c r="F197" s="45"/>
      <c r="G197" s="46"/>
    </row>
    <row r="198" spans="1:7" s="33" customFormat="1" ht="22.5">
      <c r="A198" s="40" t="s">
        <v>447</v>
      </c>
      <c r="B198" s="68" t="s">
        <v>85</v>
      </c>
      <c r="C198" s="75" t="s">
        <v>31</v>
      </c>
      <c r="D198" s="70">
        <v>96.79</v>
      </c>
      <c r="E198" s="44"/>
      <c r="F198" s="45"/>
      <c r="G198" s="46"/>
    </row>
    <row r="199" spans="1:7" s="33" customFormat="1" ht="33.75">
      <c r="A199" s="40" t="s">
        <v>448</v>
      </c>
      <c r="B199" s="68" t="s">
        <v>106</v>
      </c>
      <c r="C199" s="75" t="s">
        <v>31</v>
      </c>
      <c r="D199" s="70">
        <v>96.79</v>
      </c>
      <c r="E199" s="44"/>
      <c r="F199" s="45"/>
      <c r="G199" s="46"/>
    </row>
    <row r="200" spans="1:7" s="33" customFormat="1" ht="33.75">
      <c r="A200" s="40" t="s">
        <v>449</v>
      </c>
      <c r="B200" s="68" t="s">
        <v>150</v>
      </c>
      <c r="C200" s="75" t="s">
        <v>32</v>
      </c>
      <c r="D200" s="70">
        <v>107.26</v>
      </c>
      <c r="E200" s="44"/>
      <c r="F200" s="45"/>
      <c r="G200" s="46"/>
    </row>
    <row r="201" spans="1:7" s="33" customFormat="1" ht="33.75">
      <c r="A201" s="40" t="s">
        <v>450</v>
      </c>
      <c r="B201" s="68" t="s">
        <v>151</v>
      </c>
      <c r="C201" s="75" t="s">
        <v>34</v>
      </c>
      <c r="D201" s="70">
        <v>1072.5999999999999</v>
      </c>
      <c r="E201" s="44"/>
      <c r="F201" s="45"/>
      <c r="G201" s="46"/>
    </row>
    <row r="202" spans="1:7" s="33" customFormat="1">
      <c r="A202" s="34" t="s">
        <v>223</v>
      </c>
      <c r="B202" s="35" t="s">
        <v>50</v>
      </c>
      <c r="C202" s="36"/>
      <c r="D202" s="37"/>
      <c r="E202" s="37"/>
      <c r="F202" s="39"/>
      <c r="G202" s="38">
        <f>ROUND(SUM(G203:G219),2)</f>
        <v>0</v>
      </c>
    </row>
    <row r="203" spans="1:7" s="33" customFormat="1" ht="22.5">
      <c r="A203" s="40" t="s">
        <v>451</v>
      </c>
      <c r="B203" s="68" t="s">
        <v>130</v>
      </c>
      <c r="C203" s="75" t="s">
        <v>33</v>
      </c>
      <c r="D203" s="70">
        <v>40</v>
      </c>
      <c r="E203" s="44"/>
      <c r="F203" s="45"/>
      <c r="G203" s="46"/>
    </row>
    <row r="204" spans="1:7" s="33" customFormat="1" ht="22.5">
      <c r="A204" s="40" t="s">
        <v>452</v>
      </c>
      <c r="B204" s="68" t="s">
        <v>132</v>
      </c>
      <c r="C204" s="75" t="s">
        <v>33</v>
      </c>
      <c r="D204" s="70">
        <v>40</v>
      </c>
      <c r="E204" s="44"/>
      <c r="F204" s="45"/>
      <c r="G204" s="46"/>
    </row>
    <row r="205" spans="1:7" s="33" customFormat="1" ht="33.75">
      <c r="A205" s="40" t="s">
        <v>453</v>
      </c>
      <c r="B205" s="68" t="s">
        <v>93</v>
      </c>
      <c r="C205" s="75" t="s">
        <v>33</v>
      </c>
      <c r="D205" s="70">
        <v>7</v>
      </c>
      <c r="E205" s="44"/>
      <c r="F205" s="45"/>
      <c r="G205" s="46"/>
    </row>
    <row r="206" spans="1:7" s="33" customFormat="1" ht="22.5">
      <c r="A206" s="40" t="s">
        <v>454</v>
      </c>
      <c r="B206" s="68" t="s">
        <v>96</v>
      </c>
      <c r="C206" s="75" t="s">
        <v>33</v>
      </c>
      <c r="D206" s="70">
        <v>1</v>
      </c>
      <c r="E206" s="44"/>
      <c r="F206" s="45"/>
      <c r="G206" s="46"/>
    </row>
    <row r="207" spans="1:7" s="33" customFormat="1" ht="22.5">
      <c r="A207" s="40" t="s">
        <v>455</v>
      </c>
      <c r="B207" s="68" t="s">
        <v>94</v>
      </c>
      <c r="C207" s="75" t="s">
        <v>33</v>
      </c>
      <c r="D207" s="70">
        <v>5</v>
      </c>
      <c r="E207" s="44"/>
      <c r="F207" s="45"/>
      <c r="G207" s="46"/>
    </row>
    <row r="208" spans="1:7" s="33" customFormat="1" ht="22.5">
      <c r="A208" s="40" t="s">
        <v>456</v>
      </c>
      <c r="B208" s="68" t="s">
        <v>206</v>
      </c>
      <c r="C208" s="75" t="s">
        <v>33</v>
      </c>
      <c r="D208" s="70">
        <v>5</v>
      </c>
      <c r="E208" s="44"/>
      <c r="F208" s="45"/>
      <c r="G208" s="46"/>
    </row>
    <row r="209" spans="1:7" s="33" customFormat="1" ht="33.75">
      <c r="A209" s="40" t="s">
        <v>457</v>
      </c>
      <c r="B209" s="68" t="s">
        <v>97</v>
      </c>
      <c r="C209" s="75" t="s">
        <v>33</v>
      </c>
      <c r="D209" s="70">
        <v>1</v>
      </c>
      <c r="E209" s="44"/>
      <c r="F209" s="45"/>
      <c r="G209" s="46"/>
    </row>
    <row r="210" spans="1:7" s="33" customFormat="1" ht="33.75">
      <c r="A210" s="40" t="s">
        <v>458</v>
      </c>
      <c r="B210" s="68" t="s">
        <v>59</v>
      </c>
      <c r="C210" s="75" t="s">
        <v>33</v>
      </c>
      <c r="D210" s="70">
        <v>20</v>
      </c>
      <c r="E210" s="44"/>
      <c r="F210" s="45"/>
      <c r="G210" s="46"/>
    </row>
    <row r="211" spans="1:7" s="33" customFormat="1" ht="45">
      <c r="A211" s="40" t="s">
        <v>459</v>
      </c>
      <c r="B211" s="68" t="s">
        <v>91</v>
      </c>
      <c r="C211" s="75" t="s">
        <v>33</v>
      </c>
      <c r="D211" s="70">
        <v>2</v>
      </c>
      <c r="E211" s="44"/>
      <c r="F211" s="45"/>
      <c r="G211" s="46"/>
    </row>
    <row r="212" spans="1:7" s="33" customFormat="1" ht="33.75">
      <c r="A212" s="40" t="s">
        <v>460</v>
      </c>
      <c r="B212" s="68" t="s">
        <v>92</v>
      </c>
      <c r="C212" s="75" t="s">
        <v>33</v>
      </c>
      <c r="D212" s="70">
        <v>2</v>
      </c>
      <c r="E212" s="44"/>
      <c r="F212" s="45"/>
      <c r="G212" s="46"/>
    </row>
    <row r="213" spans="1:7" s="33" customFormat="1" ht="33.75">
      <c r="A213" s="40" t="s">
        <v>461</v>
      </c>
      <c r="B213" s="68" t="s">
        <v>207</v>
      </c>
      <c r="C213" s="75" t="s">
        <v>33</v>
      </c>
      <c r="D213" s="70">
        <v>1</v>
      </c>
      <c r="E213" s="44"/>
      <c r="F213" s="45"/>
      <c r="G213" s="46"/>
    </row>
    <row r="214" spans="1:7" s="33" customFormat="1" ht="22.5">
      <c r="A214" s="40" t="s">
        <v>462</v>
      </c>
      <c r="B214" s="68" t="s">
        <v>95</v>
      </c>
      <c r="C214" s="75" t="s">
        <v>33</v>
      </c>
      <c r="D214" s="70">
        <v>1</v>
      </c>
      <c r="E214" s="44"/>
      <c r="F214" s="45"/>
      <c r="G214" s="46"/>
    </row>
    <row r="215" spans="1:7" s="33" customFormat="1" ht="33.75">
      <c r="A215" s="40" t="s">
        <v>463</v>
      </c>
      <c r="B215" s="68" t="s">
        <v>107</v>
      </c>
      <c r="C215" s="75" t="s">
        <v>32</v>
      </c>
      <c r="D215" s="70">
        <v>0.42</v>
      </c>
      <c r="E215" s="44"/>
      <c r="F215" s="45"/>
      <c r="G215" s="46"/>
    </row>
    <row r="216" spans="1:7" s="33" customFormat="1" ht="22.5">
      <c r="A216" s="40" t="s">
        <v>464</v>
      </c>
      <c r="B216" s="68" t="s">
        <v>138</v>
      </c>
      <c r="C216" s="75" t="s">
        <v>33</v>
      </c>
      <c r="D216" s="70">
        <v>21</v>
      </c>
      <c r="E216" s="44"/>
      <c r="F216" s="45"/>
      <c r="G216" s="46"/>
    </row>
    <row r="217" spans="1:7" s="33" customFormat="1" ht="22.5">
      <c r="A217" s="40" t="s">
        <v>465</v>
      </c>
      <c r="B217" s="68" t="s">
        <v>60</v>
      </c>
      <c r="C217" s="75" t="s">
        <v>33</v>
      </c>
      <c r="D217" s="70">
        <v>7</v>
      </c>
      <c r="E217" s="44"/>
      <c r="F217" s="45"/>
      <c r="G217" s="46"/>
    </row>
    <row r="218" spans="1:7" s="33" customFormat="1" ht="22.5">
      <c r="A218" s="40" t="s">
        <v>466</v>
      </c>
      <c r="B218" s="68" t="s">
        <v>133</v>
      </c>
      <c r="C218" s="75" t="s">
        <v>33</v>
      </c>
      <c r="D218" s="70">
        <v>10</v>
      </c>
      <c r="E218" s="44"/>
      <c r="F218" s="45"/>
      <c r="G218" s="46"/>
    </row>
    <row r="219" spans="1:7" s="33" customFormat="1" ht="22.5">
      <c r="A219" s="40" t="s">
        <v>467</v>
      </c>
      <c r="B219" s="68" t="s">
        <v>134</v>
      </c>
      <c r="C219" s="75" t="s">
        <v>33</v>
      </c>
      <c r="D219" s="70">
        <v>4</v>
      </c>
      <c r="E219" s="44"/>
      <c r="F219" s="45"/>
      <c r="G219" s="46"/>
    </row>
    <row r="220" spans="1:7" ht="13.5" customHeight="1">
      <c r="A220" s="31" t="s">
        <v>83</v>
      </c>
      <c r="B220" s="48" t="s">
        <v>240</v>
      </c>
      <c r="C220" s="48"/>
      <c r="D220" s="48"/>
      <c r="E220" s="48"/>
      <c r="F220" s="48"/>
      <c r="G220" s="32">
        <f>SUM(G221,G229,G233,G244,G250,G254)</f>
        <v>0</v>
      </c>
    </row>
    <row r="221" spans="1:7" s="33" customFormat="1">
      <c r="A221" s="34" t="s">
        <v>246</v>
      </c>
      <c r="B221" s="35" t="s">
        <v>247</v>
      </c>
      <c r="C221" s="36"/>
      <c r="D221" s="37"/>
      <c r="E221" s="37"/>
      <c r="F221" s="39"/>
      <c r="G221" s="38">
        <f>ROUND(SUM(G222:G228),2)</f>
        <v>0</v>
      </c>
    </row>
    <row r="222" spans="1:7" s="33" customFormat="1" ht="33.75">
      <c r="A222" s="40" t="s">
        <v>468</v>
      </c>
      <c r="B222" s="68" t="s">
        <v>167</v>
      </c>
      <c r="C222" s="75" t="s">
        <v>31</v>
      </c>
      <c r="D222" s="70">
        <v>272</v>
      </c>
      <c r="E222" s="44"/>
      <c r="F222" s="45"/>
      <c r="G222" s="46"/>
    </row>
    <row r="223" spans="1:7" s="33" customFormat="1" ht="45">
      <c r="A223" s="40" t="s">
        <v>469</v>
      </c>
      <c r="B223" s="68" t="s">
        <v>187</v>
      </c>
      <c r="C223" s="75" t="s">
        <v>32</v>
      </c>
      <c r="D223" s="70">
        <v>172.99</v>
      </c>
      <c r="E223" s="44"/>
      <c r="F223" s="45"/>
      <c r="G223" s="46"/>
    </row>
    <row r="224" spans="1:7" s="33" customFormat="1" ht="45">
      <c r="A224" s="40" t="s">
        <v>470</v>
      </c>
      <c r="B224" s="68" t="s">
        <v>188</v>
      </c>
      <c r="C224" s="75" t="s">
        <v>32</v>
      </c>
      <c r="D224" s="70">
        <v>110.08</v>
      </c>
      <c r="E224" s="44"/>
      <c r="F224" s="45"/>
      <c r="G224" s="46"/>
    </row>
    <row r="225" spans="1:7" s="33" customFormat="1" ht="45">
      <c r="A225" s="40" t="s">
        <v>471</v>
      </c>
      <c r="B225" s="68" t="s">
        <v>211</v>
      </c>
      <c r="C225" s="75" t="s">
        <v>32</v>
      </c>
      <c r="D225" s="70">
        <v>31.45</v>
      </c>
      <c r="E225" s="44"/>
      <c r="F225" s="45"/>
      <c r="G225" s="46"/>
    </row>
    <row r="226" spans="1:7" s="33" customFormat="1" ht="56.25">
      <c r="A226" s="40" t="s">
        <v>472</v>
      </c>
      <c r="B226" s="68" t="s">
        <v>170</v>
      </c>
      <c r="C226" s="75" t="s">
        <v>32</v>
      </c>
      <c r="D226" s="70">
        <v>114.26</v>
      </c>
      <c r="E226" s="44"/>
      <c r="F226" s="67"/>
      <c r="G226" s="46"/>
    </row>
    <row r="227" spans="1:7" s="33" customFormat="1" ht="33.75">
      <c r="A227" s="40" t="s">
        <v>473</v>
      </c>
      <c r="B227" s="68" t="s">
        <v>150</v>
      </c>
      <c r="C227" s="75" t="s">
        <v>32</v>
      </c>
      <c r="D227" s="70">
        <v>314.52</v>
      </c>
      <c r="E227" s="44"/>
      <c r="F227" s="45"/>
      <c r="G227" s="46"/>
    </row>
    <row r="228" spans="1:7" s="33" customFormat="1" ht="33.75">
      <c r="A228" s="40" t="s">
        <v>474</v>
      </c>
      <c r="B228" s="68" t="s">
        <v>151</v>
      </c>
      <c r="C228" s="75" t="s">
        <v>34</v>
      </c>
      <c r="D228" s="70">
        <v>3145.2</v>
      </c>
      <c r="E228" s="44"/>
      <c r="F228" s="45"/>
      <c r="G228" s="46"/>
    </row>
    <row r="229" spans="1:7" s="33" customFormat="1">
      <c r="A229" s="34" t="s">
        <v>248</v>
      </c>
      <c r="B229" s="35" t="s">
        <v>249</v>
      </c>
      <c r="C229" s="36"/>
      <c r="D229" s="37"/>
      <c r="E229" s="37"/>
      <c r="F229" s="39"/>
      <c r="G229" s="38">
        <f>ROUND(SUM(G230:G232),2)</f>
        <v>0</v>
      </c>
    </row>
    <row r="230" spans="1:7" s="33" customFormat="1" ht="67.5">
      <c r="A230" s="40" t="s">
        <v>475</v>
      </c>
      <c r="B230" s="68" t="s">
        <v>250</v>
      </c>
      <c r="C230" s="75" t="s">
        <v>33</v>
      </c>
      <c r="D230" s="70">
        <v>74</v>
      </c>
      <c r="E230" s="44"/>
      <c r="F230" s="45"/>
      <c r="G230" s="46"/>
    </row>
    <row r="231" spans="1:7" s="33" customFormat="1" ht="45">
      <c r="A231" s="40" t="s">
        <v>476</v>
      </c>
      <c r="B231" s="68" t="s">
        <v>251</v>
      </c>
      <c r="C231" s="75" t="s">
        <v>33</v>
      </c>
      <c r="D231" s="70">
        <v>12494.39</v>
      </c>
      <c r="E231" s="44"/>
      <c r="F231" s="45"/>
      <c r="G231" s="46"/>
    </row>
    <row r="232" spans="1:7" s="33" customFormat="1" ht="56.25">
      <c r="A232" s="40" t="s">
        <v>477</v>
      </c>
      <c r="B232" s="68" t="s">
        <v>252</v>
      </c>
      <c r="C232" s="75" t="s">
        <v>33</v>
      </c>
      <c r="D232" s="70">
        <v>56.88</v>
      </c>
      <c r="E232" s="44"/>
      <c r="F232" s="45"/>
      <c r="G232" s="46"/>
    </row>
    <row r="233" spans="1:7" s="33" customFormat="1">
      <c r="A233" s="34" t="s">
        <v>253</v>
      </c>
      <c r="B233" s="35" t="s">
        <v>254</v>
      </c>
      <c r="C233" s="36"/>
      <c r="D233" s="37"/>
      <c r="E233" s="37"/>
      <c r="F233" s="39"/>
      <c r="G233" s="38">
        <f>ROUND(SUM(G234:G243),2)</f>
        <v>0</v>
      </c>
    </row>
    <row r="234" spans="1:7" s="71" customFormat="1" ht="33.75">
      <c r="A234" s="40" t="s">
        <v>478</v>
      </c>
      <c r="B234" s="68" t="s">
        <v>255</v>
      </c>
      <c r="C234" s="75" t="s">
        <v>31</v>
      </c>
      <c r="D234" s="70">
        <v>267.41000000000003</v>
      </c>
      <c r="E234" s="72"/>
      <c r="F234" s="73"/>
      <c r="G234" s="46"/>
    </row>
    <row r="235" spans="1:7" s="33" customFormat="1" ht="33.75">
      <c r="A235" s="40" t="s">
        <v>479</v>
      </c>
      <c r="B235" s="68" t="s">
        <v>256</v>
      </c>
      <c r="C235" s="75" t="s">
        <v>31</v>
      </c>
      <c r="D235" s="70">
        <v>93.1</v>
      </c>
      <c r="E235" s="44"/>
      <c r="F235" s="45"/>
      <c r="G235" s="46"/>
    </row>
    <row r="236" spans="1:7" s="33" customFormat="1" ht="33.75">
      <c r="A236" s="40" t="s">
        <v>480</v>
      </c>
      <c r="B236" s="68" t="s">
        <v>101</v>
      </c>
      <c r="C236" s="75" t="s">
        <v>44</v>
      </c>
      <c r="D236" s="70">
        <v>7392.86</v>
      </c>
      <c r="E236" s="44"/>
      <c r="F236" s="45"/>
      <c r="G236" s="46"/>
    </row>
    <row r="237" spans="1:7" s="33" customFormat="1" ht="33.75">
      <c r="A237" s="40" t="s">
        <v>481</v>
      </c>
      <c r="B237" s="68" t="s">
        <v>257</v>
      </c>
      <c r="C237" s="75" t="s">
        <v>32</v>
      </c>
      <c r="D237" s="70">
        <v>31.2</v>
      </c>
      <c r="E237" s="44"/>
      <c r="F237" s="45"/>
      <c r="G237" s="46"/>
    </row>
    <row r="238" spans="1:7" s="71" customFormat="1" ht="43.5" customHeight="1">
      <c r="A238" s="40" t="s">
        <v>482</v>
      </c>
      <c r="B238" s="68" t="s">
        <v>258</v>
      </c>
      <c r="C238" s="75" t="s">
        <v>32</v>
      </c>
      <c r="D238" s="70">
        <v>117.38</v>
      </c>
      <c r="E238" s="72"/>
      <c r="F238" s="73"/>
      <c r="G238" s="46"/>
    </row>
    <row r="239" spans="1:7" s="71" customFormat="1" ht="43.5" customHeight="1">
      <c r="A239" s="40" t="s">
        <v>483</v>
      </c>
      <c r="B239" s="68" t="s">
        <v>259</v>
      </c>
      <c r="C239" s="75" t="s">
        <v>32</v>
      </c>
      <c r="D239" s="70">
        <v>134.75</v>
      </c>
      <c r="E239" s="72"/>
      <c r="F239" s="73"/>
      <c r="G239" s="46"/>
    </row>
    <row r="240" spans="1:7" s="71" customFormat="1" ht="43.5" customHeight="1">
      <c r="A240" s="40" t="s">
        <v>484</v>
      </c>
      <c r="B240" s="68" t="s">
        <v>260</v>
      </c>
      <c r="C240" s="75" t="s">
        <v>32</v>
      </c>
      <c r="D240" s="70">
        <v>89.83</v>
      </c>
      <c r="E240" s="72"/>
      <c r="F240" s="73"/>
      <c r="G240" s="46"/>
    </row>
    <row r="241" spans="1:7" s="77" customFormat="1" ht="33.75">
      <c r="A241" s="40" t="s">
        <v>485</v>
      </c>
      <c r="B241" s="68" t="s">
        <v>263</v>
      </c>
      <c r="C241" s="75" t="s">
        <v>35</v>
      </c>
      <c r="D241" s="70">
        <v>159</v>
      </c>
      <c r="E241" s="72"/>
      <c r="F241" s="73"/>
      <c r="G241" s="46"/>
    </row>
    <row r="242" spans="1:7" s="77" customFormat="1" ht="33.75">
      <c r="A242" s="40" t="s">
        <v>486</v>
      </c>
      <c r="B242" s="68" t="s">
        <v>261</v>
      </c>
      <c r="C242" s="75" t="s">
        <v>32</v>
      </c>
      <c r="D242" s="70">
        <v>62.04</v>
      </c>
      <c r="E242" s="72"/>
      <c r="F242" s="73"/>
      <c r="G242" s="46"/>
    </row>
    <row r="243" spans="1:7" s="77" customFormat="1" ht="45">
      <c r="A243" s="40" t="s">
        <v>487</v>
      </c>
      <c r="B243" s="68" t="s">
        <v>262</v>
      </c>
      <c r="C243" s="75" t="s">
        <v>32</v>
      </c>
      <c r="D243" s="70">
        <v>94.25</v>
      </c>
      <c r="E243" s="72"/>
      <c r="F243" s="73"/>
      <c r="G243" s="46"/>
    </row>
    <row r="244" spans="1:7" s="33" customFormat="1">
      <c r="A244" s="34" t="s">
        <v>264</v>
      </c>
      <c r="B244" s="35" t="s">
        <v>265</v>
      </c>
      <c r="C244" s="36"/>
      <c r="D244" s="37"/>
      <c r="E244" s="37"/>
      <c r="F244" s="39"/>
      <c r="G244" s="38">
        <f>ROUND(SUM(G245:G249),2)</f>
        <v>0</v>
      </c>
    </row>
    <row r="245" spans="1:7" s="33" customFormat="1" ht="45">
      <c r="A245" s="40" t="s">
        <v>488</v>
      </c>
      <c r="B245" s="68" t="s">
        <v>266</v>
      </c>
      <c r="C245" s="75" t="s">
        <v>31</v>
      </c>
      <c r="D245" s="70">
        <v>1.98</v>
      </c>
      <c r="E245" s="44"/>
      <c r="F245" s="45"/>
      <c r="G245" s="46"/>
    </row>
    <row r="246" spans="1:7" s="33" customFormat="1" ht="45">
      <c r="A246" s="40" t="s">
        <v>489</v>
      </c>
      <c r="B246" s="68" t="s">
        <v>267</v>
      </c>
      <c r="C246" s="75" t="s">
        <v>31</v>
      </c>
      <c r="D246" s="70">
        <v>1.98</v>
      </c>
      <c r="E246" s="44"/>
      <c r="F246" s="45"/>
      <c r="G246" s="46"/>
    </row>
    <row r="247" spans="1:7" s="33" customFormat="1" ht="112.5">
      <c r="A247" s="40" t="s">
        <v>490</v>
      </c>
      <c r="B247" s="68" t="s">
        <v>268</v>
      </c>
      <c r="C247" s="75" t="s">
        <v>35</v>
      </c>
      <c r="D247" s="70">
        <v>137.5</v>
      </c>
      <c r="E247" s="44"/>
      <c r="F247" s="45"/>
      <c r="G247" s="46"/>
    </row>
    <row r="248" spans="1:7" s="33" customFormat="1" ht="33.75">
      <c r="A248" s="40" t="s">
        <v>491</v>
      </c>
      <c r="B248" s="68" t="s">
        <v>101</v>
      </c>
      <c r="C248" s="75" t="s">
        <v>44</v>
      </c>
      <c r="D248" s="70">
        <v>2951</v>
      </c>
      <c r="E248" s="44"/>
      <c r="F248" s="45"/>
      <c r="G248" s="46"/>
    </row>
    <row r="249" spans="1:7" s="33" customFormat="1" ht="33.75">
      <c r="A249" s="40" t="s">
        <v>492</v>
      </c>
      <c r="B249" s="68" t="s">
        <v>269</v>
      </c>
      <c r="C249" s="75" t="s">
        <v>33</v>
      </c>
      <c r="D249" s="70">
        <v>1603.8</v>
      </c>
      <c r="E249" s="44"/>
      <c r="F249" s="45"/>
      <c r="G249" s="46"/>
    </row>
    <row r="250" spans="1:7" s="33" customFormat="1">
      <c r="A250" s="34" t="s">
        <v>270</v>
      </c>
      <c r="B250" s="35" t="s">
        <v>240</v>
      </c>
      <c r="C250" s="36"/>
      <c r="D250" s="37"/>
      <c r="E250" s="37"/>
      <c r="F250" s="39"/>
      <c r="G250" s="38">
        <f>ROUND(SUM(G251:G253),2)</f>
        <v>0</v>
      </c>
    </row>
    <row r="251" spans="1:7" s="33" customFormat="1" ht="45">
      <c r="A251" s="40" t="s">
        <v>493</v>
      </c>
      <c r="B251" s="68" t="s">
        <v>271</v>
      </c>
      <c r="C251" s="75" t="s">
        <v>31</v>
      </c>
      <c r="D251" s="70">
        <v>151.25</v>
      </c>
      <c r="E251" s="44"/>
      <c r="F251" s="45"/>
      <c r="G251" s="46"/>
    </row>
    <row r="252" spans="1:7" s="33" customFormat="1" ht="56.25">
      <c r="A252" s="40" t="s">
        <v>494</v>
      </c>
      <c r="B252" s="68" t="s">
        <v>272</v>
      </c>
      <c r="C252" s="75" t="s">
        <v>35</v>
      </c>
      <c r="D252" s="70">
        <v>25</v>
      </c>
      <c r="E252" s="44"/>
      <c r="F252" s="45"/>
      <c r="G252" s="46"/>
    </row>
    <row r="253" spans="1:7" s="33" customFormat="1" ht="33.75">
      <c r="A253" s="40" t="s">
        <v>495</v>
      </c>
      <c r="B253" s="68" t="s">
        <v>273</v>
      </c>
      <c r="C253" s="75" t="s">
        <v>35</v>
      </c>
      <c r="D253" s="70">
        <v>23.2</v>
      </c>
      <c r="E253" s="44"/>
      <c r="F253" s="45"/>
      <c r="G253" s="46"/>
    </row>
    <row r="254" spans="1:7" s="33" customFormat="1">
      <c r="A254" s="34" t="s">
        <v>274</v>
      </c>
      <c r="B254" s="35" t="s">
        <v>275</v>
      </c>
      <c r="C254" s="36"/>
      <c r="D254" s="37"/>
      <c r="E254" s="37"/>
      <c r="F254" s="39"/>
      <c r="G254" s="38">
        <f>ROUND(SUM(G255:G259),2)</f>
        <v>0</v>
      </c>
    </row>
    <row r="255" spans="1:7" s="77" customFormat="1" ht="33.75">
      <c r="A255" s="40" t="s">
        <v>496</v>
      </c>
      <c r="B255" s="68" t="s">
        <v>276</v>
      </c>
      <c r="C255" s="75" t="s">
        <v>31</v>
      </c>
      <c r="D255" s="70">
        <v>47.28</v>
      </c>
      <c r="E255" s="44"/>
      <c r="F255" s="45"/>
      <c r="G255" s="46"/>
    </row>
    <row r="256" spans="1:7" s="77" customFormat="1" ht="33.75">
      <c r="A256" s="40" t="s">
        <v>497</v>
      </c>
      <c r="B256" s="68" t="s">
        <v>277</v>
      </c>
      <c r="C256" s="75" t="s">
        <v>44</v>
      </c>
      <c r="D256" s="70">
        <v>610.73</v>
      </c>
      <c r="E256" s="44"/>
      <c r="F256" s="45"/>
      <c r="G256" s="46"/>
    </row>
    <row r="257" spans="1:7" s="77" customFormat="1" ht="33.75">
      <c r="A257" s="40" t="s">
        <v>498</v>
      </c>
      <c r="B257" s="68" t="s">
        <v>280</v>
      </c>
      <c r="C257" s="75" t="s">
        <v>32</v>
      </c>
      <c r="D257" s="70">
        <v>4.6900000000000004</v>
      </c>
      <c r="E257" s="44"/>
      <c r="F257" s="45"/>
      <c r="G257" s="46"/>
    </row>
    <row r="258" spans="1:7" s="77" customFormat="1" ht="45">
      <c r="A258" s="40" t="s">
        <v>499</v>
      </c>
      <c r="B258" s="68" t="s">
        <v>278</v>
      </c>
      <c r="C258" s="75" t="s">
        <v>44</v>
      </c>
      <c r="D258" s="70">
        <v>2844.82</v>
      </c>
      <c r="E258" s="44"/>
      <c r="F258" s="45"/>
      <c r="G258" s="46"/>
    </row>
    <row r="259" spans="1:7" s="77" customFormat="1" ht="33.75">
      <c r="A259" s="40" t="s">
        <v>500</v>
      </c>
      <c r="B259" s="68" t="s">
        <v>279</v>
      </c>
      <c r="C259" s="75" t="s">
        <v>44</v>
      </c>
      <c r="D259" s="70">
        <v>2844.82</v>
      </c>
      <c r="E259" s="44"/>
      <c r="F259" s="45"/>
      <c r="G259" s="46"/>
    </row>
    <row r="260" spans="1:7" ht="13.5" customHeight="1">
      <c r="A260" s="31" t="s">
        <v>90</v>
      </c>
      <c r="B260" s="48" t="s">
        <v>65</v>
      </c>
      <c r="C260" s="48"/>
      <c r="D260" s="48"/>
      <c r="E260" s="48"/>
      <c r="F260" s="48"/>
      <c r="G260" s="32">
        <f>ROUND(SUM(G261:G290),2)</f>
        <v>0</v>
      </c>
    </row>
    <row r="261" spans="1:7" s="33" customFormat="1" ht="33.75">
      <c r="A261" s="40" t="s">
        <v>501</v>
      </c>
      <c r="B261" s="68" t="s">
        <v>153</v>
      </c>
      <c r="C261" s="75" t="s">
        <v>35</v>
      </c>
      <c r="D261" s="70">
        <v>452.01</v>
      </c>
      <c r="E261" s="44"/>
      <c r="F261" s="45"/>
      <c r="G261" s="46"/>
    </row>
    <row r="262" spans="1:7" s="33" customFormat="1" ht="22.5">
      <c r="A262" s="40" t="s">
        <v>502</v>
      </c>
      <c r="B262" s="68" t="s">
        <v>154</v>
      </c>
      <c r="C262" s="75" t="s">
        <v>35</v>
      </c>
      <c r="D262" s="70">
        <v>536.59</v>
      </c>
      <c r="E262" s="44"/>
      <c r="F262" s="45"/>
      <c r="G262" s="46"/>
    </row>
    <row r="263" spans="1:7" s="33" customFormat="1" ht="22.5">
      <c r="A263" s="40" t="s">
        <v>503</v>
      </c>
      <c r="B263" s="68" t="s">
        <v>225</v>
      </c>
      <c r="C263" s="75" t="s">
        <v>35</v>
      </c>
      <c r="D263" s="70">
        <v>10.199999999999999</v>
      </c>
      <c r="E263" s="44"/>
      <c r="F263" s="45"/>
      <c r="G263" s="46"/>
    </row>
    <row r="264" spans="1:7" s="33" customFormat="1" ht="45">
      <c r="A264" s="40" t="s">
        <v>504</v>
      </c>
      <c r="B264" s="68" t="s">
        <v>122</v>
      </c>
      <c r="C264" s="75" t="s">
        <v>32</v>
      </c>
      <c r="D264" s="70">
        <v>72.319999999999993</v>
      </c>
      <c r="E264" s="44"/>
      <c r="F264" s="45"/>
      <c r="G264" s="46"/>
    </row>
    <row r="265" spans="1:7" s="33" customFormat="1" ht="45">
      <c r="A265" s="40" t="s">
        <v>505</v>
      </c>
      <c r="B265" s="68" t="s">
        <v>169</v>
      </c>
      <c r="C265" s="75" t="s">
        <v>32</v>
      </c>
      <c r="D265" s="70">
        <v>72.319999999999993</v>
      </c>
      <c r="E265" s="44"/>
      <c r="F265" s="45"/>
      <c r="G265" s="46"/>
    </row>
    <row r="266" spans="1:7" s="33" customFormat="1" ht="22.5">
      <c r="A266" s="40" t="s">
        <v>506</v>
      </c>
      <c r="B266" s="68" t="s">
        <v>237</v>
      </c>
      <c r="C266" s="75" t="s">
        <v>35</v>
      </c>
      <c r="D266" s="70">
        <v>12</v>
      </c>
      <c r="E266" s="44"/>
      <c r="F266" s="45"/>
      <c r="G266" s="46"/>
    </row>
    <row r="267" spans="1:7" s="33" customFormat="1" ht="22.5">
      <c r="A267" s="40" t="s">
        <v>507</v>
      </c>
      <c r="B267" s="68" t="s">
        <v>238</v>
      </c>
      <c r="C267" s="75" t="s">
        <v>33</v>
      </c>
      <c r="D267" s="70">
        <v>12</v>
      </c>
      <c r="E267" s="44"/>
      <c r="F267" s="45"/>
      <c r="G267" s="46"/>
    </row>
    <row r="268" spans="1:7" s="33" customFormat="1" ht="45">
      <c r="A268" s="40" t="s">
        <v>508</v>
      </c>
      <c r="B268" s="68" t="s">
        <v>63</v>
      </c>
      <c r="C268" s="75" t="s">
        <v>33</v>
      </c>
      <c r="D268" s="70">
        <v>7</v>
      </c>
      <c r="E268" s="44"/>
      <c r="F268" s="45"/>
      <c r="G268" s="46"/>
    </row>
    <row r="269" spans="1:7" s="33" customFormat="1" ht="45">
      <c r="A269" s="40" t="s">
        <v>509</v>
      </c>
      <c r="B269" s="68" t="s">
        <v>64</v>
      </c>
      <c r="C269" s="75" t="s">
        <v>33</v>
      </c>
      <c r="D269" s="70">
        <v>17</v>
      </c>
      <c r="E269" s="44"/>
      <c r="F269" s="45"/>
      <c r="G269" s="46"/>
    </row>
    <row r="270" spans="1:7" s="33" customFormat="1" ht="22.5">
      <c r="A270" s="40" t="s">
        <v>510</v>
      </c>
      <c r="B270" s="68" t="s">
        <v>98</v>
      </c>
      <c r="C270" s="75" t="s">
        <v>32</v>
      </c>
      <c r="D270" s="70">
        <v>1.1499999999999999</v>
      </c>
      <c r="E270" s="44"/>
      <c r="F270" s="45"/>
      <c r="G270" s="46"/>
    </row>
    <row r="271" spans="1:7" s="33" customFormat="1" ht="123.75">
      <c r="A271" s="40" t="s">
        <v>511</v>
      </c>
      <c r="B271" s="68" t="s">
        <v>241</v>
      </c>
      <c r="C271" s="42" t="s">
        <v>33</v>
      </c>
      <c r="D271" s="70">
        <v>12</v>
      </c>
      <c r="E271" s="44"/>
      <c r="F271" s="69"/>
      <c r="G271" s="46"/>
    </row>
    <row r="272" spans="1:7" s="33" customFormat="1" ht="135">
      <c r="A272" s="40" t="s">
        <v>512</v>
      </c>
      <c r="B272" s="68" t="s">
        <v>155</v>
      </c>
      <c r="C272" s="75" t="s">
        <v>33</v>
      </c>
      <c r="D272" s="70">
        <v>12</v>
      </c>
      <c r="E272" s="44"/>
      <c r="F272" s="69"/>
      <c r="G272" s="46"/>
    </row>
    <row r="273" spans="1:7" s="33" customFormat="1" ht="56.25">
      <c r="A273" s="40" t="s">
        <v>513</v>
      </c>
      <c r="B273" s="68" t="s">
        <v>224</v>
      </c>
      <c r="C273" s="75" t="s">
        <v>33</v>
      </c>
      <c r="D273" s="70">
        <v>12</v>
      </c>
      <c r="E273" s="44"/>
      <c r="F273" s="69"/>
      <c r="G273" s="46"/>
    </row>
    <row r="274" spans="1:7" s="33" customFormat="1" ht="78.75">
      <c r="A274" s="40" t="s">
        <v>514</v>
      </c>
      <c r="B274" s="68" t="s">
        <v>156</v>
      </c>
      <c r="C274" s="75" t="s">
        <v>33</v>
      </c>
      <c r="D274" s="70">
        <v>12</v>
      </c>
      <c r="E274" s="44"/>
      <c r="F274" s="45"/>
      <c r="G274" s="46"/>
    </row>
    <row r="275" spans="1:7" s="33" customFormat="1" ht="33.75">
      <c r="A275" s="40" t="s">
        <v>515</v>
      </c>
      <c r="B275" s="68" t="s">
        <v>71</v>
      </c>
      <c r="C275" s="75" t="s">
        <v>33</v>
      </c>
      <c r="D275" s="70">
        <v>3</v>
      </c>
      <c r="E275" s="44"/>
      <c r="F275" s="45"/>
      <c r="G275" s="46"/>
    </row>
    <row r="276" spans="1:7" s="33" customFormat="1" ht="45">
      <c r="A276" s="40" t="s">
        <v>516</v>
      </c>
      <c r="B276" s="68" t="s">
        <v>157</v>
      </c>
      <c r="C276" s="75" t="s">
        <v>33</v>
      </c>
      <c r="D276" s="70">
        <v>36</v>
      </c>
      <c r="E276" s="44"/>
      <c r="F276" s="45"/>
      <c r="G276" s="46"/>
    </row>
    <row r="277" spans="1:7" s="33" customFormat="1" ht="45">
      <c r="A277" s="40" t="s">
        <v>517</v>
      </c>
      <c r="B277" s="68" t="s">
        <v>158</v>
      </c>
      <c r="C277" s="75" t="s">
        <v>35</v>
      </c>
      <c r="D277" s="70">
        <v>384.91</v>
      </c>
      <c r="E277" s="44"/>
      <c r="F277" s="45"/>
      <c r="G277" s="46"/>
    </row>
    <row r="278" spans="1:7" s="33" customFormat="1" ht="281.25">
      <c r="A278" s="40" t="s">
        <v>518</v>
      </c>
      <c r="B278" s="68" t="s">
        <v>152</v>
      </c>
      <c r="C278" s="75" t="s">
        <v>33</v>
      </c>
      <c r="D278" s="70">
        <v>1</v>
      </c>
      <c r="E278" s="44"/>
      <c r="F278" s="45"/>
      <c r="G278" s="46"/>
    </row>
    <row r="279" spans="1:7" s="33" customFormat="1" ht="78.75">
      <c r="A279" s="40" t="s">
        <v>519</v>
      </c>
      <c r="B279" s="68" t="s">
        <v>159</v>
      </c>
      <c r="C279" s="75" t="s">
        <v>33</v>
      </c>
      <c r="D279" s="70">
        <v>1</v>
      </c>
      <c r="E279" s="44"/>
      <c r="F279" s="45"/>
      <c r="G279" s="46"/>
    </row>
    <row r="280" spans="1:7" s="33" customFormat="1" ht="33.75">
      <c r="A280" s="40" t="s">
        <v>520</v>
      </c>
      <c r="B280" s="68" t="s">
        <v>136</v>
      </c>
      <c r="C280" s="75" t="s">
        <v>33</v>
      </c>
      <c r="D280" s="70">
        <v>3</v>
      </c>
      <c r="E280" s="44"/>
      <c r="F280" s="45"/>
      <c r="G280" s="46"/>
    </row>
    <row r="281" spans="1:7" s="33" customFormat="1" ht="33.75">
      <c r="A281" s="40" t="s">
        <v>521</v>
      </c>
      <c r="B281" s="68" t="s">
        <v>160</v>
      </c>
      <c r="C281" s="75" t="s">
        <v>33</v>
      </c>
      <c r="D281" s="70">
        <v>36</v>
      </c>
      <c r="E281" s="44"/>
      <c r="F281" s="45"/>
      <c r="G281" s="46"/>
    </row>
    <row r="282" spans="1:7" s="33" customFormat="1" ht="33.75">
      <c r="A282" s="40" t="s">
        <v>522</v>
      </c>
      <c r="B282" s="68" t="s">
        <v>226</v>
      </c>
      <c r="C282" s="75" t="s">
        <v>33</v>
      </c>
      <c r="D282" s="70">
        <v>12</v>
      </c>
      <c r="E282" s="44"/>
      <c r="F282" s="45"/>
      <c r="G282" s="46"/>
    </row>
    <row r="283" spans="1:7" s="33" customFormat="1" ht="56.25">
      <c r="A283" s="40" t="s">
        <v>523</v>
      </c>
      <c r="B283" s="68" t="s">
        <v>73</v>
      </c>
      <c r="C283" s="75" t="s">
        <v>33</v>
      </c>
      <c r="D283" s="70">
        <v>1</v>
      </c>
      <c r="E283" s="44"/>
      <c r="F283" s="45"/>
      <c r="G283" s="46"/>
    </row>
    <row r="284" spans="1:7" s="33" customFormat="1" ht="22.5">
      <c r="A284" s="40" t="s">
        <v>524</v>
      </c>
      <c r="B284" s="68" t="s">
        <v>67</v>
      </c>
      <c r="C284" s="75" t="s">
        <v>33</v>
      </c>
      <c r="D284" s="70">
        <v>36</v>
      </c>
      <c r="E284" s="44"/>
      <c r="F284" s="45"/>
      <c r="G284" s="46"/>
    </row>
    <row r="285" spans="1:7" s="33" customFormat="1" ht="22.5">
      <c r="A285" s="40" t="s">
        <v>525</v>
      </c>
      <c r="B285" s="68" t="s">
        <v>68</v>
      </c>
      <c r="C285" s="75" t="s">
        <v>33</v>
      </c>
      <c r="D285" s="70">
        <v>12</v>
      </c>
      <c r="E285" s="44"/>
      <c r="F285" s="45"/>
      <c r="G285" s="46"/>
    </row>
    <row r="286" spans="1:7" s="33" customFormat="1" ht="33.75">
      <c r="A286" s="40" t="s">
        <v>526</v>
      </c>
      <c r="B286" s="68" t="s">
        <v>110</v>
      </c>
      <c r="C286" s="75" t="s">
        <v>33</v>
      </c>
      <c r="D286" s="70">
        <v>12</v>
      </c>
      <c r="E286" s="44"/>
      <c r="F286" s="45"/>
      <c r="G286" s="46"/>
    </row>
    <row r="287" spans="1:7" s="33" customFormat="1" ht="33.75">
      <c r="A287" s="40" t="s">
        <v>527</v>
      </c>
      <c r="B287" s="68" t="s">
        <v>69</v>
      </c>
      <c r="C287" s="75" t="s">
        <v>70</v>
      </c>
      <c r="D287" s="70">
        <v>1</v>
      </c>
      <c r="E287" s="44"/>
      <c r="F287" s="45"/>
      <c r="G287" s="46"/>
    </row>
    <row r="288" spans="1:7" s="33" customFormat="1" ht="33.75">
      <c r="A288" s="40" t="s">
        <v>528</v>
      </c>
      <c r="B288" s="68" t="s">
        <v>74</v>
      </c>
      <c r="C288" s="75" t="s">
        <v>70</v>
      </c>
      <c r="D288" s="70">
        <v>1</v>
      </c>
      <c r="E288" s="44"/>
      <c r="F288" s="45"/>
      <c r="G288" s="46"/>
    </row>
    <row r="289" spans="1:31" s="33" customFormat="1" ht="33.75">
      <c r="A289" s="40" t="s">
        <v>529</v>
      </c>
      <c r="B289" s="68" t="s">
        <v>72</v>
      </c>
      <c r="C289" s="75" t="s">
        <v>35</v>
      </c>
      <c r="D289" s="70">
        <v>28.8</v>
      </c>
      <c r="E289" s="44"/>
      <c r="F289" s="45"/>
      <c r="G289" s="46"/>
    </row>
    <row r="290" spans="1:31" s="33" customFormat="1" ht="22.5">
      <c r="A290" s="40" t="s">
        <v>530</v>
      </c>
      <c r="B290" s="68" t="s">
        <v>131</v>
      </c>
      <c r="C290" s="75" t="s">
        <v>32</v>
      </c>
      <c r="D290" s="70">
        <v>0.08</v>
      </c>
      <c r="E290" s="44"/>
      <c r="F290" s="45"/>
      <c r="G290" s="4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s="49" customFormat="1" ht="13.5" customHeight="1">
      <c r="A291" s="31" t="s">
        <v>239</v>
      </c>
      <c r="B291" s="48" t="s">
        <v>30</v>
      </c>
      <c r="C291" s="48"/>
      <c r="D291" s="48"/>
      <c r="E291" s="48"/>
      <c r="F291" s="48"/>
      <c r="G291" s="32">
        <f>ROUND(SUM(G292),2)</f>
        <v>0</v>
      </c>
    </row>
    <row r="292" spans="1:31" s="50" customFormat="1" ht="22.5">
      <c r="A292" s="40" t="s">
        <v>531</v>
      </c>
      <c r="B292" s="68" t="s">
        <v>40</v>
      </c>
      <c r="C292" s="75" t="s">
        <v>31</v>
      </c>
      <c r="D292" s="70">
        <v>6204.53</v>
      </c>
      <c r="E292" s="44"/>
      <c r="F292" s="74"/>
      <c r="G292" s="46"/>
    </row>
    <row r="293" spans="1:31" ht="6" customHeight="1">
      <c r="A293" s="87"/>
      <c r="B293" s="87"/>
      <c r="C293" s="87"/>
      <c r="D293" s="87"/>
      <c r="E293" s="87"/>
      <c r="F293" s="87"/>
      <c r="G293" s="87"/>
    </row>
    <row r="294" spans="1:31" s="33" customFormat="1">
      <c r="A294" s="40"/>
      <c r="B294" s="41"/>
      <c r="C294" s="42"/>
      <c r="D294" s="43"/>
      <c r="E294" s="44"/>
      <c r="F294" s="45"/>
      <c r="G294" s="46"/>
    </row>
    <row r="295" spans="1:31" s="49" customFormat="1" ht="13.5" customHeight="1">
      <c r="A295" s="31"/>
      <c r="B295" s="48" t="s">
        <v>532</v>
      </c>
      <c r="C295" s="48"/>
      <c r="D295" s="48"/>
      <c r="E295" s="48"/>
      <c r="F295" s="48"/>
      <c r="G295" s="32"/>
    </row>
    <row r="296" spans="1:31" s="33" customFormat="1" ht="33.75">
      <c r="A296" s="40"/>
      <c r="B296" s="88" t="str">
        <f>+B5</f>
        <v>Pavimentación con concreto hidráulico de la calle Orquídeas, incluye: modernización de redes básicas de alcantarillado, conducción y distribución, infraestructura urbana, puente vehicular y obras complementarias, colonias Hogares de Nuevo México, Vicente Guerrero, Municipio de Zapopan, Jalisco</v>
      </c>
      <c r="C296" s="42"/>
      <c r="D296" s="43"/>
      <c r="E296" s="44"/>
      <c r="F296" s="45"/>
      <c r="G296" s="46"/>
    </row>
    <row r="297" spans="1:31" s="33" customFormat="1">
      <c r="A297" s="40"/>
      <c r="B297" s="41"/>
      <c r="C297" s="42"/>
      <c r="D297" s="43"/>
      <c r="E297" s="44"/>
      <c r="F297" s="45"/>
      <c r="G297" s="46"/>
    </row>
    <row r="298" spans="1:31" s="33" customFormat="1">
      <c r="A298" s="40"/>
      <c r="B298" s="41"/>
      <c r="C298" s="42"/>
      <c r="D298" s="43"/>
      <c r="E298" s="44"/>
      <c r="F298" s="45"/>
      <c r="G298" s="46"/>
    </row>
    <row r="299" spans="1:31" s="50" customFormat="1">
      <c r="A299" s="51" t="s">
        <v>15</v>
      </c>
      <c r="B299" s="98" t="str">
        <f>B16</f>
        <v>PAVIMENTACIÓN</v>
      </c>
      <c r="C299" s="98"/>
      <c r="D299" s="98"/>
      <c r="E299" s="98"/>
      <c r="F299" s="52"/>
      <c r="G299" s="89">
        <f>G16</f>
        <v>0</v>
      </c>
    </row>
    <row r="300" spans="1:31" s="50" customFormat="1">
      <c r="A300" s="53" t="s">
        <v>22</v>
      </c>
      <c r="B300" s="54" t="str">
        <f>B17</f>
        <v>PRELIMINARES</v>
      </c>
      <c r="C300" s="55"/>
      <c r="D300" s="56"/>
      <c r="E300" s="52"/>
      <c r="F300" s="52"/>
      <c r="G300" s="57">
        <f>G17</f>
        <v>0</v>
      </c>
    </row>
    <row r="301" spans="1:31" s="50" customFormat="1">
      <c r="A301" s="53" t="s">
        <v>23</v>
      </c>
      <c r="B301" s="54" t="str">
        <f>B34</f>
        <v>TERRACERÍAS</v>
      </c>
      <c r="C301" s="55"/>
      <c r="D301" s="56"/>
      <c r="E301" s="52"/>
      <c r="F301" s="52"/>
      <c r="G301" s="57">
        <f>G34</f>
        <v>0</v>
      </c>
    </row>
    <row r="302" spans="1:31" s="50" customFormat="1">
      <c r="A302" s="53" t="s">
        <v>41</v>
      </c>
      <c r="B302" s="54" t="str">
        <f>B42</f>
        <v>PAVIMENTO HIDRÁULICO</v>
      </c>
      <c r="C302" s="55"/>
      <c r="D302" s="56"/>
      <c r="E302" s="52"/>
      <c r="F302" s="52"/>
      <c r="G302" s="57">
        <f>G42</f>
        <v>0</v>
      </c>
    </row>
    <row r="303" spans="1:31" s="50" customFormat="1">
      <c r="A303" s="51" t="s">
        <v>25</v>
      </c>
      <c r="B303" s="98" t="str">
        <f>B51</f>
        <v>BANQUETAS, CRUCES PEATONALES Y ACCESIBILIDAD UNIVERSAL</v>
      </c>
      <c r="C303" s="98"/>
      <c r="D303" s="98"/>
      <c r="E303" s="98"/>
      <c r="F303" s="52"/>
      <c r="G303" s="89">
        <f>G51</f>
        <v>0</v>
      </c>
    </row>
    <row r="304" spans="1:31" s="50" customFormat="1">
      <c r="A304" s="51" t="s">
        <v>27</v>
      </c>
      <c r="B304" s="98" t="str">
        <f>B72</f>
        <v>ÁREAS VERDES</v>
      </c>
      <c r="C304" s="98"/>
      <c r="D304" s="98"/>
      <c r="E304" s="98"/>
      <c r="F304" s="52"/>
      <c r="G304" s="89">
        <f>G72</f>
        <v>0</v>
      </c>
    </row>
    <row r="305" spans="1:7" s="50" customFormat="1">
      <c r="A305" s="51" t="s">
        <v>28</v>
      </c>
      <c r="B305" s="98" t="str">
        <f>B80</f>
        <v>SEÑALAMIENTO HORIZONTAL Y VERTICAL</v>
      </c>
      <c r="C305" s="98"/>
      <c r="D305" s="98"/>
      <c r="E305" s="98"/>
      <c r="F305" s="52"/>
      <c r="G305" s="89">
        <f>G80</f>
        <v>0</v>
      </c>
    </row>
    <row r="306" spans="1:7" s="50" customFormat="1">
      <c r="A306" s="53" t="s">
        <v>37</v>
      </c>
      <c r="B306" s="54" t="str">
        <f>B81</f>
        <v>SEÑALAMIENTO HORIZONTAL</v>
      </c>
      <c r="C306" s="55"/>
      <c r="D306" s="56"/>
      <c r="E306" s="52"/>
      <c r="F306" s="52"/>
      <c r="G306" s="57">
        <f>G81</f>
        <v>0</v>
      </c>
    </row>
    <row r="307" spans="1:7" s="50" customFormat="1">
      <c r="A307" s="53" t="s">
        <v>39</v>
      </c>
      <c r="B307" s="54" t="str">
        <f>B95</f>
        <v>SEÑALAMIENTO VERTICAL</v>
      </c>
      <c r="C307" s="55"/>
      <c r="D307" s="56"/>
      <c r="E307" s="52"/>
      <c r="F307" s="52"/>
      <c r="G307" s="57">
        <f>G95</f>
        <v>0</v>
      </c>
    </row>
    <row r="308" spans="1:7" s="50" customFormat="1">
      <c r="A308" s="51" t="s">
        <v>29</v>
      </c>
      <c r="B308" s="98" t="str">
        <f>B99</f>
        <v>ALCANTARILLADO SANITARIO Y PLUVIAL</v>
      </c>
      <c r="C308" s="98"/>
      <c r="D308" s="98"/>
      <c r="E308" s="98"/>
      <c r="F308" s="52"/>
      <c r="G308" s="89">
        <f>G99</f>
        <v>0</v>
      </c>
    </row>
    <row r="309" spans="1:7" s="50" customFormat="1">
      <c r="A309" s="53" t="s">
        <v>62</v>
      </c>
      <c r="B309" s="54" t="str">
        <f>B100</f>
        <v>LÍNEA PRINCIPAL</v>
      </c>
      <c r="C309" s="55"/>
      <c r="D309" s="56"/>
      <c r="E309" s="52"/>
      <c r="F309" s="52"/>
      <c r="G309" s="57">
        <f>G100</f>
        <v>0</v>
      </c>
    </row>
    <row r="310" spans="1:7" s="50" customFormat="1">
      <c r="A310" s="53" t="s">
        <v>66</v>
      </c>
      <c r="B310" s="54" t="str">
        <f>B124</f>
        <v>POZOS DE VISITA</v>
      </c>
      <c r="C310" s="55"/>
      <c r="D310" s="56"/>
      <c r="E310" s="52"/>
      <c r="F310" s="52"/>
      <c r="G310" s="57">
        <f>G124</f>
        <v>0</v>
      </c>
    </row>
    <row r="311" spans="1:7" s="50" customFormat="1">
      <c r="A311" s="53" t="s">
        <v>75</v>
      </c>
      <c r="B311" s="54" t="str">
        <f>B141</f>
        <v>DESCARGAS DOMICILIARIAS</v>
      </c>
      <c r="C311" s="55"/>
      <c r="D311" s="56"/>
      <c r="E311" s="52"/>
      <c r="F311" s="52"/>
      <c r="G311" s="57">
        <f>G141</f>
        <v>0</v>
      </c>
    </row>
    <row r="312" spans="1:7" s="50" customFormat="1">
      <c r="A312" s="51" t="s">
        <v>76</v>
      </c>
      <c r="B312" s="98" t="str">
        <f>B161</f>
        <v>AGUA POTABLE</v>
      </c>
      <c r="C312" s="98"/>
      <c r="D312" s="98"/>
      <c r="E312" s="98"/>
      <c r="F312" s="52"/>
      <c r="G312" s="89">
        <f>G161</f>
        <v>0</v>
      </c>
    </row>
    <row r="313" spans="1:7" s="50" customFormat="1">
      <c r="A313" s="53" t="s">
        <v>77</v>
      </c>
      <c r="B313" s="54" t="str">
        <f>B162</f>
        <v>LÍNEA PRINCIPAL</v>
      </c>
      <c r="C313" s="55"/>
      <c r="D313" s="56"/>
      <c r="E313" s="52"/>
      <c r="F313" s="52"/>
      <c r="G313" s="57">
        <f>G162</f>
        <v>0</v>
      </c>
    </row>
    <row r="314" spans="1:7" s="50" customFormat="1">
      <c r="A314" s="53" t="s">
        <v>78</v>
      </c>
      <c r="B314" s="54" t="s">
        <v>219</v>
      </c>
      <c r="C314" s="55"/>
      <c r="D314" s="56"/>
      <c r="E314" s="52"/>
      <c r="F314" s="52"/>
      <c r="G314" s="57">
        <f>G173</f>
        <v>0</v>
      </c>
    </row>
    <row r="315" spans="1:7" s="50" customFormat="1">
      <c r="A315" s="53" t="s">
        <v>88</v>
      </c>
      <c r="B315" s="54" t="str">
        <f>B177</f>
        <v>TOMAS DOMICILIARIAS</v>
      </c>
      <c r="C315" s="55"/>
      <c r="D315" s="56"/>
      <c r="E315" s="52"/>
      <c r="F315" s="52"/>
      <c r="G315" s="57">
        <f>G177</f>
        <v>0</v>
      </c>
    </row>
    <row r="316" spans="1:7" s="50" customFormat="1">
      <c r="A316" s="53" t="s">
        <v>89</v>
      </c>
      <c r="B316" s="54" t="str">
        <f>B190</f>
        <v>CAJA DE VÁLVULAS</v>
      </c>
      <c r="C316" s="55"/>
      <c r="D316" s="56"/>
      <c r="E316" s="52"/>
      <c r="F316" s="52"/>
      <c r="G316" s="57">
        <f>G190</f>
        <v>0</v>
      </c>
    </row>
    <row r="317" spans="1:7" s="50" customFormat="1">
      <c r="A317" s="53" t="s">
        <v>223</v>
      </c>
      <c r="B317" s="54" t="str">
        <f>B202</f>
        <v>PIEZAS ESPECIALES</v>
      </c>
      <c r="C317" s="55"/>
      <c r="D317" s="56"/>
      <c r="E317" s="52"/>
      <c r="F317" s="52"/>
      <c r="G317" s="57">
        <f>G202</f>
        <v>0</v>
      </c>
    </row>
    <row r="318" spans="1:7" s="50" customFormat="1">
      <c r="A318" s="51" t="str">
        <f>A220</f>
        <v>G</v>
      </c>
      <c r="B318" s="98" t="str">
        <f>B220</f>
        <v>PUENTE VEHÍCULAR</v>
      </c>
      <c r="C318" s="98"/>
      <c r="D318" s="98"/>
      <c r="E318" s="98"/>
      <c r="F318" s="52"/>
      <c r="G318" s="89">
        <f>G220</f>
        <v>0</v>
      </c>
    </row>
    <row r="319" spans="1:7" s="50" customFormat="1">
      <c r="A319" s="53" t="str">
        <f>A221</f>
        <v>G1</v>
      </c>
      <c r="B319" s="54" t="str">
        <f>B221</f>
        <v>EXCAVACIONES Y RELLENOS</v>
      </c>
      <c r="C319" s="55"/>
      <c r="D319" s="56"/>
      <c r="E319" s="52"/>
      <c r="F319" s="52"/>
      <c r="G319" s="57">
        <f>G221</f>
        <v>0</v>
      </c>
    </row>
    <row r="320" spans="1:7" s="50" customFormat="1">
      <c r="A320" s="53" t="str">
        <f>A229</f>
        <v>G2</v>
      </c>
      <c r="B320" s="54" t="str">
        <f>B229</f>
        <v>PILAS DE CIMENTACIÓN</v>
      </c>
      <c r="C320" s="55"/>
      <c r="D320" s="56"/>
      <c r="E320" s="52"/>
      <c r="F320" s="52"/>
      <c r="G320" s="57">
        <f>G229</f>
        <v>0</v>
      </c>
    </row>
    <row r="321" spans="1:7" s="50" customFormat="1">
      <c r="A321" s="53" t="str">
        <f>A233</f>
        <v>G3</v>
      </c>
      <c r="B321" s="54" t="str">
        <f>B233</f>
        <v>CABALLETES, CABEZALES Y MAMPOSTERÍA</v>
      </c>
      <c r="C321" s="55"/>
      <c r="D321" s="56"/>
      <c r="E321" s="52"/>
      <c r="F321" s="52"/>
      <c r="G321" s="57">
        <f>G233</f>
        <v>0</v>
      </c>
    </row>
    <row r="322" spans="1:7" s="50" customFormat="1">
      <c r="A322" s="53" t="str">
        <f>A244</f>
        <v>G4</v>
      </c>
      <c r="B322" s="54" t="str">
        <f>B244</f>
        <v>TRABES TIPO TABLETAS PRETENSADAS</v>
      </c>
      <c r="C322" s="55"/>
      <c r="D322" s="56"/>
      <c r="E322" s="52"/>
      <c r="F322" s="52"/>
      <c r="G322" s="57">
        <f>G244</f>
        <v>0</v>
      </c>
    </row>
    <row r="323" spans="1:7" s="50" customFormat="1">
      <c r="A323" s="53" t="str">
        <f>A250</f>
        <v>G5</v>
      </c>
      <c r="B323" s="54" t="str">
        <f>B250</f>
        <v>PUENTE VEHÍCULAR</v>
      </c>
      <c r="C323" s="55"/>
      <c r="D323" s="56"/>
      <c r="E323" s="52"/>
      <c r="F323" s="52"/>
      <c r="G323" s="57">
        <f>G250</f>
        <v>0</v>
      </c>
    </row>
    <row r="324" spans="1:7" s="50" customFormat="1">
      <c r="A324" s="53" t="str">
        <f>A254</f>
        <v>G6</v>
      </c>
      <c r="B324" s="54" t="str">
        <f>B254</f>
        <v>PARAPETO DE ACERO</v>
      </c>
      <c r="C324" s="55"/>
      <c r="D324" s="56"/>
      <c r="E324" s="52"/>
      <c r="F324" s="52"/>
      <c r="G324" s="57">
        <f>G254</f>
        <v>0</v>
      </c>
    </row>
    <row r="325" spans="1:7" s="50" customFormat="1">
      <c r="A325" s="51" t="str">
        <f>A260</f>
        <v>H</v>
      </c>
      <c r="B325" s="98" t="str">
        <f>B260</f>
        <v>RED DE ALUMBRADO PÚBLICO</v>
      </c>
      <c r="C325" s="98"/>
      <c r="D325" s="98"/>
      <c r="E325" s="98"/>
      <c r="F325" s="52"/>
      <c r="G325" s="89">
        <f>G260</f>
        <v>0</v>
      </c>
    </row>
    <row r="326" spans="1:7" s="50" customFormat="1">
      <c r="A326" s="51" t="str">
        <f>A291</f>
        <v>I</v>
      </c>
      <c r="B326" s="98" t="str">
        <f>B291</f>
        <v>LIMPIEZA</v>
      </c>
      <c r="C326" s="98"/>
      <c r="D326" s="98"/>
      <c r="E326" s="98"/>
      <c r="F326" s="52"/>
      <c r="G326" s="89">
        <f>G291</f>
        <v>0</v>
      </c>
    </row>
    <row r="327" spans="1:7" s="50" customFormat="1">
      <c r="A327" s="53"/>
      <c r="B327" s="54"/>
      <c r="C327" s="55"/>
      <c r="D327" s="56"/>
      <c r="E327" s="52"/>
      <c r="F327" s="52"/>
      <c r="G327" s="57"/>
    </row>
    <row r="328" spans="1:7" s="50" customFormat="1">
      <c r="A328" s="53"/>
      <c r="B328" s="54"/>
      <c r="C328" s="55"/>
      <c r="D328" s="56"/>
      <c r="E328" s="52"/>
      <c r="F328" s="52"/>
      <c r="G328" s="57"/>
    </row>
    <row r="329" spans="1:7" s="50" customFormat="1">
      <c r="A329" s="53"/>
      <c r="B329" s="54"/>
      <c r="C329" s="55"/>
      <c r="D329" s="56"/>
      <c r="E329" s="52"/>
      <c r="F329" s="52"/>
      <c r="G329" s="57"/>
    </row>
    <row r="330" spans="1:7" s="50" customFormat="1">
      <c r="A330" s="53"/>
      <c r="B330" s="58"/>
      <c r="C330" s="55"/>
      <c r="D330" s="56"/>
      <c r="E330" s="52"/>
      <c r="G330" s="59"/>
    </row>
    <row r="331" spans="1:7" s="50" customFormat="1" ht="15" customHeight="1">
      <c r="A331" s="91" t="s">
        <v>24</v>
      </c>
      <c r="B331" s="91"/>
      <c r="C331" s="91"/>
      <c r="D331" s="91"/>
      <c r="E331" s="91"/>
      <c r="F331" s="90" t="s">
        <v>16</v>
      </c>
      <c r="G331" s="60">
        <f>ROUND(SUM(G299+G303+G304+G305+G308+G312+G318+G325+G326),2)</f>
        <v>0</v>
      </c>
    </row>
    <row r="332" spans="1:7" s="50" customFormat="1" ht="15" customHeight="1">
      <c r="A332" s="92"/>
      <c r="B332" s="92"/>
      <c r="C332" s="92"/>
      <c r="D332" s="92"/>
      <c r="E332" s="92"/>
      <c r="F332" s="90" t="s">
        <v>17</v>
      </c>
      <c r="G332" s="61">
        <f>ROUND(PRODUCT(G331,0.16),2)</f>
        <v>0</v>
      </c>
    </row>
    <row r="333" spans="1:7" s="50" customFormat="1" ht="15.75">
      <c r="A333" s="92"/>
      <c r="B333" s="92"/>
      <c r="C333" s="92"/>
      <c r="D333" s="92"/>
      <c r="E333" s="92"/>
      <c r="F333" s="90" t="s">
        <v>18</v>
      </c>
      <c r="G333" s="62">
        <f>ROUND(SUM(G331,G332),2)</f>
        <v>0</v>
      </c>
    </row>
  </sheetData>
  <protectedRanges>
    <protectedRange sqref="B9:C9 B5" name="DATOS_3"/>
    <protectedRange sqref="C1" name="DATOS_1_2"/>
    <protectedRange sqref="F4:F7" name="DATOS_3_1_1"/>
  </protectedRanges>
  <autoFilter ref="A14:G292" xr:uid="{BAD70419-67D6-4FCD-BB50-4518803374C4}"/>
  <mergeCells count="19">
    <mergeCell ref="C1:F1"/>
    <mergeCell ref="C2:F3"/>
    <mergeCell ref="B5:B7"/>
    <mergeCell ref="C8:E8"/>
    <mergeCell ref="B9:B10"/>
    <mergeCell ref="C9:E10"/>
    <mergeCell ref="A331:E331"/>
    <mergeCell ref="A332:E333"/>
    <mergeCell ref="G9:G10"/>
    <mergeCell ref="A12:G12"/>
    <mergeCell ref="B303:E303"/>
    <mergeCell ref="B326:E326"/>
    <mergeCell ref="B325:E325"/>
    <mergeCell ref="B312:E312"/>
    <mergeCell ref="B308:E308"/>
    <mergeCell ref="B305:E305"/>
    <mergeCell ref="B304:E304"/>
    <mergeCell ref="B299:E299"/>
    <mergeCell ref="B318:E318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2" manualBreakCount="2">
    <brk id="33" max="6" man="1"/>
    <brk id="5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2023-06-22T02:09:14Z</cp:lastPrinted>
  <dcterms:created xsi:type="dcterms:W3CDTF">2019-08-15T17:13:54Z</dcterms:created>
  <dcterms:modified xsi:type="dcterms:W3CDTF">2023-06-26T16:57:31Z</dcterms:modified>
</cp:coreProperties>
</file>