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UEP-UPCOP\80 - 04.Jul-2023 Parque local (Afuera) Cabañitas - Jardines del Vergel\"/>
    </mc:Choice>
  </mc:AlternateContent>
  <xr:revisionPtr revIDLastSave="0" documentId="13_ncr:1_{6259222D-B592-44AA-9287-D85403A23D7E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DOPI-MUN-CUSMAX-EP-LP-092-2023" sheetId="3" r:id="rId1"/>
  </sheets>
  <externalReferences>
    <externalReference r:id="rId2"/>
    <externalReference r:id="rId3"/>
  </externalReferences>
  <definedNames>
    <definedName name="_xlnm._FilterDatabase" localSheetId="0" hidden="1">'DOPI-MUN-CUSMAX-EP-LP-092-2023'!$A$14:$G$363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'DOPI-MUN-CUSMAX-EP-LP-092-2023'!$A$1:$G$420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'DOPI-MUN-CUSMAX-EP-LP-092-2023'!$1:$14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366" i="3" l="1"/>
  <c r="B409" i="3" l="1"/>
  <c r="A409" i="3"/>
  <c r="B408" i="3"/>
  <c r="A408" i="3"/>
  <c r="B407" i="3"/>
  <c r="B406" i="3"/>
  <c r="A407" i="3"/>
  <c r="A406" i="3"/>
  <c r="B405" i="3" l="1"/>
  <c r="A405" i="3"/>
  <c r="B404" i="3"/>
  <c r="A404" i="3"/>
  <c r="B403" i="3"/>
  <c r="B402" i="3"/>
  <c r="A403" i="3"/>
  <c r="A402" i="3"/>
  <c r="G237" i="3" l="1"/>
  <c r="G404" i="3" s="1"/>
  <c r="G254" i="3"/>
  <c r="G405" i="3" s="1"/>
  <c r="G224" i="3"/>
  <c r="G223" i="3" l="1"/>
  <c r="G402" i="3" s="1"/>
  <c r="G403" i="3"/>
  <c r="G272" i="3" l="1"/>
  <c r="G407" i="3" s="1"/>
  <c r="G288" i="3"/>
  <c r="G408" i="3" s="1"/>
  <c r="G296" i="3"/>
  <c r="G409" i="3" s="1"/>
  <c r="G271" i="3" l="1"/>
  <c r="G406" i="3" s="1"/>
  <c r="B401" i="3" l="1"/>
  <c r="A401" i="3"/>
  <c r="G210" i="3" l="1"/>
  <c r="G401" i="3" s="1"/>
  <c r="B412" i="3" l="1"/>
  <c r="A412" i="3"/>
  <c r="B411" i="3"/>
  <c r="B410" i="3"/>
  <c r="A411" i="3"/>
  <c r="A410" i="3"/>
  <c r="B400" i="3"/>
  <c r="A400" i="3"/>
  <c r="B399" i="3"/>
  <c r="A399" i="3"/>
  <c r="B398" i="3"/>
  <c r="A398" i="3"/>
  <c r="B397" i="3"/>
  <c r="A397" i="3"/>
  <c r="B396" i="3"/>
  <c r="A396" i="3"/>
  <c r="B395" i="3"/>
  <c r="A395" i="3"/>
  <c r="B394" i="3"/>
  <c r="A394" i="3"/>
  <c r="B393" i="3"/>
  <c r="A393" i="3"/>
  <c r="B392" i="3"/>
  <c r="A392" i="3"/>
  <c r="B391" i="3"/>
  <c r="B390" i="3"/>
  <c r="A391" i="3"/>
  <c r="A390" i="3"/>
  <c r="B389" i="3"/>
  <c r="A389" i="3"/>
  <c r="B388" i="3"/>
  <c r="A388" i="3"/>
  <c r="B387" i="3"/>
  <c r="B386" i="3"/>
  <c r="A387" i="3"/>
  <c r="A386" i="3"/>
  <c r="B373" i="3"/>
  <c r="A373" i="3"/>
  <c r="B372" i="3"/>
  <c r="A372" i="3"/>
  <c r="B371" i="3"/>
  <c r="B370" i="3"/>
  <c r="A371" i="3"/>
  <c r="A370" i="3"/>
  <c r="A369" i="3"/>
  <c r="B369" i="3"/>
  <c r="A368" i="3"/>
  <c r="B368" i="3"/>
  <c r="G351" i="3" l="1"/>
  <c r="G412" i="3" s="1"/>
  <c r="G310" i="3"/>
  <c r="G411" i="3" s="1"/>
  <c r="G309" i="3" l="1"/>
  <c r="G410" i="3" s="1"/>
  <c r="G152" i="3" l="1"/>
  <c r="G392" i="3" s="1"/>
  <c r="G157" i="3"/>
  <c r="G145" i="3"/>
  <c r="G144" i="3" l="1"/>
  <c r="G390" i="3" s="1"/>
  <c r="G391" i="3"/>
  <c r="G186" i="3" l="1"/>
  <c r="G192" i="3" l="1"/>
  <c r="G65" i="3" l="1"/>
  <c r="G131" i="3" l="1"/>
  <c r="G387" i="3" s="1"/>
  <c r="G137" i="3"/>
  <c r="G388" i="3" s="1"/>
  <c r="G142" i="3"/>
  <c r="G389" i="3" s="1"/>
  <c r="G130" i="3" l="1"/>
  <c r="G386" i="3" s="1"/>
  <c r="G43" i="3" l="1"/>
  <c r="G50" i="3"/>
  <c r="G42" i="3" l="1"/>
  <c r="G371" i="3"/>
  <c r="B413" i="3"/>
  <c r="A382" i="3"/>
  <c r="B385" i="3"/>
  <c r="B384" i="3"/>
  <c r="B383" i="3"/>
  <c r="B382" i="3"/>
  <c r="A385" i="3"/>
  <c r="A384" i="3"/>
  <c r="A383" i="3"/>
  <c r="A378" i="3"/>
  <c r="B381" i="3"/>
  <c r="B380" i="3"/>
  <c r="B379" i="3"/>
  <c r="B378" i="3"/>
  <c r="A381" i="3"/>
  <c r="A380" i="3"/>
  <c r="A379" i="3"/>
  <c r="A374" i="3"/>
  <c r="B377" i="3"/>
  <c r="B376" i="3"/>
  <c r="B375" i="3"/>
  <c r="B374" i="3"/>
  <c r="A377" i="3"/>
  <c r="A376" i="3"/>
  <c r="A375" i="3" l="1"/>
  <c r="G362" i="3"/>
  <c r="G87" i="3" l="1"/>
  <c r="G379" i="3" s="1"/>
  <c r="G170" i="3"/>
  <c r="G120" i="3"/>
  <c r="G385" i="3" s="1"/>
  <c r="G109" i="3"/>
  <c r="G98" i="3"/>
  <c r="G381" i="3" s="1"/>
  <c r="G74" i="3"/>
  <c r="G376" i="3" s="1"/>
  <c r="G93" i="3"/>
  <c r="G380" i="3" s="1"/>
  <c r="G195" i="3"/>
  <c r="G399" i="3" s="1"/>
  <c r="G79" i="3"/>
  <c r="G377" i="3" s="1"/>
  <c r="G198" i="3"/>
  <c r="G400" i="3" s="1"/>
  <c r="G176" i="3"/>
  <c r="G115" i="3"/>
  <c r="G68" i="3"/>
  <c r="G395" i="3"/>
  <c r="G108" i="3" l="1"/>
  <c r="G382" i="3" s="1"/>
  <c r="G86" i="3"/>
  <c r="G378" i="3" s="1"/>
  <c r="G67" i="3"/>
  <c r="G384" i="3"/>
  <c r="G398" i="3"/>
  <c r="G373" i="3"/>
  <c r="G375" i="3"/>
  <c r="G383" i="3"/>
  <c r="G393" i="3" l="1"/>
  <c r="G374" i="3"/>
  <c r="G370" i="3" l="1"/>
  <c r="G372" i="3"/>
  <c r="A413" i="3"/>
  <c r="G25" i="3" l="1"/>
  <c r="G369" i="3" s="1"/>
  <c r="G413" i="3"/>
  <c r="G16" i="3" l="1"/>
  <c r="G368" i="3" s="1"/>
  <c r="G396" i="3"/>
  <c r="G169" i="3"/>
  <c r="G394" i="3" s="1"/>
  <c r="G397" i="3"/>
  <c r="G418" i="3" l="1"/>
  <c r="G419" i="3" s="1"/>
  <c r="G420" i="3" s="1"/>
</calcChain>
</file>

<file path=xl/sharedStrings.xml><?xml version="1.0" encoding="utf-8"?>
<sst xmlns="http://schemas.openxmlformats.org/spreadsheetml/2006/main" count="1027" uniqueCount="601">
  <si>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</si>
  <si>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</si>
  <si>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</si>
  <si>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</si>
  <si>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</si>
  <si>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</si>
  <si>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</si>
  <si>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</si>
  <si>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</si>
  <si>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</si>
  <si>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</si>
  <si>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</si>
  <si>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</si>
  <si>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</si>
  <si>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SUBTOTAL M. N.</t>
  </si>
  <si>
    <t>IVA M. N.</t>
  </si>
  <si>
    <t>TOTAL M. N.</t>
  </si>
  <si>
    <t>M2</t>
  </si>
  <si>
    <t>M3</t>
  </si>
  <si>
    <t>M3-KM</t>
  </si>
  <si>
    <t>FECHA DE INICIO:</t>
  </si>
  <si>
    <t>FECHA DE TERMINACIÓN:</t>
  </si>
  <si>
    <t>FECHA DE PRESENTACIÓN:</t>
  </si>
  <si>
    <t>IMPORTE TOTAL CON LETRA</t>
  </si>
  <si>
    <t>M</t>
  </si>
  <si>
    <t>PZA</t>
  </si>
  <si>
    <t>LIMPIEZA</t>
  </si>
  <si>
    <t>LIMPIEZA GRUESA DE OBRA, INCLUYE: ACARREO A BANCO DE OBRA, MANO DE OBRA, EQUIPO Y HERRAMIENTA.</t>
  </si>
  <si>
    <t>KG</t>
  </si>
  <si>
    <t>ASENTAMIENTO DE PLACAS METÁLICAS DE ESTRUCTURA A BASE DE GROUT NO METÁLICO, INCLUYE: MATERIALES, MANO DE OBRA, EQUIPO Y HERRAMIENTA.</t>
  </si>
  <si>
    <t>SUMINISTRO Y COLOCACIÓN DE DADO DE CONCRETO PARA ANCLAJE DE ESTRUCTURA DE PORTERÍA, A BASE DE CONCRETO HECHO EN OBRA F’C= 200 KG/CM2, T.M.A. 19 MM., CON ARMADO DE 1 VARILLA DEL #4 @ESQUINA Y ESTRIBOS DEL #3 @20 CM, MEDIDAS DE 0.40 X 0.40 X 0.90 M, INCLUYE: HERRAMIENTA, HABILITADO DE ACERO, ACARREOS, MATERIALES, EQUIPO Y MANO DE OBRA.</t>
  </si>
  <si>
    <t>EXCAVACIONES Y RELLENOS</t>
  </si>
  <si>
    <t>SUMINISTRO Y APLICACIÓN DE LÍNEAS DELIMITADORAS, CON PINTURA BASE ACEITE DE SECADO RÁPIDO, MATE MARCA COMEX O SIMILAR, DE 5 CM DE ANCHO, ACABADO MATE SECADO RÁPIDO, INCLUYE: HERRAMIENTA, LIMPIEZA Y PREPARACIÓN DE LA SUPERFICIE, MATERIALES, EQUIPO Y MANO DE OBRA.</t>
  </si>
  <si>
    <t>CATÁLOGO DE CONCEPTOS</t>
  </si>
  <si>
    <t>SUMINISTRO, HABILITADO Y COLOCACIÓN DE ACERO DE REFUERZO DE FY= 4200 KG/CM2, INCLUYE: MATERIALES, TRASLAPES, SILLETAS, HABILITADO, AMARRES, MANO DE OBRA, EQUIPO Y HERRAMIENTA.</t>
  </si>
  <si>
    <t>CIMBRA EN DADOS DE CIMENTACIÓN, ACABADO COMÚN, INCLUYE: SUMINISTRO DE MATERIALES, ACARREOS, CORTES, HABILITADO, CIMBRADO, DESCIMBRADO, MANO DE OBRA, LIMPIEZA, EQUIPO Y HERRAMIENTA.</t>
  </si>
  <si>
    <t>PISO DE CONCRETO</t>
  </si>
  <si>
    <t>CONCRETO HECHO EN OBRA DE F'C= 200 KG/CM2, T.MA. 3/4", R.N., INCLUYE: HERRAMIENTA, ELABORACIÓN DE CONCRETO, ACARREOS, COLADO, VIBRADO, EQUIPO Y MANO DE OBRA.</t>
  </si>
  <si>
    <t>SUMINISTRO Y APLICACIÓN DE LOGO CON PLANTILLA, CON LA LEYENDA DE "Ciudad de las niñas" Y/O "Ciudad de los niños" CON PINTURA BASE ACEITE DE SECADO RÁPIDO, MATE MARCA COMEX O SIMILAR, MEDIDAS PROMEDIO DE 2.66 M X 1.22 M CONFORME A DETALLE DE PROYECTO, INCLUYE: HERRAMIENTA, LIMPIEZA Y PREPARACIÓN DE LA SUPERFICIE, MATERIALES, EQUIPO Y MANO DE OBRA.</t>
  </si>
  <si>
    <t>BACKSTOP</t>
  </si>
  <si>
    <t>CONCRETO HECHO EN OBRA DE F'C= 250 KG/CM2, T.MA. 3/4", R.N., INCLUYE: HERRAMIENTA, ELABORACIÓN DE CONCRETO, ACARREOS, COLADO, VIBRADO, EQUIPO Y MANO DE OBRA.</t>
  </si>
  <si>
    <t>SUMINISTRO, HABILITADO Y MONTAJE DE ANCLA DE ACERO A-36  A BASE DE REDONDO LISO DE 1/2"  DE DIÁMETRO CON UN DESARROLLO DE 0.75 M CON ROSCA EN AMBOS EXTREMOS, 15 CM EN LA PARTE SUPERIOR Y 10 CM EN LA PARTE INFERIOR, INCLUYE: HERRAMIENTA, TUERCAS HEXAGONALES DE 1/2" ESTRUCTURALES PESADA GRADO 5 CON RONDANA PLANA, CORTES, EQUIPO Y MANO DE OBRA.</t>
  </si>
  <si>
    <t>SUMINISTRO Y APLICACIÓN DE PINTURA DE ESMALTE 100 MATE COMEX O SIMILAR, CUALQUIER COLOR, EN ESTRUCTURAS METÁLICAS, INCLUYE: APLICACIÓN DE RECUBRIMIENTO A 4 MILÉSIMAS DE ESPESOR, MATERIALES, MANO DE OBRA, EQUIPO Y HERRAMIENTA.</t>
  </si>
  <si>
    <t>MOBILIARIO</t>
  </si>
  <si>
    <t>SUMINISTRO, HABILITADO Y MONTAJE DE PLACA DE ACERO A-36 DE 20 X 20 CM Y 5/8" DE ESPESOR, INCLUYE: HERRAMIENTA, 4 PERFORACIONES PARA COLOCAR ANCLAS DE 1/2", TRAZO, MATERIALES, CORTES, SOLDADURA, FIJACIÓN, EQUIPO Y MANO DE OBRA.</t>
  </si>
  <si>
    <t>SUMINISTRO Y COLOCACIÓN DE PISO AMORTIGUANTE VACIADO EN SITIO RESISTENTE A LA ABRASIÓN, IMPERMEABLE,  RESISTENTE AL INTEMPERISMO,  ANTIDERRAPANTE SIN JUNTAS CONSTRUCTIVAS, COLOR DE ACUERDO A PROYECTO DE 3 CM DE ESPESOR, BICAPA CON CUBIERTA SUPERFICIAL DE EDPM AL 50%, INCLUYE: HERRAMIENTA,  PEGAMENTO PARA LIGA DE CAPAS, MATERIALES DE FIJACIÓN,  DESPERDICIOS, FLETES, ACARREOS, EQUIPO Y MANO DE OBRA.</t>
  </si>
  <si>
    <t>ÁREA DE PÍCNIC</t>
  </si>
  <si>
    <t>GUARNICIÓN TIPO "I" EN SECCIÓN 15 X 30 CM DE ALTURA A BASE DE CONCRETO PREMEZCLADO F'C= 200 KG/CM2., T.M.A. 19 MM., R.N., ACABADO COMÚN EN COSTADOS Y PULIDO EN CORONA, INCLUYE: HERRAMIENTA, CIMBRA, DESCIMBRA, COLADO, CURADO, MATERIALES, EQUIPO Y MANO DE OBRA.</t>
  </si>
  <si>
    <t>FIRME DE 8 CM DE ESPESOR DE CONCRETO PREMEZCLADO F´C= 150 KG/CM2, ACABADO COMÚN, INCLUYE: CIMBRA, DESCIMBRA, COLADO, CURADO, SUMINISTRO DE MATERIALES, DESPERDICIOS Y  MANO DE OBRA, EQUIPO Y HERRAMIENTA.</t>
  </si>
  <si>
    <t xml:space="preserve"> </t>
  </si>
  <si>
    <t xml:space="preserve">SUMINISTRO E INSTALACIÓN DE ESTRUCTURAS TIPO PORTERÍA CON EXTENSIONES PARA SOPORTAR LOS TABLEROS DE BASQUETBOL, FABRICADOS A BASE DE TUBO DE 4" Y EXTENSIONES EN TUBO DE 2" TODO EN CEDULA 40, MEDIDAS (3.80 M DE ALTO POR 3.10 M DE ANCHO Y 3.20 M DE FONDO), LA DISTANCIA DE LA PORTERÍA AL TABLERO ES DE 2.75 M, TABLERO PROFESIONAL PARA BASQUETBOL EN ACRÍLICO DE 15 MM DE GROSOR REVESTIDO CON BASTIDOR DE PTR 1" VERDE (1.62 KG/M), MEDIDAS OFICIALES 1.80 M POR 1.05 M, AROS TIPO NBA DISEÑADOS PARA USO RUDO CAPACES DE SOPORTAR EL PESO DE UN JUGADOR AL COLGARSE, RED DE USO RUDO, INCLUYE: HERRAMIENTA, PRIMER ANTICORROSIVO Y TERMINADO EN ESMALTE 100 MATE COMEX O SIMILAR EN COLOR BLANCO, MATERIALES,  ACARREOS, EQUIPO Y MANO DE OBRA. 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</si>
  <si>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</si>
  <si>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</si>
  <si>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PRELIMINARES</t>
  </si>
  <si>
    <t>ÁREA DE JUEGOS INFANTILES</t>
  </si>
  <si>
    <t>PISO AMORTIGUANTE</t>
  </si>
  <si>
    <t>DEMOLICIÓN POR MEDIOS MECÁNICOS DE CONCRETO SIMPLE EN PISOS DE CONCRETO Y/O BANQUETAS, INCLUYE: HERRAMIENTA, CORTE CON DISCO DE DIAMANTE PARA DELIMITAR ÁREA, ACARREO DEL MATERIAL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</si>
  <si>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</si>
  <si>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</si>
  <si>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</si>
  <si>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TRAZO Y NIVELACIÓN CON EQUIPO TOPOGRÁFICO DEL TERRENO ESTABLECIENDO EJES Y REFERENCIAS Y BANCOS DE NIVEL, INCLUYE: HERRAMIENTA, CRUCETAS, ESTACAS, HILOS, MARCAS Y TRAZOS CON CALHIDRA, EQUIPO Y MANO DE OBRA.</t>
  </si>
  <si>
    <t>RELLENO EN CEPAS O MESETAS CON MATERIAL DE BANCO (TEPETATE), COMPACTADO CON EQUIPO DE IMPACTO AL 95%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</si>
  <si>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</si>
  <si>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CORTE CON DISCO DE DIAMANTE HASTA 1/3 DE ESPESOR DE LA LOSA Y HASTA 3 MM DE ANCHO, INCLUYE: EQUIPO, DISCO DE DIAMANTE, HERRAMIENTA Y MANO DE OBRA.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</si>
  <si>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</si>
  <si>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 DE MESA DE PÍCNIC CUADRANGULAR, MODELO RD-319 O SIMILAR EN CALIDAD, MEDIDAS: 1.80 X 1.80 X 0.80 M, INCLUYE: HERRAMIENTA, MATERIALES, ACARREOS, FIJACIÓN A DADO DE CONCRETO, EQUIPO Y MANO DE OBRA.</t>
  </si>
  <si>
    <t>RELLENO EN CEPAS O MESETAS CON MATERIAL PRODUCTO DE LA EXCAVACIÓN, COMPACTADO CON EQUIPO DE IMPACTO AL 95% ± 2 DE SU P.V.S.M., PRUEBA AASHTO ESTANDAR, CBR DEL 5% MÍNIMO, EN CAPAS NO MAYORES DE 20 CM, INCLUYE: HERRAMIENTA, INCORPORACIÓN DE AGUA NECESARIA, ACARREOS, ABUNDAMIENTO, EQUIPO Y MANO DE OBRA.</t>
  </si>
  <si>
    <t>BANQUETAS, CRUCES PEATONALES Y ACCESIBILIDAD UNIVERSAL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</si>
  <si>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</si>
  <si>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GUARNICIÓN TIPO "L" EN SECCIÓN 35-20X45 Y CORONA DE 15 CM DE ALTURA POR 12X15 CM, DE CONCRETO PREMEZCLADO F'C=250 KG/CM2., T.M.A. 19 MM., R.N., INCLUYE: CIMBRA, DESCIMBRA, COLADO, CURADO, MATERIALES, DESPERDICIOS,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</si>
  <si>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</si>
  <si>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GUARNICIÓN TIPO "I" EN SECCIÓN 15X35 CM DE ALTURA A BASE DE CONCRETO PREMEZCLADO F'C= 250 KG/CM2, T.M.A. 19 MM, R.N., ACABADO APARENTE, INCLUYE: CIMBRA, DESCIMBRA, COLADO, MATERIALES, CURADO, DESPERDICIOS, MANO DE OBRA,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</si>
  <si>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EQUIPO Y HERRAMIENTA.</t>
  </si>
  <si>
    <t>BANQUETA DE 10 CM DE ESPESOR DE CONCRETO PREMEZCLADO F'C= 200  KG/CM2., R.N., T.M.A. 19 MM, CON ACABADO ESCOBILLADO, INCLUYE: CIMBRA, DESCIMBRA, COLADO, CURADO, MATERIALES, ACARREOS, DESPERDICIOS, 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</si>
  <si>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</si>
  <si>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</si>
  <si>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DEMOLICIÓN  DE GUARNICIÓN TIPO "I" O TIPO "L" POR MEDIOS MECÁNICOS, INCLUYE: CORTE CON DISCO DE DIAMANTE PARA DELIMITAR ÁREAS, ACARREO DEL MATERIAL A BANCO DE OBRA PARA SU POSTERIOR RETIRO, MANO DE OBRA, EQUIPO Y HERRAMIENTA.</t>
  </si>
  <si>
    <t>PISO DE 10 CM DE ESPESOR A BASE DE CONCRETO PREMEZCLADO  F'C= 200 KG/CM2, T.MA. 19 MM, ACABADO ESCOBILLADO, INCLUYE: HERRAMIENTA, SUMINISTRO DE MATERIALES, CURADO, DESPERDICIOS, ACARREOS, REGLEADO, ACABADO, CIMBRA EN FRONTERAS, DESCIMBRA, COLADO, REMATES, MUESTREADO, EQUIPO Y MANO DE OBRA.</t>
  </si>
  <si>
    <t>ÁREA DE EJERCITADORES</t>
  </si>
  <si>
    <t>CANCHA DE USOS MÚLTIPLES</t>
  </si>
  <si>
    <t>GUARNICIÓN TIPO "I" EN SECCIÓN 15X35 CM DE ALTURA A BASE DE CONCRETO PREMEZCLADO F'C= 250 KG/CM2, T.M.A. 19 MM, R.N., ACABADO PULIDO, INCLUYE: CIMBRA, DESCIMBRA, COLADO, MATERIALES, CURADO, DESPERDICIOS, MANO DE OBRA, EQUIPO Y HERRAMIENTA.</t>
  </si>
  <si>
    <t>SUMINISTRO Y COLOCACIÓN DE BANCA RECTANGULAR DE PTR DE 1.50 M X 0.60 M X 0.950 M, MODELO RD-312B O SIMILAR, COLOR GRIS / BLANCO / NEGRO EN UNA SOLA PIEZA, INCLUYE: HERRAMIENTA, 4 DADOS DE CONCRETO HECHO EN OBRA F´C= 150 KG/CM2 DE 0.20X0.20X0.25 M, CIMBRA, DESCIMBRA, ACARREOS, MATERIALES, EQUIPO Y MANO DE OBRA.</t>
  </si>
  <si>
    <t>SUMINISTRO Y COLOCACIÓN  DE MÓDULO DE EJERCICIO TIPO "BARRA PARA ABDOMINALES", MODELO RD-122 O SIMILAR EN CALIDAD, MEDIDAS: 87.50 CM X 63.50 CM X 105.50 CM, INCLUYE: HERRAMIENTA, MATERIALES, ACARREOS, FIJACIÓN, EQUIPO Y MANO DE OBRA.</t>
  </si>
  <si>
    <t>SUMINISTRO Y COLOCACIÓN  DE MÓDULO DE EJERCICIO TIPO "BARRAS PARALELAS DOBLES", MODELO RD-112 O SIMILAR EN CALIDAD, MEDIDAS: 194.80 CM X 54.80 CM X 170.50 CM, INCLUYE: HERRAMIENTA, MATERIALES, ACARREOS, FIJACIÓN, EQUIPO Y MANO DE OBRA.</t>
  </si>
  <si>
    <t>SUMINISTRO Y COLOCACIÓN  DE MÓDULO DE EJERCICIO TIPO "PASAMANOS TIPO MILITAR", MODELO RD-120 O SIMILAR EN CALIDAD, MEDIDAS: 326.40 CM X 105.40 CM X 215 CM, INCLUYE: HERRAMIENTA, MATERIALES, ACARREOS, FIJACIÓN, EQUIPO Y MANO DE OBRA.</t>
  </si>
  <si>
    <t>SUMINISTRO Y COLOCACIÓN  DE MÓDULO DE JUEGO TIPO "COLUMPIO CUÁDRUPLE", MODELO RD-C248 O SIMILAR EN CALIDAD, MEDIDAS: 31.00 M X 5.40 M X 9.00 M, INCLUYE: HERRAMIENTA, MATERIALES, ACARREOS, FIJACIÓN, EQUIPO Y MANO DE OBRA.</t>
  </si>
  <si>
    <t>SUMINISTRO Y COLOCACIÓN  DE MÓDULO DE JUEGO TIPO "SERIE TRIANGULAR", MODELO RD-P211 O SIMILAR EN CALIDAD, MEDIDAS: 7.59 M X 5.57 M X 5.30 M, INCLUYE: HERRAMIENTA, MATERIALES, ACARREOS, FIJACIÓN, EQUIPO Y MANO DE OBRA.</t>
  </si>
  <si>
    <t>SUMINISTRO Y COLOCACIÓN  DE MÓDULO DE JUEGO TIPO "SERIE RESBALADILLAS", MODELO R2-C252 O SIMILAR EN CALIDAD, MEDIDAS: 5.02 M X 3.40 M X 3.34 M, INCLUYE: HERRAMIENTA, MATERIALES, ACARREOS, FIJACIÓN, EQUIPO Y MANO DE OBRA.</t>
  </si>
  <si>
    <t>SUMINISTRO Y COLOCACIÓN  DE MESA DE PING PONG CON RD DE ACERO PERFORADO, MEDIDAS: 2.71 M X 1.52 M X 0.76 M, INCLUYE: HERRAMIENTA, MATERIALES, ACARREOS, FIJACIÓN A DADO DE CONCRETO, EQUIPO Y MANO DE OBRA.</t>
  </si>
  <si>
    <t>ÁREA DE PING PONG</t>
  </si>
  <si>
    <t>ANDADORES</t>
  </si>
  <si>
    <t>PLANTILLA DE 5 CM DE ESPESOR DE CONCRETO HECHO EN OBRA DE F´C=100 KG/CM2, INCLUYE: PREPARACIÓN DE LA SUPERFICIE, NIVELACIÓN, MAESTREADO, COLADO,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</si>
  <si>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</si>
  <si>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150 KG/CM2, T.MA. 3/4", R.N., INCLUYE: HERRAMIENTA, ELABORACIÓN DE CONCRETO, ACARREOS, COLADO, VIBRADO, EQUIPO Y MANO DE OBRA.</t>
  </si>
  <si>
    <t>APLANADO DE 1.00 CM DE ESPESOR EN MURO CON MORTERO CEMENTO-ARENA 1:3, ACABADO APALILLADO FINO, INCLUYE: HERRAMIENTA, MATERIALES, ACARREOS, DESPERDICIOS, MANO DE OBRA, ANDAMIOS, PLOMEADO, NIVELADO, REGLEADO, RECORTES, EQUIPO Y MANO DE OBRA.</t>
  </si>
  <si>
    <t>SUMINISTRO Y APLICACIÓN DE PINTURA VINÍLICA LÍNEA VINIMEX PREMIUM DE COMEX O SIMILAR A DOS MANOS, EN CUALQUIER COLOR, LIMPIANDO Y PREPARANDO LA SUPERFICIE CON SELLADOR, INCLUYE: MATERIALES, ANDAMIOS, MANO DE OBRA, EQUIPO Y HERRAMIENTA.</t>
  </si>
  <si>
    <t xml:space="preserve">MURO DE BLOCK DE JALCRETO DE 11X14X28 CM A TEZÓN ASENTADO CON MORTERO CEMENTO-ARENA 1:3, ACABADO COMÚN, INCLUYE: TRAZO, NIVELACIÓN, PLOMEO, MATERIALES, DESPERDICIOS, MANO DE OBRA, HERRAMIENTA, ANDAMIOS, EQUIPO Y ACARREOS. </t>
  </si>
  <si>
    <t>GRADAS</t>
  </si>
  <si>
    <t>SUMISTRO Y COLOCACIÓN DE PLANTILLA DE 5 CM A BASE DE ARENA DE RIO CERNIDA PARA NIVELAR ADOPASTO, INCLUYE: HERRAMIENTA, TRASPALEOS, ACARREOS DEL MATERIAL HASTA EL SITIO DE SU COLOCACIÓN, EQUIPO Y MANO DE OBRA.</t>
  </si>
  <si>
    <t>SUMINISTRO Y COLOCACIÓN DE ADOPASTO MODELO DIAMANTE, MEDIDAS DE 8X40X40 CM, COLOR S.M.A., CON TIERRA VEGETAL DENTRO DE LOS HUECOS DEL ADOPASTO, INCLUYE: HERRAMIENTA, COLOCACIÓN, TIERRA VEGETAL, TRASPALEOS, ACARREOS DEL MATERIAL HASTA EL SITIO DE SU COLOCACIÓN, EQUIPO Y MANO DE OBRA.</t>
  </si>
  <si>
    <t>LOSA DE CONCRETO Y ALBAÑILERÍAS</t>
  </si>
  <si>
    <t>ACABADO OXIDADO EN PISO DE CONCRETO, A BASE DE APLICACIÓN DE OXIDANTE PARA CONCRETO EN DILUCIÓN 1:1 DE ÓXIDO COLORANTE TIPO SICONE O SIMILAR Y AGUA, TERMINADO CON CAPA DE SELLADOR DE BARNIZ NF A DOS MANOS, SEGÚN MUESTRA AUTORIZADA POR SUPERVISIÓN Y PROYECTO, INCLUYE: HERRAMIENTA, LIMPIEZA Y PREPARACIÓN DE LA SUPERFICIE, APLICACIÓN DE OXIDANTE Y ACABADO, DESPERDICIOS, ACARREOS AL SITIO DE SU UTILIZACIÓN, EQUIPO Y MANO DE OBRA.</t>
  </si>
  <si>
    <t>SUMINISTRO Y APLICACIÓN DE BARNIZ SELLADOR ACRÍLICO TRANSPARENTE NF EN PISO DE CONCRETO, RENDIMIENTO DE 80 M2 X 19 L, INCLUYE: HERRAMIENTA, LIMPIEZA DEL ÁREA PARA RECIBIR APLICACIÓN, MATERIALES, EQUIPO Y MANO DE OBRA.</t>
  </si>
  <si>
    <t>SUMINISTRO Y APLICACIÓN DE LOGO CON PLANTILLA, CON LA LEYENDA DE "n_ñ" CON PINTURA BASE ACEITE DE SECADO RÁPIDO, MATE MARCA COMEX O SIMILAR, MEDIDAS PROMEDIO DE 1.60 M X 2.29 M CONFORME A DETALLE DE PROYECTO, INCLUYE: HERRAMIENTA, LIMPIEZA Y PREPARACIÓN DE LA SUPERFICIE, MATERIALES, EQUIPO Y MANO DE OBRA.</t>
  </si>
  <si>
    <t>SUMINISTRO, FABRICACIÓN Y COLOCACIÓN DE HERRERÍA ESTRUCTURAL A BASE DE PERFILES PTR, HSS PARA BACKSTOP, DE HASTA 5.50 M DE ALTURA, DE ACUERDO AL PLANO DE DISEÑO PROPORCIONADO,  INCLUYE: HERRAMIENTA, SOLDADURA, CORTES, AJUSTES, MATERIALES MENORES, DESPERDICIOS, PRIMARIO ANTICORROSIVO, FLETES, ACARREO DE MATERIALES AL SITIO DE SU UTILIZACIÓN, EQUIPO Y MANO DE OBRA.</t>
  </si>
  <si>
    <t>SUMINISTRO Y COLOCACIÓN  DE MÓDULO DE EJERCICIO TIPO "ABDOMINAL DOBLE", MODELO IRD-106 O SIMILAR EN CALIDAD, MEDIDAS: 156 CM X 117 CM X 58 CM, INCLUYE: HERRAMIENTA, MATERIALES, ACARREOS, FIJACIÓN, EQUIPO Y MANO DE OBRA.</t>
  </si>
  <si>
    <t>SUMINISTRO Y COLOCACIÓN  DE MÓDULO DE JUEGO TIPO "RESBALADILLA DOBLE CON 4 TUBOS Y PLATAFORMA", MODELO RD-RB03 O SIMILAR EN CALIDAD, INCLUYE: HERRAMIENTA, MATERIALES, ACARREOS, FIJACIÓN, EQUIPO Y MANO DE OBRA.</t>
  </si>
  <si>
    <t>PISOS DE CONCRETO Y ALBAÑILERIAS</t>
  </si>
  <si>
    <t xml:space="preserve">FILETES Y BOLEADOS, HECHOS CON MORTERO CEMENTO-ARENA EN PROPORCIÓN 1:3, TANTO INCLINADOS COMO VERTICALES A TIRO DE HILO Y ESCUADRA,  INCLUYE: DESPERDICIOS, ANDAMIOS Y ACARREO DE MATERIALES AL SITIO DE SU UTILIZACIÓN, A CUALQUIER NIVEL. </t>
  </si>
  <si>
    <t>SUMINISTRO, HABILITADO Y COLOCACIÓN DE ARMEX DE ACERO 12X12-4 CON FY= 6,000 KG/CM2, PARA REFUERZO EN CASTILLOS Y/O DALAS, INCLUYE: MATERIALES, TRASLAPES, DESPERDICIOS, SILLETAS, HABILITADO, AMARRES, MANO DE OBRA, EQUIPO Y HERRAMIENTA.</t>
  </si>
  <si>
    <t>ANFITEATRO</t>
  </si>
  <si>
    <t>CIMIENTO DE MAMPOSTERÍA DE PIEDRA BRAZA, ASENTADA CON MORTERO CEMENTO-ARENA  EN PROPORCIÓN 1:3, INCLUYE: MATERIALES, DESPERDICIOS, HERRAMIENTAS, LIMPIEZA, MANO DE OBRA Y ACARREO DE MATERIALES AL SITIO DE SU UTILIZACIÓN.</t>
  </si>
  <si>
    <t xml:space="preserve">MAMPOSTERÍA DE PIEDRA BRAZA ASENTADA CON MORTERO CEMENTO-ARENA 1:3, ACABADO APARENTE DOS CARAS, DE 0.00 A 3.00 M DE ALTURA, INCLUYE: SELECCIÓN DE PIEDRA, MATERIALES, DESPERDICIOS, MANO DE OBRA, HERRAMIENTA, ANDAMIOS, EQUIPO Y ACARREOS. </t>
  </si>
  <si>
    <t xml:space="preserve">MAMPOSTERÍA DE PIEDRA BRAZA ASENTADA CON MORTERO CEMENTO-ARENA 1:3, ACABADO APARENTE A UNA CARA, DE 0.00 A 3.00 M DE ALTURA, INCLUYE: SELECCIÓN DE PIEDRA, MATERIALES, DESPERDICIOS, MANO DE OBRA, HERRAMIENTA, ANDAMIOS, EQUIPO Y ACARREOS. 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</si>
  <si>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</si>
  <si>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PISO DE 10 CM DE ESPESOR A BASE DE CONCRETO PREMEZCLADO  F'C= 200 KG/CM2, T.MA. 3/4", ACABADO SEMIPULIDO, INCLUYE: HERRAMIENTA, SUMINISTRO DE MATERIALES, CURADO CON AGUA, DESPERDICIOS, ACARREOS, REGLEADO, ACABADO, CIMBRA EN FRONTERAS, DESCIMBRA, COLADO, REMATES, MUESTREADO, EQUIPO Y MANO DE OBRA.</t>
  </si>
  <si>
    <t>RED DE ALUMBRADO PÚBLICO</t>
  </si>
  <si>
    <t>ALUMBRADO PÚBLICO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</si>
  <si>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</si>
  <si>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</si>
  <si>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</si>
  <si>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E INSTALACIÓN DE CURVA PVC CONDUIT S. P. DE 21 MM, INCLUYE: HERRAMIENTA, MATERIAL, DESPERDICIO, ACARREO AL SITIO DE COLOCACIÓN, GUIADO Y MANO DE OBRA.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</si>
  <si>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</si>
  <si>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</si>
  <si>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 xml:space="preserve">SUMINISTRO Y COLOCACIÓN DE GRAVA DE 3/4", PARA FONDO DE REGISTRO ELÉCTRICO, INCLUYE: HERRAMIENTA, ACARREOS Y MANO DE OBRA. </t>
  </si>
  <si>
    <t>SUMINISTRO Y COLOCACIÓN DE LUMINARIA PUNTA DE POSTE DE 54 W LED 4000°K, 120/277V IP-66, RESISTENTE A VANDALISMO IK-10 MARCA SIMON O SIMILAR, MOD. ALTIYF-BTF-5-SA-NDL-54W700-IAMXP-1N-C1-GY9007, INCLUYE: HERRAMIENTA, SUMINISTRO, FLETES, ACARREOS, ELEVACIÓN, CONEXIONES, PRUEBAS, EQUIPO Y MANO DE OBRA</t>
  </si>
  <si>
    <t>SUMINISTRO Y COLOCACIÓN DE POSTE DE SECCIÓN CIRCULAR TIPO CÓNICO PARA ALUMBRADO PÚBLICO DE 5.50 M DE ALTURA, PUNTA POSTE CON NIPLE PARA MONTAJE DE LUMINARIA  DE DIÁMETRO SEGÚN ESPECIFICACIÓN DE LUMINARIA Y CON PLACA BASE DE 280 X 280 MM Y UN ESPESOR DE 19 MM (3/4"), CON 4 BARRENOS  DISTANCIADOS  A 190 MM ENTRE EJES, CON 4 BARRENOS DE  28.6 MM DE DIÁMETRO, CON REGISTRO PARA CONEXIONES DE 195 MM DE LONGITUD X 80 MM DE ANCHO DE FORMA OVALADA, CON UNA TAPA TROQUELADA OVALADA DE ACUERDO A DIBUJO ESQUEMÁTICO, QUE SE  FIJARA MEDIANTE DOS TORNILLOS EN LOS EXTREMOS LONGITUDINALES UBICADA A 60 CM DESDE LA BASE, PINTURA PRIMARIO ANTICORROSIVO ROJO OXIDO Y PINTURA PARA ACABADO SEGÚN COLOR ACORDADO CON LA SUPERVISIÓN DE OBRA, INCLUYE: HERRAMIENTA, SUMINISTRO, FLETES, ACARREOS, ELEVACIÓN, PLOMEADO, EQUIPO Y MANO DE OBRA.</t>
  </si>
  <si>
    <t>SUMINISTRO Y COLOCACIÓN DE POSTE DE SECCIÓN CIRCULAR  TIPO CÓNICO PARA ALUMBRADO PÚBLICO DE 9.0 M DE ALTURA, PUNTA POSTE CON NIPLE PARA MONTAJE DE CRUCETA DE DIÁMETRO SEGÚN ESPECIFICACIÓN DE CRUCETA CLT-22A PARA 2 REFLECTORES Y CON PLACA BASE DE 280 X 280 MM. Y UN ESPESOR DE 12.7 MM. (1/2"), CON 4 BARRENOS  DISTANCIADOS  A 190 MM. ENTRE EJES, CON 4 BARRENOS DE  28.6 MM. DE DIÁMETRO, CON REGISTRO PARA CONEXIONES DE 195 MM DE LONGITUD X 80 MM DE ANCHO DE FORMA OVALADA, CON UNA TAPA TROQUELADA OVALADA DE ACUERDO A DIBUJO ESQUEMÁTICO, QUE SE  FIJARA MEDIANTE DOS TORNILLOS EN LOS EXTREMOS LONGITUDINALES UBICADA A 60 CM DESDE LA BASE, PINTURA PRAIMER ANTICORROSIVA ROJO OXIDO Y PINTURA PARA ACABADO SEGÚN COLOR ACORDADO CON LA SUPERVISIÓN DE OBRA, INCLUYE: HERRAMIENTA, SUMINISTRO, FLETES, ACARREOS, ELEVACIÓN, PLOMEADO, EQUIPO Y MANO DE OBRA.</t>
  </si>
  <si>
    <t>SUMINISTRO Y COLOCACIÓN DE CRUCETA PARA MONTAJE DE 2 REFLECTORES EN PUNTA POSTE CAT.  CLT-22A MARCA PEC DE PUEBLA, PINTURA PRAIMER ANTICORROSIVA ROJO OXIDO Y PINTURA PARA ACABADO SEGÚN COLOR ACORDADO CON LA SUPERVISIÓN DE OBRA, INCLUYE: HERRAMIENTA, SUMINISTRO, FLETES, ACARREOS, ELEVACIÓN, PLOMEADO, EQUIPO Y MANO DE OBRA.</t>
  </si>
  <si>
    <t>SUMINISTRO E INSTALACIÓN DE SISTEMA DE TIERRA, INCLUYE: 1 VARILLA COOPER WELD 5/8 X 3.00 M, CARGA CADWELD NO 90, 4.00 M DE CABLE DE COBRE DESNUDO CAL 2, CONECTOR DE VARILLA DE 5/8", INCLUYE: MANO DE OBRA, EQUIPO Y HERRAMIENTA.</t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</si>
  <si>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</si>
  <si>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</si>
  <si>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60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</si>
  <si>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</si>
  <si>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t>TERMINAL ZAPATA PARA TIERRA, DE ALUMINIO BIMETALICO PARA ALOJAR CABLES CALIBRE DESDE 14 AWG HASTA 2 AWG, CON UN ORIFICIO D FIJACIÓN DE 1/4", OPRESOR TIPO ALLEN. INCLUYE PIJABROCA DE 1/4" X 1", GALVANIZADA, CABEZA HEXAGONAL.</t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</si>
  <si>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</si>
  <si>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TAPONADO DE DUCTOS EN EL REGISTRO DE ALUMBRADO DE 35 MM DE Ø, POSTERIOR A LA INSTALACIÓN DEL CABLEADO CON ESPUMA DE POLIURETANO (SELLO DUCTO) O SIMILAR, INCLUYE: HERRAMIENTA, MATERIALES, ACARREOS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</si>
  <si>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</si>
  <si>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</si>
  <si>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</si>
  <si>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(3) CONECTORES DERIVADOR DE ALUMINIO A COMPRESIÓN TIPO "H" CAL. 6- 2 AWG BIMETÁLICO CAT. YHO100 BURNDY,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</si>
  <si>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</si>
  <si>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</si>
  <si>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</si>
  <si>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SUMINISTRO E INSTALACIÓN DE CABLE DE ACERO CON RECUBRIMIENTO DE COBRE TIPO CONDUCLAD ACS7 NO. 9 (46.44 MM2) MCA. CONDUMEX O SIMILAR, INCLUYE: HERRAMIENTA, MATERIALES,  DESPERDICIOS, EQUIPO Y MANO DE OBRA.</t>
  </si>
  <si>
    <t>ASENTAMIENTO DE PLACAS METÁLICAS DE POSTES A BASE DE GROUT NO METÁLICO, INCLUYE: MATERIALES, MANO DE OBRA, EQUIPO Y HERRAMIENTA.</t>
  </si>
  <si>
    <t>MURETE DE MEDICIÓN</t>
  </si>
  <si>
    <t>CIMBRA ACABADO COMÚN EN LOSAS A BASE DE MADERA DE PINO DE 3A, INCLUYE: HERRAMIENTA, SUMINISTRO DE MATERIALES, ACARREOS, CORTES, HABILITADO, CIMBRADO, DESCIMBRA, EQUIPO Y MANO DE OBRA.</t>
  </si>
  <si>
    <t>MURO DE BLOCK DE JALCRETO SÓLIDO, DE 14 CM DE ESPESOR PROMEDIO, A SOGA, CON BLOCK 11 X 14 X 28 CM, ACABADO COMÚN, ASENTADO CON MORTERO CEMENTO-ARENA EN PROPORCIÓN 1:3, INCLUYE: TRAZO, NIVELACIÓN, PLOMEO, ANDAMIOS, MATERIALES, DESPERDICIOS, MANO DE OBRA, LIMPIEZA, ACARREO DE MATERIALES AL SITIO DE SU UTILIZACIÓN A CUALQUIER ALTURA Y HERRAMIENTA.</t>
  </si>
  <si>
    <t>APLANADO DE 2 CM DE ESPESOR EN MURO CON MORTERO CEMENTO-ARENA 1:4, ACABADO APALILLADO,  INCLUYE: MATERIALES, ACARREOS, DESPERDICIOS, MANO DE OBRA, PLOMEADO, NIVELADO, REGLEADO, RECORTES, MANO DE OBRA, EQUIPO Y HERRAMIENTA.</t>
  </si>
  <si>
    <t>BOQUILLA DE 15 A 20 CM DE ANCHO, CON MORTERO CEMENTO ARENA PROPORCIÓN 1:3, TERMINADO APALILLADO, EN APERTURA DE VANOS DE PUERTAS Y VENTANAS, INCLUYE: SUMINISTRO, PULIDO, MANO DE OBRA, HERRAMIENTA Y EQUIPO.</t>
  </si>
  <si>
    <t>SUMINISTRO Y APLICACIÓN DE PINTURA VINÍLICA LÍNEA VINIMEX PREMIUM DE COMEX A DOS MANOS DE 0.00 M A 3.00 M, EN CUALQUIER COLOR, LIMPIANDO Y PREPARANDO LA SUPERFICIE CON SELLADOR, INCLUYE: MATERIALES, ANDAMIOS, MANO DE OBRA, EQUIPO Y HERRAMIENTA.</t>
  </si>
  <si>
    <t>PUERTAS FABRICADAS CON BASTIDORES DE PTR DE 2" X 1",  CON REJILLA DE CELOSÍA TIPO "Z", EN LA PARTE SUPERIOR Y FORRADO CON LAMINA LISA CAL. 14, PRIMARIO ANTICORROSIVO, PINTADA CON PINTURA DE ESMALTE, COLOR GRIS SEMI MATE,  4 ANCLAS CON ÁNGULO DE 1" DE 20 CM, INCLUYE: MATERIALES, MANO DE OBRA, EQUIPO Y HERRAMIENTA.</t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</si>
  <si>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</si>
  <si>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t>SUMINISTRO E INSTALACIÓN DE CONTROL PARA ALUMBRADO DE CANCHA DEPORTIVA INTEGRADO POR: (1) GABINETE CLASIFICACIÓN NEMA 4X (IP66), DE DIMENSIONES MÍNIMAS 40 X 30 X 20 CM, CON RECUBRIMIENTO DE PINTURA EN POLIÉSTER TEXTURIZADO COLOR RAL7035, CON CHAPA MARCA SOUTHCO MODELO E3-110-25, (1) INTERRUPTOR TERMO MAGNÉTICO EN CAJA MOLDEADA DE 3 X 30 AMP, SIN GABINETE, TIPO FAL, ALTA CAPACIDAD INTERRUPTIVA, 25 KA @ 240 VCA, 600 VCA, 60 HZ, CON TERMINALES PARA CONECTAR CON CONDUCTORES DE CU O AL, DE LÍNEA Y CARGA, CALIBRE MÍNIMO 14 AWG, CALIBRE MÁXIMO 3/0 AWG. TEMPERATURA AMBIENTE DE FUNCIONAMIENTO 40°C. QUE CUMPLA CON LA NORMA NMX-J-266-ANCE-2014, (1) CONTACTOR ELECTROMAGNÉTICO 3 POLOS, SIN GABINETE, TAMAÑO NEMA 1 PARA 30 AMP, CLASE 8502 TIPO SA, PARA UNA TENSIÓN MÁXIMA DE 600 VCA. LA BOBINA DEBE OPERAR A 220 VCA, 60 HERTZ. CONTAR CON CERTIFICADOS QUE ACREDITEN EL CUMPLIMIENTO DE LAS NORMAS: NMX-J-290-ANCE-1999, NMX-J-118/1-ANCE-2000, O EN SU DEFECTO IEC 947-4-1 O 60947-4-1, EL ENCENDIDO APAGADO DEL SISTEMA ES CONTROLADO MEDIANTE INTERRUPTOR DIGITAL DE RELOJ MCA. TORK CAT. E101B, INCLUYE: HERRAMIENTA, CABLEADO INTERNO, SUMINISTRO DE MATERIALES, ACARREOS, ELEVACIÓN, MATERIALES PARA SUJECIÓN, MANO DE OBRA, CONEXIÓN Y PRUEBAS.</t>
  </si>
  <si>
    <t>SUMINISTRO Y COLOCACIÓN DE LUMINARIA TIPO REFLECTOR MONTAJE EN CRUCETA, OPERA MODULO INTEGRADO LED 165 W, 120-277 V, 5000K, PHILIPS. O SIMILAR, FLOODLIGHT LED, INCLUYE: HERRAMIENTA, SUMINISTRO, FLETES, ACARREOS, ELEVACIÓN, CONEXIONES, PRUEBAS, EQUIPO Y MANO DE OBRA.</t>
  </si>
  <si>
    <t>SUMINISTRO E INSTALACIÓN DE TUBO PVC CONDUIT S. P. DE 35 MM, INCLUYE: HERRAMIENTA, MATERIAL, DESPERDICIO, ACARREO AL SITIO DE COLOCACIÓN, GUIADO Y MANO DE OBRA.</t>
  </si>
  <si>
    <t>SUMINISTRO Y COLOCACIÓN DE CONECTOR MÚLTIPLE EN BAJA TENSIÓN 600 (6V), INCLUYE: HERRAMIENTA, MATERIAL, EQUIPO Y MANO DE OBRA.</t>
  </si>
  <si>
    <t>DESMONTAJE Y RETIRO DE JUEGO INFANTIL "COLUMPIO", A BASE DE HERRERÍA, SIN RECUPERACIÓN. INCLUYE: HERRAMIENTA, DEMOLICIÓN DE DADOS DE CONCRETO, ACARREOS HACÍA ALMACÉN DE LA OBRA Y POSTERIOR RETIRO FUERA DE LA OBRA DONDE INDIQUE SUPERVISOR, EQUIPO Y MANO DE OBRA.</t>
  </si>
  <si>
    <t>DESMONTAJE Y RETIRO DE JUEGO INFANTIL "RESBALADILLA" A BASE DE HERRERÍA, SIN RECUPERACIÓN.  INCLUYE: HERRAMIENTA, DEMOLICIÓN DE DADOS DE CONCRETO, ACARREOS HACÍA ALMACÉN DE LA OBRA Y POSTERIOR RETIRO FUERA DE LA OBRA DONDE INDIQUE SUPERVISOR, EQUIPO Y MANO DE OBRA.</t>
  </si>
  <si>
    <t xml:space="preserve">DESPALME DE TERRENO NATURAL POR MEDIOS MECÁNICOS, DE 15 CM DE ESPESOR, INCLUYE: ACARREO DEL MATERIAL PARA SU POSTERIOR RETIRO, EQUIPO Y MANO DE OBRA. </t>
  </si>
  <si>
    <t>A</t>
  </si>
  <si>
    <t>B</t>
  </si>
  <si>
    <t>C</t>
  </si>
  <si>
    <t>C1</t>
  </si>
  <si>
    <t>C2</t>
  </si>
  <si>
    <t>C3</t>
  </si>
  <si>
    <t>D</t>
  </si>
  <si>
    <t>D1</t>
  </si>
  <si>
    <t>D2</t>
  </si>
  <si>
    <t>D3</t>
  </si>
  <si>
    <t>E</t>
  </si>
  <si>
    <t>E1</t>
  </si>
  <si>
    <t>E2</t>
  </si>
  <si>
    <t>E3</t>
  </si>
  <si>
    <t>F</t>
  </si>
  <si>
    <t>F1</t>
  </si>
  <si>
    <t>F2</t>
  </si>
  <si>
    <t>F3</t>
  </si>
  <si>
    <t>G</t>
  </si>
  <si>
    <t>G1</t>
  </si>
  <si>
    <t>G2</t>
  </si>
  <si>
    <t>G3</t>
  </si>
  <si>
    <t>H</t>
  </si>
  <si>
    <t>H1</t>
  </si>
  <si>
    <t>H2</t>
  </si>
  <si>
    <t>H3</t>
  </si>
  <si>
    <t>I</t>
  </si>
  <si>
    <t>I1</t>
  </si>
  <si>
    <t>I2</t>
  </si>
  <si>
    <t>I3</t>
  </si>
  <si>
    <t>I4</t>
  </si>
  <si>
    <t>I5</t>
  </si>
  <si>
    <t>I6</t>
  </si>
  <si>
    <t>J</t>
  </si>
  <si>
    <t>K</t>
  </si>
  <si>
    <t>ÁREAS VERDES</t>
  </si>
  <si>
    <t xml:space="preserve">SUMINISTRO Y PLANTACIÓN DE ÁRBOL TEPEHUAJE  DE MÍNIMO 2.00 M DE ALTURA Y 2" DE DIÁMETRO EN TRONCO, INCLUYE: HERRAMIENTA, EXCAVACIÓN, CAPA  DE TIERRA VEGETAL, AGUA PARA RIEGO, MANO DE OBRA, RIEGO Y CUIDADOS POR 30 DÍAS. 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</si>
  <si>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</si>
  <si>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ÁRBOL PRIMAVERA  DE MÍNIMO 2.00 M DE ALTURA Y 2" DE DIÁMETRO EN TRONCO, INCLUYE: HERRAMIENTA, EXCAVACIÓN, CAPA  DE TIERRA VEGETAL, AGUA PARA RIEGO, MANO DE OBRA, RIEGO Y CUIDADOS POR 30 DÍAS.</t>
  </si>
  <si>
    <t>SUMINISTRO Y PLANTACIÓN DE ÁRBOL JACARANDA DE MÍNIMO 2.00 M DE ALTURA Y 2" DE DIÁMETRO EN TRONCO, INCLUYE: HERRAMIENTA, EXCAVACIÓN, CAPA  DE TIERRA VEGETAL, AGUA PARA RIEGO, MANO DE OBRA, RIEGO Y CUIDADOS POR 30 DÍAS.</t>
  </si>
  <si>
    <t>SUMINISTRO Y PLANTACIÓN DE PLANTA ROMERO DE HASTA 30 A 50 CM DE LARGO, INCLUYE: HERRAMIENTA, EXCAVACIÓN, CAPA DE TIERRA VEGETAL, AGUA PARA RIEGO, MANO DE OBRA Y CUIDADOS POR 30 DÍAS.</t>
  </si>
  <si>
    <t>SUMINISTRO Y COLOCACIÓN DE TIERRA VEGETAL PREPARADA PARA JARDINERÍA, INCLUYE: SUMINISTRO, ACARREO, COLOCACIÓN, MANO DE OBRA, EQUIPO Y HERRAMIENTA.</t>
  </si>
  <si>
    <t>K1</t>
  </si>
  <si>
    <t>K2</t>
  </si>
  <si>
    <t>L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</si>
  <si>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</si>
  <si>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</si>
  <si>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>SUMINISTRO Y PLANTACIÓN DE ÁRBOL TABACHIN ROJO DE MÍNIMO 2.00 M DE ALTURA Y 2" DE DIÁMETRO EN TRONCO, INCLUYE: HERRAMIENTA, EXCAVACIÓN, CAPA  DE TIERRA VEGETAL, AGUA PARA RIEGO, MANO DE OBRA, RIEGO Y CUIDADOS POR 30 DÍAS.</t>
  </si>
  <si>
    <t>SUMINISTRO Y PLANTACIÓN DE PLANTA ALGODONCILLO DE HASTA 30 A 50 CM DE LARGO, INCLUYE: HERRAMIENTA, EXCAVACIÓN, CAPA DE TIERRA VEGETAL, AGUA PARA RIEGO, MANO DE OBRA Y CUIDADOS POR 30 DÍAS.</t>
  </si>
  <si>
    <t>SUMINISTRO Y PLANTACIÓN DE PLANTA SALVIA AZUL DE HASTA 30 A 50 CM DE LARGO, INCLUYE: HERRAMIENTA, EXCAVACIÓN, CAPA DE TIERRA VEGETAL, AGUA PARA RIEGO, MANO DE OBRA Y CUIDADOS POR 30 DÍAS.</t>
  </si>
  <si>
    <t>SUMINISTRO Y PLANTACIÓN DE PLANTA IPOMEA DE HASTA 30 A 50 CM DE LARGO, INCLUYE: HERRAMIENTA, EXCAVACIÓN, CAPA DE TIERRA VEGETAL, AGUA PARA RIEGO, MANO DE OBRA Y CUIDADOS POR 30 DÍAS.</t>
  </si>
  <si>
    <t>Construcción del parque local (Afuera) "Cabañitas", ubicado en la confluencia de la calle Calzada del Vergel, calle Jardines del Vergel Oriente, colonia Jardines del Vergel, Municipio de Zapopan, Jalisco</t>
  </si>
  <si>
    <t>DOPI-MUN-CUSMAX-EP-LP-092-2023</t>
  </si>
  <si>
    <t>GUARNICIÓN TIPO "I" EN SECCIÓN 15 X 35 CM DE ALTURA A BASE DE CONCRETO PREMEZCLADO F'C= 200 KG/CM2., T.M.A. 19 MM., R.N., ACABADO COMÚN EN COSTADOS Y PULIDO EN CORONA, INCLUYE: HERRAMIENTA, CIMBRA, DESCIMBRA, COLADO, CURADO, MATERIALES, EQUIPO Y MANO DE OBRA.</t>
  </si>
  <si>
    <t>BOQUILLA DE 28 A 32 CM DE ANCHO, CON MORTERO CEMENTO ARENA PROPORCIÓN 1:3, TERMINADO APALILLADO FINO, INCLUYE: MATERIALES, ACARREOS, DESPERDICIOS, MANO DE OBRA, PLOMEADO, NIVELADO, REGLEADO, RECORTES, MANO DE OBRA, EQUIPO Y HERRAMIENTA.</t>
  </si>
  <si>
    <t>CIMBRA EN LOSAS, ACABADO APARENTE, INCLUYE: SUMINISTRO DE MATERIALES, ACARREOS, CORTES, HABILITADO, CIMBRADO, CHAFLANES, DESCIMBRADO, MANO DE OBRA, LIMPIEZA, EQUIPO Y HERRAMIENTA.</t>
  </si>
  <si>
    <t>CIMBRA EN MUROS, ACABADO COMÚN, INCLUYE: SUMINISTRO DE MATERIALES, ACARREOS, CORTES, HABILITADO, CIMBRADO, CHAFLANES, DESCIMBRADO, MANO DE OBRA, LIMPIEZA, EQUIPO Y HERRAMIENTA.</t>
  </si>
  <si>
    <t>GRADA DE CONCRETO PREMEZCLADO BOMBEABLE F'C= 250 KG/CM2 CON AGREGADO SUPERFICIAL DE GRAVILLA DE 3/8"  (5 KG POR 1 M2), DE 5 CM DE ESPESOR, ACABADO LAVADO, INCLUYE: HERRAMIENTA, ACARREOS, PREPARACIÓN DE LA SUPERFICIE, NIVELACIÓN, CIMBRADO, DESCIMBRADO,  COLADO, VIBRADO, SUMINISTRO DE MATERIALES, EQUIPO Y MANO DE OBRA.</t>
  </si>
  <si>
    <r>
      <rPr>
        <sz val="8"/>
        <color rgb="FF000000"/>
        <rFont val="Isidora Bold"/>
      </rPr>
      <t>SUMINISTRO E INSTALACIÓN DE TUBO PAD RD 19 DE 35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</si>
  <si>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t>SUMINISTRO E INSTALACIÓN DE TUBO PVC CONDUIT S. P. DE 21 MM, INCLUYE: HERRAMIENTA, MATERIAL, DESPERDICIO, ACARREO AL SITIO DE COLOCACIÓN, GUIADO Y MANO DE OBRA.</t>
  </si>
  <si>
    <t xml:space="preserve">PREPARACIÓN PARA ACOMETIDA MONOFÁSICA ELÉCTRICA EN BAJA TENSIÓN, 1F-3H, CON MURETE PREFABRICADO CON BASE ENCHUFE DE 4 TERMINALES PARA 100A Y CENTRO DE CARGA DE 2P, CABLE DE COBRE THW-LS CAL. 8 AWG, TUBO CONDUIT PARED DELGADA DE 1/2", VARILLA DE TIERRA Y CONECTOR, CONFORME A LA NORMA DE MEDICIÓN CFE DX EM-BT104, INCLUYE: HERRAMIENTA, MATERIALES, DESPERDICIOS, EQUIPO Y MANO DE OBRA.     </t>
  </si>
  <si>
    <t>SUMINISTRO Y COLOCACIÓN DE CONTACTO DOBLE MONOPOLAR CON PLACA PARA INTEMPERIE, INCLUYE: HERRAMIENTA, CAJA RECTANGULAR FS, RANURAS, NIVELACION, CONEXIÓN, PRUEBAS, EQUIPO Y MANO DE OBRA.</t>
  </si>
  <si>
    <t>SUMINISTRO E INSTALACIÓN DE CABLE DE COBRE THHW, 600 V, CAL. 12 MONOPOLAR, COLOR BLANCO-NEGRO-VERDE, CONDUMEX O SIMILAR, INCLUYE: HERRAMIENTA, MATERIALES, CONEXIÓN, PRUEBAS, EQUIPO Y MANO DE OBRA.</t>
  </si>
  <si>
    <t>SUMINISTRO E INSTALACIÓN DE CONECTOR PARA TUBO CONDUIT GALVANIZADO DE 21 MM, INCLUYE: HERRAMIENTA, MATERIAL, ACARREO AL SITIO DE COLOCACIÓN, GUIADO Y MANO DE OBRA.</t>
  </si>
  <si>
    <t>SUMINISTRO E INSTALACIÓN DE TUBO CONDUIT GALVANIZADO DE 21 MM, INCLUYE: HERRAMIENTA, MATERIAL, ACARREO AL SITIO DE COLOCACIÓN, GUIADO Y MANO DE OBRA.</t>
  </si>
  <si>
    <t>SISTEMA DE RIEGO</t>
  </si>
  <si>
    <t>M1</t>
  </si>
  <si>
    <t>N</t>
  </si>
  <si>
    <t>L1</t>
  </si>
  <si>
    <t>L2</t>
  </si>
  <si>
    <t>ESTRUCTURA</t>
  </si>
  <si>
    <t>CIMENTACIÓN</t>
  </si>
  <si>
    <t>SUMINISTRO, HABILITADO Y MONTAJE DE ANCLA DE ACERO A-36 A BASE DE REDONDO LISO DE 3/4" DE DIÁMETRO, CON UN DESARROLLO TOTAL DE 65 CM CON ROSCA EN LA PARTE SUPERIOR DE 15 CM, INCLUYE: HERRAMIENTA, ACARREOS, 2 TUERCAS HEXAGONALES DE 3/4" ESTRUCTURALES PESADA GRADO 2H CON RONDANA PLANA, CORTES, FIJACIÓN, NIVELADO, MATERIALES, EQUIPO Y MANO DE OBRA.</t>
  </si>
  <si>
    <t>SUMINISTRO, HABILITADO Y MONTAJE DE ANCLA DE ACERO A-36 A BASE DE REDONDO LISO DE 3/4" DE DIÁMETRO, CON UN DESARROLLO TOTAL DE 45 CM CON ROSCA EN LA PARTE SUPERIOR DE 15 CM, INCLUYE: HERRAMIENTA, ACARREOS, 2 TUERCAS HEXAGONALES DE 3/4" ESTRUCTURALES PESADA GRADO 2H CON RONDANA PLANA, CORTES, FIJACIÓN, NIVELADO, MATERIALES, EQUIPO Y MANO DE OBRA.</t>
  </si>
  <si>
    <t>SUMINISTRO, HABILITADO Y MONTAJE DE ANCLA DE ACERO A-36 A BASE DE REDONDO LISO DE 3/4" DE DIÁMETRO, CON UN DESARROLLO TOTAL DE 50 CM CON ROSCA EN LA PARTE SUPERIOR DE 15 CM, INCLUYE: HERRAMIENTA, ACARREOS, 2 TUERCAS HEXAGONALES DE 3/4" ESTRUCTURALES PESADA GRADO 2H CON RONDANA PLANA, CORTES, FIJACIÓN, NIVELADO, MATERIALES, EQUIPO Y MANO DE OBRA.</t>
  </si>
  <si>
    <t>SUMINISTRO, HABILITADO Y MONTAJE DE OREJAS A BASE PLACA EN DIFERENTES CALIBRES Y/O ESPESORES DE ACERO A-36, TERMINADO CON PRIMARIO ANTICORROSIVO, INCLUYE: HERRAMIENTA, MATERIALES, CORTES, DESPERDICIOS, EQUIPO Y MANO DE OBRA.</t>
  </si>
  <si>
    <t>SUMINISTRO DE CABLE GALVANIZADO PARA TENSOR O CATENARIA DE 1/2", INCLUYE: MATERIALES, MANO DE OBRA, HABILITADO, CORTES, EQUIPO, Y HERRAMIENTA.</t>
  </si>
  <si>
    <t>SUMINISTRO DE CABLE GALVANIZADO PARA TENSOR O CATENARIA DE 3/4", INCLUYE: MATERIALES, MANO DE OBRA, HABILITADO, CORTES, EQUIPO, Y HERRAMIENTA.</t>
  </si>
  <si>
    <t>SUMINISTRO DE CABLE GALVANIZADO PARA TENSOR O CATENARIA DE 1", INCLUYE: MATERIALES, MANO DE OBRA, HABILITADO, CORTES, EQUIPO, Y HERRAMIENTA.</t>
  </si>
  <si>
    <t>SUMINISTRO DE TENSORES TIPO QUIJADA QUIJADA DE 3/4" X 9" PARA LA FIJACIÓN DE LA MEMBRANA, INCLUYE: MATERIALES, MANO DE OBRA, HERRAMIENTA Y EQUIPO.</t>
  </si>
  <si>
    <t>SUMINISTRO DE TENSORES TIPO QUIJADA QUIJADA DE 1" X 12" PARA LA FIJACIÓN DE LA MEMBRANA, INCLUYE: MATERIALES, MANO DE OBRA, HERRAMIENTA Y EQUIPO.</t>
  </si>
  <si>
    <t>SUMINISTRO DE GRILLETE DE 3/4" PARA LA FIJACIÓN DE LA MEMBRANA, INCLUYE: MATERIALES, MANO DE OBRA, HERRAMIENTA Y EQUIPO.</t>
  </si>
  <si>
    <t>SUMINISTRO DE GRILLETE DE 7/8" PARA LA FIJACIÓN DE LA MEMBRANA, INCLUYE: MATERIALES, MANO DE OBRA, HERRAMIENTA Y EQUIPO.</t>
  </si>
  <si>
    <t>SUMINISTRO DE TERMINALES VACIADAS EN DIFERENTES CALIBRES DE 1/2" PARA LA FIJACIÓN DE LA MEMBRANA, INCLUYE: MATERIALES, MANO DE OBRA, HERRAMIENTA Y EQUIPO.</t>
  </si>
  <si>
    <t>SUMINISTRO DE TERMINALES VACIADAS EN DIFERENTES CALIBRES DE 3/4" PARA LA FIJACIÓN DE LA MEMBRANA, INCLUYE: MATERIALES, MANO DE OBRA, HERRAMIENTA Y EQUIPO.</t>
  </si>
  <si>
    <t>SUMINISTRO DE TERMINALES PRENSADAS TIPO ROSCADA DE 1"  Y LONGITUD DE 40 CM TOTALES CON UNA ROSCA DE 20 CM PARA CABLES DE CATENARIAS, INCLUYE: MATERIALES, MANO DE OBRA, HERRAMIENTA Y EQUIPO.</t>
  </si>
  <si>
    <t>SUMINISTRO, HABILITADO Y MONTAJE DE PLACA DE ACERO A-36 DE DIFERENTES ESPESORES PARA TENSAR LONA (MEMBRANA), PLACA DE ACUERDO A DETALLES DE PROYECTO, INCLUYE: HERRAMIENTA, TRAZO, PERFORACIONES DE 1/4", NIVELADO, CORTES, DESPERDICIOS, PRIMARIO ANTICORROSIVO, MATERIALES, FIJACIÓN, EQUIPO Y MANO DE OBRA.</t>
  </si>
  <si>
    <t>L3</t>
  </si>
  <si>
    <t>CIMBRA ACABADO COMÚN EN ZAPATAS Y DADOS DE CIMENTACIÓN A BASE DE MADERA DE PINO DE 3A, INCLUYE: HERRAMIENTA, SUMINISTRO DE MATERIALES, ACARREOS, CORTES, HABILITADO, CIMBRADO, DESCIMBRA,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</si>
  <si>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</si>
  <si>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ESTRUCTURA DE LONARIA</t>
  </si>
  <si>
    <t>CUBIERTA</t>
  </si>
  <si>
    <t xml:space="preserve">SUMINISTRO, CONFECCIÓN E INSTALACIÓN DE MEMBRANA PRETENSADA DE FÁBRICA (PRECONTRAINT), MODELO FLEXLIGHT ADVANCED 902 S2 O SIMILAR EN CALIDAD, ESFUERZO MÁXIMO DE 409 KG/M, RESISTENCIA DE 1,734 KG/M, FACTOR DE SEGURIDAD MÍNIMO DE 4.24, COMPUESTA DE TEJIDO DTEX Y MICROFILAMENTOS REVESTIDOS DE FLORURO DE POLIVINILIDENO PVC Y RECUBIERTO CON TRATAMIENTO DE PVDF PLASTIFICADO, CUMPLE CON ISO 9001, ISO 14001, INCLUYE: CARTA GARANTÍA DEL PROVEEDOR DE 15 AÑOS, HERRAMIENTA, MATERIALES, PATRONAJE, ACARREOS, ELEVACIONES, CORTES, DESPERDICIOS, SISTEMA DE FIJACIÓN CON CABLE CATENARIO DE 1/2" TIPO BARRACUDA EIPS 6X19 CON ALMA DE ACERO GALVANIZADO, TERMINAL VACIADA ABIERTA EN UN EXTREMO Y TERMINAL VACIADA CERRADA EN OTRO, AMBAS DE ACERO FORJADO GALVANIZADO EN CALIENTE, VACIADAS CON RESINA Y CUMPLA NORMA ASTM D695, TENSOR QUIJADA - QUIJADA DE 3/4" X 6" EN UN EXTREMO, DE ACERO FORJADO GALVANIZADO EN CALIENTE CON ROSCA UNC., EQUIPO Y MANO DE OBRA CALIFICADA. </t>
  </si>
  <si>
    <t>SUMINISTRO Y COLOCACIÓN DE CONCRETO PREMEZCLADO F´C= 250 KG/CM2, T.M.A. 19 MM, R.N., REV. 14 CM, INCLUYE: HERRAMIENTA, MATERIALES, COLADO, VIBRADO, DESCIMBRA, CURADO, PRUEBAS DE LABORATORIO, EQUIPO Y MANO DE OBRA.</t>
  </si>
  <si>
    <t>SUMINISTRO Y COLOCACIÓN DE CONCRETO PREMEZCLADO BOMBEABLE F´C= 250 KG/CM2, T.M.A. 19 MM, R.N., REV. 16 CM, INCLUYE: HERRAMIENTA, MATERIALES, COLADO, VIBRADO, DESCIMBRA, CURADO, PRUEBAS DE LABORATORIO, EQUIPO Y MANO DE OBRA.</t>
  </si>
  <si>
    <t>SUMINISTRO, HABILITADO Y MONTAJE DE PLACAS BASE Y/O CONEXIONES, A BASE DE ACERO A-36,  DIFERENTES MEDIDAS Y ESPESORES, INCLUYE: HERRAMIENTA, TRAZO, PERFORACIONES PARA COLOCACIÓN DE ANCLAS, NIVELADO, CORTES, DESPERDICIOS, PRIMARIO ANTICORROSIVO, MATERIALES, FIJACIÓN, EQUIPO Y MANO DE OBRA.</t>
  </si>
  <si>
    <t>SUMINISTRO, HABILITADO Y MONTAJE DE CARTABONES CON PLACA DE ACERO A-36, DIFERENTES MEDIDAS Y ESPESORES DE ACUERDO A DETALLES DE PROYECTO, INCLUYE: CORTES, DESPERDICIOS, SOLDADURA, PRIMARIO ANTICORROSIVO, TRASLADO DE MATERIALES, MANO DE OBRA, EQUIPO Y HERRAMIENTA.</t>
  </si>
  <si>
    <t>SUMINISTRO, HABILITADO Y COLOCACIÓN DE TUBO ESTRUCTURAL, RECTO, EN BASE A PROYECTO, INCLUYE: HERRAMIENTA, INGENIERÍA DE TALLER, CORTES, BISELADOS, SOLDADURA, NIVELACIÓN, ALINEAMIENTO Y PLOMEADO, ANDAMIOS, FONDO PRIMARIO ALQUIDÁLICO ANTICORROSIVO, GRÚA ARTICULADA, CARGA, TRASLADO, DESPERDICIOS, EQUIPO Y MANO DE OBRA.</t>
  </si>
  <si>
    <t xml:space="preserve">SUMINISTRO, HABILITADO Y COLOCACIÓN DE TUBO ESTRUCTURAL, ROLADO, EN BASE A PROYECTO, INCLUYE: HERRAMIENTA, INGENIERÍA DE TALLER, CORTES, BISELADOS, SOLDADURA, NIVELACIÓN, ALINEAMIENTO Y PLOMEADO, ANDAMIOS, FONDO PRIMARIO ALQUIDÁLICO ANTICORROSIVO, GRÚA ARTICULADA, CARGA, TRASLADO, DESPERDICIOS, EQUIPO Y MANO DE OBRA. </t>
  </si>
  <si>
    <t>SUMINISTRO, HABILITADO Y MONTAJE DE PLACA DE ACERO A-36  PARA CONEXIONES DE LONARIA, INCLUYE: TRAZO, MATERIALES, CORTES, SOLDADURA, FIJACIÓN, MANO DE OBRA, EQUIPO Y HERRAMIENTA.</t>
  </si>
  <si>
    <t>SUMINISTRO Y APLICACIÓN DE PINTURA DE ESMALTE 100 MATE COMEX O SIMILAR, COLOR BLANCO, EN ESTRUCTURAS METÁLICAS, INCLUYE: APLICACIÓN DE RECUBRIMIENTO A 4 MILÉSIMAS DE ESPESOR, MATERIALES, MANO DE OBRA, EQUIPO Y HERRAMIENTA.</t>
  </si>
  <si>
    <t>TOMA DOMICILIARIA</t>
  </si>
  <si>
    <t>TRAZO Y NIVELACIÓN PARA LÍNEAS, INCLUYE: EQUIPO DE TOPOGRAFÍA, MATERIALES PARA SEÑALAMIENTO, MANO DE OBRA, EQUIPO Y HERRAMIENTA.</t>
  </si>
  <si>
    <t>SUMINISTRO E INSTALACIÓN DE ABRAZADERA DE BRONCE DE 8" X 3/4", INCLUYE: MATERIAL, MANO DE OBRA, EQUIPO Y HERRAMIENTA.</t>
  </si>
  <si>
    <t>SUMINISTRO E INSTALACIÓN DE VÁLVULA DE COMPUERTA ROSCADA DE 3/4", INCLUYE: MANO DE OBRA, EQUIPO Y HERRAMIENTA.</t>
  </si>
  <si>
    <t>SUMINISTRO E INSTALACIÓN DE LLAVE DE INSERCIÓN DE BRONCE DE 3/4", INCLUYE: MATERIAL, MANO DE OBRA, EQUIPO Y HERRAMIENTA.</t>
  </si>
  <si>
    <t>SUMINISTRO E INSTALACIÓN DE INSERTOR DE BRONCE DE 3/4", INCLUYE: MATERIAL, MANO DE OBRA, EQUIPO Y HERRAMIENTA.</t>
  </si>
  <si>
    <t>SUMINISTRO E INSTALACIÓN DE TUBO DE P.A.D. RD-9 DE 19 MM (3/4") DE DIÁMETRO PARA TOMA DOMICILIARIA, INCLUYE: MATERIAL, MANO DE OBRA, EQUIPO Y HERRAMIENTA.</t>
  </si>
  <si>
    <t>SUMINISTRO E INSTALACIÓN ADAPTADOR DE BRONCE DE 3/4", INCLUYE: MATERIAL, MANO DE OBRA, EQUIPO Y HERRAMIENTA.</t>
  </si>
  <si>
    <t>SUMINISTRO E INSTALACIÓN DE TAPÓN MACHO GALVANIZADO DE 3/4", INCLUYE: MATERIAL, MANO DE OBRA, EQUIPO Y HERRAMIENTA.</t>
  </si>
  <si>
    <t>SUMINISTRO E INSTALACIÓN DE CONECTOR DE BRONCE 3/4", INCLUYE: MANO DE OBRA, EQUIPO Y HERRAMIENTA.</t>
  </si>
  <si>
    <t>CISTERNA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</si>
  <si>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</si>
  <si>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PLANTILLA DE 10 CM DE ESPESOR DE CONCRETO HECHO EN OBRA DE F´C= 150 KG/CM2, INCLUYE: PREPARACIÓN DE LA SUPERFICIE, NIVELACIÓN, MAESTREADO, COLADO, MANO DE OBRA, EQUIPO Y HERRAMIENTA.</t>
  </si>
  <si>
    <t>MURO DE BLOCK DE JALCRETO DE 11X14X28 CM A SOGA, ASENTADO CON MORTERO CEMENTO-ARENA 1:3, ACABADO COMÚN, INCLUYE: TRAZO, NIVELACIÓN, PLOMEO, MATERIALES, DESPERDICIOS, MANO DE OBRA, HERRAMIENTA, ANDAMIOS, EQUIPO Y ACARREOS.</t>
  </si>
  <si>
    <t>APLANADO DE 1.5 CM DE ESPESOR EN MURO CON MORTERO CEMENTO-ARENA 1:3, ACABADO PULIDO O APALILLADO, INCLUYE: MATERIALES, ACARREOS, DESPERDICIOS, MANO DE OBRA, ANDAMIOS, PLOMEADO, NIVELADO, REGLEADO, RECORTES, MANO DE OBRA, EQUIPO Y HERRAMIENTA.</t>
  </si>
  <si>
    <t>RELLENO EN CEPAS O MESETAS DE SUELO-CEMENTO, A BASE DE MATERIAL DE BANCO, EN PROPORCIÓN DE 10:1, COMPACTADO CON EQUIPO DE IMPACTO EN CAPAS NO MAYORES DE 20 CM AL 95% DE SU P.V.S.M, PRUEBA AASHTO ESTÁNDAR, INCLUYE: HERRAMIENTA, SUMINISTRO DE AGUA PARA LOGRAR HUMEDAD ÓPTIMA, MEZCLADO, TENDIDO, EQUIPO, PRUEBAS DE COMPACTACIÓN, ABUNDAMIENTO, EQUIPO Y MANO DE OBRA. (MEDIDO EN TERRENO NATURAL POR SECCIÓN SEGÚN PROYECTOS.)</t>
  </si>
  <si>
    <t>CIMBRA DE MADERA EN LOSAS, ACABADO COMÚN, INCLUYE: HERRAMIENTA, HABILITADO, CHAFLANES, CIMBRA, DESCIMBRA, LIMPIEZA, ACARREO DE MATERIALES AL SITIO DE SU UTILIZACIÓN, A CUALQUIER NIVEL, EQUIPO Y MANO DE OBRA.</t>
  </si>
  <si>
    <t>SUMINISTRO Y COLOCACIÓN DE TAPA DE 0.60 M X 0.60 M, PARA REGISTRO DE CISTERNA, CON CONTRAMARCO ELABORADO DE ÁNGULO METÁLICO SECCIÓN 2" X 1/4", MARCO DE TAPA DE REGISTRO ELABORADO CON ÁNGULO METÁLICO SECCIÓN DE 1 3/4" X 3/16" CON VARILLAS #3 DE ACERO DE REFUERZO @15 CM AMBOS SENTIDOS Y COLADO CON CONCRETO F´C= 200 KG/CM2 A 5 CM DE ESPESOR Y CON ACABADO SEMIPULIDO, JALADERA DE 10X15 CM ELABORADA DE REDONDO LISO DE 1/2", INCLUYE: HERRAMIENTA, MATERIALES, DESPERDICIOS, ACARREOS, ANCLAJES CON ANGULO DE 1", SOLDADURAS, EQUIPO Y MANO DE OBRA.</t>
  </si>
  <si>
    <t>CISTERNA PREFABRICADA A BASE DE POLIETILENO LINEAL DE ALTA DENSIDAD (PEAD) DE COLOR AZUL EN CARA EXTERIOR Y BLANCO EN CARA INTERIOR, CAPACIDAD DE 10,000 L, INCLUYE: SUMINISTRO Y COLOCACIÓN, ACARREOS, PUESTA EN SITIO Y MANO DE OBRA.</t>
  </si>
  <si>
    <t xml:space="preserve">SUMINISTRO E INSTALACIÓN DE BOMBA PARA CISTERNA PRISMA ESPA 1/2 HP 1 X 115 V EQ PRISMA 10-3, CON CONTROL AUTOMÁTICO DE PRESIÓN "ALTAMIRA" DE 1"X1" MÁXIMO 10 APM., INCLUYE: HERRAMIENTA, MATERIALES, FIJACIÓN, ACARREOS, COLOCACIÓN, PRUEBAS, EQUIPO Y MANO DE OBRA.
</t>
  </si>
  <si>
    <t>K3</t>
  </si>
  <si>
    <t>SUMINISTRO E INSTALACIÓN DE TUBO DE CPVC DE 1" DE DIÁMETRO, INCLUYE: MATERIAL, MANO DE OBRA, EQUIPO Y HERRAMIENTA.</t>
  </si>
  <si>
    <t>SUMINISTRO E INSTALACIÓN DE TUBO GALVANIZADO DE 3/4" DE DIÁMETRO, NCLUYE: MATERIAL, MANO DE OBRA, EQUIPO Y HERRAMIENTA.</t>
  </si>
  <si>
    <t>SUMINISTRO E INSTALACIÓN DE CODO DE CPVC DE 1" DE DIÁMETRO (45°- 90°),INCLUYE: MATERIAL, MANO DE OBRA, EQUIPO Y HERRAMIENTA.</t>
  </si>
  <si>
    <t>SUMINISTROE INSTALACIÓN DE TEE DE CPVC DE 1" DE DIÁMETRO,INCLUYE: MATERIAL, MANO DE OBRA, EQUIPO Y HERRAMIENTA.</t>
  </si>
  <si>
    <t>SUMINISTRO E INSTALACIÓN DE TEE REDUCIDA DE CPVC DE 1" X 3/4" DE DIÁMETRO, INCLUYE: MATERIAL, MANO DE OBRA, EQUIPO Y HERRAMIENTA.</t>
  </si>
  <si>
    <t>SUMINISTRO E INSTALACIÓN DE ADAPTADOR CPVC CON INSERTOR DE BRONCE DE 3/4" DE DIÁMETRO, INCLUYE: MATERIAL, MANO DE OBRA, EQUIPO Y HERRAMIENTA.</t>
  </si>
  <si>
    <t>SUMINISTRO E INSTALACIÓN DE ADAPTADOR CPVC CON INSERTOR DE BRONCE DE 1" X 1/2" DE DIÁMETRO, INCLUYE: MATERIAL, MANO DE OBRA, EQUIPO Y HERRAMIENTA.</t>
  </si>
  <si>
    <t>SUMINISTRO E INSTALACIÓN DE CODO GALVANIZADO DE 3/4" DE DIÁMETRO, INCLUYE: MATERIAL, MANO DE OBRA, EQUIPO Y HERRAMIENTA.</t>
  </si>
  <si>
    <t>SUMINISTRO E INSTALACIÓN DE LLAVE NARIZ DE 3/4", INCLUYE: HERRAMIENTA, COLOCACIÓN Y MANO DE OBRA.</t>
  </si>
  <si>
    <t>SUMINISTRO E INSTALACIÓN DE VÁLVULA DE ADMISIÓN Y EXPULSIÓN DE AIRE DE 1/2" DE DIÁMETRO DE BRONCE, INCLUYE: HERRAMIENTA, PRUEBAS HIDROSTÁTICAS,  ACARREOS Y MANO DE OBRA.</t>
  </si>
  <si>
    <t>REGISTRO HIDRÁULICO, FORJADO DE 45 CM X 45 CM Y HASTA 45 CM DE PROFUNDIDAD, MEDIDAS INTERIORES, MUROS CON TABIQUE ROJO RECOCIDO 6X12X24 CM, COLOCADO A SOGA, JUNTEADO CON MORTERO CEMENTO ARENA 1:4, DALA DE CERRAMIENTO DE 15X20 CM A BASE DE CONCRETO F´C= 200 KG/CM2 HECHO EN OBRA CON MUESCA NEGATIVO PARA SENTAR MARCO DE TAPA, MARCO Y CONTRAMARCO DE ÁNGULO DE 3" X 3 3/16" ANCLADO A DALA DE CERRAMIENTO CON VARILLA DEL #3 A CADA 15 CM PARA MARCO Y CONTRAMARCO A BASE DE ÁNGULO DE 2 1/2" X 2 1/2" X 3/16" ARMADO CON VARILLAS DEL #3 A CADA 10 CM EN AMBOS SENTIDOS, TAPA DE CONCRETO F'C= 200 KG/CM2. T.M.A. 19 MM DE 8 CM DE ESPESOR CON MANIJA DE 20 CM DE LARGA A BASE DE REDONDO DE 7/16" CON RONDANA, TUERCA Y CONTRATUERCA HEXAGONAL DE 3/16", LOSA DE PISO DE 8 CM DE CONCRETO F´C= 150 KG/CM2 HECHO EN OBRA DEJANDO AL CENTRO CAMISA PARA DESAGÜE CON TUBO DE PVC DE 6" DE DIÁMETRO Y APLANADO INTERIOR CON MORTERO CEMENTO ARENA 1:4 TERMINADO PULIDO, INCLUYE: HERRAMIENTA, CIMBRA, DESCIMBRA, MATERIALES, EQUIPO Y MANO DE OBRA.</t>
  </si>
  <si>
    <t>CUADRO DE MEDICIÓN PARA AGUA POTABLE EN TOMA DOMICILIARIA, INCLUYE: HERRAMIENTA, CODO DE BRONCE CON ENTRADA A POLIETILENO Y SALIDA A FIERRO GALVANIZADO CON SISTEMA A PRESIÓN DE 3/4", NIPLE GALVANIZADO DE 3/4" (0.50 M PROMEDIO), LLAVE DE PASO DE 3/4", NIPLE GALVANIZADO DE 3/4" (0.05 M PROMEDIO), TEE DE ACERO GALVANIZADO DE 3/4", VÁLVULA ELIMINADORA DE AIRE DE 3/4", TEE DE ACERO GALVANIZADO DE 3/4", TAPÓN MACHO GALVANIZADO DE 3/4", NIPLE GALVANIZADO DE 3/4" (0.05 M PROMEDIO), CODO DE 90° GALVANIZADO DE 3/4", VÁLVULA DE COMPUERTA DE 3/4", NIPLE GALVANIZADO DE 3/4" (0.40 M PROMEDIO), CONEXIONES, CORTES, NIVELACIÓN, MATERIALES, EQUIPO Y MANO DE OBRA.</t>
  </si>
  <si>
    <t>LICITACION PUBLICA No.</t>
  </si>
  <si>
    <t>PE-1</t>
  </si>
  <si>
    <t>RAZÓN SOCIAL DEL LICITANTE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</si>
  <si>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</si>
  <si>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</si>
  <si>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</si>
  <si>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</si>
  <si>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</si>
  <si>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</si>
  <si>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</si>
  <si>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</si>
  <si>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</si>
  <si>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</si>
  <si>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</si>
  <si>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</si>
  <si>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</si>
  <si>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</si>
  <si>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</si>
  <si>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</si>
  <si>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</si>
  <si>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</si>
  <si>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</si>
  <si>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</si>
  <si>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</si>
  <si>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</si>
  <si>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</si>
  <si>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</si>
  <si>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</si>
  <si>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</si>
  <si>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</si>
  <si>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</si>
  <si>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</si>
  <si>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</si>
  <si>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</si>
  <si>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</si>
  <si>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</si>
  <si>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</si>
  <si>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</si>
  <si>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</si>
  <si>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</si>
  <si>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</si>
  <si>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</si>
  <si>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</si>
  <si>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</si>
  <si>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</si>
  <si>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</si>
  <si>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</si>
  <si>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</si>
  <si>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</si>
  <si>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</si>
  <si>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</si>
  <si>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</si>
  <si>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</si>
  <si>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</si>
  <si>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</si>
  <si>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</si>
  <si>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</si>
  <si>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</si>
  <si>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</si>
  <si>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</si>
  <si>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</si>
  <si>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</si>
  <si>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</si>
  <si>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</si>
  <si>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</si>
  <si>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</si>
  <si>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</si>
  <si>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</si>
  <si>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</si>
  <si>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</si>
  <si>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</si>
  <si>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</si>
  <si>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</si>
  <si>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</si>
  <si>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</si>
  <si>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</si>
  <si>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</si>
  <si>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</si>
  <si>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</si>
  <si>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</si>
  <si>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</si>
  <si>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</si>
  <si>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</si>
  <si>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</si>
  <si>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</si>
  <si>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</si>
  <si>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</si>
  <si>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</si>
  <si>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</si>
  <si>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</si>
  <si>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</si>
  <si>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</si>
  <si>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</si>
  <si>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</si>
  <si>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</si>
  <si>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</si>
  <si>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</si>
  <si>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</si>
  <si>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</si>
  <si>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</si>
  <si>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</si>
  <si>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</si>
  <si>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</si>
  <si>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</si>
  <si>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</si>
  <si>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</si>
  <si>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</si>
  <si>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</si>
  <si>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</si>
  <si>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</si>
  <si>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</si>
  <si>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</si>
  <si>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</si>
  <si>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</si>
  <si>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</si>
  <si>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</si>
  <si>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</si>
  <si>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</si>
  <si>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</si>
  <si>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</si>
  <si>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</si>
  <si>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</si>
  <si>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</si>
  <si>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</si>
  <si>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</si>
  <si>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</si>
  <si>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</si>
  <si>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</si>
  <si>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</si>
  <si>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</si>
  <si>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</si>
  <si>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</si>
  <si>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</si>
  <si>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</si>
  <si>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</si>
  <si>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</si>
  <si>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</si>
  <si>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</si>
  <si>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</si>
  <si>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</si>
  <si>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</si>
  <si>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</si>
  <si>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</si>
  <si>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</si>
  <si>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</si>
  <si>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</si>
  <si>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</si>
  <si>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</si>
  <si>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</si>
  <si>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</si>
  <si>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</si>
  <si>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</si>
  <si>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</si>
  <si>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</si>
  <si>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</si>
  <si>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</si>
  <si>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</si>
  <si>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</si>
  <si>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</si>
  <si>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</si>
  <si>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</si>
  <si>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</si>
  <si>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</si>
  <si>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</si>
  <si>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</si>
  <si>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</si>
  <si>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</si>
  <si>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</si>
  <si>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</si>
  <si>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</si>
  <si>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</si>
  <si>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</si>
  <si>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</si>
  <si>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</si>
  <si>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</si>
  <si>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</si>
  <si>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</si>
  <si>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</si>
  <si>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</si>
  <si>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</si>
  <si>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</si>
  <si>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</si>
  <si>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</si>
  <si>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</si>
  <si>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</si>
  <si>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</si>
  <si>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</si>
  <si>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</si>
  <si>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</si>
  <si>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</si>
  <si>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</si>
  <si>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</si>
  <si>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</si>
  <si>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</si>
  <si>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</si>
  <si>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</si>
  <si>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</si>
  <si>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</si>
  <si>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</si>
  <si>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</si>
  <si>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</si>
  <si>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</si>
  <si>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</si>
  <si>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</si>
  <si>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</si>
  <si>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</si>
  <si>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</si>
  <si>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</si>
  <si>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</si>
  <si>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</si>
  <si>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</si>
  <si>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</si>
  <si>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</si>
  <si>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</si>
  <si>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</si>
  <si>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</si>
  <si>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</si>
  <si>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</si>
  <si>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</si>
  <si>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</si>
  <si>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</si>
  <si>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</si>
  <si>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</si>
  <si>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</si>
  <si>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</si>
  <si>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</si>
  <si>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</si>
  <si>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</si>
  <si>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</si>
  <si>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</si>
  <si>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</si>
  <si>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</si>
  <si>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</si>
  <si>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</si>
  <si>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</si>
  <si>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DOPI-233</t>
  </si>
  <si>
    <t>DOPI-234</t>
  </si>
  <si>
    <t>DOPI-235</t>
  </si>
  <si>
    <t>DOPI-236</t>
  </si>
  <si>
    <t>DOPI-237</t>
  </si>
  <si>
    <t>DOPI-238</t>
  </si>
  <si>
    <t>DOPI-239</t>
  </si>
  <si>
    <t>DOPI-240</t>
  </si>
  <si>
    <t>DOPI-241</t>
  </si>
  <si>
    <t>DOPI-242</t>
  </si>
  <si>
    <t>DOPI-243</t>
  </si>
  <si>
    <t>DOPI-244</t>
  </si>
  <si>
    <t>DOPI-245</t>
  </si>
  <si>
    <t>DOPI-246</t>
  </si>
  <si>
    <t>DOPI-247</t>
  </si>
  <si>
    <t>DOPI-248</t>
  </si>
  <si>
    <t>DOPI-249</t>
  </si>
  <si>
    <t>DOPI-250</t>
  </si>
  <si>
    <t>DOPI-251</t>
  </si>
  <si>
    <t>DOPI-252</t>
  </si>
  <si>
    <t>DOPI-253</t>
  </si>
  <si>
    <t>DOPI-254</t>
  </si>
  <si>
    <t>DOPI-255</t>
  </si>
  <si>
    <t>DOPI-256</t>
  </si>
  <si>
    <t>DOPI-257</t>
  </si>
  <si>
    <t>DOPI-258</t>
  </si>
  <si>
    <t>DOPI-259</t>
  </si>
  <si>
    <t>DOPI-260</t>
  </si>
  <si>
    <t>DOPI-261</t>
  </si>
  <si>
    <t>DOPI-262</t>
  </si>
  <si>
    <t>DOPI-263</t>
  </si>
  <si>
    <t>DOPI-264</t>
  </si>
  <si>
    <t>DOPI-265</t>
  </si>
  <si>
    <t>DOPI-266</t>
  </si>
  <si>
    <t>DOPI-267</t>
  </si>
  <si>
    <t>DOPI-268</t>
  </si>
  <si>
    <t>DOPI-269</t>
  </si>
  <si>
    <t>DOPI-270</t>
  </si>
  <si>
    <t>DOPI-271</t>
  </si>
  <si>
    <t>DOPI-272</t>
  </si>
  <si>
    <t>DOPI-273</t>
  </si>
  <si>
    <t>DOPI-274</t>
  </si>
  <si>
    <t>DOPI-275</t>
  </si>
  <si>
    <t>DOPI-276</t>
  </si>
  <si>
    <t>DOPI-277</t>
  </si>
  <si>
    <t>DOPI-278</t>
  </si>
  <si>
    <t>DOPI-279</t>
  </si>
  <si>
    <t>DOPI-280</t>
  </si>
  <si>
    <t>DOPI-281</t>
  </si>
  <si>
    <t>DOPI-282</t>
  </si>
  <si>
    <t>DOPI-283</t>
  </si>
  <si>
    <t>DOPI-284</t>
  </si>
  <si>
    <t>DOPI-285</t>
  </si>
  <si>
    <t>DOPI-286</t>
  </si>
  <si>
    <t>DOPI-287</t>
  </si>
  <si>
    <t>DOPI-288</t>
  </si>
  <si>
    <t>DOPI-289</t>
  </si>
  <si>
    <t>DOPI-290</t>
  </si>
  <si>
    <t>DOPI-291</t>
  </si>
  <si>
    <t>DOPI-292</t>
  </si>
  <si>
    <t>DOPI-293</t>
  </si>
  <si>
    <t>DOPI-294</t>
  </si>
  <si>
    <t>DOPI-295</t>
  </si>
  <si>
    <t>DOPI-296</t>
  </si>
  <si>
    <t>DOPI-297</t>
  </si>
  <si>
    <t>DOPI-298</t>
  </si>
  <si>
    <t>DOPI-299</t>
  </si>
  <si>
    <t>DOPI-300</t>
  </si>
  <si>
    <t>DOPI-301</t>
  </si>
  <si>
    <t>DOPI-302</t>
  </si>
  <si>
    <t>RESUMEN DE 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</si>
</sst>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8" tint="-0.249977111117893"/>
      <name val="Isidora Bold"/>
    </font>
    <font>
      <sz val="10"/>
      <color indexed="64"/>
      <name val="Isidora Bold"/>
    </font>
    <font>
      <b/>
      <sz val="10"/>
      <color indexed="64"/>
      <name val="Isidora Bold"/>
    </font>
    <font>
      <b/>
      <sz val="10"/>
      <name val="Isidora Bold"/>
    </font>
    <font>
      <sz val="8"/>
      <name val="Isidora Bold"/>
    </font>
    <font>
      <sz val="8"/>
      <color rgb="FF000000"/>
      <name val="Isidora Bold"/>
    </font>
    <font>
      <sz val="8"/>
      <color indexed="64"/>
      <name val="Isidora Bold"/>
    </font>
    <font>
      <b/>
      <sz val="10"/>
      <color rgb="FF0070C0"/>
      <name val="Isidora Bold"/>
    </font>
    <font>
      <b/>
      <sz val="9"/>
      <name val="Isidora Bold"/>
    </font>
    <font>
      <sz val="9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b/>
      <sz val="11"/>
      <name val="Isidora Bold"/>
    </font>
    <font>
      <b/>
      <sz val="12"/>
      <name val="Isidora Bold"/>
    </font>
    <font>
      <b/>
      <sz val="10"/>
      <color theme="0"/>
      <name val="Isidora Bold"/>
    </font>
    <font>
      <b/>
      <sz val="10"/>
      <color theme="9" tint="-0.249977111117893"/>
      <name val="Isidora Bold"/>
    </font>
    <font>
      <sz val="12"/>
      <name val="Isidora Bold"/>
    </font>
    <font>
      <b/>
      <sz val="8"/>
      <color indexed="64"/>
      <name val="Isidora Bold"/>
    </font>
    <font>
      <sz val="10"/>
      <color theme="8" tint="-0.249977111117893"/>
      <name val="Arial"/>
      <family val="2"/>
    </font>
    <font>
      <sz val="8"/>
      <color indexed="8"/>
      <name val="Isidora Bold"/>
    </font>
    <font>
      <b/>
      <sz val="20"/>
      <name val="Isidora Bold"/>
    </font>
    <font>
      <b/>
      <sz val="22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</cellStyleXfs>
  <cellXfs count="129">
    <xf numFmtId="0" fontId="0" fillId="0" borderId="0" xfId="0"/>
    <xf numFmtId="0" fontId="5" fillId="0" borderId="0" xfId="3" applyFont="1" applyAlignment="1">
      <alignment wrapText="1"/>
    </xf>
    <xf numFmtId="0" fontId="6" fillId="0" borderId="0" xfId="3" applyFont="1"/>
    <xf numFmtId="49" fontId="7" fillId="3" borderId="0" xfId="3" applyNumberFormat="1" applyFont="1" applyFill="1" applyAlignment="1">
      <alignment horizontal="center" vertical="center" wrapText="1"/>
    </xf>
    <xf numFmtId="2" fontId="7" fillId="3" borderId="0" xfId="3" applyNumberFormat="1" applyFont="1" applyFill="1" applyAlignment="1">
      <alignment vertical="top"/>
    </xf>
    <xf numFmtId="44" fontId="8" fillId="3" borderId="0" xfId="1" applyFont="1" applyFill="1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right" vertical="justify"/>
    </xf>
    <xf numFmtId="0" fontId="10" fillId="0" borderId="0" xfId="0" applyFont="1" applyAlignment="1">
      <alignment horizontal="center" vertical="top" wrapText="1"/>
    </xf>
    <xf numFmtId="44" fontId="11" fillId="0" borderId="0" xfId="1" applyFont="1" applyFill="1" applyBorder="1" applyAlignment="1">
      <alignment horizontal="center" vertical="top" wrapText="1"/>
    </xf>
    <xf numFmtId="4" fontId="10" fillId="0" borderId="0" xfId="0" applyNumberFormat="1" applyFont="1" applyAlignment="1">
      <alignment horizontal="center" vertical="top" wrapText="1"/>
    </xf>
    <xf numFmtId="49" fontId="7" fillId="3" borderId="0" xfId="3" applyNumberFormat="1" applyFont="1" applyFill="1" applyAlignment="1">
      <alignment horizontal="left" vertical="center" wrapText="1"/>
    </xf>
    <xf numFmtId="0" fontId="7" fillId="3" borderId="0" xfId="3" applyFont="1" applyFill="1" applyAlignment="1">
      <alignment vertical="top" wrapText="1"/>
    </xf>
    <xf numFmtId="164" fontId="7" fillId="3" borderId="0" xfId="3" applyNumberFormat="1" applyFont="1" applyFill="1" applyAlignment="1">
      <alignment horizontal="right" vertical="top" wrapText="1"/>
    </xf>
    <xf numFmtId="2" fontId="10" fillId="0" borderId="0" xfId="0" applyNumberFormat="1" applyFont="1" applyAlignment="1">
      <alignment horizontal="center" vertical="top" wrapText="1"/>
    </xf>
    <xf numFmtId="2" fontId="7" fillId="3" borderId="0" xfId="3" applyNumberFormat="1" applyFont="1" applyFill="1" applyAlignment="1">
      <alignment horizontal="justify" vertical="top"/>
    </xf>
    <xf numFmtId="0" fontId="12" fillId="2" borderId="0" xfId="3" applyFont="1" applyFill="1" applyAlignment="1">
      <alignment horizontal="center" vertical="center" wrapText="1"/>
    </xf>
    <xf numFmtId="0" fontId="12" fillId="2" borderId="0" xfId="3" applyFont="1" applyFill="1" applyAlignment="1">
      <alignment horizontal="justify" vertical="top"/>
    </xf>
    <xf numFmtId="0" fontId="12" fillId="2" borderId="0" xfId="3" applyFont="1" applyFill="1" applyAlignment="1">
      <alignment horizontal="center" vertical="top" wrapText="1"/>
    </xf>
    <xf numFmtId="164" fontId="12" fillId="2" borderId="0" xfId="3" applyNumberFormat="1" applyFont="1" applyFill="1" applyAlignment="1">
      <alignment horizontal="right" vertical="top" wrapText="1"/>
    </xf>
    <xf numFmtId="164" fontId="12" fillId="2" borderId="0" xfId="3" applyNumberFormat="1" applyFont="1" applyFill="1" applyAlignment="1">
      <alignment horizontal="left" vertical="top" wrapText="1"/>
    </xf>
    <xf numFmtId="49" fontId="13" fillId="2" borderId="0" xfId="2" applyNumberFormat="1" applyFont="1" applyFill="1" applyAlignment="1">
      <alignment horizontal="center" vertical="center" wrapText="1"/>
    </xf>
    <xf numFmtId="0" fontId="13" fillId="0" borderId="2" xfId="2" applyFont="1" applyBorder="1" applyAlignment="1">
      <alignment horizontal="justify" vertical="top" wrapText="1"/>
    </xf>
    <xf numFmtId="0" fontId="14" fillId="0" borderId="2" xfId="2" applyFont="1" applyBorder="1" applyAlignment="1">
      <alignment vertical="top" wrapText="1"/>
    </xf>
    <xf numFmtId="0" fontId="13" fillId="0" borderId="6" xfId="2" applyFont="1" applyBorder="1" applyAlignment="1">
      <alignment horizontal="justify" vertical="top" wrapText="1"/>
    </xf>
    <xf numFmtId="0" fontId="14" fillId="0" borderId="6" xfId="2" applyFont="1" applyBorder="1" applyAlignment="1">
      <alignment vertical="top" wrapText="1"/>
    </xf>
    <xf numFmtId="165" fontId="15" fillId="0" borderId="6" xfId="2" applyNumberFormat="1" applyFont="1" applyBorder="1" applyAlignment="1">
      <alignment vertical="top"/>
    </xf>
    <xf numFmtId="0" fontId="14" fillId="0" borderId="0" xfId="2" applyFont="1" applyAlignment="1">
      <alignment horizontal="center" vertical="top"/>
    </xf>
    <xf numFmtId="2" fontId="14" fillId="0" borderId="0" xfId="2" applyNumberFormat="1" applyFont="1" applyAlignment="1">
      <alignment horizontal="right" vertical="top"/>
    </xf>
    <xf numFmtId="164" fontId="13" fillId="0" borderId="0" xfId="2" applyNumberFormat="1" applyFont="1" applyAlignment="1">
      <alignment horizontal="right" vertical="top"/>
    </xf>
    <xf numFmtId="0" fontId="13" fillId="0" borderId="6" xfId="2" applyFont="1" applyBorder="1" applyAlignment="1">
      <alignment horizontal="center" vertical="top" wrapText="1"/>
    </xf>
    <xf numFmtId="14" fontId="14" fillId="0" borderId="0" xfId="2" applyNumberFormat="1" applyFont="1" applyAlignment="1">
      <alignment horizontal="justify" vertical="top" wrapText="1"/>
    </xf>
    <xf numFmtId="0" fontId="17" fillId="0" borderId="6" xfId="2" applyFont="1" applyBorder="1" applyAlignment="1">
      <alignment horizontal="left"/>
    </xf>
    <xf numFmtId="0" fontId="14" fillId="0" borderId="9" xfId="2" applyFont="1" applyBorder="1" applyAlignment="1">
      <alignment horizontal="center" vertical="top"/>
    </xf>
    <xf numFmtId="2" fontId="14" fillId="0" borderId="9" xfId="2" applyNumberFormat="1" applyFont="1" applyBorder="1" applyAlignment="1">
      <alignment horizontal="right" vertical="top"/>
    </xf>
    <xf numFmtId="164" fontId="13" fillId="0" borderId="9" xfId="2" applyNumberFormat="1" applyFont="1" applyBorder="1" applyAlignment="1">
      <alignment horizontal="right" vertical="top"/>
    </xf>
    <xf numFmtId="14" fontId="14" fillId="0" borderId="9" xfId="2" applyNumberFormat="1" applyFont="1" applyBorder="1" applyAlignment="1">
      <alignment horizontal="justify" vertical="top" wrapText="1"/>
    </xf>
    <xf numFmtId="0" fontId="14" fillId="0" borderId="6" xfId="2" applyFont="1" applyBorder="1" applyAlignment="1">
      <alignment vertical="top"/>
    </xf>
    <xf numFmtId="0" fontId="13" fillId="0" borderId="2" xfId="5" applyFont="1" applyBorder="1" applyAlignment="1">
      <alignment horizontal="center" vertical="top" wrapText="1"/>
    </xf>
    <xf numFmtId="0" fontId="6" fillId="0" borderId="0" xfId="3" applyFont="1" applyAlignment="1">
      <alignment wrapText="1"/>
    </xf>
    <xf numFmtId="49" fontId="7" fillId="0" borderId="0" xfId="3" applyNumberFormat="1" applyFont="1" applyAlignment="1">
      <alignment horizontal="center" vertical="center" wrapText="1"/>
    </xf>
    <xf numFmtId="164" fontId="7" fillId="0" borderId="0" xfId="3" applyNumberFormat="1" applyFont="1" applyAlignment="1">
      <alignment horizontal="right" vertical="top" wrapText="1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justify" vertical="top"/>
    </xf>
    <xf numFmtId="0" fontId="7" fillId="0" borderId="0" xfId="3" applyFont="1" applyAlignment="1">
      <alignment vertical="top" wrapText="1"/>
    </xf>
    <xf numFmtId="4" fontId="20" fillId="0" borderId="0" xfId="3" applyNumberFormat="1" applyFont="1" applyAlignment="1">
      <alignment horizontal="right" vertical="top" wrapText="1"/>
    </xf>
    <xf numFmtId="164" fontId="12" fillId="0" borderId="0" xfId="1" applyNumberFormat="1" applyFont="1" applyFill="1" applyBorder="1" applyAlignment="1">
      <alignment horizontal="right" vertical="top"/>
    </xf>
    <xf numFmtId="49" fontId="21" fillId="0" borderId="0" xfId="3" applyNumberFormat="1" applyFont="1" applyAlignment="1">
      <alignment horizontal="center" vertical="center" wrapText="1"/>
    </xf>
    <xf numFmtId="2" fontId="21" fillId="0" borderId="0" xfId="3" applyNumberFormat="1" applyFont="1" applyAlignment="1">
      <alignment horizontal="justify" vertical="top"/>
    </xf>
    <xf numFmtId="0" fontId="21" fillId="0" borderId="0" xfId="3" applyFont="1" applyAlignment="1">
      <alignment vertical="top" wrapText="1"/>
    </xf>
    <xf numFmtId="164" fontId="21" fillId="0" borderId="0" xfId="3" applyNumberFormat="1" applyFont="1" applyAlignment="1">
      <alignment horizontal="right" vertical="top" wrapText="1"/>
    </xf>
    <xf numFmtId="0" fontId="14" fillId="0" borderId="1" xfId="2" applyFont="1" applyBorder="1" applyAlignment="1">
      <alignment vertical="top" wrapText="1"/>
    </xf>
    <xf numFmtId="0" fontId="14" fillId="0" borderId="5" xfId="2" applyFont="1" applyBorder="1" applyAlignment="1">
      <alignment vertical="top" wrapText="1"/>
    </xf>
    <xf numFmtId="0" fontId="14" fillId="0" borderId="8" xfId="2" applyFont="1" applyBorder="1" applyAlignment="1">
      <alignment vertical="top" wrapText="1"/>
    </xf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justify" wrapText="1"/>
    </xf>
    <xf numFmtId="0" fontId="22" fillId="0" borderId="0" xfId="2" applyFont="1" applyAlignment="1">
      <alignment horizontal="centerContinuous"/>
    </xf>
    <xf numFmtId="4" fontId="22" fillId="0" borderId="0" xfId="2" applyNumberFormat="1" applyFont="1" applyAlignment="1">
      <alignment horizontal="center"/>
    </xf>
    <xf numFmtId="0" fontId="23" fillId="0" borderId="0" xfId="3" applyFont="1" applyAlignment="1">
      <alignment horizontal="right" vertical="top"/>
    </xf>
    <xf numFmtId="0" fontId="11" fillId="0" borderId="0" xfId="3" applyFont="1" applyAlignment="1">
      <alignment vertical="top" wrapText="1"/>
    </xf>
    <xf numFmtId="4" fontId="6" fillId="0" borderId="0" xfId="3" applyNumberFormat="1" applyFont="1"/>
    <xf numFmtId="4" fontId="21" fillId="0" borderId="0" xfId="3" applyNumberFormat="1" applyFont="1" applyAlignment="1">
      <alignment horizontal="right" vertical="top" wrapText="1"/>
    </xf>
    <xf numFmtId="0" fontId="11" fillId="0" borderId="0" xfId="3" applyFont="1"/>
    <xf numFmtId="44" fontId="8" fillId="3" borderId="0" xfId="1" applyFont="1" applyFill="1" applyAlignment="1">
      <alignment horizontal="center" vertical="top" wrapText="1"/>
    </xf>
    <xf numFmtId="44" fontId="12" fillId="2" borderId="0" xfId="1" applyFont="1" applyFill="1" applyAlignment="1">
      <alignment horizontal="center" vertical="top" wrapText="1"/>
    </xf>
    <xf numFmtId="44" fontId="12" fillId="2" borderId="0" xfId="1" applyFont="1" applyFill="1" applyBorder="1" applyAlignment="1">
      <alignment horizontal="center" vertical="top" wrapText="1"/>
    </xf>
    <xf numFmtId="2" fontId="7" fillId="0" borderId="0" xfId="3" applyNumberFormat="1" applyFont="1" applyAlignment="1">
      <alignment vertical="top"/>
    </xf>
    <xf numFmtId="2" fontId="7" fillId="0" borderId="0" xfId="3" applyNumberFormat="1" applyFont="1" applyAlignment="1">
      <alignment horizontal="center" vertical="top"/>
    </xf>
    <xf numFmtId="44" fontId="11" fillId="0" borderId="0" xfId="1" applyFont="1" applyAlignment="1">
      <alignment horizontal="center" vertical="top" wrapText="1"/>
    </xf>
    <xf numFmtId="0" fontId="24" fillId="0" borderId="0" xfId="3" applyFont="1" applyAlignment="1">
      <alignment wrapText="1"/>
    </xf>
    <xf numFmtId="0" fontId="9" fillId="0" borderId="0" xfId="0" applyFont="1" applyFill="1" applyAlignment="1">
      <alignment horizontal="center" vertical="top"/>
    </xf>
    <xf numFmtId="4" fontId="9" fillId="0" borderId="0" xfId="0" applyNumberFormat="1" applyFont="1" applyFill="1" applyAlignment="1">
      <alignment horizontal="right" vertical="top"/>
    </xf>
    <xf numFmtId="164" fontId="9" fillId="0" borderId="0" xfId="0" applyNumberFormat="1" applyFont="1" applyFill="1" applyAlignment="1">
      <alignment horizontal="right" vertical="justify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justify" vertical="top" wrapText="1"/>
    </xf>
    <xf numFmtId="2" fontId="25" fillId="0" borderId="0" xfId="0" applyNumberFormat="1" applyFont="1" applyAlignment="1">
      <alignment horizontal="center" vertical="top" wrapText="1"/>
    </xf>
    <xf numFmtId="0" fontId="5" fillId="0" borderId="0" xfId="3" applyFont="1" applyFill="1" applyAlignment="1">
      <alignment wrapText="1"/>
    </xf>
    <xf numFmtId="0" fontId="12" fillId="2" borderId="0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justify" vertical="top"/>
    </xf>
    <xf numFmtId="0" fontId="12" fillId="2" borderId="0" xfId="3" applyFont="1" applyFill="1" applyBorder="1" applyAlignment="1">
      <alignment horizontal="center" vertical="top" wrapText="1"/>
    </xf>
    <xf numFmtId="164" fontId="12" fillId="2" borderId="0" xfId="3" applyNumberFormat="1" applyFont="1" applyFill="1" applyBorder="1" applyAlignment="1">
      <alignment horizontal="right" vertical="top" wrapText="1"/>
    </xf>
    <xf numFmtId="164" fontId="12" fillId="2" borderId="0" xfId="3" applyNumberFormat="1" applyFont="1" applyFill="1" applyBorder="1" applyAlignment="1">
      <alignment horizontal="left" vertical="top" wrapText="1"/>
    </xf>
    <xf numFmtId="0" fontId="5" fillId="4" borderId="0" xfId="3" applyFont="1" applyFill="1" applyAlignment="1">
      <alignment wrapText="1"/>
    </xf>
    <xf numFmtId="0" fontId="8" fillId="0" borderId="1" xfId="2" applyFont="1" applyBorder="1" applyAlignment="1">
      <alignment horizontal="center" vertical="top" wrapText="1"/>
    </xf>
    <xf numFmtId="0" fontId="8" fillId="0" borderId="3" xfId="2" applyFont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2" fontId="16" fillId="0" borderId="6" xfId="4" applyNumberFormat="1" applyFont="1" applyBorder="1" applyAlignment="1">
      <alignment horizontal="justify" vertical="top" wrapText="1"/>
    </xf>
    <xf numFmtId="2" fontId="16" fillId="0" borderId="11" xfId="4" applyNumberFormat="1" applyFont="1" applyBorder="1" applyAlignment="1">
      <alignment horizontal="justify" vertical="top" wrapText="1"/>
    </xf>
    <xf numFmtId="0" fontId="13" fillId="0" borderId="1" xfId="2" applyFont="1" applyBorder="1" applyAlignment="1">
      <alignment horizontal="center" vertical="top" wrapText="1"/>
    </xf>
    <xf numFmtId="0" fontId="13" fillId="0" borderId="3" xfId="2" applyFont="1" applyBorder="1" applyAlignment="1">
      <alignment horizontal="center" vertical="top" wrapText="1"/>
    </xf>
    <xf numFmtId="0" fontId="13" fillId="0" borderId="4" xfId="2" applyFont="1" applyBorder="1" applyAlignment="1">
      <alignment horizontal="center" vertical="top" wrapText="1"/>
    </xf>
    <xf numFmtId="0" fontId="14" fillId="0" borderId="6" xfId="2" applyFont="1" applyBorder="1" applyAlignment="1">
      <alignment horizontal="justify" vertical="top" wrapText="1"/>
    </xf>
    <xf numFmtId="0" fontId="14" fillId="0" borderId="11" xfId="2" applyFont="1" applyBorder="1" applyAlignment="1">
      <alignment horizontal="justify" vertical="top" wrapText="1"/>
    </xf>
    <xf numFmtId="0" fontId="14" fillId="0" borderId="5" xfId="2" applyFont="1" applyBorder="1" applyAlignment="1">
      <alignment horizontal="center" vertical="top" wrapText="1"/>
    </xf>
    <xf numFmtId="0" fontId="14" fillId="0" borderId="7" xfId="2" applyFont="1" applyBorder="1" applyAlignment="1">
      <alignment horizontal="center" vertical="top" wrapText="1"/>
    </xf>
    <xf numFmtId="0" fontId="14" fillId="0" borderId="8" xfId="2" applyFont="1" applyBorder="1" applyAlignment="1">
      <alignment horizontal="center" vertical="top" wrapText="1"/>
    </xf>
    <xf numFmtId="0" fontId="14" fillId="0" borderId="9" xfId="2" applyFont="1" applyBorder="1" applyAlignment="1">
      <alignment horizontal="center" vertical="top" wrapText="1"/>
    </xf>
    <xf numFmtId="0" fontId="14" fillId="0" borderId="10" xfId="2" applyFont="1" applyBorder="1" applyAlignment="1">
      <alignment horizontal="center" vertical="top" wrapText="1"/>
    </xf>
    <xf numFmtId="0" fontId="8" fillId="2" borderId="0" xfId="5" applyFont="1" applyFill="1" applyAlignment="1">
      <alignment horizontal="center" vertical="center" wrapText="1"/>
    </xf>
    <xf numFmtId="0" fontId="19" fillId="2" borderId="0" xfId="5" applyFont="1" applyFill="1" applyAlignment="1">
      <alignment horizontal="center" vertical="center" wrapText="1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2" fontId="7" fillId="0" borderId="0" xfId="3" applyNumberFormat="1" applyFont="1" applyAlignment="1">
      <alignment horizontal="left" vertical="top"/>
    </xf>
    <xf numFmtId="0" fontId="14" fillId="0" borderId="3" xfId="2" applyFont="1" applyFill="1" applyBorder="1" applyAlignment="1">
      <alignment horizontal="center" vertical="top"/>
    </xf>
    <xf numFmtId="2" fontId="14" fillId="0" borderId="3" xfId="2" applyNumberFormat="1" applyFont="1" applyFill="1" applyBorder="1" applyAlignment="1">
      <alignment horizontal="right" vertical="top"/>
    </xf>
    <xf numFmtId="164" fontId="13" fillId="0" borderId="3" xfId="2" applyNumberFormat="1" applyFont="1" applyFill="1" applyBorder="1" applyAlignment="1">
      <alignment horizontal="right" vertical="top"/>
    </xf>
    <xf numFmtId="14" fontId="14" fillId="0" borderId="3" xfId="2" applyNumberFormat="1" applyFont="1" applyFill="1" applyBorder="1" applyAlignment="1">
      <alignment horizontal="justify" vertical="top" wrapText="1"/>
    </xf>
    <xf numFmtId="0" fontId="14" fillId="0" borderId="0" xfId="2" applyFont="1" applyFill="1" applyAlignment="1">
      <alignment horizontal="center" vertical="top"/>
    </xf>
    <xf numFmtId="2" fontId="14" fillId="0" borderId="0" xfId="2" applyNumberFormat="1" applyFont="1" applyFill="1" applyAlignment="1">
      <alignment horizontal="right" vertical="top"/>
    </xf>
    <xf numFmtId="164" fontId="13" fillId="0" borderId="0" xfId="2" applyNumberFormat="1" applyFont="1" applyFill="1" applyAlignment="1">
      <alignment horizontal="right" vertical="top"/>
    </xf>
    <xf numFmtId="14" fontId="14" fillId="0" borderId="0" xfId="2" applyNumberFormat="1" applyFont="1" applyFill="1" applyAlignment="1">
      <alignment horizontal="justify" vertical="top" wrapText="1"/>
    </xf>
    <xf numFmtId="0" fontId="26" fillId="0" borderId="5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0" fontId="26" fillId="0" borderId="7" xfId="2" applyFont="1" applyFill="1" applyBorder="1" applyAlignment="1">
      <alignment horizontal="center" vertical="center" wrapText="1"/>
    </xf>
    <xf numFmtId="0" fontId="27" fillId="0" borderId="6" xfId="5" applyFont="1" applyBorder="1" applyAlignment="1">
      <alignment horizontal="center" vertical="center" wrapText="1"/>
    </xf>
    <xf numFmtId="0" fontId="27" fillId="0" borderId="11" xfId="5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top" wrapText="1"/>
    </xf>
    <xf numFmtId="2" fontId="8" fillId="0" borderId="0" xfId="3" applyNumberFormat="1" applyFont="1" applyAlignment="1">
      <alignment horizontal="justify" vertical="top"/>
    </xf>
    <xf numFmtId="44" fontId="12" fillId="0" borderId="0" xfId="1" applyNumberFormat="1" applyFont="1" applyFill="1" applyBorder="1" applyAlignment="1">
      <alignment horizontal="right" vertical="top"/>
    </xf>
    <xf numFmtId="44" fontId="21" fillId="0" borderId="0" xfId="1" applyNumberFormat="1" applyFont="1" applyFill="1" applyBorder="1" applyAlignment="1">
      <alignment horizontal="right" vertical="top"/>
    </xf>
    <xf numFmtId="44" fontId="18" fillId="2" borderId="0" xfId="3" applyNumberFormat="1" applyFont="1" applyFill="1" applyAlignment="1">
      <alignment horizontal="right" vertical="top" wrapText="1"/>
    </xf>
    <xf numFmtId="44" fontId="19" fillId="2" borderId="0" xfId="3" applyNumberFormat="1" applyFont="1" applyFill="1" applyAlignment="1">
      <alignment horizontal="right" vertical="top" wrapText="1"/>
    </xf>
    <xf numFmtId="44" fontId="8" fillId="0" borderId="0" xfId="1" applyNumberFormat="1" applyFont="1" applyFill="1" applyBorder="1" applyAlignment="1">
      <alignment horizontal="right" vertical="top"/>
    </xf>
    <xf numFmtId="0" fontId="8" fillId="2" borderId="0" xfId="5" applyFont="1" applyFill="1" applyAlignment="1">
      <alignment horizontal="right" vertical="top" wrapText="1"/>
    </xf>
    <xf numFmtId="0" fontId="6" fillId="0" borderId="0" xfId="3" applyFont="1" applyAlignment="1"/>
    <xf numFmtId="49" fontId="13" fillId="2" borderId="0" xfId="2" applyNumberFormat="1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13" fillId="0" borderId="2" xfId="2" applyFont="1" applyBorder="1" applyAlignment="1">
      <alignment horizontal="justify" vertical="center" wrapText="1"/>
    </xf>
  </cellXfs>
  <cellStyles count="10">
    <cellStyle name="Millares 2" xfId="7" xr:uid="{00000000-0005-0000-0000-000000000000}"/>
    <cellStyle name="Moneda" xfId="1" builtinId="4"/>
    <cellStyle name="Normal" xfId="0" builtinId="0"/>
    <cellStyle name="Normal 2" xfId="4" xr:uid="{00000000-0005-0000-0000-000003000000}"/>
    <cellStyle name="Normal 2 2" xfId="5" xr:uid="{00000000-0005-0000-0000-000004000000}"/>
    <cellStyle name="Normal 3" xfId="3" xr:uid="{00000000-0005-0000-0000-000005000000}"/>
    <cellStyle name="Normal 3 2" xfId="2" xr:uid="{00000000-0005-0000-0000-000006000000}"/>
    <cellStyle name="Normal 3 3" xfId="9" xr:uid="{00000000-0005-0000-0000-000007000000}"/>
    <cellStyle name="Normal 4" xfId="6" xr:uid="{00000000-0005-0000-0000-000008000000}"/>
    <cellStyle name="Normal 4 2" xfId="8" xr:uid="{00000000-0005-0000-0000-000009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25279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1030593</xdr:colOff>
      <xdr:row>5</xdr:row>
      <xdr:rowOff>168374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Cat&#225;logos%20y%20Cuantificaci&#243;n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00B0F0"/>
  </sheetPr>
  <dimension ref="A1:AE420"/>
  <sheetViews>
    <sheetView showGridLines="0" tabSelected="1" view="pageBreakPreview" zoomScaleNormal="70" zoomScaleSheetLayoutView="100" workbookViewId="0">
      <selection activeCell="C13" sqref="C13"/>
    </sheetView>
  </sheetViews>
  <sheetFormatPr baseColWidth="10" defaultColWidth="9.140625" defaultRowHeight="12.75" customHeight="1" outlineLevelCol="1"/>
  <cols>
    <col min="1" max="1" width="15.5703125" style="62" customWidth="1"/>
    <col min="2" max="2" width="74.7109375" style="2" customWidth="1"/>
    <col min="3" max="3" width="9.140625" style="2" customWidth="1"/>
    <col min="4" max="4" width="13.85546875" style="60" customWidth="1"/>
    <col min="5" max="5" width="16" style="2" customWidth="1"/>
    <col min="6" max="6" width="53.85546875" style="2" customWidth="1" outlineLevel="1"/>
    <col min="7" max="7" width="19.42578125" style="2" customWidth="1"/>
    <col min="8" max="8" width="14.28515625" style="2" bestFit="1" customWidth="1"/>
    <col min="9" max="16384" width="9.140625" style="2"/>
  </cols>
  <sheetData>
    <row r="1" spans="1:7">
      <c r="A1" s="51"/>
      <c r="B1" s="22" t="s">
        <v>0</v>
      </c>
      <c r="C1" s="83" t="s">
        <v>295</v>
      </c>
      <c r="D1" s="84"/>
      <c r="E1" s="84"/>
      <c r="F1" s="85"/>
      <c r="G1" s="23"/>
    </row>
    <row r="2" spans="1:7">
      <c r="A2" s="52"/>
      <c r="B2" s="24" t="s">
        <v>1</v>
      </c>
      <c r="C2" s="112" t="s">
        <v>213</v>
      </c>
      <c r="D2" s="113"/>
      <c r="E2" s="113"/>
      <c r="F2" s="114"/>
      <c r="G2" s="25"/>
    </row>
    <row r="3" spans="1:7" ht="13.5" thickBot="1">
      <c r="A3" s="52"/>
      <c r="B3" s="24" t="s">
        <v>2</v>
      </c>
      <c r="C3" s="112"/>
      <c r="D3" s="113"/>
      <c r="E3" s="113"/>
      <c r="F3" s="114"/>
      <c r="G3" s="25"/>
    </row>
    <row r="4" spans="1:7" ht="18" customHeight="1">
      <c r="A4" s="52"/>
      <c r="B4" s="128" t="s">
        <v>3</v>
      </c>
      <c r="C4" s="104"/>
      <c r="D4" s="105"/>
      <c r="E4" s="106" t="s">
        <v>20</v>
      </c>
      <c r="F4" s="107"/>
      <c r="G4" s="26"/>
    </row>
    <row r="5" spans="1:7" ht="18" customHeight="1">
      <c r="A5" s="52"/>
      <c r="B5" s="86" t="s">
        <v>212</v>
      </c>
      <c r="C5" s="108"/>
      <c r="D5" s="109"/>
      <c r="E5" s="110" t="s">
        <v>21</v>
      </c>
      <c r="F5" s="111"/>
      <c r="G5" s="30"/>
    </row>
    <row r="6" spans="1:7" ht="18" customHeight="1">
      <c r="A6" s="52"/>
      <c r="B6" s="86"/>
      <c r="C6" s="27"/>
      <c r="D6" s="28"/>
      <c r="E6" s="29" t="s">
        <v>4</v>
      </c>
      <c r="F6" s="31"/>
      <c r="G6" s="32"/>
    </row>
    <row r="7" spans="1:7" ht="18" customHeight="1" thickBot="1">
      <c r="A7" s="52"/>
      <c r="B7" s="87"/>
      <c r="C7" s="33"/>
      <c r="D7" s="34"/>
      <c r="E7" s="35" t="s">
        <v>22</v>
      </c>
      <c r="F7" s="36"/>
      <c r="G7" s="37"/>
    </row>
    <row r="8" spans="1:7">
      <c r="A8" s="52"/>
      <c r="B8" s="30" t="s">
        <v>297</v>
      </c>
      <c r="C8" s="88" t="s">
        <v>5</v>
      </c>
      <c r="D8" s="89"/>
      <c r="E8" s="89"/>
      <c r="F8" s="90"/>
      <c r="G8" s="38" t="s">
        <v>6</v>
      </c>
    </row>
    <row r="9" spans="1:7">
      <c r="A9" s="52"/>
      <c r="B9" s="91" t="s">
        <v>49</v>
      </c>
      <c r="C9" s="93"/>
      <c r="D9" s="117"/>
      <c r="E9" s="117"/>
      <c r="F9" s="94"/>
      <c r="G9" s="115" t="s">
        <v>296</v>
      </c>
    </row>
    <row r="10" spans="1:7" ht="15.75" customHeight="1" thickBot="1">
      <c r="A10" s="53"/>
      <c r="B10" s="92"/>
      <c r="C10" s="95"/>
      <c r="D10" s="96"/>
      <c r="E10" s="96"/>
      <c r="F10" s="97"/>
      <c r="G10" s="116"/>
    </row>
    <row r="11" spans="1:7" ht="3" customHeight="1" thickBot="1">
      <c r="A11" s="54"/>
      <c r="B11" s="55"/>
      <c r="C11" s="56"/>
      <c r="D11" s="57"/>
      <c r="E11" s="54"/>
      <c r="F11" s="56"/>
      <c r="G11" s="56"/>
    </row>
    <row r="12" spans="1:7" ht="15.75" customHeight="1" thickBot="1">
      <c r="A12" s="100" t="s">
        <v>33</v>
      </c>
      <c r="B12" s="101"/>
      <c r="C12" s="101"/>
      <c r="D12" s="101"/>
      <c r="E12" s="101"/>
      <c r="F12" s="101"/>
      <c r="G12" s="102"/>
    </row>
    <row r="13" spans="1:7" ht="3" customHeight="1">
      <c r="A13" s="58"/>
      <c r="B13" s="59"/>
      <c r="C13" s="59"/>
    </row>
    <row r="14" spans="1:7" s="127" customFormat="1" ht="24">
      <c r="A14" s="126" t="s">
        <v>7</v>
      </c>
      <c r="B14" s="21" t="s">
        <v>8</v>
      </c>
      <c r="C14" s="126" t="s">
        <v>9</v>
      </c>
      <c r="D14" s="126" t="s">
        <v>10</v>
      </c>
      <c r="E14" s="21" t="s">
        <v>11</v>
      </c>
      <c r="F14" s="21" t="s">
        <v>12</v>
      </c>
      <c r="G14" s="21" t="s">
        <v>13</v>
      </c>
    </row>
    <row r="15" spans="1:7" ht="6" customHeight="1">
      <c r="A15" s="125"/>
      <c r="B15" s="125"/>
      <c r="C15" s="125"/>
      <c r="D15" s="125"/>
      <c r="E15" s="125"/>
      <c r="F15" s="125"/>
      <c r="G15" s="125"/>
    </row>
    <row r="16" spans="1:7">
      <c r="A16" s="3" t="s">
        <v>161</v>
      </c>
      <c r="B16" s="11" t="s">
        <v>53</v>
      </c>
      <c r="C16" s="12"/>
      <c r="D16" s="13"/>
      <c r="E16" s="13"/>
      <c r="F16" s="13"/>
      <c r="G16" s="5">
        <f>ROUND(SUM(G17:G24),2)</f>
        <v>0</v>
      </c>
    </row>
    <row r="17" spans="1:7" s="1" customFormat="1" ht="45">
      <c r="A17" s="6" t="s">
        <v>298</v>
      </c>
      <c r="B17" s="74" t="s">
        <v>56</v>
      </c>
      <c r="C17" s="70" t="s">
        <v>18</v>
      </c>
      <c r="D17" s="71">
        <v>8.17</v>
      </c>
      <c r="E17" s="7"/>
      <c r="F17" s="14"/>
      <c r="G17" s="9"/>
    </row>
    <row r="18" spans="1:7" s="1" customFormat="1" ht="33.75">
      <c r="A18" s="6" t="s">
        <v>299</v>
      </c>
      <c r="B18" s="74" t="s">
        <v>76</v>
      </c>
      <c r="C18" s="70" t="s">
        <v>18</v>
      </c>
      <c r="D18" s="71">
        <v>6.27</v>
      </c>
      <c r="E18" s="7"/>
      <c r="F18" s="14"/>
      <c r="G18" s="9"/>
    </row>
    <row r="19" spans="1:7" s="1" customFormat="1" ht="45">
      <c r="A19" s="6" t="s">
        <v>300</v>
      </c>
      <c r="B19" s="74" t="s">
        <v>57</v>
      </c>
      <c r="C19" s="70" t="s">
        <v>18</v>
      </c>
      <c r="D19" s="71">
        <v>3.54</v>
      </c>
      <c r="E19" s="7"/>
      <c r="F19" s="14"/>
      <c r="G19" s="9"/>
    </row>
    <row r="20" spans="1:7" s="1" customFormat="1" ht="22.5">
      <c r="A20" s="6" t="s">
        <v>301</v>
      </c>
      <c r="B20" s="74" t="s">
        <v>160</v>
      </c>
      <c r="C20" s="70" t="s">
        <v>17</v>
      </c>
      <c r="D20" s="71">
        <v>172</v>
      </c>
      <c r="E20" s="7"/>
      <c r="F20" s="8"/>
      <c r="G20" s="9"/>
    </row>
    <row r="21" spans="1:7" s="1" customFormat="1" ht="45">
      <c r="A21" s="6" t="s">
        <v>302</v>
      </c>
      <c r="B21" s="74" t="s">
        <v>158</v>
      </c>
      <c r="C21" s="70" t="s">
        <v>25</v>
      </c>
      <c r="D21" s="71">
        <v>1</v>
      </c>
      <c r="E21" s="7"/>
      <c r="F21" s="14"/>
      <c r="G21" s="9"/>
    </row>
    <row r="22" spans="1:7" s="1" customFormat="1" ht="45">
      <c r="A22" s="6" t="s">
        <v>303</v>
      </c>
      <c r="B22" s="74" t="s">
        <v>159</v>
      </c>
      <c r="C22" s="70" t="s">
        <v>25</v>
      </c>
      <c r="D22" s="71">
        <v>3</v>
      </c>
      <c r="E22" s="7"/>
      <c r="F22" s="14"/>
      <c r="G22" s="9"/>
    </row>
    <row r="23" spans="1:7" s="1" customFormat="1" ht="33.75">
      <c r="A23" s="6" t="s">
        <v>304</v>
      </c>
      <c r="B23" s="74" t="s">
        <v>58</v>
      </c>
      <c r="C23" s="70" t="s">
        <v>18</v>
      </c>
      <c r="D23" s="71">
        <v>43.78</v>
      </c>
      <c r="E23" s="7"/>
      <c r="F23" s="10"/>
      <c r="G23" s="9"/>
    </row>
    <row r="24" spans="1:7" s="1" customFormat="1" ht="33.75">
      <c r="A24" s="6" t="s">
        <v>305</v>
      </c>
      <c r="B24" s="74" t="s">
        <v>59</v>
      </c>
      <c r="C24" s="70" t="s">
        <v>19</v>
      </c>
      <c r="D24" s="71">
        <v>744.26</v>
      </c>
      <c r="E24" s="7"/>
      <c r="F24" s="8"/>
      <c r="G24" s="9"/>
    </row>
    <row r="25" spans="1:7" s="1" customFormat="1">
      <c r="A25" s="3" t="s">
        <v>162</v>
      </c>
      <c r="B25" s="4" t="s">
        <v>67</v>
      </c>
      <c r="C25" s="4"/>
      <c r="D25" s="4"/>
      <c r="E25" s="4"/>
      <c r="F25" s="4"/>
      <c r="G25" s="5">
        <f>+SUM(G26:G41)</f>
        <v>0</v>
      </c>
    </row>
    <row r="26" spans="1:7" s="1" customFormat="1" ht="33.75">
      <c r="A26" s="6" t="s">
        <v>306</v>
      </c>
      <c r="B26" s="74" t="s">
        <v>60</v>
      </c>
      <c r="C26" s="70" t="s">
        <v>17</v>
      </c>
      <c r="D26" s="71">
        <v>69.3</v>
      </c>
      <c r="E26" s="7"/>
      <c r="F26" s="8"/>
      <c r="G26" s="9"/>
    </row>
    <row r="27" spans="1:7" s="1" customFormat="1" ht="45">
      <c r="A27" s="6" t="s">
        <v>307</v>
      </c>
      <c r="B27" s="74" t="s">
        <v>52</v>
      </c>
      <c r="C27" s="70" t="s">
        <v>18</v>
      </c>
      <c r="D27" s="71">
        <v>3.12</v>
      </c>
      <c r="E27" s="7"/>
      <c r="F27" s="8"/>
      <c r="G27" s="9"/>
    </row>
    <row r="28" spans="1:7" s="1" customFormat="1" ht="45">
      <c r="A28" s="6" t="s">
        <v>308</v>
      </c>
      <c r="B28" s="74" t="s">
        <v>68</v>
      </c>
      <c r="C28" s="70" t="s">
        <v>17</v>
      </c>
      <c r="D28" s="71">
        <v>48.51</v>
      </c>
      <c r="E28" s="7"/>
      <c r="F28" s="8"/>
      <c r="G28" s="9"/>
    </row>
    <row r="29" spans="1:7" s="1" customFormat="1" ht="45">
      <c r="A29" s="6" t="s">
        <v>309</v>
      </c>
      <c r="B29" s="74" t="s">
        <v>66</v>
      </c>
      <c r="C29" s="70" t="s">
        <v>18</v>
      </c>
      <c r="D29" s="71">
        <v>1.87</v>
      </c>
      <c r="E29" s="7"/>
      <c r="F29" s="8"/>
      <c r="G29" s="9"/>
    </row>
    <row r="30" spans="1:7" s="1" customFormat="1" ht="56.25">
      <c r="A30" s="6" t="s">
        <v>310</v>
      </c>
      <c r="B30" s="74" t="s">
        <v>61</v>
      </c>
      <c r="C30" s="70" t="s">
        <v>18</v>
      </c>
      <c r="D30" s="71">
        <v>1.25</v>
      </c>
      <c r="E30" s="7"/>
      <c r="F30" s="8"/>
      <c r="G30" s="9"/>
    </row>
    <row r="31" spans="1:7" s="1" customFormat="1" ht="33.75">
      <c r="A31" s="6" t="s">
        <v>311</v>
      </c>
      <c r="B31" s="74" t="s">
        <v>69</v>
      </c>
      <c r="C31" s="70" t="s">
        <v>24</v>
      </c>
      <c r="D31" s="71">
        <v>15.62</v>
      </c>
      <c r="E31" s="7"/>
      <c r="F31" s="8"/>
      <c r="G31" s="9"/>
    </row>
    <row r="32" spans="1:7" s="1" customFormat="1" ht="33.75">
      <c r="A32" s="6" t="s">
        <v>312</v>
      </c>
      <c r="B32" s="74" t="s">
        <v>70</v>
      </c>
      <c r="C32" s="70" t="s">
        <v>24</v>
      </c>
      <c r="D32" s="71">
        <v>3.91</v>
      </c>
      <c r="E32" s="7"/>
      <c r="F32" s="8"/>
      <c r="G32" s="9"/>
    </row>
    <row r="33" spans="1:7" s="1" customFormat="1" ht="33.75">
      <c r="A33" s="6" t="s">
        <v>313</v>
      </c>
      <c r="B33" s="74" t="s">
        <v>71</v>
      </c>
      <c r="C33" s="70" t="s">
        <v>24</v>
      </c>
      <c r="D33" s="71">
        <v>167.11</v>
      </c>
      <c r="E33" s="7"/>
      <c r="F33" s="8"/>
      <c r="G33" s="9"/>
    </row>
    <row r="34" spans="1:7" s="1" customFormat="1" ht="45">
      <c r="A34" s="6" t="s">
        <v>314</v>
      </c>
      <c r="B34" s="74" t="s">
        <v>72</v>
      </c>
      <c r="C34" s="70" t="s">
        <v>17</v>
      </c>
      <c r="D34" s="71">
        <v>9.77</v>
      </c>
      <c r="E34" s="7"/>
      <c r="F34" s="8"/>
      <c r="G34" s="9"/>
    </row>
    <row r="35" spans="1:7" s="1" customFormat="1" ht="33.75">
      <c r="A35" s="6" t="s">
        <v>315</v>
      </c>
      <c r="B35" s="74" t="s">
        <v>73</v>
      </c>
      <c r="C35" s="70" t="s">
        <v>17</v>
      </c>
      <c r="D35" s="71">
        <v>59.53</v>
      </c>
      <c r="E35" s="7"/>
      <c r="F35" s="8"/>
      <c r="G35" s="9"/>
    </row>
    <row r="36" spans="1:7" s="1" customFormat="1" ht="33.75">
      <c r="A36" s="6" t="s">
        <v>316</v>
      </c>
      <c r="B36" s="74" t="s">
        <v>62</v>
      </c>
      <c r="C36" s="70" t="s">
        <v>17</v>
      </c>
      <c r="D36" s="71">
        <v>13.86</v>
      </c>
      <c r="E36" s="7"/>
      <c r="F36" s="8"/>
      <c r="G36" s="9"/>
    </row>
    <row r="37" spans="1:7" s="1" customFormat="1" ht="22.5">
      <c r="A37" s="6" t="s">
        <v>317</v>
      </c>
      <c r="B37" s="74" t="s">
        <v>63</v>
      </c>
      <c r="C37" s="70" t="s">
        <v>24</v>
      </c>
      <c r="D37" s="71">
        <v>46.1</v>
      </c>
      <c r="E37" s="7"/>
      <c r="F37" s="8"/>
      <c r="G37" s="9"/>
    </row>
    <row r="38" spans="1:7" s="1" customFormat="1" ht="90">
      <c r="A38" s="6" t="s">
        <v>318</v>
      </c>
      <c r="B38" s="74" t="s">
        <v>75</v>
      </c>
      <c r="C38" s="70" t="s">
        <v>25</v>
      </c>
      <c r="D38" s="71">
        <v>2</v>
      </c>
      <c r="E38" s="7"/>
      <c r="F38" s="8"/>
      <c r="G38" s="9"/>
    </row>
    <row r="39" spans="1:7" s="1" customFormat="1" ht="90">
      <c r="A39" s="6" t="s">
        <v>319</v>
      </c>
      <c r="B39" s="74" t="s">
        <v>74</v>
      </c>
      <c r="C39" s="70" t="s">
        <v>25</v>
      </c>
      <c r="D39" s="71">
        <v>34</v>
      </c>
      <c r="E39" s="7"/>
      <c r="F39" s="8"/>
      <c r="G39" s="9"/>
    </row>
    <row r="40" spans="1:7" s="1" customFormat="1" ht="33.75">
      <c r="A40" s="6" t="s">
        <v>320</v>
      </c>
      <c r="B40" s="74" t="s">
        <v>58</v>
      </c>
      <c r="C40" s="70" t="s">
        <v>18</v>
      </c>
      <c r="D40" s="71">
        <v>1.25</v>
      </c>
      <c r="E40" s="7"/>
      <c r="F40" s="8"/>
      <c r="G40" s="9"/>
    </row>
    <row r="41" spans="1:7" s="1" customFormat="1" ht="33.75">
      <c r="A41" s="6" t="s">
        <v>321</v>
      </c>
      <c r="B41" s="74" t="s">
        <v>59</v>
      </c>
      <c r="C41" s="70" t="s">
        <v>19</v>
      </c>
      <c r="D41" s="71">
        <v>21.25</v>
      </c>
      <c r="E41" s="7"/>
      <c r="F41" s="8"/>
      <c r="G41" s="9"/>
    </row>
    <row r="42" spans="1:7">
      <c r="A42" s="3" t="s">
        <v>163</v>
      </c>
      <c r="B42" s="15" t="s">
        <v>90</v>
      </c>
      <c r="C42" s="12"/>
      <c r="D42" s="13"/>
      <c r="E42" s="13"/>
      <c r="F42" s="13"/>
      <c r="G42" s="5">
        <f>ROUND(SUM(G43,G50,,G65),2)</f>
        <v>0</v>
      </c>
    </row>
    <row r="43" spans="1:7" s="1" customFormat="1">
      <c r="A43" s="16" t="s">
        <v>164</v>
      </c>
      <c r="B43" s="17" t="s">
        <v>31</v>
      </c>
      <c r="C43" s="18"/>
      <c r="D43" s="19"/>
      <c r="E43" s="65"/>
      <c r="F43" s="20"/>
      <c r="G43" s="65">
        <f>ROUND(SUM(G44:G49),2)</f>
        <v>0</v>
      </c>
    </row>
    <row r="44" spans="1:7" s="1" customFormat="1" ht="33.75">
      <c r="A44" s="6" t="s">
        <v>322</v>
      </c>
      <c r="B44" s="74" t="s">
        <v>60</v>
      </c>
      <c r="C44" s="70" t="s">
        <v>17</v>
      </c>
      <c r="D44" s="71">
        <v>594.48</v>
      </c>
      <c r="E44" s="7"/>
      <c r="F44" s="8"/>
      <c r="G44" s="9"/>
    </row>
    <row r="45" spans="1:7" s="1" customFormat="1" ht="45">
      <c r="A45" s="6" t="s">
        <v>323</v>
      </c>
      <c r="B45" s="74" t="s">
        <v>51</v>
      </c>
      <c r="C45" s="70" t="s">
        <v>18</v>
      </c>
      <c r="D45" s="71">
        <v>104.03</v>
      </c>
      <c r="E45" s="7"/>
      <c r="F45" s="8"/>
      <c r="G45" s="9"/>
    </row>
    <row r="46" spans="1:7" s="1" customFormat="1" ht="45">
      <c r="A46" s="6" t="s">
        <v>324</v>
      </c>
      <c r="B46" s="74" t="s">
        <v>68</v>
      </c>
      <c r="C46" s="70" t="s">
        <v>17</v>
      </c>
      <c r="D46" s="71">
        <v>178.34</v>
      </c>
      <c r="E46" s="7"/>
      <c r="F46" s="8"/>
      <c r="G46" s="9"/>
    </row>
    <row r="47" spans="1:7" s="1" customFormat="1" ht="56.25">
      <c r="A47" s="6" t="s">
        <v>325</v>
      </c>
      <c r="B47" s="74" t="s">
        <v>61</v>
      </c>
      <c r="C47" s="70" t="s">
        <v>18</v>
      </c>
      <c r="D47" s="71">
        <v>89.17</v>
      </c>
      <c r="E47" s="7"/>
      <c r="F47" s="8"/>
      <c r="G47" s="9"/>
    </row>
    <row r="48" spans="1:7" s="1" customFormat="1" ht="33.75">
      <c r="A48" s="6" t="s">
        <v>326</v>
      </c>
      <c r="B48" s="74" t="s">
        <v>58</v>
      </c>
      <c r="C48" s="70" t="s">
        <v>18</v>
      </c>
      <c r="D48" s="71">
        <v>104.03</v>
      </c>
      <c r="E48" s="7"/>
      <c r="F48" s="8"/>
      <c r="G48" s="9"/>
    </row>
    <row r="49" spans="1:7" s="1" customFormat="1" ht="33.75">
      <c r="A49" s="6" t="s">
        <v>327</v>
      </c>
      <c r="B49" s="74" t="s">
        <v>59</v>
      </c>
      <c r="C49" s="70" t="s">
        <v>19</v>
      </c>
      <c r="D49" s="71">
        <v>1768.51</v>
      </c>
      <c r="E49" s="7"/>
      <c r="F49" s="8"/>
      <c r="G49" s="9"/>
    </row>
    <row r="50" spans="1:7" s="1" customFormat="1">
      <c r="A50" s="16" t="s">
        <v>165</v>
      </c>
      <c r="B50" s="17" t="s">
        <v>107</v>
      </c>
      <c r="C50" s="18"/>
      <c r="D50" s="19"/>
      <c r="E50" s="65"/>
      <c r="F50" s="20"/>
      <c r="G50" s="65">
        <f>ROUND(SUM(G51:G64),2)</f>
        <v>0</v>
      </c>
    </row>
    <row r="51" spans="1:7" s="1" customFormat="1" ht="33.75">
      <c r="A51" s="6" t="s">
        <v>328</v>
      </c>
      <c r="B51" s="74" t="s">
        <v>91</v>
      </c>
      <c r="C51" s="70" t="s">
        <v>17</v>
      </c>
      <c r="D51" s="71">
        <v>15.77</v>
      </c>
      <c r="E51" s="7"/>
      <c r="F51" s="14"/>
      <c r="G51" s="9"/>
    </row>
    <row r="52" spans="1:7" s="1" customFormat="1" ht="33.75">
      <c r="A52" s="6" t="s">
        <v>329</v>
      </c>
      <c r="B52" s="74" t="s">
        <v>92</v>
      </c>
      <c r="C52" s="70" t="s">
        <v>17</v>
      </c>
      <c r="D52" s="71">
        <v>45.05</v>
      </c>
      <c r="E52" s="7"/>
      <c r="F52" s="8"/>
      <c r="G52" s="9"/>
    </row>
    <row r="53" spans="1:7" s="1" customFormat="1" ht="33.75">
      <c r="A53" s="6" t="s">
        <v>330</v>
      </c>
      <c r="B53" s="74" t="s">
        <v>34</v>
      </c>
      <c r="C53" s="70" t="s">
        <v>28</v>
      </c>
      <c r="D53" s="71">
        <v>397.65</v>
      </c>
      <c r="E53" s="7"/>
      <c r="F53" s="8"/>
      <c r="G53" s="9"/>
    </row>
    <row r="54" spans="1:7" s="1" customFormat="1" ht="33.75">
      <c r="A54" s="6" t="s">
        <v>331</v>
      </c>
      <c r="B54" s="74" t="s">
        <v>109</v>
      </c>
      <c r="C54" s="70" t="s">
        <v>24</v>
      </c>
      <c r="D54" s="71">
        <v>21.06</v>
      </c>
      <c r="E54" s="7"/>
      <c r="F54" s="8"/>
      <c r="G54" s="9"/>
    </row>
    <row r="55" spans="1:7" s="1" customFormat="1" ht="22.5">
      <c r="A55" s="6" t="s">
        <v>332</v>
      </c>
      <c r="B55" s="74" t="s">
        <v>93</v>
      </c>
      <c r="C55" s="70" t="s">
        <v>18</v>
      </c>
      <c r="D55" s="71">
        <v>7.49</v>
      </c>
      <c r="E55" s="7"/>
      <c r="F55" s="8"/>
      <c r="G55" s="9"/>
    </row>
    <row r="56" spans="1:7" s="1" customFormat="1" ht="33.75">
      <c r="A56" s="6" t="s">
        <v>333</v>
      </c>
      <c r="B56" s="74" t="s">
        <v>96</v>
      </c>
      <c r="C56" s="70" t="s">
        <v>17</v>
      </c>
      <c r="D56" s="71">
        <v>73.489999999999995</v>
      </c>
      <c r="E56" s="7"/>
      <c r="F56" s="14"/>
      <c r="G56" s="9"/>
    </row>
    <row r="57" spans="1:7" s="1" customFormat="1" ht="33.75">
      <c r="A57" s="6" t="s">
        <v>334</v>
      </c>
      <c r="B57" s="74" t="s">
        <v>94</v>
      </c>
      <c r="C57" s="70" t="s">
        <v>17</v>
      </c>
      <c r="D57" s="71">
        <v>140.80000000000001</v>
      </c>
      <c r="E57" s="7"/>
      <c r="F57" s="8"/>
      <c r="G57" s="9"/>
    </row>
    <row r="58" spans="1:7" s="1" customFormat="1" ht="33.75">
      <c r="A58" s="6" t="s">
        <v>335</v>
      </c>
      <c r="B58" s="74" t="s">
        <v>215</v>
      </c>
      <c r="C58" s="70" t="s">
        <v>24</v>
      </c>
      <c r="D58" s="71">
        <v>58.67</v>
      </c>
      <c r="E58" s="7"/>
      <c r="F58" s="8"/>
      <c r="G58" s="9"/>
    </row>
    <row r="59" spans="1:7" s="1" customFormat="1" ht="33.75">
      <c r="A59" s="6" t="s">
        <v>336</v>
      </c>
      <c r="B59" s="74" t="s">
        <v>108</v>
      </c>
      <c r="C59" s="70" t="s">
        <v>24</v>
      </c>
      <c r="D59" s="71">
        <v>12.6</v>
      </c>
      <c r="E59" s="7"/>
      <c r="F59" s="8"/>
      <c r="G59" s="9"/>
    </row>
    <row r="60" spans="1:7" s="1" customFormat="1" ht="33.75">
      <c r="A60" s="6" t="s">
        <v>337</v>
      </c>
      <c r="B60" s="74" t="s">
        <v>95</v>
      </c>
      <c r="C60" s="70" t="s">
        <v>17</v>
      </c>
      <c r="D60" s="71">
        <v>140.80000000000001</v>
      </c>
      <c r="E60" s="7"/>
      <c r="F60" s="8"/>
      <c r="G60" s="9"/>
    </row>
    <row r="61" spans="1:7" s="1" customFormat="1" ht="33.75">
      <c r="A61" s="6" t="s">
        <v>338</v>
      </c>
      <c r="B61" s="74" t="s">
        <v>80</v>
      </c>
      <c r="C61" s="70" t="s">
        <v>24</v>
      </c>
      <c r="D61" s="71">
        <v>553.05999999999995</v>
      </c>
      <c r="E61" s="7"/>
      <c r="F61" s="8"/>
      <c r="G61" s="9"/>
    </row>
    <row r="62" spans="1:7" s="1" customFormat="1" ht="46.5" customHeight="1">
      <c r="A62" s="6" t="s">
        <v>339</v>
      </c>
      <c r="B62" s="74" t="s">
        <v>77</v>
      </c>
      <c r="C62" s="70" t="s">
        <v>17</v>
      </c>
      <c r="D62" s="71">
        <v>594.48</v>
      </c>
      <c r="E62" s="7"/>
      <c r="F62" s="14"/>
      <c r="G62" s="9"/>
    </row>
    <row r="63" spans="1:7" s="1" customFormat="1" ht="22.5">
      <c r="A63" s="6" t="s">
        <v>340</v>
      </c>
      <c r="B63" s="74" t="s">
        <v>63</v>
      </c>
      <c r="C63" s="70" t="s">
        <v>24</v>
      </c>
      <c r="D63" s="71">
        <v>406.67</v>
      </c>
      <c r="E63" s="7"/>
      <c r="F63" s="8"/>
      <c r="G63" s="9"/>
    </row>
    <row r="64" spans="1:7" s="1" customFormat="1" ht="45">
      <c r="A64" s="6" t="s">
        <v>341</v>
      </c>
      <c r="B64" s="74" t="s">
        <v>64</v>
      </c>
      <c r="C64" s="70" t="s">
        <v>24</v>
      </c>
      <c r="D64" s="71">
        <v>406.67</v>
      </c>
      <c r="E64" s="7"/>
      <c r="F64" s="8"/>
      <c r="G64" s="9"/>
    </row>
    <row r="65" spans="1:7" s="1" customFormat="1">
      <c r="A65" s="16" t="s">
        <v>166</v>
      </c>
      <c r="B65" s="17" t="s">
        <v>43</v>
      </c>
      <c r="C65" s="18"/>
      <c r="D65" s="19"/>
      <c r="E65" s="64"/>
      <c r="F65" s="20"/>
      <c r="G65" s="64">
        <f>ROUND(SUM(G66),2)</f>
        <v>0</v>
      </c>
    </row>
    <row r="66" spans="1:7" s="1" customFormat="1" ht="45">
      <c r="A66" s="6" t="s">
        <v>342</v>
      </c>
      <c r="B66" s="74" t="s">
        <v>81</v>
      </c>
      <c r="C66" s="70" t="s">
        <v>25</v>
      </c>
      <c r="D66" s="71">
        <v>28</v>
      </c>
      <c r="E66" s="7"/>
      <c r="F66" s="8"/>
      <c r="G66" s="9"/>
    </row>
    <row r="67" spans="1:7">
      <c r="A67" s="3" t="s">
        <v>167</v>
      </c>
      <c r="B67" s="15" t="s">
        <v>46</v>
      </c>
      <c r="C67" s="12"/>
      <c r="D67" s="13"/>
      <c r="E67" s="4"/>
      <c r="F67" s="4"/>
      <c r="G67" s="63">
        <f>ROUND(SUM(G68,G74,G79),2)</f>
        <v>0</v>
      </c>
    </row>
    <row r="68" spans="1:7" s="1" customFormat="1">
      <c r="A68" s="16" t="s">
        <v>168</v>
      </c>
      <c r="B68" s="17" t="s">
        <v>31</v>
      </c>
      <c r="C68" s="18"/>
      <c r="D68" s="19"/>
      <c r="E68" s="64"/>
      <c r="F68" s="20"/>
      <c r="G68" s="64">
        <f>ROUND(SUM(G69:G73),2)</f>
        <v>0</v>
      </c>
    </row>
    <row r="69" spans="1:7" s="1" customFormat="1" ht="33.75">
      <c r="A69" s="6" t="s">
        <v>343</v>
      </c>
      <c r="B69" s="74" t="s">
        <v>60</v>
      </c>
      <c r="C69" s="70" t="s">
        <v>17</v>
      </c>
      <c r="D69" s="71">
        <v>52.29</v>
      </c>
      <c r="E69" s="7"/>
      <c r="F69" s="14"/>
      <c r="G69" s="9"/>
    </row>
    <row r="70" spans="1:7" s="1" customFormat="1" ht="45">
      <c r="A70" s="6" t="s">
        <v>344</v>
      </c>
      <c r="B70" s="74" t="s">
        <v>51</v>
      </c>
      <c r="C70" s="70" t="s">
        <v>18</v>
      </c>
      <c r="D70" s="71">
        <v>13.07</v>
      </c>
      <c r="E70" s="7"/>
      <c r="F70" s="14"/>
      <c r="G70" s="9"/>
    </row>
    <row r="71" spans="1:7" s="1" customFormat="1" ht="56.25">
      <c r="A71" s="6" t="s">
        <v>345</v>
      </c>
      <c r="B71" s="74" t="s">
        <v>61</v>
      </c>
      <c r="C71" s="70" t="s">
        <v>18</v>
      </c>
      <c r="D71" s="71">
        <v>7.84</v>
      </c>
      <c r="E71" s="7"/>
      <c r="F71" s="14"/>
      <c r="G71" s="9"/>
    </row>
    <row r="72" spans="1:7" s="1" customFormat="1" ht="33.75">
      <c r="A72" s="6" t="s">
        <v>346</v>
      </c>
      <c r="B72" s="74" t="s">
        <v>58</v>
      </c>
      <c r="C72" s="70" t="s">
        <v>18</v>
      </c>
      <c r="D72" s="71">
        <v>13.07</v>
      </c>
      <c r="E72" s="7"/>
      <c r="F72" s="10"/>
      <c r="G72" s="9"/>
    </row>
    <row r="73" spans="1:7" s="1" customFormat="1" ht="33.75">
      <c r="A73" s="6" t="s">
        <v>347</v>
      </c>
      <c r="B73" s="74" t="s">
        <v>59</v>
      </c>
      <c r="C73" s="70" t="s">
        <v>19</v>
      </c>
      <c r="D73" s="71">
        <v>222.19</v>
      </c>
      <c r="E73" s="7"/>
      <c r="F73" s="8"/>
      <c r="G73" s="9"/>
    </row>
    <row r="74" spans="1:7" s="1" customFormat="1">
      <c r="A74" s="16" t="s">
        <v>169</v>
      </c>
      <c r="B74" s="17" t="s">
        <v>36</v>
      </c>
      <c r="C74" s="18"/>
      <c r="D74" s="19"/>
      <c r="E74" s="64"/>
      <c r="F74" s="20"/>
      <c r="G74" s="64">
        <f>ROUND(SUM(G75:G78),2)</f>
        <v>0</v>
      </c>
    </row>
    <row r="75" spans="1:7" s="1" customFormat="1" ht="45">
      <c r="A75" s="6" t="s">
        <v>348</v>
      </c>
      <c r="B75" s="74" t="s">
        <v>214</v>
      </c>
      <c r="C75" s="70" t="s">
        <v>24</v>
      </c>
      <c r="D75" s="71">
        <v>28.39</v>
      </c>
      <c r="E75" s="7"/>
      <c r="F75" s="14"/>
      <c r="G75" s="9"/>
    </row>
    <row r="76" spans="1:7" s="1" customFormat="1" ht="45">
      <c r="A76" s="6" t="s">
        <v>349</v>
      </c>
      <c r="B76" s="74" t="s">
        <v>77</v>
      </c>
      <c r="C76" s="70" t="s">
        <v>17</v>
      </c>
      <c r="D76" s="71">
        <v>52.29</v>
      </c>
      <c r="E76" s="7"/>
      <c r="F76" s="14"/>
      <c r="G76" s="9"/>
    </row>
    <row r="77" spans="1:7" s="1" customFormat="1" ht="22.5">
      <c r="A77" s="6" t="s">
        <v>350</v>
      </c>
      <c r="B77" s="74" t="s">
        <v>63</v>
      </c>
      <c r="C77" s="70" t="s">
        <v>24</v>
      </c>
      <c r="D77" s="71">
        <v>31.69</v>
      </c>
      <c r="E77" s="7"/>
      <c r="F77" s="14"/>
      <c r="G77" s="9"/>
    </row>
    <row r="78" spans="1:7" s="1" customFormat="1" ht="45">
      <c r="A78" s="6" t="s">
        <v>351</v>
      </c>
      <c r="B78" s="74" t="s">
        <v>64</v>
      </c>
      <c r="C78" s="70" t="s">
        <v>24</v>
      </c>
      <c r="D78" s="71">
        <v>31.69</v>
      </c>
      <c r="E78" s="7"/>
      <c r="F78" s="8"/>
      <c r="G78" s="9"/>
    </row>
    <row r="79" spans="1:7" s="1" customFormat="1">
      <c r="A79" s="16" t="s">
        <v>170</v>
      </c>
      <c r="B79" s="17" t="s">
        <v>43</v>
      </c>
      <c r="C79" s="18"/>
      <c r="D79" s="19"/>
      <c r="E79" s="64"/>
      <c r="F79" s="20"/>
      <c r="G79" s="64">
        <f>ROUND(SUM(G80:G85),2)</f>
        <v>0</v>
      </c>
    </row>
    <row r="80" spans="1:7" s="1" customFormat="1" ht="45">
      <c r="A80" s="6" t="s">
        <v>352</v>
      </c>
      <c r="B80" s="74" t="s">
        <v>52</v>
      </c>
      <c r="C80" s="70" t="s">
        <v>18</v>
      </c>
      <c r="D80" s="71">
        <v>0.35</v>
      </c>
      <c r="E80" s="7"/>
      <c r="F80" s="14"/>
      <c r="G80" s="9"/>
    </row>
    <row r="81" spans="1:7" s="1" customFormat="1" ht="33.75">
      <c r="A81" s="6" t="s">
        <v>353</v>
      </c>
      <c r="B81" s="74" t="s">
        <v>35</v>
      </c>
      <c r="C81" s="70" t="s">
        <v>17</v>
      </c>
      <c r="D81" s="71">
        <v>3.46</v>
      </c>
      <c r="E81" s="7"/>
      <c r="F81" s="14"/>
      <c r="G81" s="9"/>
    </row>
    <row r="82" spans="1:7" s="1" customFormat="1" ht="22.5">
      <c r="A82" s="6" t="s">
        <v>354</v>
      </c>
      <c r="B82" s="74" t="s">
        <v>37</v>
      </c>
      <c r="C82" s="70" t="s">
        <v>18</v>
      </c>
      <c r="D82" s="71">
        <v>0.35</v>
      </c>
      <c r="E82" s="7"/>
      <c r="F82" s="8"/>
      <c r="G82" s="9"/>
    </row>
    <row r="83" spans="1:7" s="1" customFormat="1" ht="33.75">
      <c r="A83" s="6" t="s">
        <v>355</v>
      </c>
      <c r="B83" s="74" t="s">
        <v>65</v>
      </c>
      <c r="C83" s="70" t="s">
        <v>25</v>
      </c>
      <c r="D83" s="71">
        <v>4</v>
      </c>
      <c r="E83" s="7"/>
      <c r="F83" s="8"/>
      <c r="G83" s="9"/>
    </row>
    <row r="84" spans="1:7" s="1" customFormat="1" ht="33.75">
      <c r="A84" s="6" t="s">
        <v>356</v>
      </c>
      <c r="B84" s="74" t="s">
        <v>58</v>
      </c>
      <c r="C84" s="70" t="s">
        <v>18</v>
      </c>
      <c r="D84" s="71">
        <v>0.35</v>
      </c>
      <c r="E84" s="7"/>
      <c r="F84" s="10"/>
      <c r="G84" s="9"/>
    </row>
    <row r="85" spans="1:7" s="1" customFormat="1" ht="33.75">
      <c r="A85" s="6" t="s">
        <v>357</v>
      </c>
      <c r="B85" s="74" t="s">
        <v>59</v>
      </c>
      <c r="C85" s="70" t="s">
        <v>19</v>
      </c>
      <c r="D85" s="71">
        <v>5.95</v>
      </c>
      <c r="E85" s="7"/>
      <c r="F85" s="8"/>
      <c r="G85" s="9"/>
    </row>
    <row r="86" spans="1:7">
      <c r="A86" s="3" t="s">
        <v>171</v>
      </c>
      <c r="B86" s="15" t="s">
        <v>78</v>
      </c>
      <c r="C86" s="12"/>
      <c r="D86" s="13"/>
      <c r="E86" s="4"/>
      <c r="F86" s="4"/>
      <c r="G86" s="63">
        <f>ROUND(SUM(G87,G93,G98),2)</f>
        <v>0</v>
      </c>
    </row>
    <row r="87" spans="1:7" s="1" customFormat="1">
      <c r="A87" s="16" t="s">
        <v>172</v>
      </c>
      <c r="B87" s="17" t="s">
        <v>31</v>
      </c>
      <c r="C87" s="18"/>
      <c r="D87" s="19"/>
      <c r="E87" s="64"/>
      <c r="F87" s="20"/>
      <c r="G87" s="64">
        <f>ROUND(SUM(G88:G92),2)</f>
        <v>0</v>
      </c>
    </row>
    <row r="88" spans="1:7" s="1" customFormat="1" ht="33.75">
      <c r="A88" s="6" t="s">
        <v>358</v>
      </c>
      <c r="B88" s="74" t="s">
        <v>60</v>
      </c>
      <c r="C88" s="70" t="s">
        <v>17</v>
      </c>
      <c r="D88" s="71">
        <v>61.07</v>
      </c>
      <c r="E88" s="7"/>
      <c r="F88" s="14"/>
      <c r="G88" s="9"/>
    </row>
    <row r="89" spans="1:7" s="1" customFormat="1" ht="45">
      <c r="A89" s="6" t="s">
        <v>359</v>
      </c>
      <c r="B89" s="74" t="s">
        <v>51</v>
      </c>
      <c r="C89" s="70" t="s">
        <v>18</v>
      </c>
      <c r="D89" s="71">
        <v>15.27</v>
      </c>
      <c r="E89" s="7"/>
      <c r="F89" s="14"/>
      <c r="G89" s="9"/>
    </row>
    <row r="90" spans="1:7" s="1" customFormat="1" ht="56.25">
      <c r="A90" s="6" t="s">
        <v>360</v>
      </c>
      <c r="B90" s="74" t="s">
        <v>61</v>
      </c>
      <c r="C90" s="70" t="s">
        <v>18</v>
      </c>
      <c r="D90" s="71">
        <v>9.16</v>
      </c>
      <c r="E90" s="7"/>
      <c r="F90" s="14"/>
      <c r="G90" s="9"/>
    </row>
    <row r="91" spans="1:7" s="1" customFormat="1" ht="33.75">
      <c r="A91" s="6" t="s">
        <v>361</v>
      </c>
      <c r="B91" s="74" t="s">
        <v>58</v>
      </c>
      <c r="C91" s="70" t="s">
        <v>18</v>
      </c>
      <c r="D91" s="71">
        <v>15.27</v>
      </c>
      <c r="E91" s="7"/>
      <c r="F91" s="10"/>
      <c r="G91" s="9"/>
    </row>
    <row r="92" spans="1:7" s="1" customFormat="1" ht="33.75">
      <c r="A92" s="6" t="s">
        <v>362</v>
      </c>
      <c r="B92" s="74" t="s">
        <v>59</v>
      </c>
      <c r="C92" s="70" t="s">
        <v>19</v>
      </c>
      <c r="D92" s="71">
        <v>259.58999999999997</v>
      </c>
      <c r="E92" s="7"/>
      <c r="F92" s="8"/>
      <c r="G92" s="9"/>
    </row>
    <row r="93" spans="1:7" s="1" customFormat="1">
      <c r="A93" s="16" t="s">
        <v>173</v>
      </c>
      <c r="B93" s="17" t="s">
        <v>36</v>
      </c>
      <c r="C93" s="18"/>
      <c r="D93" s="19"/>
      <c r="E93" s="64"/>
      <c r="F93" s="20"/>
      <c r="G93" s="64">
        <f>ROUND(SUM(G94:G97),2)</f>
        <v>0</v>
      </c>
    </row>
    <row r="94" spans="1:7" s="1" customFormat="1" ht="45">
      <c r="A94" s="6" t="s">
        <v>363</v>
      </c>
      <c r="B94" s="74" t="s">
        <v>214</v>
      </c>
      <c r="C94" s="70" t="s">
        <v>24</v>
      </c>
      <c r="D94" s="71">
        <v>20.36</v>
      </c>
      <c r="E94" s="7"/>
      <c r="F94" s="14"/>
      <c r="G94" s="9"/>
    </row>
    <row r="95" spans="1:7" s="1" customFormat="1" ht="45">
      <c r="A95" s="6" t="s">
        <v>364</v>
      </c>
      <c r="B95" s="74" t="s">
        <v>77</v>
      </c>
      <c r="C95" s="70" t="s">
        <v>17</v>
      </c>
      <c r="D95" s="71">
        <v>61.07</v>
      </c>
      <c r="E95" s="7"/>
      <c r="F95" s="14"/>
      <c r="G95" s="9"/>
    </row>
    <row r="96" spans="1:7" s="1" customFormat="1" ht="22.5">
      <c r="A96" s="6" t="s">
        <v>365</v>
      </c>
      <c r="B96" s="74" t="s">
        <v>63</v>
      </c>
      <c r="C96" s="70" t="s">
        <v>24</v>
      </c>
      <c r="D96" s="71">
        <v>71.38</v>
      </c>
      <c r="E96" s="7"/>
      <c r="F96" s="14"/>
      <c r="G96" s="9"/>
    </row>
    <row r="97" spans="1:7" s="1" customFormat="1" ht="45">
      <c r="A97" s="6" t="s">
        <v>366</v>
      </c>
      <c r="B97" s="74" t="s">
        <v>64</v>
      </c>
      <c r="C97" s="70" t="s">
        <v>24</v>
      </c>
      <c r="D97" s="71">
        <v>71.38</v>
      </c>
      <c r="E97" s="7"/>
      <c r="F97" s="8"/>
      <c r="G97" s="9"/>
    </row>
    <row r="98" spans="1:7" s="1" customFormat="1">
      <c r="A98" s="16" t="s">
        <v>174</v>
      </c>
      <c r="B98" s="17" t="s">
        <v>43</v>
      </c>
      <c r="C98" s="18"/>
      <c r="D98" s="19"/>
      <c r="E98" s="64"/>
      <c r="F98" s="20"/>
      <c r="G98" s="64">
        <f>ROUND(SUM(G99:G107),2)</f>
        <v>0</v>
      </c>
    </row>
    <row r="99" spans="1:7" s="1" customFormat="1" ht="45">
      <c r="A99" s="6" t="s">
        <v>367</v>
      </c>
      <c r="B99" s="74" t="s">
        <v>52</v>
      </c>
      <c r="C99" s="70" t="s">
        <v>18</v>
      </c>
      <c r="D99" s="71">
        <v>0.34</v>
      </c>
      <c r="E99" s="7"/>
      <c r="F99" s="8"/>
      <c r="G99" s="9"/>
    </row>
    <row r="100" spans="1:7" s="1" customFormat="1" ht="33.75">
      <c r="A100" s="6" t="s">
        <v>368</v>
      </c>
      <c r="B100" s="74" t="s">
        <v>35</v>
      </c>
      <c r="C100" s="70" t="s">
        <v>17</v>
      </c>
      <c r="D100" s="71">
        <v>3.3600000000000003</v>
      </c>
      <c r="E100" s="7"/>
      <c r="F100" s="8"/>
      <c r="G100" s="9"/>
    </row>
    <row r="101" spans="1:7" s="1" customFormat="1" ht="22.5">
      <c r="A101" s="6" t="s">
        <v>369</v>
      </c>
      <c r="B101" s="74" t="s">
        <v>37</v>
      </c>
      <c r="C101" s="70" t="s">
        <v>18</v>
      </c>
      <c r="D101" s="71">
        <v>0.34</v>
      </c>
      <c r="E101" s="7"/>
      <c r="F101" s="8"/>
      <c r="G101" s="9"/>
    </row>
    <row r="102" spans="1:7" s="1" customFormat="1" ht="33.75">
      <c r="A102" s="6" t="s">
        <v>370</v>
      </c>
      <c r="B102" s="74" t="s">
        <v>82</v>
      </c>
      <c r="C102" s="70" t="s">
        <v>25</v>
      </c>
      <c r="D102" s="71">
        <v>1</v>
      </c>
      <c r="E102" s="7"/>
      <c r="F102" s="8"/>
      <c r="G102" s="9"/>
    </row>
    <row r="103" spans="1:7" s="1" customFormat="1" ht="33.75">
      <c r="A103" s="6" t="s">
        <v>371</v>
      </c>
      <c r="B103" s="74" t="s">
        <v>105</v>
      </c>
      <c r="C103" s="70" t="s">
        <v>25</v>
      </c>
      <c r="D103" s="71">
        <v>1</v>
      </c>
      <c r="E103" s="7"/>
      <c r="F103" s="8"/>
      <c r="G103" s="9"/>
    </row>
    <row r="104" spans="1:7" s="1" customFormat="1" ht="33.75">
      <c r="A104" s="6" t="s">
        <v>372</v>
      </c>
      <c r="B104" s="74" t="s">
        <v>83</v>
      </c>
      <c r="C104" s="70" t="s">
        <v>25</v>
      </c>
      <c r="D104" s="71">
        <v>1</v>
      </c>
      <c r="E104" s="7"/>
      <c r="F104" s="8"/>
      <c r="G104" s="9"/>
    </row>
    <row r="105" spans="1:7" s="1" customFormat="1" ht="33.75">
      <c r="A105" s="6" t="s">
        <v>373</v>
      </c>
      <c r="B105" s="74" t="s">
        <v>84</v>
      </c>
      <c r="C105" s="70" t="s">
        <v>25</v>
      </c>
      <c r="D105" s="71">
        <v>1</v>
      </c>
      <c r="E105" s="7"/>
      <c r="F105" s="8"/>
      <c r="G105" s="9"/>
    </row>
    <row r="106" spans="1:7" s="1" customFormat="1" ht="33.75">
      <c r="A106" s="6" t="s">
        <v>374</v>
      </c>
      <c r="B106" s="74" t="s">
        <v>58</v>
      </c>
      <c r="C106" s="70" t="s">
        <v>18</v>
      </c>
      <c r="D106" s="71">
        <v>0.34</v>
      </c>
      <c r="E106" s="7"/>
      <c r="F106" s="10"/>
      <c r="G106" s="9"/>
    </row>
    <row r="107" spans="1:7" s="1" customFormat="1" ht="33.75">
      <c r="A107" s="6" t="s">
        <v>375</v>
      </c>
      <c r="B107" s="74" t="s">
        <v>59</v>
      </c>
      <c r="C107" s="70" t="s">
        <v>19</v>
      </c>
      <c r="D107" s="71">
        <v>5.78</v>
      </c>
      <c r="E107" s="7"/>
      <c r="F107" s="8"/>
      <c r="G107" s="9"/>
    </row>
    <row r="108" spans="1:7">
      <c r="A108" s="3" t="s">
        <v>175</v>
      </c>
      <c r="B108" s="15" t="s">
        <v>54</v>
      </c>
      <c r="C108" s="12"/>
      <c r="D108" s="13"/>
      <c r="E108" s="4"/>
      <c r="F108" s="4"/>
      <c r="G108" s="63">
        <f>ROUND(SUM(G109,G115,G120),2)</f>
        <v>0</v>
      </c>
    </row>
    <row r="109" spans="1:7" s="1" customFormat="1">
      <c r="A109" s="16" t="s">
        <v>176</v>
      </c>
      <c r="B109" s="17" t="s">
        <v>31</v>
      </c>
      <c r="C109" s="18"/>
      <c r="D109" s="19"/>
      <c r="E109" s="64"/>
      <c r="F109" s="20"/>
      <c r="G109" s="64">
        <f>ROUND(SUM(G110:G114),2)</f>
        <v>0</v>
      </c>
    </row>
    <row r="110" spans="1:7" s="1" customFormat="1" ht="33.75">
      <c r="A110" s="6" t="s">
        <v>376</v>
      </c>
      <c r="B110" s="74" t="s">
        <v>60</v>
      </c>
      <c r="C110" s="70" t="s">
        <v>17</v>
      </c>
      <c r="D110" s="71">
        <v>219.2</v>
      </c>
      <c r="E110" s="7"/>
      <c r="F110" s="14"/>
      <c r="G110" s="9"/>
    </row>
    <row r="111" spans="1:7" s="1" customFormat="1" ht="45">
      <c r="A111" s="6" t="s">
        <v>377</v>
      </c>
      <c r="B111" s="74" t="s">
        <v>51</v>
      </c>
      <c r="C111" s="70" t="s">
        <v>18</v>
      </c>
      <c r="D111" s="71">
        <v>56.99</v>
      </c>
      <c r="E111" s="7"/>
      <c r="F111" s="14"/>
      <c r="G111" s="9"/>
    </row>
    <row r="112" spans="1:7" s="1" customFormat="1" ht="56.25">
      <c r="A112" s="6" t="s">
        <v>378</v>
      </c>
      <c r="B112" s="74" t="s">
        <v>61</v>
      </c>
      <c r="C112" s="70" t="s">
        <v>18</v>
      </c>
      <c r="D112" s="71">
        <v>32.879999999999995</v>
      </c>
      <c r="E112" s="7"/>
      <c r="F112" s="14"/>
      <c r="G112" s="9"/>
    </row>
    <row r="113" spans="1:7" s="1" customFormat="1" ht="33.75">
      <c r="A113" s="6" t="s">
        <v>379</v>
      </c>
      <c r="B113" s="74" t="s">
        <v>58</v>
      </c>
      <c r="C113" s="70" t="s">
        <v>18</v>
      </c>
      <c r="D113" s="71">
        <v>56.99</v>
      </c>
      <c r="E113" s="7"/>
      <c r="F113" s="10"/>
      <c r="G113" s="9"/>
    </row>
    <row r="114" spans="1:7" s="1" customFormat="1" ht="33.75">
      <c r="A114" s="6" t="s">
        <v>380</v>
      </c>
      <c r="B114" s="74" t="s">
        <v>59</v>
      </c>
      <c r="C114" s="70" t="s">
        <v>19</v>
      </c>
      <c r="D114" s="71">
        <v>968.83</v>
      </c>
      <c r="E114" s="7"/>
      <c r="F114" s="8"/>
      <c r="G114" s="9"/>
    </row>
    <row r="115" spans="1:7" s="1" customFormat="1">
      <c r="A115" s="16" t="s">
        <v>177</v>
      </c>
      <c r="B115" s="17" t="s">
        <v>55</v>
      </c>
      <c r="C115" s="18"/>
      <c r="D115" s="19"/>
      <c r="E115" s="64"/>
      <c r="F115" s="20"/>
      <c r="G115" s="64">
        <f>ROUND(SUM(G116:G119),2)</f>
        <v>0</v>
      </c>
    </row>
    <row r="116" spans="1:7" s="1" customFormat="1" ht="45">
      <c r="A116" s="6" t="s">
        <v>381</v>
      </c>
      <c r="B116" s="74" t="s">
        <v>47</v>
      </c>
      <c r="C116" s="70" t="s">
        <v>24</v>
      </c>
      <c r="D116" s="71">
        <v>96.54</v>
      </c>
      <c r="E116" s="7"/>
      <c r="F116" s="14"/>
      <c r="G116" s="9"/>
    </row>
    <row r="117" spans="1:7" s="1" customFormat="1" ht="33.75">
      <c r="A117" s="6" t="s">
        <v>382</v>
      </c>
      <c r="B117" s="74" t="s">
        <v>48</v>
      </c>
      <c r="C117" s="70" t="s">
        <v>17</v>
      </c>
      <c r="D117" s="71">
        <v>219.2</v>
      </c>
      <c r="E117" s="7"/>
      <c r="F117" s="14"/>
      <c r="G117" s="9"/>
    </row>
    <row r="118" spans="1:7" s="1" customFormat="1" ht="22.5">
      <c r="A118" s="6" t="s">
        <v>383</v>
      </c>
      <c r="B118" s="74" t="s">
        <v>63</v>
      </c>
      <c r="C118" s="70" t="s">
        <v>24</v>
      </c>
      <c r="D118" s="71">
        <v>293.17</v>
      </c>
      <c r="E118" s="7"/>
      <c r="F118" s="14"/>
      <c r="G118" s="9"/>
    </row>
    <row r="119" spans="1:7" s="1" customFormat="1" ht="56.25">
      <c r="A119" s="6" t="s">
        <v>384</v>
      </c>
      <c r="B119" s="74" t="s">
        <v>45</v>
      </c>
      <c r="C119" s="70" t="s">
        <v>17</v>
      </c>
      <c r="D119" s="71">
        <v>219.2</v>
      </c>
      <c r="E119" s="7"/>
      <c r="F119" s="8"/>
      <c r="G119" s="9"/>
    </row>
    <row r="120" spans="1:7" s="1" customFormat="1">
      <c r="A120" s="16" t="s">
        <v>178</v>
      </c>
      <c r="B120" s="17" t="s">
        <v>43</v>
      </c>
      <c r="C120" s="18"/>
      <c r="D120" s="19"/>
      <c r="E120" s="64"/>
      <c r="F120" s="20"/>
      <c r="G120" s="64">
        <f>ROUND(SUM(G121:G129),2)</f>
        <v>0</v>
      </c>
    </row>
    <row r="121" spans="1:7" s="1" customFormat="1" ht="45">
      <c r="A121" s="6" t="s">
        <v>385</v>
      </c>
      <c r="B121" s="74" t="s">
        <v>52</v>
      </c>
      <c r="C121" s="70" t="s">
        <v>18</v>
      </c>
      <c r="D121" s="71">
        <v>1.9</v>
      </c>
      <c r="E121" s="7"/>
      <c r="F121" s="8"/>
      <c r="G121" s="9"/>
    </row>
    <row r="122" spans="1:7" s="1" customFormat="1" ht="33.75">
      <c r="A122" s="6" t="s">
        <v>386</v>
      </c>
      <c r="B122" s="74" t="s">
        <v>35</v>
      </c>
      <c r="C122" s="70" t="s">
        <v>17</v>
      </c>
      <c r="D122" s="71">
        <v>19</v>
      </c>
      <c r="E122" s="7"/>
      <c r="F122" s="8"/>
      <c r="G122" s="9"/>
    </row>
    <row r="123" spans="1:7" s="1" customFormat="1" ht="22.5">
      <c r="A123" s="6" t="s">
        <v>387</v>
      </c>
      <c r="B123" s="74" t="s">
        <v>37</v>
      </c>
      <c r="C123" s="70" t="s">
        <v>18</v>
      </c>
      <c r="D123" s="71">
        <v>1.9</v>
      </c>
      <c r="E123" s="7"/>
      <c r="F123" s="8"/>
      <c r="G123" s="9"/>
    </row>
    <row r="124" spans="1:7" s="1" customFormat="1" ht="33.75">
      <c r="A124" s="6" t="s">
        <v>388</v>
      </c>
      <c r="B124" s="74" t="s">
        <v>85</v>
      </c>
      <c r="C124" s="70" t="s">
        <v>25</v>
      </c>
      <c r="D124" s="71">
        <v>1</v>
      </c>
      <c r="E124" s="7"/>
      <c r="F124" s="8"/>
      <c r="G124" s="9"/>
    </row>
    <row r="125" spans="1:7" s="1" customFormat="1" ht="33.75">
      <c r="A125" s="6" t="s">
        <v>389</v>
      </c>
      <c r="B125" s="74" t="s">
        <v>86</v>
      </c>
      <c r="C125" s="70" t="s">
        <v>25</v>
      </c>
      <c r="D125" s="71">
        <v>1</v>
      </c>
      <c r="E125" s="7"/>
      <c r="F125" s="8"/>
      <c r="G125" s="9"/>
    </row>
    <row r="126" spans="1:7" s="1" customFormat="1" ht="33.75">
      <c r="A126" s="6" t="s">
        <v>390</v>
      </c>
      <c r="B126" s="74" t="s">
        <v>87</v>
      </c>
      <c r="C126" s="70" t="s">
        <v>25</v>
      </c>
      <c r="D126" s="71">
        <v>1</v>
      </c>
      <c r="E126" s="7"/>
      <c r="F126" s="8"/>
      <c r="G126" s="9"/>
    </row>
    <row r="127" spans="1:7" s="1" customFormat="1" ht="33.75">
      <c r="A127" s="6" t="s">
        <v>391</v>
      </c>
      <c r="B127" s="74" t="s">
        <v>106</v>
      </c>
      <c r="C127" s="70" t="s">
        <v>25</v>
      </c>
      <c r="D127" s="71">
        <v>1</v>
      </c>
      <c r="E127" s="7"/>
      <c r="F127" s="8"/>
      <c r="G127" s="9"/>
    </row>
    <row r="128" spans="1:7" s="1" customFormat="1" ht="33.75">
      <c r="A128" s="6" t="s">
        <v>392</v>
      </c>
      <c r="B128" s="74" t="s">
        <v>58</v>
      </c>
      <c r="C128" s="70" t="s">
        <v>18</v>
      </c>
      <c r="D128" s="71">
        <v>1.9</v>
      </c>
      <c r="E128" s="7"/>
      <c r="F128" s="10"/>
      <c r="G128" s="9"/>
    </row>
    <row r="129" spans="1:7" s="1" customFormat="1" ht="33.75">
      <c r="A129" s="6" t="s">
        <v>393</v>
      </c>
      <c r="B129" s="74" t="s">
        <v>59</v>
      </c>
      <c r="C129" s="70" t="s">
        <v>19</v>
      </c>
      <c r="D129" s="71">
        <v>32.299999999999997</v>
      </c>
      <c r="E129" s="7"/>
      <c r="F129" s="8"/>
      <c r="G129" s="9"/>
    </row>
    <row r="130" spans="1:7">
      <c r="A130" s="3" t="s">
        <v>179</v>
      </c>
      <c r="B130" s="15" t="s">
        <v>89</v>
      </c>
      <c r="C130" s="12"/>
      <c r="D130" s="13"/>
      <c r="E130" s="4"/>
      <c r="F130" s="4"/>
      <c r="G130" s="63">
        <f>ROUND(SUM(G131,G137,G142),2)</f>
        <v>0</v>
      </c>
    </row>
    <row r="131" spans="1:7" s="1" customFormat="1">
      <c r="A131" s="16" t="s">
        <v>180</v>
      </c>
      <c r="B131" s="17" t="s">
        <v>31</v>
      </c>
      <c r="C131" s="18"/>
      <c r="D131" s="19"/>
      <c r="E131" s="64"/>
      <c r="F131" s="20"/>
      <c r="G131" s="64">
        <f>ROUND(SUM(G132:G136),2)</f>
        <v>0</v>
      </c>
    </row>
    <row r="132" spans="1:7" s="1" customFormat="1" ht="33.75">
      <c r="A132" s="6" t="s">
        <v>394</v>
      </c>
      <c r="B132" s="74" t="s">
        <v>60</v>
      </c>
      <c r="C132" s="70" t="s">
        <v>17</v>
      </c>
      <c r="D132" s="71">
        <v>47.75</v>
      </c>
      <c r="E132" s="7"/>
      <c r="F132" s="14"/>
      <c r="G132" s="9"/>
    </row>
    <row r="133" spans="1:7" s="1" customFormat="1" ht="45">
      <c r="A133" s="6" t="s">
        <v>395</v>
      </c>
      <c r="B133" s="74" t="s">
        <v>51</v>
      </c>
      <c r="C133" s="70" t="s">
        <v>18</v>
      </c>
      <c r="D133" s="71">
        <v>11.94</v>
      </c>
      <c r="E133" s="7"/>
      <c r="F133" s="14"/>
      <c r="G133" s="9"/>
    </row>
    <row r="134" spans="1:7" s="1" customFormat="1" ht="56.25">
      <c r="A134" s="6" t="s">
        <v>396</v>
      </c>
      <c r="B134" s="74" t="s">
        <v>61</v>
      </c>
      <c r="C134" s="70" t="s">
        <v>18</v>
      </c>
      <c r="D134" s="71">
        <v>7.16</v>
      </c>
      <c r="E134" s="7"/>
      <c r="F134" s="14"/>
      <c r="G134" s="9"/>
    </row>
    <row r="135" spans="1:7" s="1" customFormat="1" ht="33.75">
      <c r="A135" s="6" t="s">
        <v>397</v>
      </c>
      <c r="B135" s="74" t="s">
        <v>58</v>
      </c>
      <c r="C135" s="70" t="s">
        <v>18</v>
      </c>
      <c r="D135" s="71">
        <v>11.94</v>
      </c>
      <c r="E135" s="7"/>
      <c r="F135" s="10"/>
      <c r="G135" s="9"/>
    </row>
    <row r="136" spans="1:7" s="1" customFormat="1" ht="33.75">
      <c r="A136" s="6" t="s">
        <v>398</v>
      </c>
      <c r="B136" s="74" t="s">
        <v>59</v>
      </c>
      <c r="C136" s="70" t="s">
        <v>19</v>
      </c>
      <c r="D136" s="71">
        <v>202.98</v>
      </c>
      <c r="E136" s="7"/>
      <c r="F136" s="8"/>
      <c r="G136" s="9"/>
    </row>
    <row r="137" spans="1:7" s="1" customFormat="1">
      <c r="A137" s="16" t="s">
        <v>181</v>
      </c>
      <c r="B137" s="17" t="s">
        <v>36</v>
      </c>
      <c r="C137" s="18"/>
      <c r="D137" s="19"/>
      <c r="E137" s="64"/>
      <c r="F137" s="20"/>
      <c r="G137" s="64">
        <f>ROUND(SUM(G138:G141),2)</f>
        <v>0</v>
      </c>
    </row>
    <row r="138" spans="1:7" s="1" customFormat="1" ht="45">
      <c r="A138" s="6" t="s">
        <v>399</v>
      </c>
      <c r="B138" s="74" t="s">
        <v>214</v>
      </c>
      <c r="C138" s="70" t="s">
        <v>24</v>
      </c>
      <c r="D138" s="71">
        <v>21.03</v>
      </c>
      <c r="E138" s="7"/>
      <c r="F138" s="14"/>
      <c r="G138" s="9"/>
    </row>
    <row r="139" spans="1:7" s="1" customFormat="1" ht="45">
      <c r="A139" s="6" t="s">
        <v>400</v>
      </c>
      <c r="B139" s="74" t="s">
        <v>77</v>
      </c>
      <c r="C139" s="70" t="s">
        <v>17</v>
      </c>
      <c r="D139" s="71">
        <v>47.75</v>
      </c>
      <c r="E139" s="7"/>
      <c r="F139" s="14"/>
      <c r="G139" s="9"/>
    </row>
    <row r="140" spans="1:7" s="1" customFormat="1" ht="22.5">
      <c r="A140" s="6" t="s">
        <v>401</v>
      </c>
      <c r="B140" s="74" t="s">
        <v>63</v>
      </c>
      <c r="C140" s="70" t="s">
        <v>24</v>
      </c>
      <c r="D140" s="71">
        <v>96.54</v>
      </c>
      <c r="E140" s="7"/>
      <c r="F140" s="14"/>
      <c r="G140" s="9"/>
    </row>
    <row r="141" spans="1:7" s="1" customFormat="1" ht="45">
      <c r="A141" s="6" t="s">
        <v>402</v>
      </c>
      <c r="B141" s="74" t="s">
        <v>64</v>
      </c>
      <c r="C141" s="70" t="s">
        <v>24</v>
      </c>
      <c r="D141" s="71">
        <v>96.54</v>
      </c>
      <c r="E141" s="7"/>
      <c r="F141" s="8"/>
      <c r="G141" s="9"/>
    </row>
    <row r="142" spans="1:7" s="1" customFormat="1">
      <c r="A142" s="16" t="s">
        <v>182</v>
      </c>
      <c r="B142" s="17" t="s">
        <v>43</v>
      </c>
      <c r="C142" s="18"/>
      <c r="D142" s="19"/>
      <c r="E142" s="64"/>
      <c r="F142" s="20"/>
      <c r="G142" s="64">
        <f>ROUND(SUM(G143:G143),2)</f>
        <v>0</v>
      </c>
    </row>
    <row r="143" spans="1:7" s="1" customFormat="1" ht="33.75">
      <c r="A143" s="6" t="s">
        <v>403</v>
      </c>
      <c r="B143" s="74" t="s">
        <v>88</v>
      </c>
      <c r="C143" s="70" t="s">
        <v>25</v>
      </c>
      <c r="D143" s="71">
        <v>2</v>
      </c>
      <c r="E143" s="7"/>
      <c r="F143" s="8"/>
      <c r="G143" s="9"/>
    </row>
    <row r="144" spans="1:7">
      <c r="A144" s="3" t="s">
        <v>183</v>
      </c>
      <c r="B144" s="15" t="s">
        <v>110</v>
      </c>
      <c r="C144" s="12"/>
      <c r="D144" s="13"/>
      <c r="E144" s="13"/>
      <c r="F144" s="13"/>
      <c r="G144" s="63">
        <f>ROUND(SUM(G145,G152,G157,),2)</f>
        <v>0</v>
      </c>
    </row>
    <row r="145" spans="1:7" s="1" customFormat="1">
      <c r="A145" s="16" t="s">
        <v>184</v>
      </c>
      <c r="B145" s="17" t="s">
        <v>31</v>
      </c>
      <c r="C145" s="18"/>
      <c r="D145" s="19"/>
      <c r="E145" s="64"/>
      <c r="F145" s="20"/>
      <c r="G145" s="64">
        <f>ROUND(SUM(G146:G151),2)</f>
        <v>0</v>
      </c>
    </row>
    <row r="146" spans="1:7" s="1" customFormat="1" ht="33.75">
      <c r="A146" s="6" t="s">
        <v>404</v>
      </c>
      <c r="B146" s="74" t="s">
        <v>60</v>
      </c>
      <c r="C146" s="70" t="s">
        <v>17</v>
      </c>
      <c r="D146" s="71">
        <v>223.49</v>
      </c>
      <c r="E146" s="7"/>
      <c r="F146" s="14"/>
      <c r="G146" s="9"/>
    </row>
    <row r="147" spans="1:7" s="1" customFormat="1" ht="45">
      <c r="A147" s="6" t="s">
        <v>405</v>
      </c>
      <c r="B147" s="74" t="s">
        <v>51</v>
      </c>
      <c r="C147" s="70" t="s">
        <v>18</v>
      </c>
      <c r="D147" s="71">
        <v>145.88</v>
      </c>
      <c r="E147" s="7"/>
      <c r="F147" s="14"/>
      <c r="G147" s="9"/>
    </row>
    <row r="148" spans="1:7" s="1" customFormat="1" ht="45">
      <c r="A148" s="6" t="s">
        <v>406</v>
      </c>
      <c r="B148" s="74" t="s">
        <v>114</v>
      </c>
      <c r="C148" s="70" t="s">
        <v>18</v>
      </c>
      <c r="D148" s="71">
        <v>22.98</v>
      </c>
      <c r="E148" s="7"/>
      <c r="F148" s="8"/>
      <c r="G148" s="9"/>
    </row>
    <row r="149" spans="1:7" s="1" customFormat="1" ht="56.25">
      <c r="A149" s="6" t="s">
        <v>407</v>
      </c>
      <c r="B149" s="74" t="s">
        <v>61</v>
      </c>
      <c r="C149" s="70" t="s">
        <v>18</v>
      </c>
      <c r="D149" s="71">
        <v>25.4</v>
      </c>
      <c r="E149" s="7"/>
      <c r="F149" s="8"/>
      <c r="G149" s="9"/>
    </row>
    <row r="150" spans="1:7" s="1" customFormat="1" ht="33.75">
      <c r="A150" s="6" t="s">
        <v>408</v>
      </c>
      <c r="B150" s="74" t="s">
        <v>58</v>
      </c>
      <c r="C150" s="70" t="s">
        <v>18</v>
      </c>
      <c r="D150" s="71">
        <v>122.89999999999999</v>
      </c>
      <c r="E150" s="7"/>
      <c r="F150" s="10"/>
      <c r="G150" s="9"/>
    </row>
    <row r="151" spans="1:7" s="1" customFormat="1" ht="33.75">
      <c r="A151" s="6" t="s">
        <v>409</v>
      </c>
      <c r="B151" s="74" t="s">
        <v>59</v>
      </c>
      <c r="C151" s="70" t="s">
        <v>19</v>
      </c>
      <c r="D151" s="71">
        <v>2089.2999999999997</v>
      </c>
      <c r="E151" s="7"/>
      <c r="F151" s="8"/>
      <c r="G151" s="9"/>
    </row>
    <row r="152" spans="1:7" s="1" customFormat="1">
      <c r="A152" s="16" t="s">
        <v>185</v>
      </c>
      <c r="B152" s="17" t="s">
        <v>36</v>
      </c>
      <c r="C152" s="18"/>
      <c r="D152" s="19"/>
      <c r="E152" s="64"/>
      <c r="F152" s="20"/>
      <c r="G152" s="64">
        <f>ROUND(SUM(G153:G156),2)</f>
        <v>0</v>
      </c>
    </row>
    <row r="153" spans="1:7" s="1" customFormat="1" ht="45">
      <c r="A153" s="6" t="s">
        <v>410</v>
      </c>
      <c r="B153" s="74" t="s">
        <v>214</v>
      </c>
      <c r="C153" s="70" t="s">
        <v>24</v>
      </c>
      <c r="D153" s="71">
        <v>33.93</v>
      </c>
      <c r="E153" s="7"/>
      <c r="F153" s="14"/>
      <c r="G153" s="9"/>
    </row>
    <row r="154" spans="1:7" s="1" customFormat="1" ht="45">
      <c r="A154" s="6" t="s">
        <v>411</v>
      </c>
      <c r="B154" s="74" t="s">
        <v>77</v>
      </c>
      <c r="C154" s="70" t="s">
        <v>17</v>
      </c>
      <c r="D154" s="71">
        <v>84.82</v>
      </c>
      <c r="E154" s="7"/>
      <c r="F154" s="14"/>
      <c r="G154" s="9"/>
    </row>
    <row r="155" spans="1:7" s="1" customFormat="1" ht="22.5">
      <c r="A155" s="6" t="s">
        <v>412</v>
      </c>
      <c r="B155" s="74" t="s">
        <v>63</v>
      </c>
      <c r="C155" s="70" t="s">
        <v>24</v>
      </c>
      <c r="D155" s="71">
        <v>101.42</v>
      </c>
      <c r="E155" s="7"/>
      <c r="F155" s="14"/>
      <c r="G155" s="9"/>
    </row>
    <row r="156" spans="1:7" s="1" customFormat="1" ht="45">
      <c r="A156" s="6" t="s">
        <v>413</v>
      </c>
      <c r="B156" s="74" t="s">
        <v>64</v>
      </c>
      <c r="C156" s="70" t="s">
        <v>24</v>
      </c>
      <c r="D156" s="71">
        <v>101.42</v>
      </c>
      <c r="E156" s="7"/>
      <c r="F156" s="8"/>
      <c r="G156" s="9"/>
    </row>
    <row r="157" spans="1:7" s="1" customFormat="1">
      <c r="A157" s="16" t="s">
        <v>186</v>
      </c>
      <c r="B157" s="17" t="s">
        <v>97</v>
      </c>
      <c r="C157" s="18"/>
      <c r="D157" s="19"/>
      <c r="E157" s="64"/>
      <c r="F157" s="20"/>
      <c r="G157" s="64">
        <f>ROUND(SUM(G158:G168),2)</f>
        <v>0</v>
      </c>
    </row>
    <row r="158" spans="1:7" s="1" customFormat="1" ht="33.75">
      <c r="A158" s="6" t="s">
        <v>414</v>
      </c>
      <c r="B158" s="74" t="s">
        <v>91</v>
      </c>
      <c r="C158" s="70" t="s">
        <v>17</v>
      </c>
      <c r="D158" s="71">
        <v>53.98</v>
      </c>
      <c r="E158" s="7"/>
      <c r="F158" s="14"/>
      <c r="G158" s="9"/>
    </row>
    <row r="159" spans="1:7" s="1" customFormat="1" ht="33.75">
      <c r="A159" s="6" t="s">
        <v>415</v>
      </c>
      <c r="B159" s="74" t="s">
        <v>217</v>
      </c>
      <c r="C159" s="70" t="s">
        <v>17</v>
      </c>
      <c r="D159" s="71">
        <v>42.15</v>
      </c>
      <c r="E159" s="7"/>
      <c r="F159" s="14"/>
      <c r="G159" s="68"/>
    </row>
    <row r="160" spans="1:7" s="1" customFormat="1" ht="33.75">
      <c r="A160" s="6" t="s">
        <v>416</v>
      </c>
      <c r="B160" s="74" t="s">
        <v>216</v>
      </c>
      <c r="C160" s="70" t="s">
        <v>17</v>
      </c>
      <c r="D160" s="71">
        <v>42.15</v>
      </c>
      <c r="E160" s="7"/>
      <c r="F160" s="14"/>
      <c r="G160" s="68"/>
    </row>
    <row r="161" spans="1:7" s="1" customFormat="1" ht="33.75">
      <c r="A161" s="6" t="s">
        <v>417</v>
      </c>
      <c r="B161" s="74" t="s">
        <v>62</v>
      </c>
      <c r="C161" s="70" t="s">
        <v>17</v>
      </c>
      <c r="D161" s="71">
        <v>84.73</v>
      </c>
      <c r="E161" s="7"/>
      <c r="F161" s="14"/>
      <c r="G161" s="68"/>
    </row>
    <row r="162" spans="1:7" s="1" customFormat="1" ht="45">
      <c r="A162" s="6" t="s">
        <v>418</v>
      </c>
      <c r="B162" s="74" t="s">
        <v>218</v>
      </c>
      <c r="C162" s="70" t="s">
        <v>17</v>
      </c>
      <c r="D162" s="71">
        <v>84.73</v>
      </c>
      <c r="E162" s="7"/>
      <c r="F162" s="8"/>
      <c r="G162" s="9"/>
    </row>
    <row r="163" spans="1:7" s="1" customFormat="1" ht="43.5" customHeight="1">
      <c r="A163" s="6" t="s">
        <v>419</v>
      </c>
      <c r="B163" s="74" t="s">
        <v>96</v>
      </c>
      <c r="C163" s="70" t="s">
        <v>17</v>
      </c>
      <c r="D163" s="71">
        <v>2.72</v>
      </c>
      <c r="E163" s="7"/>
      <c r="F163" s="8"/>
      <c r="G163" s="9"/>
    </row>
    <row r="164" spans="1:7" s="1" customFormat="1" ht="33.75">
      <c r="A164" s="6" t="s">
        <v>420</v>
      </c>
      <c r="B164" s="74" t="s">
        <v>111</v>
      </c>
      <c r="C164" s="70" t="s">
        <v>18</v>
      </c>
      <c r="D164" s="71">
        <v>54.67</v>
      </c>
      <c r="E164" s="7"/>
      <c r="F164" s="14"/>
      <c r="G164" s="9"/>
    </row>
    <row r="165" spans="1:7" s="1" customFormat="1" ht="43.5" customHeight="1">
      <c r="A165" s="6" t="s">
        <v>421</v>
      </c>
      <c r="B165" s="74" t="s">
        <v>113</v>
      </c>
      <c r="C165" s="70" t="s">
        <v>18</v>
      </c>
      <c r="D165" s="71">
        <v>28.09</v>
      </c>
      <c r="E165" s="7"/>
      <c r="F165" s="8"/>
      <c r="G165" s="9"/>
    </row>
    <row r="166" spans="1:7" s="1" customFormat="1" ht="43.5" customHeight="1">
      <c r="A166" s="6" t="s">
        <v>422</v>
      </c>
      <c r="B166" s="74" t="s">
        <v>112</v>
      </c>
      <c r="C166" s="70" t="s">
        <v>18</v>
      </c>
      <c r="D166" s="71">
        <v>9.1999999999999993</v>
      </c>
      <c r="E166" s="7"/>
      <c r="F166" s="8"/>
      <c r="G166" s="9"/>
    </row>
    <row r="167" spans="1:7" s="1" customFormat="1" ht="33.75">
      <c r="A167" s="6" t="s">
        <v>423</v>
      </c>
      <c r="B167" s="74" t="s">
        <v>98</v>
      </c>
      <c r="C167" s="70" t="s">
        <v>17</v>
      </c>
      <c r="D167" s="71">
        <v>84.54</v>
      </c>
      <c r="E167" s="7"/>
      <c r="F167" s="8"/>
      <c r="G167" s="9"/>
    </row>
    <row r="168" spans="1:7" s="1" customFormat="1" ht="45">
      <c r="A168" s="6" t="s">
        <v>424</v>
      </c>
      <c r="B168" s="74" t="s">
        <v>99</v>
      </c>
      <c r="C168" s="70" t="s">
        <v>17</v>
      </c>
      <c r="D168" s="71">
        <v>84.54</v>
      </c>
      <c r="E168" s="7"/>
      <c r="F168" s="8"/>
      <c r="G168" s="9"/>
    </row>
    <row r="169" spans="1:7">
      <c r="A169" s="3" t="s">
        <v>187</v>
      </c>
      <c r="B169" s="15" t="s">
        <v>79</v>
      </c>
      <c r="C169" s="12"/>
      <c r="D169" s="13"/>
      <c r="E169" s="13"/>
      <c r="F169" s="13"/>
      <c r="G169" s="63">
        <f>ROUND(SUM(G170,G176,G186,G192,G195,G198),2)</f>
        <v>0</v>
      </c>
    </row>
    <row r="170" spans="1:7" s="1" customFormat="1">
      <c r="A170" s="16" t="s">
        <v>188</v>
      </c>
      <c r="B170" s="17" t="s">
        <v>31</v>
      </c>
      <c r="C170" s="18"/>
      <c r="D170" s="19"/>
      <c r="E170" s="64"/>
      <c r="F170" s="20"/>
      <c r="G170" s="64">
        <f>ROUND(SUM(G171:G175),2)</f>
        <v>0</v>
      </c>
    </row>
    <row r="171" spans="1:7" s="1" customFormat="1" ht="33.75">
      <c r="A171" s="6" t="s">
        <v>425</v>
      </c>
      <c r="B171" s="74" t="s">
        <v>60</v>
      </c>
      <c r="C171" s="70" t="s">
        <v>17</v>
      </c>
      <c r="D171" s="71">
        <v>717.21</v>
      </c>
      <c r="E171" s="7"/>
      <c r="F171" s="14"/>
      <c r="G171" s="9"/>
    </row>
    <row r="172" spans="1:7" s="1" customFormat="1" ht="45">
      <c r="A172" s="6" t="s">
        <v>426</v>
      </c>
      <c r="B172" s="74" t="s">
        <v>51</v>
      </c>
      <c r="C172" s="70" t="s">
        <v>18</v>
      </c>
      <c r="D172" s="71">
        <v>250.32</v>
      </c>
      <c r="E172" s="7"/>
      <c r="F172" s="14"/>
      <c r="G172" s="9"/>
    </row>
    <row r="173" spans="1:7" s="1" customFormat="1" ht="56.25">
      <c r="A173" s="6" t="s">
        <v>427</v>
      </c>
      <c r="B173" s="74" t="s">
        <v>61</v>
      </c>
      <c r="C173" s="70" t="s">
        <v>18</v>
      </c>
      <c r="D173" s="71">
        <v>153.35</v>
      </c>
      <c r="E173" s="7"/>
      <c r="F173" s="8"/>
      <c r="G173" s="9"/>
    </row>
    <row r="174" spans="1:7" s="1" customFormat="1" ht="33.75">
      <c r="A174" s="6" t="s">
        <v>428</v>
      </c>
      <c r="B174" s="74" t="s">
        <v>58</v>
      </c>
      <c r="C174" s="70" t="s">
        <v>18</v>
      </c>
      <c r="D174" s="71">
        <v>250.32</v>
      </c>
      <c r="E174" s="7"/>
      <c r="F174" s="10"/>
      <c r="G174" s="9"/>
    </row>
    <row r="175" spans="1:7" s="1" customFormat="1" ht="33.75">
      <c r="A175" s="6" t="s">
        <v>429</v>
      </c>
      <c r="B175" s="74" t="s">
        <v>59</v>
      </c>
      <c r="C175" s="70" t="s">
        <v>19</v>
      </c>
      <c r="D175" s="71">
        <v>4255.4399999999996</v>
      </c>
      <c r="E175" s="7"/>
      <c r="F175" s="8"/>
      <c r="G175" s="9"/>
    </row>
    <row r="176" spans="1:7" s="1" customFormat="1">
      <c r="A176" s="16" t="s">
        <v>189</v>
      </c>
      <c r="B176" s="17" t="s">
        <v>100</v>
      </c>
      <c r="C176" s="18"/>
      <c r="D176" s="19"/>
      <c r="E176" s="65"/>
      <c r="F176" s="20"/>
      <c r="G176" s="65">
        <f>ROUND(SUM(G177:G185),2)</f>
        <v>0</v>
      </c>
    </row>
    <row r="177" spans="1:7" s="1" customFormat="1" ht="33.75">
      <c r="A177" s="6" t="s">
        <v>430</v>
      </c>
      <c r="B177" s="74" t="s">
        <v>91</v>
      </c>
      <c r="C177" s="70" t="s">
        <v>17</v>
      </c>
      <c r="D177" s="71">
        <v>31.09</v>
      </c>
      <c r="E177" s="7"/>
      <c r="F177" s="14"/>
      <c r="G177" s="9"/>
    </row>
    <row r="178" spans="1:7" s="1" customFormat="1" ht="33.75">
      <c r="A178" s="6" t="s">
        <v>431</v>
      </c>
      <c r="B178" s="74" t="s">
        <v>92</v>
      </c>
      <c r="C178" s="70" t="s">
        <v>17</v>
      </c>
      <c r="D178" s="71">
        <v>88.82</v>
      </c>
      <c r="E178" s="7"/>
      <c r="F178" s="8"/>
      <c r="G178" s="9"/>
    </row>
    <row r="179" spans="1:7" s="1" customFormat="1" ht="33.75">
      <c r="A179" s="6" t="s">
        <v>432</v>
      </c>
      <c r="B179" s="74" t="s">
        <v>34</v>
      </c>
      <c r="C179" s="70" t="s">
        <v>28</v>
      </c>
      <c r="D179" s="71">
        <v>1563.54</v>
      </c>
      <c r="E179" s="7"/>
      <c r="F179" s="8"/>
      <c r="G179" s="9"/>
    </row>
    <row r="180" spans="1:7" s="1" customFormat="1" ht="22.5">
      <c r="A180" s="6" t="s">
        <v>433</v>
      </c>
      <c r="B180" s="74" t="s">
        <v>40</v>
      </c>
      <c r="C180" s="70" t="s">
        <v>18</v>
      </c>
      <c r="D180" s="71">
        <v>12.43</v>
      </c>
      <c r="E180" s="7"/>
      <c r="F180" s="8"/>
      <c r="G180" s="9"/>
    </row>
    <row r="181" spans="1:7" s="1" customFormat="1" ht="33.75">
      <c r="A181" s="6" t="s">
        <v>434</v>
      </c>
      <c r="B181" s="74" t="s">
        <v>96</v>
      </c>
      <c r="C181" s="70" t="s">
        <v>17</v>
      </c>
      <c r="D181" s="71">
        <v>44.41</v>
      </c>
      <c r="E181" s="7"/>
      <c r="F181" s="14"/>
      <c r="G181" s="9"/>
    </row>
    <row r="182" spans="1:7" s="1" customFormat="1" ht="33.75">
      <c r="A182" s="6" t="s">
        <v>435</v>
      </c>
      <c r="B182" s="74" t="s">
        <v>62</v>
      </c>
      <c r="C182" s="70" t="s">
        <v>17</v>
      </c>
      <c r="D182" s="71">
        <v>667.7</v>
      </c>
      <c r="E182" s="7"/>
      <c r="F182" s="14"/>
      <c r="G182" s="9"/>
    </row>
    <row r="183" spans="1:7" s="1" customFormat="1" ht="45">
      <c r="A183" s="6" t="s">
        <v>436</v>
      </c>
      <c r="B183" s="74" t="s">
        <v>115</v>
      </c>
      <c r="C183" s="70" t="s">
        <v>17</v>
      </c>
      <c r="D183" s="71">
        <v>667.7</v>
      </c>
      <c r="E183" s="7"/>
      <c r="F183" s="14"/>
      <c r="G183" s="9"/>
    </row>
    <row r="184" spans="1:7" s="1" customFormat="1" ht="22.5">
      <c r="A184" s="6" t="s">
        <v>437</v>
      </c>
      <c r="B184" s="74" t="s">
        <v>63</v>
      </c>
      <c r="C184" s="70" t="s">
        <v>24</v>
      </c>
      <c r="D184" s="71">
        <v>658.82</v>
      </c>
      <c r="E184" s="7"/>
      <c r="F184" s="14"/>
      <c r="G184" s="9"/>
    </row>
    <row r="185" spans="1:7" s="1" customFormat="1" ht="45">
      <c r="A185" s="6" t="s">
        <v>438</v>
      </c>
      <c r="B185" s="74" t="s">
        <v>64</v>
      </c>
      <c r="C185" s="70" t="s">
        <v>24</v>
      </c>
      <c r="D185" s="71">
        <v>658.82</v>
      </c>
      <c r="E185" s="7"/>
      <c r="F185" s="8"/>
      <c r="G185" s="9"/>
    </row>
    <row r="186" spans="1:7" s="1" customFormat="1">
      <c r="A186" s="16" t="s">
        <v>190</v>
      </c>
      <c r="B186" s="17" t="s">
        <v>79</v>
      </c>
      <c r="C186" s="18"/>
      <c r="D186" s="19"/>
      <c r="E186" s="64"/>
      <c r="F186" s="20"/>
      <c r="G186" s="64">
        <f>ROUND(SUM(G187:G191),2)</f>
        <v>0</v>
      </c>
    </row>
    <row r="187" spans="1:7" s="1" customFormat="1" ht="67.5">
      <c r="A187" s="6" t="s">
        <v>439</v>
      </c>
      <c r="B187" s="74" t="s">
        <v>101</v>
      </c>
      <c r="C187" s="70" t="s">
        <v>17</v>
      </c>
      <c r="D187" s="71">
        <v>403</v>
      </c>
      <c r="E187" s="7"/>
      <c r="F187" s="8"/>
      <c r="G187" s="9"/>
    </row>
    <row r="188" spans="1:7" s="1" customFormat="1" ht="45">
      <c r="A188" s="6" t="s">
        <v>440</v>
      </c>
      <c r="B188" s="74" t="s">
        <v>32</v>
      </c>
      <c r="C188" s="70" t="s">
        <v>24</v>
      </c>
      <c r="D188" s="71">
        <v>481.53</v>
      </c>
      <c r="E188" s="7"/>
      <c r="F188" s="8"/>
      <c r="G188" s="9"/>
    </row>
    <row r="189" spans="1:7" s="1" customFormat="1" ht="33.75">
      <c r="A189" s="6" t="s">
        <v>441</v>
      </c>
      <c r="B189" s="74" t="s">
        <v>102</v>
      </c>
      <c r="C189" s="70" t="s">
        <v>17</v>
      </c>
      <c r="D189" s="71">
        <v>215.24</v>
      </c>
      <c r="E189" s="7"/>
      <c r="F189" s="8"/>
      <c r="G189" s="9"/>
    </row>
    <row r="190" spans="1:7" s="1" customFormat="1" ht="45">
      <c r="A190" s="6" t="s">
        <v>442</v>
      </c>
      <c r="B190" s="74" t="s">
        <v>103</v>
      </c>
      <c r="C190" s="70" t="s">
        <v>25</v>
      </c>
      <c r="D190" s="71">
        <v>1</v>
      </c>
      <c r="E190" s="7"/>
      <c r="F190" s="8"/>
      <c r="G190" s="9"/>
    </row>
    <row r="191" spans="1:7" s="1" customFormat="1" ht="56.25">
      <c r="A191" s="6" t="s">
        <v>443</v>
      </c>
      <c r="B191" s="74" t="s">
        <v>38</v>
      </c>
      <c r="C191" s="70" t="s">
        <v>25</v>
      </c>
      <c r="D191" s="71">
        <v>2</v>
      </c>
      <c r="E191" s="7"/>
      <c r="F191" s="8"/>
      <c r="G191" s="9"/>
    </row>
    <row r="192" spans="1:7" s="1" customFormat="1">
      <c r="A192" s="16" t="s">
        <v>191</v>
      </c>
      <c r="B192" s="17" t="s">
        <v>97</v>
      </c>
      <c r="C192" s="18"/>
      <c r="D192" s="19"/>
      <c r="E192" s="64"/>
      <c r="F192" s="20"/>
      <c r="G192" s="64">
        <f>ROUND(SUM(G193:G194),2)</f>
        <v>0</v>
      </c>
    </row>
    <row r="193" spans="1:7" s="1" customFormat="1" ht="33.75">
      <c r="A193" s="6" t="s">
        <v>444</v>
      </c>
      <c r="B193" s="74" t="s">
        <v>98</v>
      </c>
      <c r="C193" s="70" t="s">
        <v>17</v>
      </c>
      <c r="D193" s="71">
        <v>36.68</v>
      </c>
      <c r="E193" s="7"/>
      <c r="F193" s="8"/>
      <c r="G193" s="9"/>
    </row>
    <row r="194" spans="1:7" s="1" customFormat="1" ht="45">
      <c r="A194" s="6" t="s">
        <v>445</v>
      </c>
      <c r="B194" s="74" t="s">
        <v>99</v>
      </c>
      <c r="C194" s="70" t="s">
        <v>17</v>
      </c>
      <c r="D194" s="71">
        <v>36.68</v>
      </c>
      <c r="E194" s="7"/>
      <c r="F194" s="8"/>
      <c r="G194" s="9"/>
    </row>
    <row r="195" spans="1:7" s="1" customFormat="1">
      <c r="A195" s="16" t="s">
        <v>192</v>
      </c>
      <c r="B195" s="17" t="s">
        <v>43</v>
      </c>
      <c r="C195" s="18"/>
      <c r="D195" s="19"/>
      <c r="E195" s="64"/>
      <c r="F195" s="20"/>
      <c r="G195" s="64">
        <f>ROUND(SUM(G196:G197),2)</f>
        <v>0</v>
      </c>
    </row>
    <row r="196" spans="1:7" s="1" customFormat="1" ht="56.25">
      <c r="A196" s="6" t="s">
        <v>446</v>
      </c>
      <c r="B196" s="74" t="s">
        <v>30</v>
      </c>
      <c r="C196" s="70" t="s">
        <v>25</v>
      </c>
      <c r="D196" s="71">
        <v>8</v>
      </c>
      <c r="E196" s="7"/>
      <c r="F196" s="8"/>
      <c r="G196" s="9"/>
    </row>
    <row r="197" spans="1:7" s="1" customFormat="1" ht="101.25">
      <c r="A197" s="6" t="s">
        <v>447</v>
      </c>
      <c r="B197" s="74" t="s">
        <v>50</v>
      </c>
      <c r="C197" s="70" t="s">
        <v>25</v>
      </c>
      <c r="D197" s="71">
        <v>2</v>
      </c>
      <c r="E197" s="7"/>
      <c r="F197" s="8"/>
      <c r="G197" s="9"/>
    </row>
    <row r="198" spans="1:7" s="1" customFormat="1">
      <c r="A198" s="16" t="s">
        <v>193</v>
      </c>
      <c r="B198" s="17" t="s">
        <v>39</v>
      </c>
      <c r="C198" s="18"/>
      <c r="D198" s="19"/>
      <c r="E198" s="64"/>
      <c r="F198" s="20"/>
      <c r="G198" s="64">
        <f>ROUND(SUM(G199:G209),2)</f>
        <v>0</v>
      </c>
    </row>
    <row r="199" spans="1:7" s="1" customFormat="1" ht="45">
      <c r="A199" s="6" t="s">
        <v>448</v>
      </c>
      <c r="B199" s="74" t="s">
        <v>52</v>
      </c>
      <c r="C199" s="70" t="s">
        <v>18</v>
      </c>
      <c r="D199" s="71">
        <v>4.8600000000000003</v>
      </c>
      <c r="E199" s="7"/>
      <c r="F199" s="14"/>
      <c r="G199" s="9"/>
    </row>
    <row r="200" spans="1:7" s="1" customFormat="1" ht="33.75">
      <c r="A200" s="6" t="s">
        <v>449</v>
      </c>
      <c r="B200" s="74" t="s">
        <v>34</v>
      </c>
      <c r="C200" s="70" t="s">
        <v>28</v>
      </c>
      <c r="D200" s="71">
        <v>396.89</v>
      </c>
      <c r="E200" s="7"/>
      <c r="F200" s="14"/>
      <c r="G200" s="9"/>
    </row>
    <row r="201" spans="1:7" s="1" customFormat="1" ht="33.75">
      <c r="A201" s="6" t="s">
        <v>450</v>
      </c>
      <c r="B201" s="74" t="s">
        <v>35</v>
      </c>
      <c r="C201" s="70" t="s">
        <v>17</v>
      </c>
      <c r="D201" s="71">
        <v>31.1</v>
      </c>
      <c r="E201" s="7"/>
      <c r="F201" s="14"/>
      <c r="G201" s="9"/>
    </row>
    <row r="202" spans="1:7" s="1" customFormat="1" ht="22.5">
      <c r="A202" s="6" t="s">
        <v>451</v>
      </c>
      <c r="B202" s="74" t="s">
        <v>40</v>
      </c>
      <c r="C202" s="70" t="s">
        <v>18</v>
      </c>
      <c r="D202" s="71">
        <v>3.11</v>
      </c>
      <c r="E202" s="7"/>
      <c r="F202" s="14"/>
      <c r="G202" s="9"/>
    </row>
    <row r="203" spans="1:7" s="1" customFormat="1" ht="56.25">
      <c r="A203" s="6" t="s">
        <v>452</v>
      </c>
      <c r="B203" s="74" t="s">
        <v>41</v>
      </c>
      <c r="C203" s="70" t="s">
        <v>25</v>
      </c>
      <c r="D203" s="71">
        <v>48</v>
      </c>
      <c r="E203" s="7"/>
      <c r="F203" s="14"/>
      <c r="G203" s="9"/>
    </row>
    <row r="204" spans="1:7" s="1" customFormat="1" ht="33.75">
      <c r="A204" s="6" t="s">
        <v>453</v>
      </c>
      <c r="B204" s="74" t="s">
        <v>44</v>
      </c>
      <c r="C204" s="70" t="s">
        <v>25</v>
      </c>
      <c r="D204" s="71">
        <v>12</v>
      </c>
      <c r="E204" s="7"/>
      <c r="F204" s="14"/>
      <c r="G204" s="9"/>
    </row>
    <row r="205" spans="1:7" s="1" customFormat="1" ht="22.5">
      <c r="A205" s="6" t="s">
        <v>454</v>
      </c>
      <c r="B205" s="74" t="s">
        <v>29</v>
      </c>
      <c r="C205" s="70" t="s">
        <v>18</v>
      </c>
      <c r="D205" s="71">
        <v>0.02</v>
      </c>
      <c r="E205" s="7"/>
      <c r="F205" s="14"/>
      <c r="G205" s="9"/>
    </row>
    <row r="206" spans="1:7" s="1" customFormat="1" ht="56.25">
      <c r="A206" s="6" t="s">
        <v>455</v>
      </c>
      <c r="B206" s="74" t="s">
        <v>104</v>
      </c>
      <c r="C206" s="70" t="s">
        <v>28</v>
      </c>
      <c r="D206" s="71">
        <v>2735.84</v>
      </c>
      <c r="E206" s="7"/>
      <c r="F206" s="14"/>
      <c r="G206" s="9"/>
    </row>
    <row r="207" spans="1:7" s="1" customFormat="1" ht="33.75">
      <c r="A207" s="6" t="s">
        <v>456</v>
      </c>
      <c r="B207" s="74" t="s">
        <v>42</v>
      </c>
      <c r="C207" s="70" t="s">
        <v>28</v>
      </c>
      <c r="D207" s="71">
        <v>2735.84</v>
      </c>
      <c r="E207" s="7"/>
      <c r="F207" s="14"/>
      <c r="G207" s="9"/>
    </row>
    <row r="208" spans="1:7" s="1" customFormat="1" ht="33.75">
      <c r="A208" s="6" t="s">
        <v>457</v>
      </c>
      <c r="B208" s="74" t="s">
        <v>58</v>
      </c>
      <c r="C208" s="70" t="s">
        <v>18</v>
      </c>
      <c r="D208" s="71">
        <v>4.8600000000000003</v>
      </c>
      <c r="E208" s="7"/>
      <c r="F208" s="10"/>
      <c r="G208" s="9"/>
    </row>
    <row r="209" spans="1:7" s="1" customFormat="1" ht="33.75">
      <c r="A209" s="6" t="s">
        <v>458</v>
      </c>
      <c r="B209" s="74" t="s">
        <v>59</v>
      </c>
      <c r="C209" s="70" t="s">
        <v>19</v>
      </c>
      <c r="D209" s="71">
        <v>82.62</v>
      </c>
      <c r="E209" s="7"/>
      <c r="F209" s="8"/>
      <c r="G209" s="9"/>
    </row>
    <row r="210" spans="1:7" ht="13.5" customHeight="1">
      <c r="A210" s="3" t="s">
        <v>194</v>
      </c>
      <c r="B210" s="4" t="s">
        <v>196</v>
      </c>
      <c r="C210" s="4"/>
      <c r="D210" s="4"/>
      <c r="E210" s="4"/>
      <c r="F210" s="4"/>
      <c r="G210" s="5">
        <f>ROUND(SUM(G211:G222),2)</f>
        <v>0</v>
      </c>
    </row>
    <row r="211" spans="1:7" s="1" customFormat="1" ht="33.75">
      <c r="A211" s="6" t="s">
        <v>459</v>
      </c>
      <c r="B211" s="74" t="s">
        <v>207</v>
      </c>
      <c r="C211" s="70" t="s">
        <v>25</v>
      </c>
      <c r="D211" s="71">
        <v>15</v>
      </c>
      <c r="E211" s="7"/>
      <c r="F211" s="8"/>
      <c r="G211" s="9"/>
    </row>
    <row r="212" spans="1:7" s="1" customFormat="1" ht="33.75">
      <c r="A212" s="6" t="s">
        <v>460</v>
      </c>
      <c r="B212" s="74" t="s">
        <v>197</v>
      </c>
      <c r="C212" s="70" t="s">
        <v>25</v>
      </c>
      <c r="D212" s="71">
        <v>6</v>
      </c>
      <c r="E212" s="7"/>
      <c r="F212" s="8"/>
      <c r="G212" s="9"/>
    </row>
    <row r="213" spans="1:7" s="1" customFormat="1" ht="33.75">
      <c r="A213" s="6" t="s">
        <v>461</v>
      </c>
      <c r="B213" s="74" t="s">
        <v>206</v>
      </c>
      <c r="C213" s="70" t="s">
        <v>25</v>
      </c>
      <c r="D213" s="71">
        <v>4</v>
      </c>
      <c r="E213" s="7"/>
      <c r="F213" s="8"/>
      <c r="G213" s="9"/>
    </row>
    <row r="214" spans="1:7" s="1" customFormat="1" ht="33.75">
      <c r="A214" s="6" t="s">
        <v>462</v>
      </c>
      <c r="B214" s="74" t="s">
        <v>198</v>
      </c>
      <c r="C214" s="70" t="s">
        <v>25</v>
      </c>
      <c r="D214" s="71">
        <v>10</v>
      </c>
      <c r="E214" s="7"/>
      <c r="F214" s="8"/>
      <c r="G214" s="9"/>
    </row>
    <row r="215" spans="1:7" s="1" customFormat="1" ht="33.75">
      <c r="A215" s="6" t="s">
        <v>463</v>
      </c>
      <c r="B215" s="74" t="s">
        <v>199</v>
      </c>
      <c r="C215" s="70" t="s">
        <v>25</v>
      </c>
      <c r="D215" s="71">
        <v>12</v>
      </c>
      <c r="E215" s="7"/>
      <c r="F215" s="8"/>
      <c r="G215" s="9"/>
    </row>
    <row r="216" spans="1:7" s="1" customFormat="1" ht="33.75">
      <c r="A216" s="6" t="s">
        <v>464</v>
      </c>
      <c r="B216" s="74" t="s">
        <v>200</v>
      </c>
      <c r="C216" s="70" t="s">
        <v>25</v>
      </c>
      <c r="D216" s="71">
        <v>7</v>
      </c>
      <c r="E216" s="7"/>
      <c r="F216" s="8"/>
      <c r="G216" s="9"/>
    </row>
    <row r="217" spans="1:7" s="1" customFormat="1" ht="33.75">
      <c r="A217" s="6" t="s">
        <v>465</v>
      </c>
      <c r="B217" s="74" t="s">
        <v>208</v>
      </c>
      <c r="C217" s="70" t="s">
        <v>25</v>
      </c>
      <c r="D217" s="71">
        <v>33</v>
      </c>
      <c r="E217" s="7"/>
      <c r="F217" s="8"/>
      <c r="G217" s="9"/>
    </row>
    <row r="218" spans="1:7" s="1" customFormat="1" ht="33.75">
      <c r="A218" s="6" t="s">
        <v>466</v>
      </c>
      <c r="B218" s="74" t="s">
        <v>201</v>
      </c>
      <c r="C218" s="70" t="s">
        <v>25</v>
      </c>
      <c r="D218" s="71">
        <v>1151</v>
      </c>
      <c r="E218" s="7"/>
      <c r="F218" s="75"/>
      <c r="G218" s="9"/>
    </row>
    <row r="219" spans="1:7" s="1" customFormat="1" ht="33.75">
      <c r="A219" s="6" t="s">
        <v>467</v>
      </c>
      <c r="B219" s="74" t="s">
        <v>209</v>
      </c>
      <c r="C219" s="70" t="s">
        <v>25</v>
      </c>
      <c r="D219" s="71">
        <v>793</v>
      </c>
      <c r="E219" s="7"/>
      <c r="F219" s="75"/>
      <c r="G219" s="9"/>
    </row>
    <row r="220" spans="1:7" s="1" customFormat="1" ht="33.75">
      <c r="A220" s="6" t="s">
        <v>468</v>
      </c>
      <c r="B220" s="74" t="s">
        <v>210</v>
      </c>
      <c r="C220" s="70" t="s">
        <v>25</v>
      </c>
      <c r="D220" s="71">
        <v>1200</v>
      </c>
      <c r="E220" s="7"/>
      <c r="F220" s="75"/>
      <c r="G220" s="9"/>
    </row>
    <row r="221" spans="1:7" s="1" customFormat="1" ht="33.75">
      <c r="A221" s="6" t="s">
        <v>469</v>
      </c>
      <c r="B221" s="74" t="s">
        <v>211</v>
      </c>
      <c r="C221" s="70" t="s">
        <v>25</v>
      </c>
      <c r="D221" s="71">
        <v>1197</v>
      </c>
      <c r="E221" s="7"/>
      <c r="F221" s="75"/>
      <c r="G221" s="9"/>
    </row>
    <row r="222" spans="1:7" s="1" customFormat="1" ht="22.5">
      <c r="A222" s="6" t="s">
        <v>470</v>
      </c>
      <c r="B222" s="74" t="s">
        <v>202</v>
      </c>
      <c r="C222" s="70" t="s">
        <v>18</v>
      </c>
      <c r="D222" s="71">
        <v>54.19</v>
      </c>
      <c r="E222" s="7"/>
      <c r="F222" s="8"/>
      <c r="G222" s="9"/>
    </row>
    <row r="223" spans="1:7" ht="13.5" customHeight="1">
      <c r="A223" s="3" t="s">
        <v>195</v>
      </c>
      <c r="B223" s="4" t="s">
        <v>226</v>
      </c>
      <c r="C223" s="4"/>
      <c r="D223" s="4"/>
      <c r="E223" s="4"/>
      <c r="F223" s="4"/>
      <c r="G223" s="5">
        <f>ROUND(SUM(G224,G237,G254),2)</f>
        <v>0</v>
      </c>
    </row>
    <row r="224" spans="1:7" s="1" customFormat="1">
      <c r="A224" s="16" t="s">
        <v>203</v>
      </c>
      <c r="B224" s="17" t="s">
        <v>262</v>
      </c>
      <c r="C224" s="18"/>
      <c r="D224" s="19"/>
      <c r="E224" s="65"/>
      <c r="F224" s="20"/>
      <c r="G224" s="65">
        <f>ROUND(SUM(G225:G236),2)</f>
        <v>0</v>
      </c>
    </row>
    <row r="225" spans="1:7" s="1" customFormat="1" ht="22.5">
      <c r="A225" s="6" t="s">
        <v>471</v>
      </c>
      <c r="B225" s="74" t="s">
        <v>263</v>
      </c>
      <c r="C225" s="70" t="s">
        <v>24</v>
      </c>
      <c r="D225" s="71">
        <v>17.2</v>
      </c>
      <c r="E225" s="7"/>
      <c r="F225" s="8"/>
      <c r="G225" s="9"/>
    </row>
    <row r="226" spans="1:7" s="1" customFormat="1" ht="45">
      <c r="A226" s="6" t="s">
        <v>472</v>
      </c>
      <c r="B226" s="74" t="s">
        <v>51</v>
      </c>
      <c r="C226" s="70" t="s">
        <v>18</v>
      </c>
      <c r="D226" s="71">
        <v>9.2899999999999991</v>
      </c>
      <c r="E226" s="7"/>
      <c r="F226" s="8"/>
      <c r="G226" s="9"/>
    </row>
    <row r="227" spans="1:7" s="1" customFormat="1" ht="45">
      <c r="A227" s="6" t="s">
        <v>473</v>
      </c>
      <c r="B227" s="74" t="s">
        <v>114</v>
      </c>
      <c r="C227" s="70" t="s">
        <v>18</v>
      </c>
      <c r="D227" s="71">
        <v>9.2899999999999991</v>
      </c>
      <c r="E227" s="7"/>
      <c r="F227" s="8"/>
      <c r="G227" s="9"/>
    </row>
    <row r="228" spans="1:7" s="1" customFormat="1" ht="22.5">
      <c r="A228" s="6" t="s">
        <v>474</v>
      </c>
      <c r="B228" s="74" t="s">
        <v>264</v>
      </c>
      <c r="C228" s="70" t="s">
        <v>25</v>
      </c>
      <c r="D228" s="71">
        <v>1</v>
      </c>
      <c r="E228" s="7"/>
      <c r="F228" s="8"/>
      <c r="G228" s="9"/>
    </row>
    <row r="229" spans="1:7" s="1" customFormat="1" ht="22.5">
      <c r="A229" s="6" t="s">
        <v>475</v>
      </c>
      <c r="B229" s="74" t="s">
        <v>265</v>
      </c>
      <c r="C229" s="70" t="s">
        <v>25</v>
      </c>
      <c r="D229" s="71">
        <v>1</v>
      </c>
      <c r="E229" s="7"/>
      <c r="F229" s="8"/>
      <c r="G229" s="9"/>
    </row>
    <row r="230" spans="1:7" s="1" customFormat="1" ht="22.5">
      <c r="A230" s="6" t="s">
        <v>476</v>
      </c>
      <c r="B230" s="74" t="s">
        <v>266</v>
      </c>
      <c r="C230" s="70" t="s">
        <v>25</v>
      </c>
      <c r="D230" s="71">
        <v>1</v>
      </c>
      <c r="E230" s="7"/>
      <c r="F230" s="8"/>
      <c r="G230" s="9"/>
    </row>
    <row r="231" spans="1:7" s="1" customFormat="1" ht="22.5">
      <c r="A231" s="6" t="s">
        <v>477</v>
      </c>
      <c r="B231" s="74" t="s">
        <v>267</v>
      </c>
      <c r="C231" s="70" t="s">
        <v>25</v>
      </c>
      <c r="D231" s="71">
        <v>1</v>
      </c>
      <c r="E231" s="7"/>
      <c r="F231" s="8"/>
      <c r="G231" s="9"/>
    </row>
    <row r="232" spans="1:7" s="1" customFormat="1" ht="22.5">
      <c r="A232" s="6" t="s">
        <v>478</v>
      </c>
      <c r="B232" s="74" t="s">
        <v>268</v>
      </c>
      <c r="C232" s="70" t="s">
        <v>24</v>
      </c>
      <c r="D232" s="71">
        <v>17.2</v>
      </c>
      <c r="E232" s="7"/>
      <c r="F232" s="8"/>
      <c r="G232" s="9"/>
    </row>
    <row r="233" spans="1:7" s="1" customFormat="1" ht="22.5">
      <c r="A233" s="6" t="s">
        <v>479</v>
      </c>
      <c r="B233" s="74" t="s">
        <v>269</v>
      </c>
      <c r="C233" s="70" t="s">
        <v>25</v>
      </c>
      <c r="D233" s="71">
        <v>1</v>
      </c>
      <c r="E233" s="7"/>
      <c r="F233" s="8"/>
      <c r="G233" s="9"/>
    </row>
    <row r="234" spans="1:7" s="1" customFormat="1" ht="22.5">
      <c r="A234" s="6" t="s">
        <v>480</v>
      </c>
      <c r="B234" s="74" t="s">
        <v>270</v>
      </c>
      <c r="C234" s="70" t="s">
        <v>25</v>
      </c>
      <c r="D234" s="71">
        <v>1</v>
      </c>
      <c r="E234" s="7"/>
      <c r="F234" s="8"/>
      <c r="G234" s="9"/>
    </row>
    <row r="235" spans="1:7" s="1" customFormat="1" ht="22.5">
      <c r="A235" s="6" t="s">
        <v>481</v>
      </c>
      <c r="B235" s="74" t="s">
        <v>271</v>
      </c>
      <c r="C235" s="70" t="s">
        <v>25</v>
      </c>
      <c r="D235" s="71">
        <v>1</v>
      </c>
      <c r="E235" s="7"/>
      <c r="F235" s="8"/>
      <c r="G235" s="9"/>
    </row>
    <row r="236" spans="1:7" s="1" customFormat="1" ht="90">
      <c r="A236" s="6" t="s">
        <v>482</v>
      </c>
      <c r="B236" s="74" t="s">
        <v>294</v>
      </c>
      <c r="C236" s="70" t="s">
        <v>25</v>
      </c>
      <c r="D236" s="71">
        <v>1</v>
      </c>
      <c r="E236" s="7"/>
      <c r="F236" s="8"/>
      <c r="G236" s="9"/>
    </row>
    <row r="237" spans="1:7" s="1" customFormat="1">
      <c r="A237" s="16" t="s">
        <v>204</v>
      </c>
      <c r="B237" s="17" t="s">
        <v>272</v>
      </c>
      <c r="C237" s="18"/>
      <c r="D237" s="19"/>
      <c r="E237" s="65"/>
      <c r="F237" s="20"/>
      <c r="G237" s="65">
        <f>ROUND(SUM(G238:G253),2)</f>
        <v>0</v>
      </c>
    </row>
    <row r="238" spans="1:7" s="69" customFormat="1" ht="33.75">
      <c r="A238" s="6" t="s">
        <v>483</v>
      </c>
      <c r="B238" s="74" t="s">
        <v>60</v>
      </c>
      <c r="C238" s="70" t="s">
        <v>17</v>
      </c>
      <c r="D238" s="71">
        <v>10.89</v>
      </c>
      <c r="E238" s="7"/>
      <c r="F238" s="8"/>
      <c r="G238" s="9"/>
    </row>
    <row r="239" spans="1:7" s="69" customFormat="1" ht="45">
      <c r="A239" s="6" t="s">
        <v>484</v>
      </c>
      <c r="B239" s="74" t="s">
        <v>51</v>
      </c>
      <c r="C239" s="70" t="s">
        <v>18</v>
      </c>
      <c r="D239" s="71">
        <v>21.78</v>
      </c>
      <c r="E239" s="7"/>
      <c r="F239" s="8"/>
      <c r="G239" s="9"/>
    </row>
    <row r="240" spans="1:7" s="69" customFormat="1" ht="45">
      <c r="A240" s="6" t="s">
        <v>485</v>
      </c>
      <c r="B240" s="74" t="s">
        <v>273</v>
      </c>
      <c r="C240" s="70" t="s">
        <v>18</v>
      </c>
      <c r="D240" s="71">
        <v>9.4700000000000006</v>
      </c>
      <c r="E240" s="7"/>
      <c r="F240" s="8"/>
      <c r="G240" s="9"/>
    </row>
    <row r="241" spans="1:7" s="69" customFormat="1" ht="33.75">
      <c r="A241" s="6" t="s">
        <v>486</v>
      </c>
      <c r="B241" s="74" t="s">
        <v>274</v>
      </c>
      <c r="C241" s="70" t="s">
        <v>17</v>
      </c>
      <c r="D241" s="71">
        <v>10.89</v>
      </c>
      <c r="E241" s="7"/>
      <c r="F241" s="8"/>
      <c r="G241" s="9"/>
    </row>
    <row r="242" spans="1:7" s="69" customFormat="1" ht="33.75">
      <c r="A242" s="6" t="s">
        <v>487</v>
      </c>
      <c r="B242" s="74" t="s">
        <v>92</v>
      </c>
      <c r="C242" s="70" t="s">
        <v>17</v>
      </c>
      <c r="D242" s="71">
        <v>34.03</v>
      </c>
      <c r="E242" s="7"/>
      <c r="F242" s="8"/>
      <c r="G242" s="9"/>
    </row>
    <row r="243" spans="1:7" s="69" customFormat="1" ht="33.75">
      <c r="A243" s="6" t="s">
        <v>488</v>
      </c>
      <c r="B243" s="74" t="s">
        <v>34</v>
      </c>
      <c r="C243" s="70" t="s">
        <v>28</v>
      </c>
      <c r="D243" s="71">
        <v>513.55999999999995</v>
      </c>
      <c r="E243" s="7"/>
      <c r="F243" s="8"/>
      <c r="G243" s="9"/>
    </row>
    <row r="244" spans="1:7" s="69" customFormat="1" ht="22.5">
      <c r="A244" s="6" t="s">
        <v>489</v>
      </c>
      <c r="B244" s="74" t="s">
        <v>37</v>
      </c>
      <c r="C244" s="70" t="s">
        <v>18</v>
      </c>
      <c r="D244" s="71">
        <v>6.25</v>
      </c>
      <c r="E244" s="7"/>
      <c r="F244" s="8"/>
      <c r="G244" s="9"/>
    </row>
    <row r="245" spans="1:7" s="69" customFormat="1" ht="33.75">
      <c r="A245" s="6" t="s">
        <v>490</v>
      </c>
      <c r="B245" s="74" t="s">
        <v>275</v>
      </c>
      <c r="C245" s="70" t="s">
        <v>17</v>
      </c>
      <c r="D245" s="71">
        <v>35.64</v>
      </c>
      <c r="E245" s="7"/>
      <c r="F245" s="8"/>
      <c r="G245" s="9"/>
    </row>
    <row r="246" spans="1:7" s="69" customFormat="1" ht="45">
      <c r="A246" s="6" t="s">
        <v>491</v>
      </c>
      <c r="B246" s="74" t="s">
        <v>276</v>
      </c>
      <c r="C246" s="70" t="s">
        <v>17</v>
      </c>
      <c r="D246" s="71">
        <v>35.64</v>
      </c>
      <c r="E246" s="7"/>
      <c r="F246" s="8"/>
      <c r="G246" s="9"/>
    </row>
    <row r="247" spans="1:7" s="69" customFormat="1" ht="67.5">
      <c r="A247" s="6" t="s">
        <v>492</v>
      </c>
      <c r="B247" s="74" t="s">
        <v>277</v>
      </c>
      <c r="C247" s="70" t="s">
        <v>18</v>
      </c>
      <c r="D247" s="71">
        <v>17.64</v>
      </c>
      <c r="E247" s="7"/>
      <c r="F247" s="8"/>
      <c r="G247" s="9"/>
    </row>
    <row r="248" spans="1:7" s="69" customFormat="1" ht="33.75">
      <c r="A248" s="6" t="s">
        <v>493</v>
      </c>
      <c r="B248" s="74" t="s">
        <v>278</v>
      </c>
      <c r="C248" s="70" t="s">
        <v>17</v>
      </c>
      <c r="D248" s="71">
        <v>10.89</v>
      </c>
      <c r="E248" s="7"/>
      <c r="F248" s="8"/>
      <c r="G248" s="9"/>
    </row>
    <row r="249" spans="1:7" s="69" customFormat="1" ht="78.75">
      <c r="A249" s="6" t="s">
        <v>494</v>
      </c>
      <c r="B249" s="74" t="s">
        <v>279</v>
      </c>
      <c r="C249" s="70" t="s">
        <v>25</v>
      </c>
      <c r="D249" s="71">
        <v>1</v>
      </c>
      <c r="E249" s="7"/>
      <c r="F249" s="8"/>
      <c r="G249" s="9"/>
    </row>
    <row r="250" spans="1:7" s="69" customFormat="1" ht="33.75">
      <c r="A250" s="6" t="s">
        <v>495</v>
      </c>
      <c r="B250" s="74" t="s">
        <v>280</v>
      </c>
      <c r="C250" s="70" t="s">
        <v>25</v>
      </c>
      <c r="D250" s="71">
        <v>1</v>
      </c>
      <c r="E250" s="7"/>
      <c r="F250" s="8"/>
      <c r="G250" s="9"/>
    </row>
    <row r="251" spans="1:7" s="69" customFormat="1" ht="67.5">
      <c r="A251" s="6" t="s">
        <v>496</v>
      </c>
      <c r="B251" s="74" t="s">
        <v>281</v>
      </c>
      <c r="C251" s="70" t="s">
        <v>25</v>
      </c>
      <c r="D251" s="71">
        <v>1</v>
      </c>
      <c r="E251" s="7"/>
      <c r="F251" s="8"/>
      <c r="G251" s="9"/>
    </row>
    <row r="252" spans="1:7" s="69" customFormat="1" ht="33.75">
      <c r="A252" s="6" t="s">
        <v>497</v>
      </c>
      <c r="B252" s="74" t="s">
        <v>58</v>
      </c>
      <c r="C252" s="70" t="s">
        <v>18</v>
      </c>
      <c r="D252" s="71">
        <v>31.25</v>
      </c>
      <c r="E252" s="7"/>
      <c r="F252" s="8"/>
      <c r="G252" s="9"/>
    </row>
    <row r="253" spans="1:7" s="69" customFormat="1" ht="33.75">
      <c r="A253" s="6" t="s">
        <v>498</v>
      </c>
      <c r="B253" s="74" t="s">
        <v>59</v>
      </c>
      <c r="C253" s="70" t="s">
        <v>19</v>
      </c>
      <c r="D253" s="71">
        <v>531.25</v>
      </c>
      <c r="E253" s="7"/>
      <c r="F253" s="8"/>
      <c r="G253" s="9"/>
    </row>
    <row r="254" spans="1:7" s="1" customFormat="1">
      <c r="A254" s="16" t="s">
        <v>282</v>
      </c>
      <c r="B254" s="17" t="s">
        <v>226</v>
      </c>
      <c r="C254" s="18"/>
      <c r="D254" s="19"/>
      <c r="E254" s="65"/>
      <c r="F254" s="20"/>
      <c r="G254" s="65">
        <f>ROUND(SUM(G255:G270),2)</f>
        <v>0</v>
      </c>
    </row>
    <row r="255" spans="1:7" s="1" customFormat="1" ht="22.5">
      <c r="A255" s="6" t="s">
        <v>499</v>
      </c>
      <c r="B255" s="74" t="s">
        <v>263</v>
      </c>
      <c r="C255" s="70" t="s">
        <v>24</v>
      </c>
      <c r="D255" s="71">
        <v>286.42</v>
      </c>
      <c r="E255" s="7"/>
      <c r="F255" s="8"/>
      <c r="G255" s="9"/>
    </row>
    <row r="256" spans="1:7" s="1" customFormat="1" ht="45">
      <c r="A256" s="6" t="s">
        <v>500</v>
      </c>
      <c r="B256" s="74" t="s">
        <v>51</v>
      </c>
      <c r="C256" s="70" t="s">
        <v>18</v>
      </c>
      <c r="D256" s="71">
        <v>45.83</v>
      </c>
      <c r="E256" s="7"/>
      <c r="F256" s="8"/>
      <c r="G256" s="9"/>
    </row>
    <row r="257" spans="1:7" s="1" customFormat="1" ht="45">
      <c r="A257" s="6" t="s">
        <v>501</v>
      </c>
      <c r="B257" s="74" t="s">
        <v>114</v>
      </c>
      <c r="C257" s="70" t="s">
        <v>18</v>
      </c>
      <c r="D257" s="71">
        <v>45.83</v>
      </c>
      <c r="E257" s="7"/>
      <c r="F257" s="8"/>
      <c r="G257" s="9"/>
    </row>
    <row r="258" spans="1:7" s="1" customFormat="1" ht="22.5">
      <c r="A258" s="6" t="s">
        <v>502</v>
      </c>
      <c r="B258" s="74" t="s">
        <v>283</v>
      </c>
      <c r="C258" s="70" t="s">
        <v>24</v>
      </c>
      <c r="D258" s="71">
        <v>286.42</v>
      </c>
      <c r="E258" s="7"/>
      <c r="F258" s="8"/>
      <c r="G258" s="9"/>
    </row>
    <row r="259" spans="1:7" s="1" customFormat="1" ht="22.5">
      <c r="A259" s="6" t="s">
        <v>503</v>
      </c>
      <c r="B259" s="74" t="s">
        <v>284</v>
      </c>
      <c r="C259" s="70" t="s">
        <v>24</v>
      </c>
      <c r="D259" s="71">
        <v>8.75</v>
      </c>
      <c r="E259" s="7"/>
      <c r="F259" s="8"/>
      <c r="G259" s="9"/>
    </row>
    <row r="260" spans="1:7" s="1" customFormat="1" ht="22.5">
      <c r="A260" s="6" t="s">
        <v>504</v>
      </c>
      <c r="B260" s="74" t="s">
        <v>285</v>
      </c>
      <c r="C260" s="70" t="s">
        <v>25</v>
      </c>
      <c r="D260" s="71">
        <v>9</v>
      </c>
      <c r="E260" s="7"/>
      <c r="F260" s="8"/>
      <c r="G260" s="9"/>
    </row>
    <row r="261" spans="1:7" s="1" customFormat="1" ht="22.5">
      <c r="A261" s="6" t="s">
        <v>505</v>
      </c>
      <c r="B261" s="74" t="s">
        <v>286</v>
      </c>
      <c r="C261" s="70" t="s">
        <v>25</v>
      </c>
      <c r="D261" s="71">
        <v>2</v>
      </c>
      <c r="E261" s="7"/>
      <c r="F261" s="8"/>
      <c r="G261" s="9"/>
    </row>
    <row r="262" spans="1:7" s="1" customFormat="1" ht="22.5">
      <c r="A262" s="6" t="s">
        <v>506</v>
      </c>
      <c r="B262" s="74" t="s">
        <v>287</v>
      </c>
      <c r="C262" s="70" t="s">
        <v>25</v>
      </c>
      <c r="D262" s="71">
        <v>9</v>
      </c>
      <c r="E262" s="7"/>
      <c r="F262" s="8"/>
      <c r="G262" s="9"/>
    </row>
    <row r="263" spans="1:7" s="1" customFormat="1" ht="22.5">
      <c r="A263" s="6" t="s">
        <v>507</v>
      </c>
      <c r="B263" s="74" t="s">
        <v>288</v>
      </c>
      <c r="C263" s="70" t="s">
        <v>25</v>
      </c>
      <c r="D263" s="71">
        <v>9</v>
      </c>
      <c r="E263" s="7"/>
      <c r="F263" s="8"/>
      <c r="G263" s="9"/>
    </row>
    <row r="264" spans="1:7" s="1" customFormat="1" ht="22.5">
      <c r="A264" s="6" t="s">
        <v>508</v>
      </c>
      <c r="B264" s="74" t="s">
        <v>289</v>
      </c>
      <c r="C264" s="70" t="s">
        <v>25</v>
      </c>
      <c r="D264" s="71">
        <v>1</v>
      </c>
      <c r="E264" s="7"/>
      <c r="F264" s="8"/>
      <c r="G264" s="9"/>
    </row>
    <row r="265" spans="1:7" s="1" customFormat="1" ht="22.5">
      <c r="A265" s="6" t="s">
        <v>509</v>
      </c>
      <c r="B265" s="74" t="s">
        <v>290</v>
      </c>
      <c r="C265" s="70" t="s">
        <v>25</v>
      </c>
      <c r="D265" s="71">
        <v>9</v>
      </c>
      <c r="E265" s="7"/>
      <c r="F265" s="8"/>
      <c r="G265" s="9"/>
    </row>
    <row r="266" spans="1:7" s="1" customFormat="1" ht="22.5">
      <c r="A266" s="6" t="s">
        <v>510</v>
      </c>
      <c r="B266" s="74" t="s">
        <v>291</v>
      </c>
      <c r="C266" s="70" t="s">
        <v>25</v>
      </c>
      <c r="D266" s="71">
        <v>9</v>
      </c>
      <c r="E266" s="7"/>
      <c r="F266" s="8"/>
      <c r="G266" s="9"/>
    </row>
    <row r="267" spans="1:7" s="1" customFormat="1" ht="22.5">
      <c r="A267" s="6" t="s">
        <v>511</v>
      </c>
      <c r="B267" s="74" t="s">
        <v>292</v>
      </c>
      <c r="C267" s="70" t="s">
        <v>25</v>
      </c>
      <c r="D267" s="71">
        <v>1</v>
      </c>
      <c r="E267" s="7"/>
      <c r="F267" s="8"/>
      <c r="G267" s="9"/>
    </row>
    <row r="268" spans="1:7" s="1" customFormat="1" ht="146.25">
      <c r="A268" s="6" t="s">
        <v>512</v>
      </c>
      <c r="B268" s="74" t="s">
        <v>293</v>
      </c>
      <c r="C268" s="70" t="s">
        <v>25</v>
      </c>
      <c r="D268" s="71">
        <v>4</v>
      </c>
      <c r="E268" s="7"/>
      <c r="F268" s="8"/>
      <c r="G268" s="9"/>
    </row>
    <row r="269" spans="1:7" s="1" customFormat="1" ht="33.75">
      <c r="A269" s="6" t="s">
        <v>513</v>
      </c>
      <c r="B269" s="74" t="s">
        <v>111</v>
      </c>
      <c r="C269" s="70" t="s">
        <v>18</v>
      </c>
      <c r="D269" s="71">
        <v>1.22</v>
      </c>
      <c r="E269" s="7"/>
      <c r="F269" s="14"/>
      <c r="G269" s="9"/>
    </row>
    <row r="270" spans="1:7" s="1" customFormat="1" ht="43.5" customHeight="1">
      <c r="A270" s="6" t="s">
        <v>514</v>
      </c>
      <c r="B270" s="74" t="s">
        <v>112</v>
      </c>
      <c r="C270" s="70" t="s">
        <v>18</v>
      </c>
      <c r="D270" s="71">
        <v>0.97</v>
      </c>
      <c r="E270" s="7"/>
      <c r="F270" s="8"/>
      <c r="G270" s="9"/>
    </row>
    <row r="271" spans="1:7" ht="13.5" customHeight="1">
      <c r="A271" s="3" t="s">
        <v>205</v>
      </c>
      <c r="B271" s="4" t="s">
        <v>251</v>
      </c>
      <c r="C271" s="4"/>
      <c r="D271" s="4"/>
      <c r="E271" s="4"/>
      <c r="F271" s="4"/>
      <c r="G271" s="5">
        <f>ROUND(SUM(G272,G288,G296),2)</f>
        <v>0</v>
      </c>
    </row>
    <row r="272" spans="1:7" s="1" customFormat="1">
      <c r="A272" s="16" t="s">
        <v>229</v>
      </c>
      <c r="B272" s="17" t="s">
        <v>232</v>
      </c>
      <c r="C272" s="18"/>
      <c r="D272" s="19"/>
      <c r="E272" s="65"/>
      <c r="F272" s="20"/>
      <c r="G272" s="65">
        <f>ROUND(SUM(G273:G287),2)</f>
        <v>0</v>
      </c>
    </row>
    <row r="273" spans="1:7" s="76" customFormat="1" ht="33.75">
      <c r="A273" s="6" t="s">
        <v>515</v>
      </c>
      <c r="B273" s="74" t="s">
        <v>60</v>
      </c>
      <c r="C273" s="70" t="s">
        <v>17</v>
      </c>
      <c r="D273" s="71">
        <v>45.55</v>
      </c>
      <c r="E273" s="7"/>
      <c r="F273" s="8"/>
      <c r="G273" s="9"/>
    </row>
    <row r="274" spans="1:7" s="76" customFormat="1" ht="45">
      <c r="A274" s="6" t="s">
        <v>516</v>
      </c>
      <c r="B274" s="74" t="s">
        <v>51</v>
      </c>
      <c r="C274" s="70" t="s">
        <v>18</v>
      </c>
      <c r="D274" s="71">
        <v>120.64</v>
      </c>
      <c r="E274" s="7"/>
      <c r="F274" s="8"/>
      <c r="G274" s="9"/>
    </row>
    <row r="275" spans="1:7" s="76" customFormat="1" ht="33.75">
      <c r="A275" s="6" t="s">
        <v>517</v>
      </c>
      <c r="B275" s="74" t="s">
        <v>58</v>
      </c>
      <c r="C275" s="70" t="s">
        <v>18</v>
      </c>
      <c r="D275" s="71">
        <v>120.64</v>
      </c>
      <c r="E275" s="7"/>
      <c r="F275" s="8"/>
      <c r="G275" s="9"/>
    </row>
    <row r="276" spans="1:7" s="76" customFormat="1" ht="33.75">
      <c r="A276" s="6" t="s">
        <v>518</v>
      </c>
      <c r="B276" s="74" t="s">
        <v>59</v>
      </c>
      <c r="C276" s="70" t="s">
        <v>19</v>
      </c>
      <c r="D276" s="71">
        <v>2050.88</v>
      </c>
      <c r="E276" s="7"/>
      <c r="F276" s="8"/>
      <c r="G276" s="9"/>
    </row>
    <row r="277" spans="1:7" s="76" customFormat="1" ht="33.75">
      <c r="A277" s="6" t="s">
        <v>519</v>
      </c>
      <c r="B277" s="74" t="s">
        <v>91</v>
      </c>
      <c r="C277" s="70" t="s">
        <v>17</v>
      </c>
      <c r="D277" s="71">
        <v>45.55</v>
      </c>
      <c r="E277" s="7"/>
      <c r="F277" s="8"/>
      <c r="G277" s="9"/>
    </row>
    <row r="278" spans="1:7" s="76" customFormat="1" ht="33.75">
      <c r="A278" s="6" t="s">
        <v>520</v>
      </c>
      <c r="B278" s="74" t="s">
        <v>34</v>
      </c>
      <c r="C278" s="70" t="s">
        <v>28</v>
      </c>
      <c r="D278" s="71">
        <v>1920.14</v>
      </c>
      <c r="E278" s="7"/>
      <c r="F278" s="8"/>
      <c r="G278" s="9"/>
    </row>
    <row r="279" spans="1:7" s="76" customFormat="1" ht="33.75">
      <c r="A279" s="6" t="s">
        <v>521</v>
      </c>
      <c r="B279" s="74" t="s">
        <v>249</v>
      </c>
      <c r="C279" s="70" t="s">
        <v>17</v>
      </c>
      <c r="D279" s="71">
        <v>65.319999999999993</v>
      </c>
      <c r="E279" s="7"/>
      <c r="F279" s="8"/>
      <c r="G279" s="9"/>
    </row>
    <row r="280" spans="1:7" s="76" customFormat="1" ht="22.5">
      <c r="A280" s="6" t="s">
        <v>522</v>
      </c>
      <c r="B280" s="74" t="s">
        <v>40</v>
      </c>
      <c r="C280" s="70" t="s">
        <v>18</v>
      </c>
      <c r="D280" s="71">
        <v>5.63</v>
      </c>
      <c r="E280" s="7"/>
      <c r="F280" s="8"/>
      <c r="G280" s="9"/>
    </row>
    <row r="281" spans="1:7" s="76" customFormat="1" ht="33.75">
      <c r="A281" s="6" t="s">
        <v>523</v>
      </c>
      <c r="B281" s="74" t="s">
        <v>254</v>
      </c>
      <c r="C281" s="70" t="s">
        <v>18</v>
      </c>
      <c r="D281" s="71">
        <v>9.0500000000000007</v>
      </c>
      <c r="E281" s="7"/>
      <c r="F281" s="8"/>
      <c r="G281" s="9"/>
    </row>
    <row r="282" spans="1:7" s="76" customFormat="1" ht="33.75">
      <c r="A282" s="6" t="s">
        <v>524</v>
      </c>
      <c r="B282" s="74" t="s">
        <v>255</v>
      </c>
      <c r="C282" s="70" t="s">
        <v>18</v>
      </c>
      <c r="D282" s="71">
        <v>9.0500000000000007</v>
      </c>
      <c r="E282" s="7"/>
      <c r="F282" s="8"/>
      <c r="G282" s="9"/>
    </row>
    <row r="283" spans="1:7" s="76" customFormat="1" ht="56.25">
      <c r="A283" s="6" t="s">
        <v>525</v>
      </c>
      <c r="B283" s="74" t="s">
        <v>233</v>
      </c>
      <c r="C283" s="70" t="s">
        <v>25</v>
      </c>
      <c r="D283" s="71">
        <v>14</v>
      </c>
      <c r="E283" s="7"/>
      <c r="F283" s="8"/>
      <c r="G283" s="9"/>
    </row>
    <row r="284" spans="1:7" s="76" customFormat="1" ht="56.25">
      <c r="A284" s="6" t="s">
        <v>526</v>
      </c>
      <c r="B284" s="74" t="s">
        <v>234</v>
      </c>
      <c r="C284" s="70" t="s">
        <v>25</v>
      </c>
      <c r="D284" s="71">
        <v>10</v>
      </c>
      <c r="E284" s="7"/>
      <c r="F284" s="8"/>
      <c r="G284" s="9"/>
    </row>
    <row r="285" spans="1:7" s="76" customFormat="1" ht="56.25">
      <c r="A285" s="6" t="s">
        <v>527</v>
      </c>
      <c r="B285" s="74" t="s">
        <v>235</v>
      </c>
      <c r="C285" s="70" t="s">
        <v>25</v>
      </c>
      <c r="D285" s="71">
        <v>20</v>
      </c>
      <c r="E285" s="7"/>
      <c r="F285" s="8"/>
      <c r="G285" s="9"/>
    </row>
    <row r="286" spans="1:7" s="76" customFormat="1" ht="22.5">
      <c r="A286" s="6" t="s">
        <v>528</v>
      </c>
      <c r="B286" s="74" t="s">
        <v>29</v>
      </c>
      <c r="C286" s="70" t="s">
        <v>18</v>
      </c>
      <c r="D286" s="71">
        <v>0.23</v>
      </c>
      <c r="E286" s="7"/>
      <c r="F286" s="8"/>
      <c r="G286" s="9"/>
    </row>
    <row r="287" spans="1:7" s="76" customFormat="1" ht="56.25">
      <c r="A287" s="6" t="s">
        <v>529</v>
      </c>
      <c r="B287" s="74" t="s">
        <v>250</v>
      </c>
      <c r="C287" s="70" t="s">
        <v>18</v>
      </c>
      <c r="D287" s="71">
        <v>92.89</v>
      </c>
      <c r="E287" s="7"/>
      <c r="F287" s="8"/>
      <c r="G287" s="9"/>
    </row>
    <row r="288" spans="1:7" s="76" customFormat="1">
      <c r="A288" s="77" t="s">
        <v>230</v>
      </c>
      <c r="B288" s="78" t="s">
        <v>231</v>
      </c>
      <c r="C288" s="79"/>
      <c r="D288" s="80"/>
      <c r="E288" s="65"/>
      <c r="F288" s="81"/>
      <c r="G288" s="65">
        <f>ROUND(SUM(G289:G295),2)</f>
        <v>0</v>
      </c>
    </row>
    <row r="289" spans="1:7" s="76" customFormat="1" ht="45">
      <c r="A289" s="6" t="s">
        <v>530</v>
      </c>
      <c r="B289" s="74" t="s">
        <v>256</v>
      </c>
      <c r="C289" s="70" t="s">
        <v>28</v>
      </c>
      <c r="D289" s="71">
        <v>1587.63</v>
      </c>
      <c r="E289" s="7"/>
      <c r="F289" s="8"/>
      <c r="G289" s="9"/>
    </row>
    <row r="290" spans="1:7" s="76" customFormat="1" ht="45">
      <c r="A290" s="6" t="s">
        <v>531</v>
      </c>
      <c r="B290" s="74" t="s">
        <v>257</v>
      </c>
      <c r="C290" s="70" t="s">
        <v>28</v>
      </c>
      <c r="D290" s="71">
        <v>79.760000000000005</v>
      </c>
      <c r="E290" s="7"/>
      <c r="F290" s="8"/>
      <c r="G290" s="9"/>
    </row>
    <row r="291" spans="1:7" s="69" customFormat="1" ht="57" customHeight="1">
      <c r="A291" s="6" t="s">
        <v>532</v>
      </c>
      <c r="B291" s="74" t="s">
        <v>258</v>
      </c>
      <c r="C291" s="70" t="s">
        <v>28</v>
      </c>
      <c r="D291" s="71">
        <v>742.7</v>
      </c>
      <c r="E291" s="7"/>
      <c r="F291" s="14"/>
      <c r="G291" s="9"/>
    </row>
    <row r="292" spans="1:7" s="69" customFormat="1" ht="57" customHeight="1">
      <c r="A292" s="6" t="s">
        <v>533</v>
      </c>
      <c r="B292" s="74" t="s">
        <v>259</v>
      </c>
      <c r="C292" s="70" t="s">
        <v>28</v>
      </c>
      <c r="D292" s="71">
        <v>4105.92</v>
      </c>
      <c r="E292" s="7"/>
      <c r="F292" s="14"/>
      <c r="G292" s="9"/>
    </row>
    <row r="293" spans="1:7" s="69" customFormat="1" ht="33.75">
      <c r="A293" s="6" t="s">
        <v>534</v>
      </c>
      <c r="B293" s="74" t="s">
        <v>260</v>
      </c>
      <c r="C293" s="70" t="s">
        <v>28</v>
      </c>
      <c r="D293" s="71">
        <v>56.85</v>
      </c>
      <c r="E293" s="7"/>
      <c r="F293" s="14"/>
      <c r="G293" s="9"/>
    </row>
    <row r="294" spans="1:7" s="76" customFormat="1" ht="33.75">
      <c r="A294" s="6" t="s">
        <v>535</v>
      </c>
      <c r="B294" s="74" t="s">
        <v>236</v>
      </c>
      <c r="C294" s="70" t="s">
        <v>28</v>
      </c>
      <c r="D294" s="71">
        <v>99.73</v>
      </c>
      <c r="E294" s="7"/>
      <c r="F294" s="8"/>
      <c r="G294" s="9"/>
    </row>
    <row r="295" spans="1:7" s="76" customFormat="1" ht="33.75">
      <c r="A295" s="6" t="s">
        <v>536</v>
      </c>
      <c r="B295" s="74" t="s">
        <v>261</v>
      </c>
      <c r="C295" s="70" t="s">
        <v>28</v>
      </c>
      <c r="D295" s="71">
        <v>6672.59</v>
      </c>
      <c r="E295" s="7"/>
      <c r="F295" s="8"/>
      <c r="G295" s="9"/>
    </row>
    <row r="296" spans="1:7" s="76" customFormat="1">
      <c r="A296" s="77" t="s">
        <v>248</v>
      </c>
      <c r="B296" s="78" t="s">
        <v>252</v>
      </c>
      <c r="C296" s="79"/>
      <c r="D296" s="80"/>
      <c r="E296" s="65"/>
      <c r="F296" s="81"/>
      <c r="G296" s="65">
        <f>ROUND(SUM(G297:G308),2)</f>
        <v>0</v>
      </c>
    </row>
    <row r="297" spans="1:7" s="76" customFormat="1" ht="135">
      <c r="A297" s="6" t="s">
        <v>537</v>
      </c>
      <c r="B297" s="74" t="s">
        <v>253</v>
      </c>
      <c r="C297" s="70" t="s">
        <v>17</v>
      </c>
      <c r="D297" s="71">
        <v>330.31</v>
      </c>
      <c r="E297" s="7"/>
      <c r="F297" s="8"/>
      <c r="G297" s="9"/>
    </row>
    <row r="298" spans="1:7" s="76" customFormat="1" ht="22.5">
      <c r="A298" s="6" t="s">
        <v>538</v>
      </c>
      <c r="B298" s="74" t="s">
        <v>237</v>
      </c>
      <c r="C298" s="70" t="s">
        <v>24</v>
      </c>
      <c r="D298" s="71">
        <v>94.7</v>
      </c>
      <c r="E298" s="7"/>
      <c r="F298" s="8"/>
      <c r="G298" s="9"/>
    </row>
    <row r="299" spans="1:7" s="76" customFormat="1" ht="22.5">
      <c r="A299" s="6" t="s">
        <v>539</v>
      </c>
      <c r="B299" s="74" t="s">
        <v>238</v>
      </c>
      <c r="C299" s="70" t="s">
        <v>24</v>
      </c>
      <c r="D299" s="71">
        <v>10.33</v>
      </c>
      <c r="E299" s="7"/>
      <c r="F299" s="8"/>
      <c r="G299" s="9"/>
    </row>
    <row r="300" spans="1:7" s="76" customFormat="1" ht="22.5">
      <c r="A300" s="6" t="s">
        <v>540</v>
      </c>
      <c r="B300" s="74" t="s">
        <v>239</v>
      </c>
      <c r="C300" s="70" t="s">
        <v>24</v>
      </c>
      <c r="D300" s="71">
        <v>9.1199999999999992</v>
      </c>
      <c r="E300" s="7"/>
      <c r="F300" s="8"/>
      <c r="G300" s="9"/>
    </row>
    <row r="301" spans="1:7" s="76" customFormat="1" ht="22.5">
      <c r="A301" s="6" t="s">
        <v>541</v>
      </c>
      <c r="B301" s="74" t="s">
        <v>240</v>
      </c>
      <c r="C301" s="70" t="s">
        <v>25</v>
      </c>
      <c r="D301" s="71">
        <v>6</v>
      </c>
      <c r="E301" s="7"/>
      <c r="F301" s="8"/>
      <c r="G301" s="9"/>
    </row>
    <row r="302" spans="1:7" s="76" customFormat="1" ht="22.5">
      <c r="A302" s="6" t="s">
        <v>542</v>
      </c>
      <c r="B302" s="74" t="s">
        <v>241</v>
      </c>
      <c r="C302" s="70" t="s">
        <v>25</v>
      </c>
      <c r="D302" s="71">
        <v>3</v>
      </c>
      <c r="E302" s="7"/>
      <c r="F302" s="8"/>
      <c r="G302" s="9"/>
    </row>
    <row r="303" spans="1:7" s="76" customFormat="1" ht="22.5">
      <c r="A303" s="6" t="s">
        <v>543</v>
      </c>
      <c r="B303" s="74" t="s">
        <v>242</v>
      </c>
      <c r="C303" s="70" t="s">
        <v>25</v>
      </c>
      <c r="D303" s="71">
        <v>3</v>
      </c>
      <c r="E303" s="7"/>
      <c r="F303" s="8"/>
      <c r="G303" s="9"/>
    </row>
    <row r="304" spans="1:7" s="76" customFormat="1" ht="22.5">
      <c r="A304" s="6" t="s">
        <v>544</v>
      </c>
      <c r="B304" s="74" t="s">
        <v>243</v>
      </c>
      <c r="C304" s="70" t="s">
        <v>25</v>
      </c>
      <c r="D304" s="71">
        <v>5</v>
      </c>
      <c r="E304" s="7"/>
      <c r="F304" s="8"/>
      <c r="G304" s="9"/>
    </row>
    <row r="305" spans="1:7" s="76" customFormat="1" ht="22.5">
      <c r="A305" s="6" t="s">
        <v>545</v>
      </c>
      <c r="B305" s="74" t="s">
        <v>244</v>
      </c>
      <c r="C305" s="70" t="s">
        <v>25</v>
      </c>
      <c r="D305" s="71">
        <v>6</v>
      </c>
      <c r="E305" s="7"/>
      <c r="F305" s="8"/>
      <c r="G305" s="9"/>
    </row>
    <row r="306" spans="1:7" s="76" customFormat="1" ht="22.5">
      <c r="A306" s="6" t="s">
        <v>546</v>
      </c>
      <c r="B306" s="74" t="s">
        <v>245</v>
      </c>
      <c r="C306" s="70" t="s">
        <v>25</v>
      </c>
      <c r="D306" s="71">
        <v>6</v>
      </c>
      <c r="E306" s="7"/>
      <c r="F306" s="8"/>
      <c r="G306" s="9"/>
    </row>
    <row r="307" spans="1:7" s="76" customFormat="1" ht="33.75">
      <c r="A307" s="6" t="s">
        <v>547</v>
      </c>
      <c r="B307" s="74" t="s">
        <v>246</v>
      </c>
      <c r="C307" s="70" t="s">
        <v>25</v>
      </c>
      <c r="D307" s="71">
        <v>6</v>
      </c>
      <c r="E307" s="7"/>
      <c r="F307" s="8"/>
      <c r="G307" s="9"/>
    </row>
    <row r="308" spans="1:7" s="76" customFormat="1" ht="45">
      <c r="A308" s="6" t="s">
        <v>548</v>
      </c>
      <c r="B308" s="74" t="s">
        <v>247</v>
      </c>
      <c r="C308" s="70" t="s">
        <v>28</v>
      </c>
      <c r="D308" s="71">
        <v>32.86</v>
      </c>
      <c r="E308" s="7"/>
      <c r="F308" s="8"/>
      <c r="G308" s="9"/>
    </row>
    <row r="309" spans="1:7" ht="13.5" customHeight="1">
      <c r="A309" s="3" t="s">
        <v>24</v>
      </c>
      <c r="B309" s="4" t="s">
        <v>116</v>
      </c>
      <c r="C309" s="4"/>
      <c r="D309" s="4"/>
      <c r="E309" s="4"/>
      <c r="F309" s="4"/>
      <c r="G309" s="5">
        <f>ROUND(SUM(G310,G351),2)</f>
        <v>0</v>
      </c>
    </row>
    <row r="310" spans="1:7" s="1" customFormat="1">
      <c r="A310" s="16" t="s">
        <v>227</v>
      </c>
      <c r="B310" s="17" t="s">
        <v>117</v>
      </c>
      <c r="C310" s="18"/>
      <c r="D310" s="19"/>
      <c r="E310" s="65"/>
      <c r="F310" s="20"/>
      <c r="G310" s="65">
        <f>ROUND(SUM(G311:G350),2)</f>
        <v>0</v>
      </c>
    </row>
    <row r="311" spans="1:7" s="1" customFormat="1" ht="33.75">
      <c r="A311" s="6" t="s">
        <v>549</v>
      </c>
      <c r="B311" s="74" t="s">
        <v>118</v>
      </c>
      <c r="C311" s="70" t="s">
        <v>24</v>
      </c>
      <c r="D311" s="71">
        <v>488</v>
      </c>
      <c r="E311" s="7"/>
      <c r="F311" s="8"/>
      <c r="G311" s="9"/>
    </row>
    <row r="312" spans="1:7" s="1" customFormat="1" ht="22.5">
      <c r="A312" s="6" t="s">
        <v>550</v>
      </c>
      <c r="B312" s="74" t="s">
        <v>119</v>
      </c>
      <c r="C312" s="70" t="s">
        <v>24</v>
      </c>
      <c r="D312" s="71">
        <v>488</v>
      </c>
      <c r="E312" s="7"/>
      <c r="F312" s="8"/>
      <c r="G312" s="9"/>
    </row>
    <row r="313" spans="1:7" s="1" customFormat="1" ht="22.5">
      <c r="A313" s="6" t="s">
        <v>551</v>
      </c>
      <c r="B313" s="74" t="s">
        <v>219</v>
      </c>
      <c r="C313" s="70" t="s">
        <v>24</v>
      </c>
      <c r="D313" s="71">
        <v>41</v>
      </c>
      <c r="E313" s="7"/>
      <c r="F313" s="8"/>
      <c r="G313" s="9"/>
    </row>
    <row r="314" spans="1:7" s="1" customFormat="1" ht="45">
      <c r="A314" s="6" t="s">
        <v>552</v>
      </c>
      <c r="B314" s="74" t="s">
        <v>120</v>
      </c>
      <c r="C314" s="70" t="s">
        <v>18</v>
      </c>
      <c r="D314" s="71">
        <v>26.22</v>
      </c>
      <c r="E314" s="7"/>
      <c r="F314" s="8"/>
      <c r="G314" s="9"/>
    </row>
    <row r="315" spans="1:7" s="1" customFormat="1" ht="45">
      <c r="A315" s="6" t="s">
        <v>553</v>
      </c>
      <c r="B315" s="74" t="s">
        <v>114</v>
      </c>
      <c r="C315" s="70" t="s">
        <v>18</v>
      </c>
      <c r="D315" s="71">
        <v>26.22</v>
      </c>
      <c r="E315" s="7"/>
      <c r="F315" s="8"/>
      <c r="G315" s="9"/>
    </row>
    <row r="316" spans="1:7" s="1" customFormat="1" ht="22.5">
      <c r="A316" s="6" t="s">
        <v>554</v>
      </c>
      <c r="B316" s="74" t="s">
        <v>156</v>
      </c>
      <c r="C316" s="70" t="s">
        <v>24</v>
      </c>
      <c r="D316" s="71">
        <v>28</v>
      </c>
      <c r="E316" s="7"/>
      <c r="F316" s="8"/>
      <c r="G316" s="9"/>
    </row>
    <row r="317" spans="1:7" s="1" customFormat="1" ht="22.5">
      <c r="A317" s="6" t="s">
        <v>555</v>
      </c>
      <c r="B317" s="74" t="s">
        <v>220</v>
      </c>
      <c r="C317" s="70" t="s">
        <v>24</v>
      </c>
      <c r="D317" s="71">
        <v>3</v>
      </c>
      <c r="E317" s="7"/>
      <c r="F317" s="8"/>
      <c r="G317" s="9"/>
    </row>
    <row r="318" spans="1:7" s="1" customFormat="1" ht="22.5">
      <c r="A318" s="6" t="s">
        <v>556</v>
      </c>
      <c r="B318" s="74" t="s">
        <v>121</v>
      </c>
      <c r="C318" s="70" t="s">
        <v>25</v>
      </c>
      <c r="D318" s="71">
        <v>18</v>
      </c>
      <c r="E318" s="7"/>
      <c r="F318" s="8"/>
      <c r="G318" s="9"/>
    </row>
    <row r="319" spans="1:7" s="1" customFormat="1" ht="45">
      <c r="A319" s="6" t="s">
        <v>557</v>
      </c>
      <c r="B319" s="74" t="s">
        <v>122</v>
      </c>
      <c r="C319" s="70" t="s">
        <v>25</v>
      </c>
      <c r="D319" s="71">
        <v>30</v>
      </c>
      <c r="E319" s="7"/>
      <c r="F319" s="8"/>
      <c r="G319" s="9"/>
    </row>
    <row r="320" spans="1:7" s="1" customFormat="1" ht="45">
      <c r="A320" s="6" t="s">
        <v>558</v>
      </c>
      <c r="B320" s="74" t="s">
        <v>123</v>
      </c>
      <c r="C320" s="70" t="s">
        <v>25</v>
      </c>
      <c r="D320" s="71">
        <v>1</v>
      </c>
      <c r="E320" s="7"/>
      <c r="F320" s="8"/>
      <c r="G320" s="9"/>
    </row>
    <row r="321" spans="1:7" s="1" customFormat="1" ht="22.5">
      <c r="A321" s="6" t="s">
        <v>559</v>
      </c>
      <c r="B321" s="74" t="s">
        <v>124</v>
      </c>
      <c r="C321" s="70" t="s">
        <v>18</v>
      </c>
      <c r="D321" s="71">
        <v>0.5</v>
      </c>
      <c r="E321" s="7"/>
      <c r="F321" s="8"/>
      <c r="G321" s="9"/>
    </row>
    <row r="322" spans="1:7" s="1" customFormat="1" ht="45">
      <c r="A322" s="6" t="s">
        <v>560</v>
      </c>
      <c r="B322" s="74" t="s">
        <v>125</v>
      </c>
      <c r="C322" s="70" t="s">
        <v>25</v>
      </c>
      <c r="D322" s="71">
        <v>24</v>
      </c>
      <c r="E322" s="7"/>
      <c r="F322" s="8"/>
      <c r="G322" s="9"/>
    </row>
    <row r="323" spans="1:7" s="1" customFormat="1" ht="45">
      <c r="A323" s="6" t="s">
        <v>561</v>
      </c>
      <c r="B323" s="74" t="s">
        <v>155</v>
      </c>
      <c r="C323" s="70" t="s">
        <v>25</v>
      </c>
      <c r="D323" s="71">
        <v>8</v>
      </c>
      <c r="E323" s="7"/>
      <c r="F323" s="8"/>
      <c r="G323" s="9"/>
    </row>
    <row r="324" spans="1:7" s="1" customFormat="1" ht="123.75">
      <c r="A324" s="6" t="s">
        <v>562</v>
      </c>
      <c r="B324" s="74" t="s">
        <v>126</v>
      </c>
      <c r="C324" s="70" t="s">
        <v>25</v>
      </c>
      <c r="D324" s="71">
        <v>24</v>
      </c>
      <c r="E324" s="7"/>
      <c r="F324" s="8"/>
      <c r="G324" s="9"/>
    </row>
    <row r="325" spans="1:7" s="1" customFormat="1" ht="78.75">
      <c r="A325" s="6" t="s">
        <v>563</v>
      </c>
      <c r="B325" s="74" t="s">
        <v>153</v>
      </c>
      <c r="C325" s="70" t="s">
        <v>25</v>
      </c>
      <c r="D325" s="71">
        <v>28</v>
      </c>
      <c r="E325" s="7"/>
      <c r="F325" s="8"/>
      <c r="G325" s="9"/>
    </row>
    <row r="326" spans="1:7" s="1" customFormat="1" ht="123.75">
      <c r="A326" s="6" t="s">
        <v>564</v>
      </c>
      <c r="B326" s="74" t="s">
        <v>127</v>
      </c>
      <c r="C326" s="70" t="s">
        <v>25</v>
      </c>
      <c r="D326" s="71">
        <v>4</v>
      </c>
      <c r="E326" s="7"/>
      <c r="F326" s="8"/>
      <c r="G326" s="9"/>
    </row>
    <row r="327" spans="1:7" s="1" customFormat="1" ht="56.25">
      <c r="A327" s="6" t="s">
        <v>565</v>
      </c>
      <c r="B327" s="74" t="s">
        <v>128</v>
      </c>
      <c r="C327" s="70" t="s">
        <v>25</v>
      </c>
      <c r="D327" s="71">
        <v>4</v>
      </c>
      <c r="E327" s="7"/>
      <c r="F327" s="8"/>
      <c r="G327" s="9"/>
    </row>
    <row r="328" spans="1:7" s="1" customFormat="1" ht="33.75">
      <c r="A328" s="6" t="s">
        <v>566</v>
      </c>
      <c r="B328" s="74" t="s">
        <v>129</v>
      </c>
      <c r="C328" s="70" t="s">
        <v>25</v>
      </c>
      <c r="D328" s="71">
        <v>10</v>
      </c>
      <c r="E328" s="7"/>
      <c r="F328" s="8"/>
      <c r="G328" s="9"/>
    </row>
    <row r="329" spans="1:7" s="1" customFormat="1" ht="45">
      <c r="A329" s="6" t="s">
        <v>567</v>
      </c>
      <c r="B329" s="74" t="s">
        <v>130</v>
      </c>
      <c r="C329" s="70" t="s">
        <v>25</v>
      </c>
      <c r="D329" s="71">
        <v>78</v>
      </c>
      <c r="E329" s="7"/>
      <c r="F329" s="8"/>
      <c r="G329" s="9"/>
    </row>
    <row r="330" spans="1:7" s="1" customFormat="1" ht="45">
      <c r="A330" s="6" t="s">
        <v>568</v>
      </c>
      <c r="B330" s="74" t="s">
        <v>131</v>
      </c>
      <c r="C330" s="70" t="s">
        <v>24</v>
      </c>
      <c r="D330" s="71">
        <v>852</v>
      </c>
      <c r="E330" s="7"/>
      <c r="F330" s="8"/>
      <c r="G330" s="9"/>
    </row>
    <row r="331" spans="1:7" s="1" customFormat="1" ht="168.75">
      <c r="A331" s="6" t="s">
        <v>569</v>
      </c>
      <c r="B331" s="74" t="s">
        <v>154</v>
      </c>
      <c r="C331" s="70" t="s">
        <v>25</v>
      </c>
      <c r="D331" s="71">
        <v>1</v>
      </c>
      <c r="E331" s="7"/>
      <c r="F331" s="8"/>
      <c r="G331" s="9"/>
    </row>
    <row r="332" spans="1:7" s="1" customFormat="1" ht="281.25">
      <c r="A332" s="6" t="s">
        <v>570</v>
      </c>
      <c r="B332" s="74" t="s">
        <v>132</v>
      </c>
      <c r="C332" s="70" t="s">
        <v>25</v>
      </c>
      <c r="D332" s="71">
        <v>1</v>
      </c>
      <c r="E332" s="72"/>
      <c r="F332" s="73"/>
      <c r="G332" s="9"/>
    </row>
    <row r="333" spans="1:7" s="1" customFormat="1" ht="78.75">
      <c r="A333" s="6" t="s">
        <v>571</v>
      </c>
      <c r="B333" s="74" t="s">
        <v>133</v>
      </c>
      <c r="C333" s="70" t="s">
        <v>25</v>
      </c>
      <c r="D333" s="71">
        <v>2</v>
      </c>
      <c r="E333" s="7"/>
      <c r="F333" s="8"/>
      <c r="G333" s="9"/>
    </row>
    <row r="334" spans="1:7" s="1" customFormat="1" ht="33.75">
      <c r="A334" s="6" t="s">
        <v>572</v>
      </c>
      <c r="B334" s="74" t="s">
        <v>134</v>
      </c>
      <c r="C334" s="70" t="s">
        <v>25</v>
      </c>
      <c r="D334" s="71">
        <v>26</v>
      </c>
      <c r="E334" s="7"/>
      <c r="F334" s="8"/>
      <c r="G334" s="9"/>
    </row>
    <row r="335" spans="1:7" s="1" customFormat="1" ht="33.75">
      <c r="A335" s="6" t="s">
        <v>573</v>
      </c>
      <c r="B335" s="74" t="s">
        <v>135</v>
      </c>
      <c r="C335" s="70" t="s">
        <v>25</v>
      </c>
      <c r="D335" s="71">
        <v>60</v>
      </c>
      <c r="E335" s="7"/>
      <c r="F335" s="8"/>
      <c r="G335" s="9"/>
    </row>
    <row r="336" spans="1:7" s="1" customFormat="1" ht="33.75">
      <c r="A336" s="6" t="s">
        <v>574</v>
      </c>
      <c r="B336" s="74" t="s">
        <v>136</v>
      </c>
      <c r="C336" s="70" t="s">
        <v>25</v>
      </c>
      <c r="D336" s="71">
        <v>24</v>
      </c>
      <c r="E336" s="7"/>
      <c r="F336" s="8"/>
      <c r="G336" s="9"/>
    </row>
    <row r="337" spans="1:31" s="1" customFormat="1" ht="56.25">
      <c r="A337" s="6" t="s">
        <v>575</v>
      </c>
      <c r="B337" s="74" t="s">
        <v>137</v>
      </c>
      <c r="C337" s="70" t="s">
        <v>25</v>
      </c>
      <c r="D337" s="71">
        <v>1</v>
      </c>
      <c r="E337" s="7"/>
      <c r="F337" s="8"/>
      <c r="G337" s="9"/>
    </row>
    <row r="338" spans="1:31" s="1" customFormat="1" ht="22.5">
      <c r="A338" s="6" t="s">
        <v>576</v>
      </c>
      <c r="B338" s="74" t="s">
        <v>138</v>
      </c>
      <c r="C338" s="70" t="s">
        <v>25</v>
      </c>
      <c r="D338" s="71">
        <v>75</v>
      </c>
      <c r="E338" s="7"/>
      <c r="F338" s="8"/>
      <c r="G338" s="9"/>
    </row>
    <row r="339" spans="1:31" s="1" customFormat="1" ht="22.5">
      <c r="A339" s="6" t="s">
        <v>577</v>
      </c>
      <c r="B339" s="74" t="s">
        <v>139</v>
      </c>
      <c r="C339" s="70" t="s">
        <v>25</v>
      </c>
      <c r="D339" s="71">
        <v>24</v>
      </c>
      <c r="E339" s="7"/>
      <c r="F339" s="8"/>
      <c r="G339" s="9"/>
    </row>
    <row r="340" spans="1:31" s="1" customFormat="1" ht="22.5">
      <c r="A340" s="6" t="s">
        <v>578</v>
      </c>
      <c r="B340" s="74" t="s">
        <v>157</v>
      </c>
      <c r="C340" s="70" t="s">
        <v>25</v>
      </c>
      <c r="D340" s="71">
        <v>4</v>
      </c>
      <c r="E340" s="7"/>
      <c r="F340" s="8"/>
      <c r="G340" s="9"/>
    </row>
    <row r="341" spans="1:31" s="1" customFormat="1" ht="33.75">
      <c r="A341" s="6" t="s">
        <v>579</v>
      </c>
      <c r="B341" s="74" t="s">
        <v>140</v>
      </c>
      <c r="C341" s="70" t="s">
        <v>25</v>
      </c>
      <c r="D341" s="71">
        <v>26</v>
      </c>
      <c r="E341" s="7"/>
      <c r="F341" s="8"/>
      <c r="G341" s="9"/>
    </row>
    <row r="342" spans="1:31" s="1" customFormat="1" ht="33.75">
      <c r="A342" s="6" t="s">
        <v>580</v>
      </c>
      <c r="B342" s="74" t="s">
        <v>141</v>
      </c>
      <c r="C342" s="70" t="s">
        <v>142</v>
      </c>
      <c r="D342" s="71">
        <v>78</v>
      </c>
      <c r="E342" s="7"/>
      <c r="F342" s="8"/>
      <c r="G342" s="9"/>
    </row>
    <row r="343" spans="1:31" s="1" customFormat="1" ht="56.25">
      <c r="A343" s="6" t="s">
        <v>581</v>
      </c>
      <c r="B343" s="74" t="s">
        <v>221</v>
      </c>
      <c r="C343" s="70" t="s">
        <v>25</v>
      </c>
      <c r="D343" s="71">
        <v>1</v>
      </c>
      <c r="E343" s="7"/>
      <c r="F343" s="8"/>
      <c r="G343" s="9"/>
    </row>
    <row r="344" spans="1:31" s="1" customFormat="1" ht="33.75">
      <c r="A344" s="6" t="s">
        <v>582</v>
      </c>
      <c r="B344" s="74" t="s">
        <v>222</v>
      </c>
      <c r="C344" s="70" t="s">
        <v>25</v>
      </c>
      <c r="D344" s="71">
        <v>1</v>
      </c>
      <c r="E344" s="7"/>
      <c r="F344" s="8"/>
      <c r="G344" s="9"/>
    </row>
    <row r="345" spans="1:31" s="1" customFormat="1" ht="33.75">
      <c r="A345" s="6" t="s">
        <v>583</v>
      </c>
      <c r="B345" s="74" t="s">
        <v>223</v>
      </c>
      <c r="C345" s="70" t="s">
        <v>24</v>
      </c>
      <c r="D345" s="71">
        <v>12</v>
      </c>
      <c r="E345" s="7"/>
      <c r="F345" s="8"/>
      <c r="G345" s="9"/>
    </row>
    <row r="346" spans="1:31" s="1" customFormat="1" ht="33.75">
      <c r="A346" s="6" t="s">
        <v>584</v>
      </c>
      <c r="B346" s="74" t="s">
        <v>224</v>
      </c>
      <c r="C346" s="70" t="s">
        <v>25</v>
      </c>
      <c r="D346" s="71">
        <v>2</v>
      </c>
      <c r="E346" s="7"/>
      <c r="F346" s="8"/>
      <c r="G346" s="9"/>
    </row>
    <row r="347" spans="1:31" s="1" customFormat="1" ht="22.5">
      <c r="A347" s="6" t="s">
        <v>585</v>
      </c>
      <c r="B347" s="74" t="s">
        <v>225</v>
      </c>
      <c r="C347" s="70" t="s">
        <v>24</v>
      </c>
      <c r="D347" s="71">
        <v>3</v>
      </c>
      <c r="E347" s="7"/>
      <c r="F347" s="8"/>
      <c r="G347" s="9"/>
    </row>
    <row r="348" spans="1:31" s="1" customFormat="1" ht="33.75">
      <c r="A348" s="6" t="s">
        <v>586</v>
      </c>
      <c r="B348" s="74" t="s">
        <v>143</v>
      </c>
      <c r="C348" s="70" t="s">
        <v>142</v>
      </c>
      <c r="D348" s="71">
        <v>42</v>
      </c>
      <c r="E348" s="7"/>
      <c r="F348" s="8"/>
      <c r="G348" s="9"/>
    </row>
    <row r="349" spans="1:31" s="1" customFormat="1" ht="33.75">
      <c r="A349" s="6" t="s">
        <v>587</v>
      </c>
      <c r="B349" s="74" t="s">
        <v>144</v>
      </c>
      <c r="C349" s="70" t="s">
        <v>24</v>
      </c>
      <c r="D349" s="71">
        <v>31</v>
      </c>
      <c r="E349" s="7"/>
      <c r="F349" s="8"/>
      <c r="G349" s="9"/>
    </row>
    <row r="350" spans="1:31" s="1" customFormat="1" ht="22.5">
      <c r="A350" s="6" t="s">
        <v>588</v>
      </c>
      <c r="B350" s="74" t="s">
        <v>145</v>
      </c>
      <c r="C350" s="70" t="s">
        <v>18</v>
      </c>
      <c r="D350" s="71">
        <v>0.17</v>
      </c>
      <c r="E350" s="7"/>
      <c r="F350" s="8"/>
      <c r="G350" s="9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s="1" customFormat="1">
      <c r="A351" s="16" t="s">
        <v>17</v>
      </c>
      <c r="B351" s="17" t="s">
        <v>146</v>
      </c>
      <c r="C351" s="18"/>
      <c r="D351" s="19"/>
      <c r="E351" s="65"/>
      <c r="F351" s="20"/>
      <c r="G351" s="65">
        <f>ROUND(SUM(G352:G361),2)</f>
        <v>0</v>
      </c>
    </row>
    <row r="352" spans="1:31" s="82" customFormat="1" ht="33.75">
      <c r="A352" s="6" t="s">
        <v>589</v>
      </c>
      <c r="B352" s="74" t="s">
        <v>92</v>
      </c>
      <c r="C352" s="70" t="s">
        <v>17</v>
      </c>
      <c r="D352" s="71">
        <v>1.99</v>
      </c>
      <c r="E352" s="7"/>
      <c r="F352" s="8"/>
      <c r="G352" s="9"/>
    </row>
    <row r="353" spans="1:7" s="82" customFormat="1" ht="33.75">
      <c r="A353" s="6" t="s">
        <v>590</v>
      </c>
      <c r="B353" s="74" t="s">
        <v>147</v>
      </c>
      <c r="C353" s="70" t="s">
        <v>17</v>
      </c>
      <c r="D353" s="71">
        <v>0.2</v>
      </c>
      <c r="E353" s="7"/>
      <c r="F353" s="8"/>
      <c r="G353" s="9"/>
    </row>
    <row r="354" spans="1:7" s="82" customFormat="1" ht="33.75">
      <c r="A354" s="6" t="s">
        <v>591</v>
      </c>
      <c r="B354" s="74" t="s">
        <v>34</v>
      </c>
      <c r="C354" s="70" t="s">
        <v>28</v>
      </c>
      <c r="D354" s="71">
        <v>43.44</v>
      </c>
      <c r="E354" s="7"/>
      <c r="F354" s="8"/>
      <c r="G354" s="9"/>
    </row>
    <row r="355" spans="1:7" s="82" customFormat="1" ht="22.5">
      <c r="A355" s="6" t="s">
        <v>592</v>
      </c>
      <c r="B355" s="74" t="s">
        <v>37</v>
      </c>
      <c r="C355" s="70" t="s">
        <v>18</v>
      </c>
      <c r="D355" s="71">
        <v>0.26</v>
      </c>
      <c r="E355" s="7"/>
      <c r="F355" s="8"/>
      <c r="G355" s="9"/>
    </row>
    <row r="356" spans="1:7" s="82" customFormat="1" ht="56.25">
      <c r="A356" s="6" t="s">
        <v>593</v>
      </c>
      <c r="B356" s="74" t="s">
        <v>148</v>
      </c>
      <c r="C356" s="70" t="s">
        <v>17</v>
      </c>
      <c r="D356" s="71">
        <v>1.95</v>
      </c>
      <c r="E356" s="7"/>
      <c r="F356" s="8"/>
      <c r="G356" s="9"/>
    </row>
    <row r="357" spans="1:7" s="82" customFormat="1" ht="33.75">
      <c r="A357" s="6" t="s">
        <v>594</v>
      </c>
      <c r="B357" s="74" t="s">
        <v>149</v>
      </c>
      <c r="C357" s="70" t="s">
        <v>17</v>
      </c>
      <c r="D357" s="71">
        <v>4.8</v>
      </c>
      <c r="E357" s="7"/>
      <c r="F357" s="8"/>
      <c r="G357" s="9"/>
    </row>
    <row r="358" spans="1:7" s="82" customFormat="1" ht="33.75">
      <c r="A358" s="6" t="s">
        <v>595</v>
      </c>
      <c r="B358" s="74" t="s">
        <v>150</v>
      </c>
      <c r="C358" s="70" t="s">
        <v>24</v>
      </c>
      <c r="D358" s="71">
        <v>3.4</v>
      </c>
      <c r="E358" s="7"/>
      <c r="F358" s="8"/>
      <c r="G358" s="9"/>
    </row>
    <row r="359" spans="1:7" s="82" customFormat="1" ht="33.75">
      <c r="A359" s="6" t="s">
        <v>596</v>
      </c>
      <c r="B359" s="74" t="s">
        <v>108</v>
      </c>
      <c r="C359" s="70" t="s">
        <v>24</v>
      </c>
      <c r="D359" s="71">
        <v>6.8</v>
      </c>
      <c r="E359" s="7"/>
      <c r="F359" s="8"/>
      <c r="G359" s="9"/>
    </row>
    <row r="360" spans="1:7" s="82" customFormat="1" ht="33.75">
      <c r="A360" s="6" t="s">
        <v>597</v>
      </c>
      <c r="B360" s="74" t="s">
        <v>151</v>
      </c>
      <c r="C360" s="70" t="s">
        <v>17</v>
      </c>
      <c r="D360" s="71">
        <v>4.8</v>
      </c>
      <c r="E360" s="7"/>
      <c r="F360" s="8"/>
      <c r="G360" s="9"/>
    </row>
    <row r="361" spans="1:7" s="82" customFormat="1" ht="45">
      <c r="A361" s="6" t="s">
        <v>598</v>
      </c>
      <c r="B361" s="74" t="s">
        <v>152</v>
      </c>
      <c r="C361" s="70" t="s">
        <v>28</v>
      </c>
      <c r="D361" s="71">
        <v>49.05</v>
      </c>
      <c r="E361" s="7"/>
      <c r="F361" s="8"/>
      <c r="G361" s="9"/>
    </row>
    <row r="362" spans="1:7">
      <c r="A362" s="3" t="s">
        <v>228</v>
      </c>
      <c r="B362" s="15" t="s">
        <v>26</v>
      </c>
      <c r="C362" s="12"/>
      <c r="D362" s="13"/>
      <c r="E362" s="13"/>
      <c r="F362" s="13"/>
      <c r="G362" s="5">
        <f>ROUND(SUM(G363),2)</f>
        <v>0</v>
      </c>
    </row>
    <row r="363" spans="1:7" s="1" customFormat="1" ht="22.5">
      <c r="A363" s="6" t="s">
        <v>599</v>
      </c>
      <c r="B363" s="74" t="s">
        <v>27</v>
      </c>
      <c r="C363" s="70" t="s">
        <v>17</v>
      </c>
      <c r="D363" s="71">
        <v>1984.79</v>
      </c>
      <c r="E363" s="7"/>
      <c r="F363" s="14"/>
      <c r="G363" s="9"/>
    </row>
    <row r="364" spans="1:7" s="39" customFormat="1">
      <c r="A364" s="42"/>
      <c r="B364" s="43"/>
      <c r="C364" s="44"/>
      <c r="D364" s="45"/>
      <c r="E364" s="41"/>
      <c r="F364" s="41"/>
      <c r="G364" s="46"/>
    </row>
    <row r="365" spans="1:7">
      <c r="A365" s="3"/>
      <c r="B365" s="15" t="s">
        <v>600</v>
      </c>
      <c r="C365" s="12"/>
      <c r="D365" s="13"/>
      <c r="E365" s="13"/>
      <c r="F365" s="13"/>
      <c r="G365" s="5"/>
    </row>
    <row r="366" spans="1:7" s="39" customFormat="1" ht="38.25">
      <c r="A366" s="42"/>
      <c r="B366" s="118" t="str">
        <f>+B5</f>
        <v>Construcción del parque local (Afuera) "Cabañitas", ubicado en la confluencia de la calle Calzada del Vergel, calle Jardines del Vergel Oriente, colonia Jardines del Vergel, Municipio de Zapopan, Jalisco</v>
      </c>
      <c r="C366" s="44"/>
      <c r="D366" s="45"/>
      <c r="E366" s="41"/>
      <c r="F366" s="41"/>
      <c r="G366" s="46"/>
    </row>
    <row r="367" spans="1:7" s="39" customFormat="1">
      <c r="A367" s="42"/>
      <c r="B367" s="43"/>
      <c r="C367" s="44"/>
      <c r="D367" s="45"/>
      <c r="E367" s="41"/>
      <c r="F367" s="41"/>
      <c r="G367" s="46"/>
    </row>
    <row r="368" spans="1:7" s="39" customFormat="1">
      <c r="A368" s="40" t="str">
        <f>+A16</f>
        <v>A</v>
      </c>
      <c r="B368" s="103" t="str">
        <f>+B16</f>
        <v>PRELIMINARES</v>
      </c>
      <c r="C368" s="103"/>
      <c r="D368" s="103"/>
      <c r="E368" s="103"/>
      <c r="F368" s="41"/>
      <c r="G368" s="123">
        <f>+G16</f>
        <v>0</v>
      </c>
    </row>
    <row r="369" spans="1:7" s="39" customFormat="1">
      <c r="A369" s="40" t="str">
        <f>+A25</f>
        <v>B</v>
      </c>
      <c r="B369" s="103" t="str">
        <f>+B25</f>
        <v>BANQUETAS, CRUCES PEATONALES Y ACCESIBILIDAD UNIVERSAL</v>
      </c>
      <c r="C369" s="103"/>
      <c r="D369" s="103"/>
      <c r="E369" s="103"/>
      <c r="F369" s="41"/>
      <c r="G369" s="123">
        <f>+G25</f>
        <v>0</v>
      </c>
    </row>
    <row r="370" spans="1:7" s="39" customFormat="1">
      <c r="A370" s="67" t="str">
        <f>+A42</f>
        <v>C</v>
      </c>
      <c r="B370" s="66" t="str">
        <f>+B42</f>
        <v>ANDADORES</v>
      </c>
      <c r="C370" s="66"/>
      <c r="D370" s="66"/>
      <c r="E370" s="66"/>
      <c r="F370" s="41"/>
      <c r="G370" s="123">
        <f>+G42</f>
        <v>0</v>
      </c>
    </row>
    <row r="371" spans="1:7" s="39" customFormat="1">
      <c r="A371" s="42" t="str">
        <f>+A43</f>
        <v>C1</v>
      </c>
      <c r="B371" s="43" t="str">
        <f>+B43</f>
        <v>EXCAVACIONES Y RELLENOS</v>
      </c>
      <c r="C371" s="44"/>
      <c r="D371" s="45"/>
      <c r="E371" s="41"/>
      <c r="F371" s="41"/>
      <c r="G371" s="119">
        <f>+G43</f>
        <v>0</v>
      </c>
    </row>
    <row r="372" spans="1:7" s="39" customFormat="1">
      <c r="A372" s="42" t="str">
        <f>+A50</f>
        <v>C2</v>
      </c>
      <c r="B372" s="43" t="str">
        <f>+B50</f>
        <v>PISOS DE CONCRETO Y ALBAÑILERIAS</v>
      </c>
      <c r="C372" s="44"/>
      <c r="D372" s="45"/>
      <c r="E372" s="41"/>
      <c r="F372" s="41"/>
      <c r="G372" s="119">
        <f>+G50</f>
        <v>0</v>
      </c>
    </row>
    <row r="373" spans="1:7" s="39" customFormat="1">
      <c r="A373" s="42" t="str">
        <f>+A65</f>
        <v>C3</v>
      </c>
      <c r="B373" s="43" t="str">
        <f>+B65</f>
        <v>MOBILIARIO</v>
      </c>
      <c r="C373" s="44"/>
      <c r="D373" s="45"/>
      <c r="E373" s="41"/>
      <c r="F373" s="41"/>
      <c r="G373" s="119">
        <f>+G65</f>
        <v>0</v>
      </c>
    </row>
    <row r="374" spans="1:7" s="39" customFormat="1">
      <c r="A374" s="67" t="str">
        <f>+A67</f>
        <v>D</v>
      </c>
      <c r="B374" s="66" t="str">
        <f>+B67</f>
        <v>ÁREA DE PÍCNIC</v>
      </c>
      <c r="C374" s="66"/>
      <c r="D374" s="66"/>
      <c r="E374" s="66"/>
      <c r="F374" s="41"/>
      <c r="G374" s="123">
        <f>+G67</f>
        <v>0</v>
      </c>
    </row>
    <row r="375" spans="1:7" s="39" customFormat="1">
      <c r="A375" s="42" t="str">
        <f>+A68</f>
        <v>D1</v>
      </c>
      <c r="B375" s="43" t="str">
        <f>+B68</f>
        <v>EXCAVACIONES Y RELLENOS</v>
      </c>
      <c r="C375" s="44"/>
      <c r="D375" s="45"/>
      <c r="E375" s="41"/>
      <c r="F375" s="41"/>
      <c r="G375" s="119">
        <f>+G68</f>
        <v>0</v>
      </c>
    </row>
    <row r="376" spans="1:7" s="39" customFormat="1">
      <c r="A376" s="42" t="str">
        <f>+A74</f>
        <v>D2</v>
      </c>
      <c r="B376" s="43" t="str">
        <f>+B74</f>
        <v>PISO DE CONCRETO</v>
      </c>
      <c r="C376" s="44"/>
      <c r="D376" s="45"/>
      <c r="E376" s="41"/>
      <c r="F376" s="41"/>
      <c r="G376" s="119">
        <f>+G74</f>
        <v>0</v>
      </c>
    </row>
    <row r="377" spans="1:7" s="39" customFormat="1">
      <c r="A377" s="42" t="str">
        <f>+A79</f>
        <v>D3</v>
      </c>
      <c r="B377" s="43" t="str">
        <f>+B79</f>
        <v>MOBILIARIO</v>
      </c>
      <c r="C377" s="44"/>
      <c r="D377" s="45"/>
      <c r="E377" s="41"/>
      <c r="F377" s="41"/>
      <c r="G377" s="119">
        <f>+G79</f>
        <v>0</v>
      </c>
    </row>
    <row r="378" spans="1:7" s="39" customFormat="1">
      <c r="A378" s="67" t="str">
        <f>+A86</f>
        <v>E</v>
      </c>
      <c r="B378" s="66" t="str">
        <f>+B86</f>
        <v>ÁREA DE EJERCITADORES</v>
      </c>
      <c r="C378" s="66"/>
      <c r="D378" s="66"/>
      <c r="E378" s="66"/>
      <c r="F378" s="41"/>
      <c r="G378" s="123">
        <f>+G86</f>
        <v>0</v>
      </c>
    </row>
    <row r="379" spans="1:7" s="39" customFormat="1">
      <c r="A379" s="42" t="str">
        <f>+A87</f>
        <v>E1</v>
      </c>
      <c r="B379" s="43" t="str">
        <f>+B87</f>
        <v>EXCAVACIONES Y RELLENOS</v>
      </c>
      <c r="C379" s="44"/>
      <c r="D379" s="45"/>
      <c r="E379" s="41"/>
      <c r="F379" s="41"/>
      <c r="G379" s="119">
        <f>G87</f>
        <v>0</v>
      </c>
    </row>
    <row r="380" spans="1:7" s="39" customFormat="1">
      <c r="A380" s="42" t="str">
        <f>+A93</f>
        <v>E2</v>
      </c>
      <c r="B380" s="43" t="str">
        <f>+B93</f>
        <v>PISO DE CONCRETO</v>
      </c>
      <c r="C380" s="44"/>
      <c r="D380" s="45"/>
      <c r="E380" s="41"/>
      <c r="F380" s="41"/>
      <c r="G380" s="119">
        <f>+G93</f>
        <v>0</v>
      </c>
    </row>
    <row r="381" spans="1:7" s="39" customFormat="1">
      <c r="A381" s="42" t="str">
        <f>+A98</f>
        <v>E3</v>
      </c>
      <c r="B381" s="43" t="str">
        <f>+B98</f>
        <v>MOBILIARIO</v>
      </c>
      <c r="C381" s="44"/>
      <c r="D381" s="45"/>
      <c r="E381" s="41"/>
      <c r="F381" s="41"/>
      <c r="G381" s="119">
        <f>+G98</f>
        <v>0</v>
      </c>
    </row>
    <row r="382" spans="1:7" s="39" customFormat="1">
      <c r="A382" s="67" t="str">
        <f>+A108</f>
        <v>F</v>
      </c>
      <c r="B382" s="66" t="str">
        <f>+B108</f>
        <v>ÁREA DE JUEGOS INFANTILES</v>
      </c>
      <c r="C382" s="66"/>
      <c r="D382" s="66"/>
      <c r="E382" s="66"/>
      <c r="F382" s="41"/>
      <c r="G382" s="123">
        <f>+G108</f>
        <v>0</v>
      </c>
    </row>
    <row r="383" spans="1:7" s="39" customFormat="1">
      <c r="A383" s="42" t="str">
        <f>+A109</f>
        <v>F1</v>
      </c>
      <c r="B383" s="43" t="str">
        <f>+B109</f>
        <v>EXCAVACIONES Y RELLENOS</v>
      </c>
      <c r="C383" s="44"/>
      <c r="D383" s="45"/>
      <c r="E383" s="41"/>
      <c r="F383" s="41"/>
      <c r="G383" s="119">
        <f>+G109</f>
        <v>0</v>
      </c>
    </row>
    <row r="384" spans="1:7" s="39" customFormat="1">
      <c r="A384" s="42" t="str">
        <f>+A115</f>
        <v>F2</v>
      </c>
      <c r="B384" s="43" t="str">
        <f>+B115</f>
        <v>PISO AMORTIGUANTE</v>
      </c>
      <c r="C384" s="44"/>
      <c r="D384" s="45"/>
      <c r="E384" s="41"/>
      <c r="F384" s="41"/>
      <c r="G384" s="119">
        <f>+G115</f>
        <v>0</v>
      </c>
    </row>
    <row r="385" spans="1:7" s="39" customFormat="1">
      <c r="A385" s="42" t="str">
        <f>+A120</f>
        <v>F3</v>
      </c>
      <c r="B385" s="43" t="str">
        <f>+B120</f>
        <v>MOBILIARIO</v>
      </c>
      <c r="C385" s="44"/>
      <c r="D385" s="45"/>
      <c r="E385" s="41"/>
      <c r="F385" s="41"/>
      <c r="G385" s="119">
        <f>+G120</f>
        <v>0</v>
      </c>
    </row>
    <row r="386" spans="1:7" s="39" customFormat="1">
      <c r="A386" s="67" t="str">
        <f>+A130</f>
        <v>G</v>
      </c>
      <c r="B386" s="66" t="str">
        <f>+B130</f>
        <v>ÁREA DE PING PONG</v>
      </c>
      <c r="C386" s="66"/>
      <c r="D386" s="66"/>
      <c r="E386" s="66"/>
      <c r="F386" s="41"/>
      <c r="G386" s="123">
        <f>+G130</f>
        <v>0</v>
      </c>
    </row>
    <row r="387" spans="1:7" s="39" customFormat="1">
      <c r="A387" s="42" t="str">
        <f>+A131</f>
        <v>G1</v>
      </c>
      <c r="B387" s="43" t="str">
        <f>+B131</f>
        <v>EXCAVACIONES Y RELLENOS</v>
      </c>
      <c r="C387" s="44"/>
      <c r="D387" s="45"/>
      <c r="E387" s="41"/>
      <c r="F387" s="41"/>
      <c r="G387" s="119">
        <f>+G131</f>
        <v>0</v>
      </c>
    </row>
    <row r="388" spans="1:7" s="39" customFormat="1">
      <c r="A388" s="42" t="str">
        <f>+A137</f>
        <v>G2</v>
      </c>
      <c r="B388" s="43" t="str">
        <f>+B137</f>
        <v>PISO DE CONCRETO</v>
      </c>
      <c r="C388" s="44"/>
      <c r="D388" s="45"/>
      <c r="E388" s="41"/>
      <c r="F388" s="41"/>
      <c r="G388" s="119">
        <f>+G137</f>
        <v>0</v>
      </c>
    </row>
    <row r="389" spans="1:7" s="39" customFormat="1">
      <c r="A389" s="42" t="str">
        <f>+A142</f>
        <v>G3</v>
      </c>
      <c r="B389" s="43" t="str">
        <f>+B142</f>
        <v>MOBILIARIO</v>
      </c>
      <c r="C389" s="44"/>
      <c r="D389" s="45"/>
      <c r="E389" s="41"/>
      <c r="F389" s="41"/>
      <c r="G389" s="119">
        <f>+G142</f>
        <v>0</v>
      </c>
    </row>
    <row r="390" spans="1:7" s="39" customFormat="1">
      <c r="A390" s="67" t="str">
        <f>+A144</f>
        <v>H</v>
      </c>
      <c r="B390" s="66" t="str">
        <f>+B144</f>
        <v>ANFITEATRO</v>
      </c>
      <c r="C390" s="66"/>
      <c r="D390" s="66"/>
      <c r="E390" s="66"/>
      <c r="F390" s="41"/>
      <c r="G390" s="123">
        <f>+G144</f>
        <v>0</v>
      </c>
    </row>
    <row r="391" spans="1:7" s="39" customFormat="1">
      <c r="A391" s="42" t="str">
        <f>+A145</f>
        <v>H1</v>
      </c>
      <c r="B391" s="43" t="str">
        <f>+B145</f>
        <v>EXCAVACIONES Y RELLENOS</v>
      </c>
      <c r="C391" s="44"/>
      <c r="D391" s="45"/>
      <c r="E391" s="41"/>
      <c r="F391" s="41"/>
      <c r="G391" s="119">
        <f>+G145</f>
        <v>0</v>
      </c>
    </row>
    <row r="392" spans="1:7" s="39" customFormat="1">
      <c r="A392" s="42" t="str">
        <f>+A152</f>
        <v>H2</v>
      </c>
      <c r="B392" s="43" t="str">
        <f>+B152</f>
        <v>PISO DE CONCRETO</v>
      </c>
      <c r="C392" s="44"/>
      <c r="D392" s="45"/>
      <c r="E392" s="41"/>
      <c r="F392" s="41"/>
      <c r="G392" s="119">
        <f>+G152</f>
        <v>0</v>
      </c>
    </row>
    <row r="393" spans="1:7" s="39" customFormat="1">
      <c r="A393" s="42" t="str">
        <f>+A157</f>
        <v>H3</v>
      </c>
      <c r="B393" s="43" t="str">
        <f>+B157</f>
        <v>GRADAS</v>
      </c>
      <c r="C393" s="44"/>
      <c r="D393" s="45"/>
      <c r="E393" s="41"/>
      <c r="F393" s="41"/>
      <c r="G393" s="119">
        <f>+G157</f>
        <v>0</v>
      </c>
    </row>
    <row r="394" spans="1:7" s="39" customFormat="1">
      <c r="A394" s="67" t="str">
        <f>+A169</f>
        <v>I</v>
      </c>
      <c r="B394" s="66" t="str">
        <f>+B169</f>
        <v>CANCHA DE USOS MÚLTIPLES</v>
      </c>
      <c r="C394" s="66"/>
      <c r="D394" s="66"/>
      <c r="E394" s="66"/>
      <c r="F394" s="41"/>
      <c r="G394" s="123">
        <f>+G169</f>
        <v>0</v>
      </c>
    </row>
    <row r="395" spans="1:7" s="39" customFormat="1">
      <c r="A395" s="42" t="str">
        <f>+A170</f>
        <v>I1</v>
      </c>
      <c r="B395" s="43" t="str">
        <f>+B170</f>
        <v>EXCAVACIONES Y RELLENOS</v>
      </c>
      <c r="C395" s="44"/>
      <c r="D395" s="45"/>
      <c r="E395" s="41"/>
      <c r="F395" s="41"/>
      <c r="G395" s="119">
        <f>+G170</f>
        <v>0</v>
      </c>
    </row>
    <row r="396" spans="1:7" s="39" customFormat="1">
      <c r="A396" s="42" t="str">
        <f>+A176</f>
        <v>I2</v>
      </c>
      <c r="B396" s="43" t="str">
        <f>+B176</f>
        <v>LOSA DE CONCRETO Y ALBAÑILERÍAS</v>
      </c>
      <c r="C396" s="44"/>
      <c r="D396" s="45"/>
      <c r="E396" s="41"/>
      <c r="F396" s="41"/>
      <c r="G396" s="119">
        <f>+G176</f>
        <v>0</v>
      </c>
    </row>
    <row r="397" spans="1:7" s="39" customFormat="1">
      <c r="A397" s="42" t="str">
        <f>+A186</f>
        <v>I3</v>
      </c>
      <c r="B397" s="43" t="str">
        <f>+B186</f>
        <v>CANCHA DE USOS MÚLTIPLES</v>
      </c>
      <c r="C397" s="44"/>
      <c r="D397" s="45"/>
      <c r="E397" s="41"/>
      <c r="F397" s="41"/>
      <c r="G397" s="119">
        <f>+G186</f>
        <v>0</v>
      </c>
    </row>
    <row r="398" spans="1:7" s="39" customFormat="1">
      <c r="A398" s="42" t="str">
        <f>+A192</f>
        <v>I4</v>
      </c>
      <c r="B398" s="43" t="str">
        <f>+B192</f>
        <v>GRADAS</v>
      </c>
      <c r="C398" s="44"/>
      <c r="D398" s="45"/>
      <c r="E398" s="41"/>
      <c r="F398" s="41"/>
      <c r="G398" s="119">
        <f>+G192</f>
        <v>0</v>
      </c>
    </row>
    <row r="399" spans="1:7" s="39" customFormat="1">
      <c r="A399" s="42" t="str">
        <f>+A195</f>
        <v>I5</v>
      </c>
      <c r="B399" s="43" t="str">
        <f>+B195</f>
        <v>MOBILIARIO</v>
      </c>
      <c r="C399" s="44"/>
      <c r="D399" s="45"/>
      <c r="E399" s="41"/>
      <c r="F399" s="41"/>
      <c r="G399" s="119">
        <f>+G195</f>
        <v>0</v>
      </c>
    </row>
    <row r="400" spans="1:7" s="39" customFormat="1">
      <c r="A400" s="42" t="str">
        <f>+A198</f>
        <v>I6</v>
      </c>
      <c r="B400" s="43" t="str">
        <f>+B198</f>
        <v>BACKSTOP</v>
      </c>
      <c r="C400" s="44"/>
      <c r="D400" s="45"/>
      <c r="E400" s="41"/>
      <c r="F400" s="41"/>
      <c r="G400" s="119">
        <f>+G198</f>
        <v>0</v>
      </c>
    </row>
    <row r="401" spans="1:7" s="39" customFormat="1">
      <c r="A401" s="67" t="str">
        <f>+A210</f>
        <v>J</v>
      </c>
      <c r="B401" s="66" t="str">
        <f>+B210</f>
        <v>ÁREAS VERDES</v>
      </c>
      <c r="C401" s="66"/>
      <c r="D401" s="66"/>
      <c r="E401" s="66"/>
      <c r="F401" s="41"/>
      <c r="G401" s="123">
        <f>+G210</f>
        <v>0</v>
      </c>
    </row>
    <row r="402" spans="1:7" s="39" customFormat="1">
      <c r="A402" s="67" t="str">
        <f>A223</f>
        <v>K</v>
      </c>
      <c r="B402" s="66" t="str">
        <f>B223</f>
        <v>SISTEMA DE RIEGO</v>
      </c>
      <c r="C402" s="66"/>
      <c r="D402" s="66"/>
      <c r="E402" s="66"/>
      <c r="F402" s="41"/>
      <c r="G402" s="123">
        <f>G223</f>
        <v>0</v>
      </c>
    </row>
    <row r="403" spans="1:7" s="39" customFormat="1">
      <c r="A403" s="42" t="str">
        <f>A224</f>
        <v>K1</v>
      </c>
      <c r="B403" s="43" t="str">
        <f>B224</f>
        <v>TOMA DOMICILIARIA</v>
      </c>
      <c r="C403" s="44"/>
      <c r="D403" s="45"/>
      <c r="E403" s="41"/>
      <c r="F403" s="41"/>
      <c r="G403" s="119">
        <f>G224</f>
        <v>0</v>
      </c>
    </row>
    <row r="404" spans="1:7" s="39" customFormat="1">
      <c r="A404" s="42" t="str">
        <f>A237</f>
        <v>K2</v>
      </c>
      <c r="B404" s="43" t="str">
        <f>B237</f>
        <v>CISTERNA</v>
      </c>
      <c r="C404" s="44"/>
      <c r="D404" s="45"/>
      <c r="E404" s="41"/>
      <c r="F404" s="41"/>
      <c r="G404" s="119">
        <f>G237</f>
        <v>0</v>
      </c>
    </row>
    <row r="405" spans="1:7" s="39" customFormat="1">
      <c r="A405" s="42" t="str">
        <f>A254</f>
        <v>K3</v>
      </c>
      <c r="B405" s="43" t="str">
        <f>B254</f>
        <v>SISTEMA DE RIEGO</v>
      </c>
      <c r="C405" s="44"/>
      <c r="D405" s="45"/>
      <c r="E405" s="41"/>
      <c r="F405" s="41"/>
      <c r="G405" s="119">
        <f>G254</f>
        <v>0</v>
      </c>
    </row>
    <row r="406" spans="1:7" s="39" customFormat="1">
      <c r="A406" s="67" t="str">
        <f>A271</f>
        <v>L</v>
      </c>
      <c r="B406" s="66" t="str">
        <f>B271</f>
        <v>ESTRUCTURA DE LONARIA</v>
      </c>
      <c r="C406" s="66"/>
      <c r="D406" s="66"/>
      <c r="E406" s="66"/>
      <c r="F406" s="41"/>
      <c r="G406" s="123">
        <f>G271</f>
        <v>0</v>
      </c>
    </row>
    <row r="407" spans="1:7" s="39" customFormat="1">
      <c r="A407" s="42" t="str">
        <f>A272</f>
        <v>L1</v>
      </c>
      <c r="B407" s="43" t="str">
        <f>B272</f>
        <v>CIMENTACIÓN</v>
      </c>
      <c r="C407" s="44"/>
      <c r="D407" s="45"/>
      <c r="E407" s="41"/>
      <c r="F407" s="41"/>
      <c r="G407" s="119">
        <f>G272</f>
        <v>0</v>
      </c>
    </row>
    <row r="408" spans="1:7" s="39" customFormat="1">
      <c r="A408" s="42" t="str">
        <f>A288</f>
        <v>L2</v>
      </c>
      <c r="B408" s="43" t="str">
        <f>B288</f>
        <v>ESTRUCTURA</v>
      </c>
      <c r="C408" s="44"/>
      <c r="D408" s="45"/>
      <c r="E408" s="41"/>
      <c r="F408" s="41"/>
      <c r="G408" s="119">
        <f>G288</f>
        <v>0</v>
      </c>
    </row>
    <row r="409" spans="1:7" s="39" customFormat="1">
      <c r="A409" s="42" t="str">
        <f>A296</f>
        <v>L3</v>
      </c>
      <c r="B409" s="43" t="str">
        <f>B296</f>
        <v>CUBIERTA</v>
      </c>
      <c r="C409" s="44"/>
      <c r="D409" s="45"/>
      <c r="E409" s="41"/>
      <c r="F409" s="41"/>
      <c r="G409" s="119">
        <f>G296</f>
        <v>0</v>
      </c>
    </row>
    <row r="410" spans="1:7" s="39" customFormat="1">
      <c r="A410" s="67" t="str">
        <f>+A309</f>
        <v>M</v>
      </c>
      <c r="B410" s="66" t="str">
        <f>+B309</f>
        <v>RED DE ALUMBRADO PÚBLICO</v>
      </c>
      <c r="C410" s="66"/>
      <c r="D410" s="66"/>
      <c r="E410" s="66"/>
      <c r="F410" s="41"/>
      <c r="G410" s="123">
        <f>+G309</f>
        <v>0</v>
      </c>
    </row>
    <row r="411" spans="1:7" s="39" customFormat="1">
      <c r="A411" s="42" t="str">
        <f>+A310</f>
        <v>M1</v>
      </c>
      <c r="B411" s="43" t="str">
        <f>+B310</f>
        <v>ALUMBRADO PÚBLICO</v>
      </c>
      <c r="C411" s="44"/>
      <c r="D411" s="45"/>
      <c r="E411" s="41"/>
      <c r="F411" s="41"/>
      <c r="G411" s="119">
        <f>+G310</f>
        <v>0</v>
      </c>
    </row>
    <row r="412" spans="1:7" s="39" customFormat="1">
      <c r="A412" s="42" t="str">
        <f>+A351</f>
        <v>M2</v>
      </c>
      <c r="B412" s="43" t="str">
        <f>+B351</f>
        <v>MURETE DE MEDICIÓN</v>
      </c>
      <c r="C412" s="44"/>
      <c r="D412" s="45"/>
      <c r="E412" s="41"/>
      <c r="F412" s="41"/>
      <c r="G412" s="119">
        <f>+G351</f>
        <v>0</v>
      </c>
    </row>
    <row r="413" spans="1:7" s="39" customFormat="1">
      <c r="A413" s="40" t="str">
        <f>A362</f>
        <v>N</v>
      </c>
      <c r="B413" s="103" t="str">
        <f>+B362</f>
        <v>LIMPIEZA</v>
      </c>
      <c r="C413" s="103"/>
      <c r="D413" s="103"/>
      <c r="E413" s="103"/>
      <c r="F413" s="41"/>
      <c r="G413" s="123">
        <f>G362</f>
        <v>0</v>
      </c>
    </row>
    <row r="414" spans="1:7" s="39" customFormat="1">
      <c r="A414" s="42"/>
      <c r="B414" s="43"/>
      <c r="C414" s="44"/>
      <c r="D414" s="45"/>
      <c r="E414" s="41"/>
      <c r="F414" s="41"/>
      <c r="G414" s="119"/>
    </row>
    <row r="415" spans="1:7" s="39" customFormat="1">
      <c r="A415" s="47"/>
      <c r="B415" s="48"/>
      <c r="C415" s="49"/>
      <c r="D415" s="61"/>
      <c r="E415" s="50"/>
      <c r="F415" s="50"/>
      <c r="G415" s="120"/>
    </row>
    <row r="416" spans="1:7" s="39" customFormat="1">
      <c r="A416" s="47"/>
      <c r="B416" s="48"/>
      <c r="C416" s="49"/>
      <c r="D416" s="61"/>
      <c r="E416" s="50"/>
      <c r="F416" s="50"/>
      <c r="G416" s="120"/>
    </row>
    <row r="417" spans="1:7" s="39" customFormat="1">
      <c r="A417" s="42"/>
      <c r="B417" s="43"/>
      <c r="C417" s="44"/>
      <c r="D417" s="45"/>
      <c r="E417" s="41"/>
      <c r="F417" s="41"/>
      <c r="G417" s="119"/>
    </row>
    <row r="418" spans="1:7" s="39" customFormat="1" ht="15" customHeight="1">
      <c r="A418" s="98" t="s">
        <v>23</v>
      </c>
      <c r="B418" s="98"/>
      <c r="C418" s="98"/>
      <c r="D418" s="98"/>
      <c r="E418" s="98"/>
      <c r="F418" s="124" t="s">
        <v>14</v>
      </c>
      <c r="G418" s="121">
        <f>ROUND(SUM(G368:G370,G374,G378,G382,G386,G390,G394,G401,G410,G413,G402,G406),2)</f>
        <v>0</v>
      </c>
    </row>
    <row r="419" spans="1:7" s="39" customFormat="1" ht="15" customHeight="1">
      <c r="A419" s="99"/>
      <c r="B419" s="99"/>
      <c r="C419" s="99"/>
      <c r="D419" s="99"/>
      <c r="E419" s="99"/>
      <c r="F419" s="124" t="s">
        <v>15</v>
      </c>
      <c r="G419" s="121">
        <f>ROUND(PRODUCT(G418,0.16),2)</f>
        <v>0</v>
      </c>
    </row>
    <row r="420" spans="1:7" s="39" customFormat="1" ht="15.75">
      <c r="A420" s="99"/>
      <c r="B420" s="99"/>
      <c r="C420" s="99"/>
      <c r="D420" s="99"/>
      <c r="E420" s="99"/>
      <c r="F420" s="124" t="s">
        <v>16</v>
      </c>
      <c r="G420" s="122">
        <f>ROUND(SUM(G418,G419),2)</f>
        <v>0</v>
      </c>
    </row>
  </sheetData>
  <protectedRanges>
    <protectedRange sqref="B9:C9 B5" name="DATOS_3"/>
    <protectedRange sqref="C1" name="DATOS_1_2"/>
    <protectedRange sqref="F4:F7" name="DATOS_3_1"/>
  </protectedRanges>
  <mergeCells count="14">
    <mergeCell ref="G9:G10"/>
    <mergeCell ref="A12:G12"/>
    <mergeCell ref="B413:E413"/>
    <mergeCell ref="B369:E369"/>
    <mergeCell ref="B368:E368"/>
    <mergeCell ref="C9:F9"/>
    <mergeCell ref="C10:F10"/>
    <mergeCell ref="A418:E418"/>
    <mergeCell ref="A419:E420"/>
    <mergeCell ref="C1:F1"/>
    <mergeCell ref="C2:F3"/>
    <mergeCell ref="B5:B7"/>
    <mergeCell ref="C8:F8"/>
    <mergeCell ref="B9:B10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4" manualBreakCount="4">
    <brk id="49" max="6" man="1"/>
    <brk id="151" max="6" man="1"/>
    <brk id="364" max="6" man="1"/>
    <brk id="39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DOPI-MUN-CUSMAX-EP-LP-092-2023</vt:lpstr>
      <vt:lpstr>'DOPI-MUN-CUSMAX-EP-LP-092-2023'!Área_de_impresión</vt:lpstr>
      <vt:lpstr>'DOPI-MUN-CUSMAX-EP-LP-092-2023'!Títulos_a_imprimir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2023-07-04T19:27:22Z</cp:lastPrinted>
  <dcterms:created xsi:type="dcterms:W3CDTF">2019-08-15T17:13:54Z</dcterms:created>
  <dcterms:modified xsi:type="dcterms:W3CDTF">2023-07-04T23:35:59Z</dcterms:modified>
</cp:coreProperties>
</file>