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81 - 04.Jul-2023 UD la Primavera\"/>
    </mc:Choice>
  </mc:AlternateContent>
  <xr:revisionPtr revIDLastSave="0" documentId="13_ncr:1_{4AFBF248-C92A-4734-8D9B-88A70810B7E9}" xr6:coauthVersionLast="36" xr6:coauthVersionMax="36" xr10:uidLastSave="{00000000-0000-0000-0000-000000000000}"/>
  <bookViews>
    <workbookView xWindow="0" yWindow="0" windowWidth="28800" windowHeight="11505" tabRatio="885" xr2:uid="{00000000-000D-0000-FFFF-FFFF00000000}"/>
  </bookViews>
  <sheets>
    <sheet name="DOPI-MUN-CUSMAX-EP-LP-094-2023" sheetId="3" r:id="rId1"/>
  </sheets>
  <externalReferences>
    <externalReference r:id="rId2"/>
    <externalReference r:id="rId3"/>
  </externalReferences>
  <definedNames>
    <definedName name="_xlnm._FilterDatabase" localSheetId="0" hidden="1">'DOPI-MUN-CUSMAX-EP-LP-094-2023'!$A$14:$G$637</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'DOPI-MUN-CUSMAX-EP-LP-094-2023'!$A$1:$G$733</definedName>
    <definedName name="cargo">#REF!</definedName>
    <definedName name="cargocontacto">#REF!</definedName>
    <definedName name="cargocontacto1">#REF!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'DOPI-MUN-CUSMAX-EP-LP-094-2023'!$1:$14</definedName>
    <definedName name="totalpresupuestoprimeramoneda">#REF!</definedName>
    <definedName name="totalpresupuestosegundamoneda">#REF!</definedName>
    <definedName name="volumenes">#REF!</definedName>
  </definedNames>
  <calcPr calcId="191029"/>
</workbook>
</file>

<file path=xl/calcChain.xml><?xml version="1.0" encoding="utf-8"?>
<calcChain xmlns="http://schemas.openxmlformats.org/spreadsheetml/2006/main">
  <c r="B640" i="3" l="1"/>
  <c r="B711" i="3" l="1"/>
  <c r="A711" i="3"/>
  <c r="B710" i="3"/>
  <c r="A710" i="3"/>
  <c r="G434" i="3" l="1"/>
  <c r="G710" i="3" s="1"/>
  <c r="G439" i="3"/>
  <c r="G711" i="3" s="1"/>
  <c r="G16" i="3"/>
  <c r="B725" i="3"/>
  <c r="A725" i="3"/>
  <c r="G619" i="3" l="1"/>
  <c r="G725" i="3" s="1"/>
  <c r="B714" i="3"/>
  <c r="A714" i="3"/>
  <c r="B713" i="3"/>
  <c r="A713" i="3"/>
  <c r="G467" i="3" l="1"/>
  <c r="G713" i="3" s="1"/>
  <c r="G470" i="3"/>
  <c r="G714" i="3" s="1"/>
  <c r="B651" i="3"/>
  <c r="A651" i="3"/>
  <c r="B650" i="3"/>
  <c r="A650" i="3"/>
  <c r="B649" i="3"/>
  <c r="A649" i="3"/>
  <c r="B648" i="3"/>
  <c r="A648" i="3"/>
  <c r="B647" i="3"/>
  <c r="A647" i="3"/>
  <c r="G93" i="3" l="1"/>
  <c r="G649" i="3" s="1"/>
  <c r="G83" i="3"/>
  <c r="G648" i="3" s="1"/>
  <c r="G101" i="3"/>
  <c r="G651" i="3" s="1"/>
  <c r="G71" i="3"/>
  <c r="G647" i="3" s="1"/>
  <c r="G96" i="3"/>
  <c r="G650" i="3" s="1"/>
  <c r="B719" i="3"/>
  <c r="A719" i="3"/>
  <c r="B718" i="3"/>
  <c r="A718" i="3"/>
  <c r="A716" i="3"/>
  <c r="B717" i="3"/>
  <c r="B716" i="3"/>
  <c r="A717" i="3"/>
  <c r="G526" i="3" l="1"/>
  <c r="G719" i="3" s="1"/>
  <c r="G70" i="3"/>
  <c r="G509" i="3"/>
  <c r="G718" i="3" s="1"/>
  <c r="G490" i="3"/>
  <c r="G717" i="3" s="1"/>
  <c r="G489" i="3" l="1"/>
  <c r="G716" i="3" s="1"/>
  <c r="A726" i="3"/>
  <c r="B715" i="3"/>
  <c r="A715" i="3"/>
  <c r="B712" i="3"/>
  <c r="B709" i="3"/>
  <c r="A709" i="3"/>
  <c r="A712" i="3"/>
  <c r="B686" i="3"/>
  <c r="A686" i="3"/>
  <c r="B685" i="3"/>
  <c r="B684" i="3"/>
  <c r="B683" i="3"/>
  <c r="A683" i="3"/>
  <c r="A685" i="3"/>
  <c r="A684" i="3"/>
  <c r="B682" i="3"/>
  <c r="A682" i="3"/>
  <c r="B681" i="3"/>
  <c r="B680" i="3"/>
  <c r="B679" i="3"/>
  <c r="A679" i="3"/>
  <c r="A681" i="3"/>
  <c r="A680" i="3"/>
  <c r="B678" i="3"/>
  <c r="A678" i="3"/>
  <c r="B677" i="3"/>
  <c r="A677" i="3"/>
  <c r="B676" i="3"/>
  <c r="B675" i="3"/>
  <c r="A675" i="3"/>
  <c r="A676" i="3"/>
  <c r="B674" i="3"/>
  <c r="A674" i="3"/>
  <c r="B673" i="3"/>
  <c r="A673" i="3"/>
  <c r="B672" i="3"/>
  <c r="B671" i="3"/>
  <c r="A671" i="3"/>
  <c r="A672" i="3"/>
  <c r="B662" i="3"/>
  <c r="A662" i="3"/>
  <c r="B661" i="3"/>
  <c r="A661" i="3"/>
  <c r="B660" i="3"/>
  <c r="A660" i="3"/>
  <c r="B659" i="3"/>
  <c r="B658" i="3"/>
  <c r="A659" i="3"/>
  <c r="A658" i="3"/>
  <c r="B657" i="3"/>
  <c r="A657" i="3"/>
  <c r="B656" i="3"/>
  <c r="A656" i="3"/>
  <c r="B655" i="3"/>
  <c r="A655" i="3"/>
  <c r="B654" i="3"/>
  <c r="A654" i="3"/>
  <c r="B653" i="3"/>
  <c r="B652" i="3"/>
  <c r="A653" i="3"/>
  <c r="A652" i="3"/>
  <c r="A645" i="3"/>
  <c r="B645" i="3"/>
  <c r="A644" i="3"/>
  <c r="B644" i="3"/>
  <c r="G201" i="3"/>
  <c r="G173" i="3"/>
  <c r="G316" i="3"/>
  <c r="G45" i="3" l="1"/>
  <c r="G644" i="3" s="1"/>
  <c r="G255" i="3"/>
  <c r="G291" i="3"/>
  <c r="G682" i="3" s="1"/>
  <c r="G151" i="3"/>
  <c r="G66" i="3"/>
  <c r="G645" i="3" s="1"/>
  <c r="G275" i="3"/>
  <c r="G678" i="3" s="1"/>
  <c r="G270" i="3"/>
  <c r="G677" i="3" s="1"/>
  <c r="G176" i="3"/>
  <c r="G280" i="3"/>
  <c r="G680" i="3" s="1"/>
  <c r="G157" i="3"/>
  <c r="G654" i="3" s="1"/>
  <c r="G196" i="3"/>
  <c r="G661" i="3" s="1"/>
  <c r="G244" i="3"/>
  <c r="G672" i="3" s="1"/>
  <c r="G164" i="3"/>
  <c r="G168" i="3"/>
  <c r="G656" i="3" s="1"/>
  <c r="G305" i="3"/>
  <c r="G684" i="3" s="1"/>
  <c r="G483" i="3"/>
  <c r="G715" i="3" s="1"/>
  <c r="G183" i="3"/>
  <c r="G660" i="3" s="1"/>
  <c r="G250" i="3"/>
  <c r="G286" i="3"/>
  <c r="G264" i="3"/>
  <c r="G453" i="3"/>
  <c r="G312" i="3"/>
  <c r="G674" i="3"/>
  <c r="G686" i="3"/>
  <c r="G657" i="3"/>
  <c r="G662" i="3"/>
  <c r="G150" i="3" l="1"/>
  <c r="G652" i="3" s="1"/>
  <c r="G279" i="3"/>
  <c r="G679" i="3" s="1"/>
  <c r="G433" i="3"/>
  <c r="G709" i="3" s="1"/>
  <c r="G653" i="3"/>
  <c r="G175" i="3"/>
  <c r="G658" i="3" s="1"/>
  <c r="G243" i="3"/>
  <c r="G671" i="3" s="1"/>
  <c r="G263" i="3"/>
  <c r="G675" i="3" s="1"/>
  <c r="G673" i="3"/>
  <c r="G304" i="3"/>
  <c r="G683" i="3" s="1"/>
  <c r="G685" i="3"/>
  <c r="G712" i="3"/>
  <c r="G681" i="3"/>
  <c r="G659" i="3"/>
  <c r="G676" i="3"/>
  <c r="G655" i="3"/>
  <c r="B726" i="3" l="1"/>
  <c r="G634" i="3"/>
  <c r="G726" i="3" l="1"/>
  <c r="B724" i="3"/>
  <c r="A724" i="3"/>
  <c r="B723" i="3"/>
  <c r="A723" i="3"/>
  <c r="A721" i="3"/>
  <c r="B722" i="3"/>
  <c r="B721" i="3"/>
  <c r="A722" i="3"/>
  <c r="A720" i="3"/>
  <c r="B720" i="3"/>
  <c r="B708" i="3"/>
  <c r="A708" i="3"/>
  <c r="B707" i="3"/>
  <c r="B706" i="3"/>
  <c r="A707" i="3"/>
  <c r="A706" i="3"/>
  <c r="A705" i="3"/>
  <c r="B705" i="3"/>
  <c r="B704" i="3"/>
  <c r="A704" i="3"/>
  <c r="B703" i="3"/>
  <c r="A703" i="3"/>
  <c r="B702" i="3"/>
  <c r="B701" i="3"/>
  <c r="A701" i="3"/>
  <c r="A702" i="3"/>
  <c r="B700" i="3"/>
  <c r="A700" i="3"/>
  <c r="B699" i="3"/>
  <c r="A699" i="3"/>
  <c r="B698" i="3"/>
  <c r="A698" i="3"/>
  <c r="B697" i="3"/>
  <c r="A697" i="3"/>
  <c r="B696" i="3"/>
  <c r="B695" i="3"/>
  <c r="A695" i="3"/>
  <c r="A696" i="3"/>
  <c r="B694" i="3"/>
  <c r="A694" i="3"/>
  <c r="B693" i="3"/>
  <c r="A693" i="3"/>
  <c r="B692" i="3"/>
  <c r="B691" i="3"/>
  <c r="A692" i="3"/>
  <c r="A691" i="3"/>
  <c r="B690" i="3"/>
  <c r="B689" i="3"/>
  <c r="A690" i="3"/>
  <c r="A689" i="3"/>
  <c r="A687" i="3"/>
  <c r="B688" i="3"/>
  <c r="B687" i="3"/>
  <c r="A688" i="3"/>
  <c r="B670" i="3"/>
  <c r="B669" i="3"/>
  <c r="A670" i="3"/>
  <c r="A669" i="3"/>
  <c r="B668" i="3"/>
  <c r="B667" i="3"/>
  <c r="A667" i="3"/>
  <c r="A668" i="3"/>
  <c r="B666" i="3"/>
  <c r="A666" i="3"/>
  <c r="B665" i="3"/>
  <c r="A665" i="3"/>
  <c r="A663" i="3"/>
  <c r="B664" i="3"/>
  <c r="B663" i="3"/>
  <c r="A664" i="3"/>
  <c r="A646" i="3"/>
  <c r="B646" i="3"/>
  <c r="A643" i="3"/>
  <c r="B643" i="3"/>
  <c r="G228" i="3" l="1"/>
  <c r="G669" i="3" s="1"/>
  <c r="G222" i="3"/>
  <c r="G537" i="3"/>
  <c r="G720" i="3" s="1"/>
  <c r="G233" i="3"/>
  <c r="G221" i="3" l="1"/>
  <c r="G667" i="3" s="1"/>
  <c r="G668" i="3"/>
  <c r="G670" i="3"/>
  <c r="G607" i="3" l="1"/>
  <c r="G724" i="3" s="1"/>
  <c r="G553" i="3"/>
  <c r="G722" i="3" s="1"/>
  <c r="G595" i="3"/>
  <c r="G552" i="3" l="1"/>
  <c r="G721" i="3" s="1"/>
  <c r="G723" i="3"/>
  <c r="G344" i="3" l="1"/>
  <c r="G692" i="3" s="1"/>
  <c r="G407" i="3" l="1"/>
  <c r="G703" i="3" s="1"/>
  <c r="G411" i="3" l="1"/>
  <c r="G704" i="3" s="1"/>
  <c r="G400" i="3"/>
  <c r="G399" i="3" l="1"/>
  <c r="G701" i="3" s="1"/>
  <c r="G702" i="3"/>
  <c r="G420" i="3" l="1"/>
  <c r="G706" i="3" s="1"/>
  <c r="G429" i="3"/>
  <c r="G425" i="3"/>
  <c r="G419" i="3" l="1"/>
  <c r="G707" i="3"/>
  <c r="G708" i="3"/>
  <c r="G705" i="3"/>
  <c r="G340" i="3" l="1"/>
  <c r="G691" i="3" s="1"/>
  <c r="G218" i="3" l="1"/>
  <c r="G666" i="3" s="1"/>
  <c r="G204" i="3"/>
  <c r="G209" i="3"/>
  <c r="G665" i="3" s="1"/>
  <c r="G664" i="3"/>
  <c r="G203" i="3" l="1"/>
  <c r="G663" i="3" s="1"/>
  <c r="G646" i="3"/>
  <c r="G377" i="3" l="1"/>
  <c r="G371" i="3"/>
  <c r="G347" i="3"/>
  <c r="G363" i="3" l="1"/>
  <c r="G319" i="3"/>
  <c r="G387" i="3"/>
  <c r="G381" i="3"/>
  <c r="G350" i="3"/>
  <c r="G325" i="3"/>
  <c r="G689" i="3" s="1"/>
  <c r="G332" i="3"/>
  <c r="G690" i="3" s="1"/>
  <c r="G693" i="3"/>
  <c r="G362" i="3" l="1"/>
  <c r="G318" i="3"/>
  <c r="G687" i="3" s="1"/>
  <c r="G700" i="3"/>
  <c r="G699" i="3"/>
  <c r="G696" i="3"/>
  <c r="G694" i="3"/>
  <c r="G698" i="3"/>
  <c r="G697" i="3"/>
  <c r="G688" i="3"/>
  <c r="G643" i="3" l="1"/>
  <c r="G695" i="3"/>
  <c r="G731" i="3" l="1"/>
  <c r="G732" i="3" s="1"/>
  <c r="G733" i="3" s="1"/>
</calcChain>
</file>

<file path=xl/sharedStrings.xml><?xml version="1.0" encoding="utf-8"?>
<sst xmlns="http://schemas.openxmlformats.org/spreadsheetml/2006/main" count="1805" uniqueCount="1034">
  <si>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</si>
  <si>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</si>
  <si>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</si>
  <si>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</si>
  <si>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</si>
  <si>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</si>
  <si>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</si>
  <si>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</si>
  <si>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</si>
  <si>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</si>
  <si>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</si>
  <si>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</si>
  <si>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</si>
  <si>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</si>
  <si>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</si>
  <si>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</si>
  <si>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</si>
  <si>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</si>
  <si>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</si>
  <si>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</si>
  <si>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</si>
  <si>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</si>
  <si>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</si>
  <si>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</si>
  <si>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</si>
  <si>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</si>
  <si>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</si>
  <si>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</si>
  <si>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</si>
  <si>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</si>
  <si>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</si>
  <si>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LOSA DE CONCRETO</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</si>
  <si>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</si>
  <si>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</si>
  <si>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</si>
  <si>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</si>
  <si>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</si>
  <si>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J</t>
  </si>
  <si>
    <t>J1</t>
  </si>
  <si>
    <t>J2</t>
  </si>
  <si>
    <t>J3</t>
  </si>
  <si>
    <t>CONCRETO HECHO EN OBRA DE F'C= 200 KG/CM2, T.MA. 3/4", R.N., INCLUYE: HERRAMIENTA, ELABORACIÓN DE CONCRETO, ACARREOS, COLADO, VIBRADO,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</si>
  <si>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</si>
  <si>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</si>
  <si>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</si>
  <si>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</si>
  <si>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</si>
  <si>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Y APLICACIÓN DE PINTURA DE ESMALTE 100 MATE COMEX O SIMILAR, CUALQUIER COLOR, EN ESTRUCTURAS METÁLICAS, INCLUYE: APLICACIÓN DE RECUBRIMIENTO A 4 MILÉSIMAS DE ESPESOR, MATERIALES, MANO DE OBRA, EQUIPO Y HERRAMIENTA.</t>
  </si>
  <si>
    <t>MOBILIARIO</t>
  </si>
  <si>
    <t>SUMINISTRO, HABILITADO Y MONTAJE DE PLACA DE ACERO A-36 DE 20 X 20 CM Y 5/8" DE ESPESOR, INCLUYE: HERRAMIENTA, 4 PERFORACIONES PARA COLOCAR ANCLAS DE 1/2", TRAZO, MATERIALES, CORTES, SOLDADURA, FIJACIÓN, EQUIPO Y MANO DE OBRA.</t>
  </si>
  <si>
    <t xml:space="preserve"> </t>
  </si>
  <si>
    <t>RIEGO DE IMPREGNACIÓN EN SUPERFICIE DE BASE HIDRÁULICA CON EMULSIONES ASFÁLTICAS CATIÓNICAS RR-2K A RAZÓN DE 1.5 L/M2 CON POREO DE ARENA, INCLUYE: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</si>
  <si>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</si>
  <si>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</si>
  <si>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</si>
  <si>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</si>
  <si>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DEMOLICIÓN POR MEDIOS MANUALES DE PISO CERÁMICO CON ESPESOR DE 2.00 A 3.00 CM PROMEDIO, INCLUYE: HERRAMIENTA, ACARREO DEL MATERIAL A BANCO DE OBRA PARA SU POSTERIOR RETIRO, ABUNDAMIENTO, MANO DE OBRA.</t>
  </si>
  <si>
    <t>A</t>
  </si>
  <si>
    <t>E</t>
  </si>
  <si>
    <t>E1</t>
  </si>
  <si>
    <t>E2</t>
  </si>
  <si>
    <t>E3</t>
  </si>
  <si>
    <t>N</t>
  </si>
  <si>
    <t>N1</t>
  </si>
  <si>
    <t>N2</t>
  </si>
  <si>
    <t>N3</t>
  </si>
  <si>
    <t>N5</t>
  </si>
  <si>
    <t>MURO DE CONTENCIÓN</t>
  </si>
  <si>
    <t>APLANADO DE 2 CM DE ESPESOR EN MURO CON MORTERO CEMENTO-ARENA 1:3, ACABADO PULIDO, INCLUYE: MATERIALES, ACARREOS, DESPERDICIOS, MANO DE OBRA, PLOMEADO, NIVELADO, REGLEADO, RECORTES, MANO DE OBRA, EQUIPO Y HERRAMIENTA.</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</si>
  <si>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</si>
  <si>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</si>
  <si>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</si>
  <si>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</si>
  <si>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</si>
  <si>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</si>
  <si>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</si>
  <si>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</si>
  <si>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</si>
  <si>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</si>
  <si>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</si>
  <si>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</si>
  <si>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CIMBRA ACABADO APARENTE EN MUROS, A BASE DE MADERA DE PINO, INCLUYE:  HERRAMIENTA, HABILITADO, CHAFLANES, CIMBRA, DESCIMBRA, LIMPIEZA, ACARREO DE MATERIALES AL SITIO DE SU UTILIZACIÓN, A CUALQUIER NIVEL, EQUIPO Y MANO DE OBRA.</t>
  </si>
  <si>
    <t>CONSTRUCCIÓN DE CANCHA DE FUTBOL</t>
  </si>
  <si>
    <t>ESCARIFICACIÓN DEL TERRENO NATURAL DE 20 CM DE ESPESOR POR MEDIOS MECÁNICOS, COMPACTADO POR MEDIOS MECÁNICOS EN CAPAS NO MAYORES DE 20 CM AL 90% DE SU P.V.S.M, PRUEBA AASHTO ESTÁNDAR, INCLUYE: EXTENDIDO DEL MATERIAL, HOMOGENIZADO, AFINE DE LA SUPERFICIE, COMPACTADO, MANO DE OBRA, EQUIPO Y HERRAMIENTA.</t>
  </si>
  <si>
    <t>PASTO SINTÉTICO</t>
  </si>
  <si>
    <t>SUMINISTRO E INSTALACIÓN DE PLÁSTICO NEGRO CAL. 600, PARA PROTECCIÓN DE BASE, PARA RECIBIR SISTEMA DE PASTO SINTÉTICO, INCLUYE: CORTES, DESPERDICIOS, MATERIAL, MANO DE OBRA Y HERRAMIENTA.</t>
  </si>
  <si>
    <t>SUMINISTRO Y COLOCACIÓN DE PASTO SINTÉTICO DE POLIETILENO FIBRILADO (Z) Y MONOFILAMENTO DE 45 MM DE ALTURA Y 850 GR/M2 CON LÍNEAS DE MARCAJE EN 2 COLORES PARA FUTBOL (BLANCO), TOCHITO (AMARILLO), LIENZOS UNIDOS MEDIANTE CINTA UNIÓN Y POLIURETANO COLOR VERDE, INCLUYE: HERRAMIENTA, ARENA SÍLICA EN PROPORCIÓN 25 KG/M2, CAUCHO GRANULADO EN PROPORCIÓN 6.5 KG/M2, MATERIALES, CORTES, DESPERDICIOS, EQUIPO Y MANO DE OBRA.</t>
  </si>
  <si>
    <t>GUARNICIÓN TIPO "I" EN SECCIÓN 10 X 20 CM DE ALTURA A BASE DE CONCRETO PREMEZCLADO F'C= 200 KG/CM2., T.M.A. 19 MM., R.N., ACABADO COMÚN EN COSTADOS Y PULIDO EN CORONA, INCLUYE: HERRAMIENTA, CIMBRA, DESCIMBRA, COLADO, CURADO, MATERIALES, EQUIPO Y MANO DE OBRA.</t>
  </si>
  <si>
    <t>REJILLA PLUVIAL</t>
  </si>
  <si>
    <t>CONSTRUCCIÓN DE CANALETA DE CONCRETO PREMEZCLADO F'C= 150 KG/CM2, T.M.A. 19 MM, R.N., ADICIONADO CON FIBRA DE POLIPROPILENO A RAZÓN DE 140 G/M3, MEDIDAS INTERIORES DE CANALETA DE 25 CM DE ANCHO Y ALTURA PROMEDIO DE 20 A 30 CM, ESPESOR DE MUROS DE 10 CM, ESPESOR DE PISO DE CANALETA DE 10 CM CON REJILLA IRVING ESTÁNDAR IS-01 DE 1" X 3/16" (PINTADO EN NEGRO) O SIMILAR, CONTRA MARCO A BASE DE ÁNGULO DE 1 1/4" x 1/8", ANCLAS A BASE DE ÁNGULO DE 1 1/4" x 1/8" DE 10 CM DE LARGO @ 60 CM, REJILLA, INCLUYE: HERRAMIENTA, COLADO, VIBRADO, CIMBRA COMÚN, DESCIMBRA, SOLDADURAS, MATERIALES DE CONSUMO, EQUIPO Y MANO DE OBRA.</t>
  </si>
  <si>
    <t>PORTERÍAS</t>
  </si>
  <si>
    <t>SUMINISTRO, FABRICACIÓN Y COLOCACIÓN DE HERRERÍA ESTRUCTURAL A BASE DE PERFIL TUBULAR DE ACERO PG DE 3", DE HASTA 2.50 M DE ALTURA, DE ACUERDO AL PLANO DE DISEÑO PROPORCIONADO,  INCLUYE: HERRAMIENTA, SOLDADURA, CORTES, AJUSTES, MATERIALES MENORES, DESPERDICIOS, PRIMARIO ANTICORROSIVO, FLETES, ACARREO DE MATERIALES AL SITIO DE SU UTILIZACIÓN, EQUIPO Y MANO DE OBRA.</t>
  </si>
  <si>
    <t>SUMINISTRO Y COLOCACIÓN DE PASADOR DE TUBO DE 2" X 50 CM C-40, CON PALANCA Y ANILLOS CON SOLERA DE 2" X 1/4", INCLUYE: SOLDADURA, EQUIPO, MATERIALES MENORES, MANO DE OBRA Y HERRAMIENTA.</t>
  </si>
  <si>
    <t>SUMINISTRO Y APLICACIÓN DE PINTURA DE ESMALTE 100 MATE COMEX O SIMILAR, COLOR BLANCO Y/O NEGRO, EN ESTRUCTURAS METÁLICAS, INCLUYE: APLICACIÓN DE RECUBRIMIENTO A 4 MILÉSIMAS DE ESPESOR, MATERIALES, MANO DE OBRA, EQUIPO Y HERRAMIENTA.</t>
  </si>
  <si>
    <t>REHABILITACIÓN DE CERCADO PERIMETRAL</t>
  </si>
  <si>
    <t>MURO DE MAMPOSTERÍA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</si>
  <si>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</si>
  <si>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DOS CARAS,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</si>
  <si>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</si>
  <si>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</si>
  <si>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</si>
  <si>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</si>
  <si>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CIMBRA ACABADO COMÚN EN LOSAS A BASE DE MADERA DE PINO DE 3A, INCLUYE: HERRAMIENTA, SUMINISTRO DE MATERIALES, ACARREOS, CORTES, HABILITADO, CIMBRADO, DESCIMBRA, EQUIPO Y MANO DE OBRA.</t>
  </si>
  <si>
    <t>SUMINISTRO DE CONCRETO PREMEZCLADO BOMBEABLE F´C= 250 KG/CM2, REV. 16 CM, T.M.A. 19 MM, R.N., INCLUYE: MATERIALES, COLADO, VIBRADO, DESCIMBRA, CURADO,  BOMBA, MANO DE OBRA, EQUIPO Y HERRAMIENTA.</t>
  </si>
  <si>
    <t>CIMBRA EN ZAPATAS Y DADOS DE CIMENTACIÓN, ACABADO COMÚN, INCLUYE: SUMINISTRO DE MATERIALES, ACARREOS, CORTES, HABILITADO, CIMBRADO, DESCIMBRADO, MANO DE OBRA, LIMPIEZA, EQUIPO Y HERRAMIENTA.</t>
  </si>
  <si>
    <t>SUMINISTRO, FABRICACIÓN Y COLOCACIÓN DE HERRERÍA ESTRUCTURAL A BASE DE PERFILES PTR, HSS PARA BACKSTOP, DE HASTA 6.50 M DE ALTURA, DE ACUERDO AL PLANO DE DISEÑO PROPORCIONADO,  INCLUYE: HERRAMIENTA, SOLDADURA, CORTES, AJUSTES, MATERIALES MENORES, DESPERDICIOS, PRIMARIO ANTICORROSIVO, FLETES, ACARREO DE MATERIALES AL SITIO DE SU UTILIZACIÓN, EQUIPO Y MANO DE OBRA.</t>
  </si>
  <si>
    <t xml:space="preserve">MAMPOSTERÍA DE PIEDRA BRAZA ASENTADA CON MORTERO CEMENTO-ARENA 1:3, ACABADO APARENTE A UNA CARA, DE 0.00 A 3.00 M DE ALTURA, INCLUYE: SELECCIÓN DE PIEDRA, MATERIALES, DESPERDICIOS, MANO DE OBRA, HERRAMIENTA, ANDAMIOS, EQUIPO Y ACARREOS. </t>
  </si>
  <si>
    <t>ASENTAMIENTO DE PLACAS METÁLICAS DE POSTES A BASE DE GROUT NO METÁLICO, INCLUYE: MATERIALES, MANO DE OBRA, EQUIPO Y HERRAMIENTA.</t>
  </si>
  <si>
    <t>BASE HIDRÁULICA CON PROPORCIÓN 60-40, 60% DE GRAVA DE 1 1/2" A FINOS Y 40% DE MATERIAL DE BANCO, EN CAPAS NO MAYORES DE 20 CM DE ESPESOR, COMPACTADA MÍNIMO AL 100% DE SU P.V.S.M., PRUEBA AASHTO MODIFICADA, INCLUYE: MATERIALES, AGUA, MANO DE OBRA, EQUIPO PARA MEZCLADO DE MATERIALES, EXTENDIDO, CONFORMACIÓN, COMPACTACIÓN Y DESPERDICIOS Y HERRAMIENTA.</t>
  </si>
  <si>
    <t>O2</t>
  </si>
  <si>
    <t>O3</t>
  </si>
  <si>
    <t>CANCHA DE USOS MÚLTIPLES</t>
  </si>
  <si>
    <t>PISO DE 10 CM DE ESPESOR A BASE DE CONCRETO PREMEZCLADO CON COLOR INTEGRAL MORADO AL 4%  F'C= 200 KG/CM2, T.MA. 3/4", ACABADO SEMIPULIDO, INCLUYE: HERRAMIENTA, SUMINISTRO DE MATERIALES, CURADO CON AGUA, DESPERDICIOS, ACARREOS, REGLEADO, ACABADO, CIMBRA EN FRONTERAS, DESCIMBRA, COLADO, REMATES, MUESTREADO, EQUIPO Y MANO DE OBRA.</t>
  </si>
  <si>
    <t>SUMINISTRO Y APLICACIÓN DE LOGO CON PLANTILLA, CON LA LEYENDA DE "n_ñ" CON PINTURA BASE ACEITE DE SECADO RÁPIDO, MATE MARCA COMEX O SIMILAR, MEDIDAS PROMEDIO DE 11.26 M X 7.84 M CONFORME A DETALLE DE PROYECTO, INCLUYE: HERRAMIENTA, LIMPIEZA Y PREPARACIÓN DE LA SUPERFICIE, MATERIALES, EQUIPO Y MANO DE OBRA.</t>
  </si>
  <si>
    <t>SUMINISTRO Y APLICACIÓN DE LOGO CON PLANTILLA, CON LA LEYENDA DE "Ciudad de las niñas" Y/O "Ciudad de los niños" CON PINTURA BASE ACEITE DE SECADO RÁPIDO, MATE MARCA COMEX O SIMILAR, MEDIDAS PROMEDIO DE 10.11 M X 4.69 M CONFORME A DETALLE DE PROYECTO, INCLUYE: HERRAMIENTA, LIMPIEZA Y PREPARACIÓN DE LA SUPERFICIE,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</si>
  <si>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2.02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</si>
  <si>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CIMENTACIÓN</t>
  </si>
  <si>
    <t>CERCADO PERIMETRAL DE CANCHA DE FUTBOL</t>
  </si>
  <si>
    <t>SUMINISTRO, FABRICACIÓN Y COLOCACIÓN DE HERRERÍA TUBULAR PG Y/O ESTRUCTURAL PARA CERCADO PERIMETRAL EN TIPO REJA DE HASTA 4.00 M DE ALTURA, DE ACUERDO AL PLANO DE DISEÑO PROPORCIONADO,  INCLUYE: 2 ANCLAS A BASE DE ÁNGULO DE 1" X 1/8" POR CADA POSTE DE PTR 4", HERRAMIENTA, SOLDADURA, CORTES, AJUSTES, MATERIALES MENORES, DESPERDICIOS, PRIMARIO ANTICORROSIVO, FLETES, ACARREO DE MATERIALES AL SITIO DE SU UTILIZACIÓN, EQUIPO Y MANO DE OBRA.</t>
  </si>
  <si>
    <t>CONSTRUCCIÓN Y REHABILITACIÓN DE MUROS COLINDANTES</t>
  </si>
  <si>
    <t xml:space="preserve">CIMENTACIÓN DE PIEDRA BRAZA ACOMODADA, ASENTADA CON MORTERO CEMENTO-ARENA 1:3, INCLUYE: SELECCIÓN DE PIEDRA, MATERIALES, DESPERDICIOS, MANO DE OBRA, HERRAMIENTA, EQUIPO Y ACARREOS. </t>
  </si>
  <si>
    <t>CONSTRUCCIÓN DE GRADAS DE CONCRETO</t>
  </si>
  <si>
    <t>PINTURA DE ESMALTE 100 MARCA COMEX O SIMILAR, SOBRE SUPERFICIES METÁLICAS EN HERRERÍA CERRADA (VENTANAS, PROTECCIONES, CANCELERIA) A DOS MANOS, INCLUYE: PREPARACIÓN DE LA SUPERFICIE, MATERIALES MENORES Y DE CONSUMO, ANDAMIOS, HERRAMIENTAS, LIMPIEZA, MANO DE OBRA A CUALQUIER NIVEL.</t>
  </si>
  <si>
    <t>PLACA CONMEMORATIVA</t>
  </si>
  <si>
    <t>FABRICACIÓN Y COLOCACIÓN DE PORTÓN DE HERRERÍA FABRICADA CON 2 FIJOS VERTICALES EN LOS EXTREMOS DEL PORTÓN DE PTR DE 6" X 4" EMPOTRADAS A MURO CON ANCLAS DE ÁNGULO DE 2 1/2 "X 2 1/2"X 3/16" CON CORTE EN SU VÉRTICE DE 7 CM A 45°, PUERTAS CON MARCO DE PTR DE 4" X 3", FORRADA CON REJILLA DE 1 PTR VERTICAL @2" DE 2" X 2", BASE SUPERIOR PARA SOPORTAR PUERTAS A BASE DE PLACA DE 1/2" DE 15 X 8 CM PARA FIJACIÓN DE TEJUELOS Y CARTABÓN DE 6"X6" Y BASE INFERIOR A BASE DE PLACA DE 1/2", CARTABÓN DE 15 X 15 CM, PLACABASE, RECTÁNGULO DE 15 X 8 CM PARA FIJACIÓN DE TEJUELOS, INCLUYE: HERRAMIENTA, BIBEL GRANDE D70, TEJUELOS, FLETES Y MANIOBRAS, ACARREOS, CORTES, DESPERDICIOS, FIJACIÓN, SOLDADURAS, PLOMEO, PRIMARIO ANTICORROSIVO, MATERIALES MENORES, EQUIPO Y MANO DE OBRA.</t>
  </si>
  <si>
    <t>SUMINISTRO Y COLOCACIÓN DE PASADOR DE VARILLA REDONDA LISA DE 1/2", BASE Y ANILLOS DE SOLERA, PARA CANDADOS DE 1 X 3/16, INCLUYE: SOLDADURA, TUBO DE FO.GA. DE 5/8" DIÁMETRO Y 20 CM LARGO, EQUIPO, MATERIALES MENORES, MANO DE OBRA Y HERRAMIENTA.</t>
  </si>
  <si>
    <t>SUMINISTRO Y COLOCACIÓN DE ANCLA DE ÁNGULO DE 2 1/2" X 2 1/2" X 3/16" DE 15 CM CON CORTE EN SU VÉRTICE DE 7 CM A 45° INCLUYE: HERRAMIENTA, PRIMER ANTICORROSIVO Y TERMINADO EN ESMALTE 100 MATE COMEX, MATERIALES, EQUIPO Y MANO DE OBRA.</t>
  </si>
  <si>
    <t>SUMINISTRO Y COLOCACIÓN DE LETRERO CON LA LEYENDA DE "Unidad Deportiva La Primavera"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ANCHORFIX COLOR GRIS, FUENTE TIPO ISIDORA BOLD, H= 25 CM, INCLUYE: HERRAMIENTA, ACARREOS, DESPERDICIOS, MATERIALES, COLOCACIÓN, BARRENOS, EQUIPO Y MANO DE OBRA.</t>
  </si>
  <si>
    <t>SUMINISTRO Y COLOCACIÓN DE PLACA CON LAS LEYENDAS Y LOGOTIPOS INSTITUCIONALES DEL GOBIERNO DE ZAPOPAN, COMUDE Y Ciudad de las niñas y niños, CON MEDIDAS DE 1.06 M X 0.60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ANCHORFIX COLOR GRIS O SIMILAR, INCLUYE: HERRAMIENTA, ACARRETOS, DESPERDICIOS, MATERIALES, COLOCACIÓN, BARRENOS, EQUIPO Y MANO DE OBRA.</t>
  </si>
  <si>
    <t>CIMBRA EN MUROS DE CIMENTACIÓN, ACABADO COMÚN, INCLUYE: SUMINISTRO DE MATERIALES, ACARREOS, CORTES, HABILITADO, CIMBRADO, DESCIMBRADO, MANO DE OBRA, LIMPIEZA, EQUIPO Y HERRAMIENTA.</t>
  </si>
  <si>
    <t>MUROS Y LOSAS DE CONCRETO</t>
  </si>
  <si>
    <t>CIMBRA EN PERALTES DE LOSA, ACABADO COMÚN, INCLUYE: SUMINISTRO DE MATERIALES, ACARREOS, CORTES, HABILITADO, CIMBRADO, CHAFLANES, DESCIMBRADO, MANO DE OBRA, LIMPIEZA, EQUIPO Y HERRAMIENTA.</t>
  </si>
  <si>
    <t>RELLENO EN CEPAS O MESETAS DE SUELO-CEMENTO, A BASE DE MATERIAL DE BANCO, EN PROPORCIÓN DE 8:1,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</si>
  <si>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SUMINISTRO DE CONCRETO PREMEZCLADO TIRO DIRECTO F´C= 250 KG/CM2, REV. 14 CM, T.M.A. 19 MM, R.N. CON CEMENTO BLANCO, INCLUYE: MATERIALES, COLADO, VIBRADO, DESCIMBRA, CURADO, MANO DE OBRA, EQUIPO Y HERRAMIENTA.</t>
  </si>
  <si>
    <t>DEMOLICIÓN DE MURO DE MAMPOSTERÍA POR MEDIOS MECÁNICOS, HASTA 3.00 M DE ALTURA, INCLUYE: HERRAMIENTA, ACOPIO DE LOS MATERIALES PARA SU POSTERIOR RETIRO, VOLUMEN MEDIDO EN SECCIONES, ABUNDAMIENTO, EQUIPO Y MANO DE OBRA.</t>
  </si>
  <si>
    <t>TRAZO Y NIVELACIÓN PARA LÍNEAS, INCLUYE: EQUIPO DE TOPOGRAFÍA, MATERIALES PARA SEÑALAMIENTO, MANO DE OBRA, EQUIPO Y HERRAMIENTA.</t>
  </si>
  <si>
    <t>CAMA DE ARENA AMARILLA PARA APOYO DE TUBERÍAS, INCLUYE: MATERIALES, ACARREOS, MANO DE OBRA, EQUIPO Y HERRAMIENTA.</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</si>
  <si>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</si>
  <si>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</si>
  <si>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SUMINISTRO E INSTALACIÓN DE RED PARA VOLEIBOL MODELO PVB-117 O SIMILAR, CON MEDIDAS DE 11.00 M DE LARGO X 2.55 M DE ALTURA X 1.00 M DE ANCHO DE RED, MEDIDAS PROMEDIO,  INCLUYE: HERRAMIENTA, 2 POSTES DE 2 1/2" CEDULA 40 CON 4 AROS FORJADOS DE REDONDO LISO DE 3/8" Y 5 CM DE DIÁMETRO, RED, ELEMENTOS DE FIJACIÓN, MATERIALES,  ACARREOS, EQUIPO Y MANO DE OBRA.</t>
  </si>
  <si>
    <t>DESMONTAJE Y RETIRO DE JUEGO INFANTIL "SUBE Y BAJA"  A BASE DE HERRERÍA, CON RECUPERACIÓN. INCLUYE: HERRAMIENTA, DEMOLICIÓN DE DADOS DE CONCRETO, ACARREOS HACÍA ALMACÉN DE LA OBRA Y POSTERIOR RETIRO FUERA DE LA OBRA DONDE INDIQUE SUPERVISOR, EQUIPO Y MANO DE OBRA.</t>
  </si>
  <si>
    <t>DESMONTAJE Y RETIRO DE JUEGO INFANTIL "COLUMPIO" A BASE DE HERRERÍA, CON RECUPERACIÓN.  INCLUYE: HERRAMIENTA, DEMOLICIÓN DE DADOS DE CONCRETO, ACARREOS HACÍA ALMACÉN DE LA OBRA Y POSTERIOR RETIRO FUERA DE LA OBRA DONDE INDIQUE SUPERVISOR, EQUIPO Y MANO DE OBRA.</t>
  </si>
  <si>
    <t>DESMONTAJE Y RETIRO DE JUEGO INFANTIL "RESBALADILLA" A BASE DE HERRERÍA, CON RECUPERACIÓN. INCLUYE: HERRAMIENTA, DEMOLICIÓN DE DADOS DE CONCRETO, ACARREOS HACÍA ALMACÉN DE LA OBRA Y POSTERIOR RETIRO FUERA DE LA OBRA DONDE INDIQUE SUPERVISOR, EQUIPO Y MANO DE OBRA.</t>
  </si>
  <si>
    <t>DESMONTAJE Y RETIRO DE BANCA, A BASE DE HERRERÍA, CON RECUPERACIÓN.  INCLUYE: HERRAMIENTA, DEMOLICIÓN DE DADOS DE CONCRETO, ACARREOS HACÍA ALMACÉN DE LA OBRA Y POSTERIOR RETIRO FUERA DE LA OBRA DONDE INDIQUE SUPERVISOR, EQUIPO Y MANO DE OBRA.</t>
  </si>
  <si>
    <t>DESMONTAJE Y RETIRO DE PORTERÍA, SIN RECUPERACIÓN, INCLUYE: HERRAMIENTA, DEMOLICIÓN DE DADOS DE CONCRETO, ACARREOS HACÍA ALMACÉN DE LA OBRA Y POSTERIOR RETIRO FUERA DE LA OBRA DONDE INDIQUE SUPERVISOR, EQUIPO Y MANO DE OBRA.</t>
  </si>
  <si>
    <t>DESMANTELAMIENTO SIN RECUPERACIÓN DE CERCACEL EXISTENTE,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</si>
  <si>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DESMONTAJE Y RETIRO DE PORTÓN DE INGRESO, A BASE DE  CERCACEL Y MARCOS DE PTR DE 2.00 X 2.50 M, SIN RECUPERACIÓN, INCLUYE: HERRAMIENTA, DEMOLICIÓN DE CONCRETO DONDE SE ENCUENTRAN AHOGADAS LAS ANCLAS, ACARREOS DENTRO Y FUERA DE LA OBRA A LUGAR AUTORIZADO POR SUPERVISOR, EQUIPO Y MANO DE OBRA.</t>
  </si>
  <si>
    <t>DESMONTAJE Y RETIRO DE PUERTAS Y VENTANAS A BASE DE HERRERÍA ABIERTA Y/O CERRADA, CON RECUPERACIÓN, INCLUYE: HERRAMIENTA, CORTES CON EQUIPO, RETIRO DE MARCOS, DEMOLICIÓN EN MUROS Y CASTILLOS PARA RETIRO DE ANCLAS, ACARREOS DENTRO Y FUERA DE LA OBRA A LUGAR AUTORIZADO POR SUPERVISIÓN, EQUIPO Y MANO DE OBRA.</t>
  </si>
  <si>
    <t>DEMOLICIÓN POR MEDIOS MANUALES DE APLANADO DE 2.00 A 4.00 CM EN MUROS Y/O PLAFONES, A CUALQUIER ALTURA, INCLUYE: HERRAMIENTA, ANDAMIOS, ACARREO DEL MATERIAL A BANCO DE OBRA PARA SU POSTERIOR RETIRO, LIMPIEZA DEL ÁREA DE LOS TRABAJOS, ABUNDAMIENTO, EQUIPO Y MANO DE OBRA.</t>
  </si>
  <si>
    <t>DEMOLICIÓN POR MEDIOS MANUALES DE AZULEJO Y PEGAZULEJO EN MUROS CON ESPESOR DE 1.00 A 2.00 CM PROMEDIO, INCLUYE: HERRAMIENTA, ACARREO DEL MATERIAL A BANCO DE OBRA PARA SU POSTERIOR RETIRO, ABUNDAMIENTO Y MANO DE OBRA.</t>
  </si>
  <si>
    <t>DESINSTALACIÓN, DESMONTAJE Y RETIRO DE MUEBLES DE BAÑO YA SEA INODORO, LAVABO, MINGITORIO, SIN RECUPERACIÓN, INCLUYE: HERRAMIENTA, DESCONEXIÓN, ACARREOS, RETIRO DE MUEBLE FUERA DE LA OBRA, EQUIPO Y MANO DE OBRA.</t>
  </si>
  <si>
    <t>DESINSTALACIÓN DE ACCESORIOS DE BAÑO YA SEA PORTAROLLO, TOALLERO, DISPENSADOR DE JABÓN Y BARRAS DE SEGURIDAD, CON RECUPERACIÓN, INCLUYE: HERRAMIENTA, DESCONEXIÓN, ACARREOS, EQUIPO Y MANO DE OBRA.</t>
  </si>
  <si>
    <t>DESINSTALACIÓN DE MAMPARAS Y PUERTAS DE MAMPARAS POR MEDIOS MANUALES SIN RECUPERACIÓN,  FORMADO POR PUERTAS, PANELES Y PILASTRAS CON HERRAJES DE ACERO INOXIDABLE, INCLUYE: MATERIALES, DESINSTALACIÓN, MANO DE OBRA, EQUIPO Y HERRAMIENTA.</t>
  </si>
  <si>
    <t>DESMONTAJE Y RETIRO CON RECUPERACIÓN DE LUMINARIAS EXISTENTES, A  CUALQUIER ALTURA, INCLUYE: HERRAMIENTA, DESCONEXIÓN, ACARREOS A LUGAR INDICADO POR EL SUPERVISOR, MATERIALES, EQUIPO Y MANO DE OBRA.</t>
  </si>
  <si>
    <t>DESMANTELAMIENTO DE MURO DE TABLAROCA Y ESTRUCTURA DE SOPORTE DE ALUMINIO, DE UNA Y DOS CARAS, POR MEDIOS MANUALES, CON UN ESPESOR DE HASTA 15 CM Y A CUALQUIER ALTURA, INCLUYE: HERRAMIENTA, DESINSTALACIÓN, CANCELACIÓN Y RETIRO DE INSTALACIONES EXISTENTES, ANDAMIOS, ACARREOS, EQUIPO Y MANO DE OBRA</t>
  </si>
  <si>
    <t>DEMOLICIÓN POR MEDIOS MANUALES DE ZOCLO A BASE DE LOSETA CERAMICA DE 8.00 CM DE ESPESOR, INCLUYE: HERRAMIENTA, ACARREO DEL MATERIAL A BANCO DE OBRA PARA SU POSTERIOR RETIRO, ABUNDAMIENTO, MANO DE OBRA.</t>
  </si>
  <si>
    <t>CANCELACIÓN DE SALIDA HIDRÁULICA Y SANITARIA DE MUEBLE DE BAÑO, LAVABOS, TARJAS O VERTEDEROS, RESANANDO CON MORTERO CEMENTO-ARENA DE RIO EN PROPORCIÓN 1:3 HECHO EN OBRA, COLOCANDO TAPÓN GORRO DE ½" DE DIÁMETRO Y TAPÓN DE PVC DE 2" DE DIÁMETRO, INCLUYE: MATERIALES MENORES Y DE CONSUMO, HERRAMIENTAS, LIMPIEZA DEL ÁREA, MANO DE OBRA Y ACARREOS.</t>
  </si>
  <si>
    <t>SAL</t>
  </si>
  <si>
    <t>DEMOLICIÓN POR MEDIOS MANUALES DE BARRA PARA LAVABOS A BASE DE CONCRETO FORRADA DE ELEMENTOS CERÁMICOS O PIEDRA, CON UN ESPESOR DE 10 A 15 CM, A CUALQUIER NIVEL, INCLUYE: HERRAMIENTA, ACOPIO DEL MATERIAL, ACARREOS, MATERIALES, EQUIPO Y MANO DE OBRA.</t>
  </si>
  <si>
    <t>INSTALACIÓN ELÉCTRICA</t>
  </si>
  <si>
    <t>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</si>
  <si>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2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</si>
  <si>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</si>
  <si>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</si>
  <si>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E INSTALACIÓN DE TUBO PAD RD 19 DE 41 MM</t>
    </r>
    <r>
      <rPr>
        <sz val="8"/>
        <color indexed="8"/>
        <rFont val="Isidora Bold"/>
      </rPr>
      <t xml:space="preserve"> DE Ø, INCLUYE: HERRAMIENTA, MATERIALES, DESPERDICIOS, ACARREO AL SITIO DE COLOCACIÓN, GUIADO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</si>
  <si>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</si>
  <si>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</si>
  <si>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SUMINISTRO E INSTALACIÓN DE TUBO PVC CONDUIT S. P. DE 35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</si>
  <si>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</si>
  <si>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</si>
  <si>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</si>
  <si>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</si>
  <si>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Y COLOCACIÓN DE LUMINARIA PUNTA DE POSTE DE 54 W LED 4000°K, 120/277V IP-66, RESISTENTE A VANDALISMO IK-10 MARCA SIMON O SIMILAR, MOD. ALTIYF-BTF-5-SA-NDL-54W700-IAMXP-1N-C1-GY9007, INCLUYE: HERRAMIENTA, SUMINISTRO, FLETES, ACARREOS, ELEVACIÓN, CONEXIONES, PRUEBAS, EQUIPO Y MANO DE OBRA</t>
  </si>
  <si>
    <t>SUMINISTRO Y COLOCACIÓN DE LUMINARIA TIPO REFLECTOR MONTAJE EN CRUCETA, OPERA MODULO INTEGRADO LED 165 W, 120-277 V, 5000K, PHILIPS. O SIMILAR, FLOODLIGHT LED, INCLUYE: HERRAMIENTA, SUMINISTRO, FLETES, ACARREOS, ELEVACIÓN, CONEXIONES, PRUEBAS, EQUIPO Y MANO DE OBRA.</t>
  </si>
  <si>
    <t>SUMINISTRO Y COLOCACIÓN DE LUMINARIA TIPO REFLECTOR FLOODLIGHT  MONTAJE EN CRUCETA, A UNA ALTURA DE 12.00m, TECNOLOGIA LED 600W, FLUJO LUMINOSO MÍNIMO DE 72,000 LM. DISTRIBUCIÓN FOTOMÉTRICA CON ÁNGULO DE APERTURA 60°, CON UNA TEMPERATURA DE COLOR CORRELACIONADA PROMEDIO (CCT) DE 5700K Y UN ÍNDICE DE REPRODUCCIÓN CROMÁTICA (CRI) MÍNIMO DE 80.  EL GRADO DE HERMETICIDAD REQUERIDO ES IP65 PARA CADA UNO DE LOS MÓDULOS LED Y GRADO DE RESISTENCIA AL IMPACTO IK-08. EL LUMINARIO DEBERÁ OPERAR A UN RANGO DE VOLTAJE DE 120 A 277 VOLTS. MODELO. 86745, INCLUYE: HERRAMIENTA, SUMINISTRO, FLETES, ACARREOS, ELEVACIÓN, CONEXIONES, PRUEBAS, EQUIPO Y MANO DE OBRA.</t>
  </si>
  <si>
    <t xml:space="preserve">SUMINISTRO Y COLOCACIÓN DE LUMINARIA TIPO REFLECTOR FLOODLIGHT  MONTAJE EN CRUCETA, A UNA ALTURA DE 12.00m,TECNOLOGÍA LED 600W, FLUJO LUMINOSO MÍNIMO DE 72,000 LM. DISTRIBUCIÓN FOTOMÉTRICA CON ÁNGULO DE APERTURA 30°, CON UNA TEMPERATURA DE COLOR CORRELACIONADA PROMEDIO (CCT) DE 5700K Y UN ÍNDICE DE REPRODUCCIÓN CROMÁTICA (CRI) MÍNIMO DE 80.  EL GRADO DE HERMETICIDAD REQUERIDO ES IP65 PARA CADA UNO DE LOS MÓDULOS LED Y GRADO DE RESISTENCIA AL IMPACTO IK-08. EL LUMINARIO DEBERÁ OPERAR A UN RANGO DE VOLTAJE DE 120 A 277 VOLTS. MODELO. 86801, INCLUYE: HERRAMIENTA, SUMINISTRO, FLETES, ACARREOS, ELEVACIÓN, CONEXIONES, PRUEBAS, EQUIPO Y MANO DE OBRA. </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</si>
  <si>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</si>
  <si>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SUMINISTRO Y COLOCACIÓN DE POSTE DE SECCIÓN CIRCULAR  TIPO CÓNICO PARA ALUMBRADO PÚBLICO DE 9.0 M DE ALTURA, PUNTA POSTE CON NIPLE PARA MONTAJE DE CRUCETA DE DIÁMETRO SEGÚN ESPECIFICACIÓN DE CRUCETA CLT-22A PARA 2 REFLECTORES Y CON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</si>
  <si>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CÓNICO PARA ALUMBRADO PÚBLICO DE 12.0 M DE ALTURA, PUNTA POSTE CON NIPLE PARA MONTAJE DE CRUCETA DE DIÁMETRO SEGÚN ESPECIFICACIÓN DE CRUCETA CLT-24A PARA 4 REFLECTORES Y CON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</si>
  <si>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</si>
  <si>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ANCLA</t>
    </r>
    <r>
      <rPr>
        <sz val="8"/>
        <color indexed="8"/>
        <rFont val="Isidora Bold"/>
      </rPr>
      <t xml:space="preserve"> PARA POSTE METÁLICO DE 0.40X0.40X1.50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</si>
  <si>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CRUCETA PARA MONTAJE DE 2 REFLECTORES EN PUNTA POSTE CAT.  CLT-22A MARCA PEC DE PUEBLA, PINTURA PRAIMER ANTICORROSIVA ROJO OXIDO Y PINTURA PARA ACABADO SEGÚN COLOR ACORDADO CON LA SUPERVISIÓN DE OBRA, INCLUYE: HERRAMIENTA, SUMINISTRO, FLETES, ACARREOS, ELEVACIÓN, PLOMEADO, EQUIPO Y MANO DE OBRA.</t>
  </si>
  <si>
    <t>SUMINISTRO Y COLOCACIÓN DE CRUCETA PARA MONTAJE DE 4 REFLECTORES EN PUNTA POSTE CAT.  CLT-24A MARCA PEC DE PUEBLA, PINTURA PRAIMER ANTICORROSIVA ROJO OXIDO Y PINTURA PARA ACABADO SEGÚN COLOR ACORDADO CON LA SUPERVISIÓN DE OBRA, INCLUYE: HERRAMIENTA, SUMINISTRO, FLETES, ACARREOS, ELEVACIÓN, PLOMEADO, EQUIPO Y MANO DE OBRA.</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</si>
  <si>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</si>
  <si>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</si>
  <si>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</si>
  <si>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t>SUMINISTRO E INSTALACIÓN DE CONTROL PARA ALUMBRADO GENERAL Y CANCHAS INTEGRADO POR: (1) GABINETE CLASIFICACIÓN NEMA 4X (IP66), DE DIMENSIONES MÍNIMAS 80 X 60 X 30 CM, CON RECUBRIMIENTO DE PINTURA EN POLIÉSTER TEXTURIZADO COLOR RAL7035, CON CHAPA MARCA SOUTHCO MODELO E3-110-25, (2) CONTACTORES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CONTACTOR ELECTROMAGNÉTICO 3 POLOS, SIN GABINETE, TAMAÑO NEMA 2 PARA 60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(2) INTERRUPTORES DIGITALES DE RELOJ MCA. TORK CAT. E101B. INCLUYE: HERRAMIENTA, CABLEADO INTERNO, SUMINISTRO DE MATERIALES, ACARREOS, ELEVACIÓN, MATERIALES PARA SUJECIÓN, MANO DE OBRA, CONEXIÓN Y PRUEBAS.</t>
  </si>
  <si>
    <t xml:space="preserve">SUMINISTRO E INSTALACIÓN DE TABLERO PRINCIPAL INTEGRADO POR CENTRO DE CARGA QOD 12 POLOS, 125A, 2F-3H, DE SOBREPONER MARCA SQUARE D CAT.QO112L125GRB O SIMILIAR, INCLUYE: (2) INTERRUPTORES TERMO MAGNÉTICO ENCHUFABLE DE 2 X 30 AMP, CAPACIDAD INTERRUPTIVA, 10 KA, 60 HZ, CON TERMINALES PARA CONECTAR CON CONDUCTORES DE CU O AL, DE LÍNEA Y CARGA, CALIBRE MÍNIMO 14 AWG, CALIBRE MÁXIMO 3/0 AWG. TEMPERATURA AMBIENTE DE FUNCIONAMIENTO 40°C. QUE CUMPLA CON LA NORMA NOM-001-SEDE, (1) INTERRUPTOR TERMO MAGNÉTICO ENCHUFABLE DE 2 X 125 AMP, CAPACIDAD INTERRUPTIVA, 10 KA, 60 HZ, CON TERMINALES PARA CONECTAR CON CONDUCTORES DE CU O AL, DE LÍNEA Y CARGA, CALIBRE MÍNIMO 14 AWG, CALIBRE MÁXIMO 3/0 AWG. TEMPERATURA AMBIENTE DE FUNCIONAMIENTO 40°C. QUE CUMPLA CON LA NORMA NOM-001-SEDE, (1) INTERRUPTOR TERMO MAGNÉTICO ENCHUFABLE DE 2 X 60 AMP, CAPACIDAD INTERRUPTIVA, 10 KA, 60 HZ, CON TERMINALES PARA CONECTAR CON CONDUCTORES DE CU O AL, DE LÍNEA Y CARGA, CALIBRE MÍNIMO 14 AWG, CALIBRE MÁXIMO 3/0 AWG. TEMPERATURA AMBIENTE DE FUNCIONAMIENTO 40°C. QUE CUMPLA CON LA NORMA NOM-001-SEDE, (1) INTERRUPTOR TERMO MAGNÉTICO ENCHUFABLE DE 2 X 20 AMP, CAPACIDAD INTERRUPTIVA, 10 KA, 60 HZ, CON TERMINALES PARA CONECTAR CON CONDUCTORES DE CU O AL, DE LÍNEA Y CARGA, CALIBRE MÍNIMO 14 AWG, CALIBRE MÁXIMO 3/0 AWG. TEMPERATURA AMBIENTE DE FUNCIONAMIENTO 40°C. QUE CUMPLA CON LA NORMA NOM-001-SEDE.  INCLUYE: HERRAMIENTA,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</si>
  <si>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</si>
  <si>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</si>
  <si>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</si>
  <si>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TAPONADO DE DUCTOS EN EL REGISTRO DE ALUMBRADO DE 41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</si>
  <si>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</si>
  <si>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</si>
  <si>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</si>
  <si>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MÚLTIPLE EN BAJA TENSIÓN 600 (6V),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</si>
  <si>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</si>
  <si>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</si>
  <si>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</si>
  <si>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</si>
  <si>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</si>
  <si>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SUMINISTRO Y COLOCACIÓN DE TRANSFORMADOR MONOFASICO 25 KVA 2 HILOS 23 KV/120-240V Δ/Y INTEGRADO POR (2) ADAPTADORES PARA ATERRIZAR PANTALLA, 23 KV, 200 A, PARA CAL. 1/0 AWG, (2) CONECTORES SEPARABLES TIPO CODO OPERACIÓN CON CARGA, 23 KV, 200 A, CON PUNTO DE PRUEBA PARA CAL. 1/0 AWG, (2) BOQUILLAS TIPO INSERTO, 23 KV, 200 A, OCC, CAT. 2701A4. INCLUYE:  HERRAMIENTA, SUMINISTRO, FLETES, ACARREOS, ELEVACIÓN, CONEXIONES, PRUEBAS, EQUIPO Y MANO DE OBRA.</t>
  </si>
  <si>
    <t xml:space="preserve">CASETA Y SANITARIOS </t>
  </si>
  <si>
    <t>SUMINISTRO E INSTALACIÓN DE CABLE DE ACERO CON RECUBRIMIENTO DE COBRE TIPO CONDUCLAD ACS7 NO. 9 (46.44 MM2) MCA.  CONDUMEX  O  SIMILAR, INCLUYE: HERRAMIENTA, MATERIALES,  DESPERDICIOS,  EQUIPO Y MANO DE OBRA.</t>
  </si>
  <si>
    <t>SUMINISTRO Y COLOCACIÓN DE APAGADOR SENCILLO CON PLACA QUE INCLUYE: CAJA CUADRADA PVC Y TAPA REALZADA, RANURAS, NIVELACION, CONEXIÓN Y PRUEBAS.</t>
  </si>
  <si>
    <t xml:space="preserve">PZ </t>
  </si>
  <si>
    <t>SUMINISTRO Y COLOCACIÓN DE CONTACTO DOBLE MONOPOLAR CON PLACA QUE INCLUYE: CAJA CUADRADA PVC Y TAPA REALZADA, RANURAS, NIVELACION, CONEXIÓN Y PRUEBAS.</t>
  </si>
  <si>
    <t>SUMINISTRO E INSTALACIÓN DE CABLE DE COBRE THHW, 600 V, CAL. 12 MONOPOLAR COLOR BLANCO, MARCA CONDUMEX O SIMILAR, INCLUYE: HERRAMIENTA, MATERIALES, CONEXIÓN, PRUEBAS, EQUIPO Y MANO DE OBRA</t>
  </si>
  <si>
    <t>SUMINISTRO E INSTALACIÓN DE CABLE DE COBRE THHW, 600 V, CAL. 12 MONOPOLAR COLOR NEGRO, MARCA CONDUMEX O SIMILAR, INCLUYE: HERRAMIENTA, MATERIALES, CONEXIÓN, PRUEBAS, EQUIPO Y MANO DE OBRA</t>
  </si>
  <si>
    <t>SUMINISTRO E INSTALACIÓN DE CABLE DE COBRE THHW, 600 V, CAL. 12 MONOPOLAR COLOR VERDE, MARCA CONDUMEX O SIMILAR, INCLUYE: HERRAMIENTA, MATERIALES, CONEXIÓN, PRUEBAS, EQUIPO Y MANO DE OBRA</t>
  </si>
  <si>
    <t>SUMINISTRO E INSTALACIÓN DE ALIMENTACION A CASETA DE VIGILANCIA INTEGRADO POR CENTRO DE CARGA QOD 8 POLOS, 100A, 2F-3H, DE EMPOTRAR MARCA SQUARE D CAT.QOD8F O SIMILIAR, INCLUYE: (3) INTERRUPTORES TERMO MAGNÉTICO ENCHUFABLE DE 1 X 20 AMP, CAPACIDAD INTERRUPTIVA, 10 KA, 60 HZ, CON TERMINALES PARA CONECTAR CON CONDUCTORES DE CU O AL, DE LÍNEA Y CARGA, CALIBRE MÍNIMO 14 AWG, CALIBRE MÁXIMO 3/0 AWG. TEMPERATURA AMBIENTE DE FUNCIONAMIENTO 40°C. QUE CUMPLA CON LA NORMA NOM-001-SEDE, (2) INTERRUPTORES TERMO MAGNÉTICO ENCHUFABLE DE 1 X 10 AMP, CAPACIDAD INTERRUPTIVA, 10 KA, 60 HZ, CON TERMINALES PARA CONECTAR CON CONDUCTORES DE CU O AL, DE LÍNEA Y CARGA, CALIBRE MÍNIMO 14 AWG, CALIBRE MÁXIMO 3/0 AWG. TEMPERATURA AMBIENTE DE FUNCIONAMIENTO 40°C. QUE CUMPLA CON LA NORMA NOM-001-SEDE.  INCLUYE: HERRAMIENTA, CABLEADO INTERNO, SUMINISTRO DE MATERIALES, ACARREOS, ELEVACIÓN, MATERIALES PARA SUJECIÓN, MANO DE OBRA, CONEXIÓN Y PRUEBAS.</t>
  </si>
  <si>
    <t>SUMINISTRO Y COLOCACIÓN  DE LUMINARIO TECNOLOGÍA LED 15W, FLUJO LUMINOSO MÍNIMO DE 1,125 LM. DISTRIBUCIÓN FOTOMÉTRICA CON ÁNGULO DE APERTURA 120°, CON UNA TEMPERATURA DE COLOR CORRELACIONADA PROMEDIO (CCT) DE 4000K Y UN ÍNDICE DE REPRODUCCIÓN CROMÁTICA (CRI) MÍNIMO DE 80.  EL GRADO DE HERMETICIDAD REQUERIDO ES IP20 PARA CADA UNO DE LOS MÓDULOS LED. EL LUMINARIO DEBERÁ OPERAR A UN RANGO DE VOLTAJE DE 120 A 240 VOLTS. MODELO. 86492 O SIMILAR,  MONTAJE EN LOSA A 3 M DE ALTURA. INCLUYE: HERRAMIENTA, SUMINISTRO, FLETES, ACARREOS, ELEVACIÓN, CONEXIONES, PRUEBAS, EQUIPO Y MANO DE OBRA.</t>
  </si>
  <si>
    <t xml:space="preserve">SUMINISTRO Y COLOCACIÓN  DE LUMINARIA HERMETICA TECNOLOGÍA LED 58W, FLUJO LUMINOSO MÍNIMO DE 6,960 LM. DISTRIBUCIÓN FOTOMÉTRICA CON ÁNGULO DE APERTURA 115°, CON UNA TEMPERATURA DE COLOR CORRELACIONADA PROMEDIO (CCT) DE 4000K Y UN ÍNDICE DE REPRODUCCIÓN CROMÁTICA (CRI) MÍNIMO DE 80.  EL GRADO DE HERMETICIDAD REQUERIDO ES IP65 PARA CADA UNO DE LOS MÓDULOS LED Y GRADO DE RESISTENCIA AL IMPACTO IK-08. EL LUMINARIO DEBERÁ OPERAR A UN RANGO DE VOLTAJE DE 120 A 277 VOLTS. MODELO. 80575 O SIMILAR.  INCLUYE: HERRAMIENTA, SUMINISTRO, FLETES, ACARREOS, ELEVACIÓN, CONEXIONES, PRUEBAS, EQUIPO Y MANO DE OBRA. </t>
  </si>
  <si>
    <t>SUMINISTRO E INSTALACIÓN DE CAJA CUADRADA DE PVC CON TAPA PARA TUBO DE 21 MM, INCLUYE: HERRAMIENTA, MATERIAL, DESPERDICIO, ACARREO AL SITIO DE COLOCACIÓN, FIJACION A ESTRUCTURA Y MANO DE OBRA.</t>
  </si>
  <si>
    <t>MURETE DE MEDICIÓN</t>
  </si>
  <si>
    <t>MURO DE BLOCK DE JALCRETO SÓLIDO, DE 14 CM DE ESPESOR PROMEDIO, A SOGA, CON BLOCK 11 X 14 X 28 CM, ACABADO COMÚN, ASENTADO CON MORTERO CEMENTO-ARENA EN PROPORCIÓN 1:3, INCLUYE: TRAZO, NIVELACIÓN, PLOMEO, ANDAMIOS, MATERIALES, DESPERDICIOS, MANO DE OBRA, LIMPIEZA, ACARREO DE MATERIALES AL SITIO DE SU UTILIZACIÓN A CUALQUIER ALTURA Y HERRAMIENTA.</t>
  </si>
  <si>
    <t>APLANADO DE 2 CM DE ESPESOR EN MURO CON MORTERO CEMENTO-ARENA 1:4, ACABADO APALILLADO,  INCLUYE: MATERIALES, ACARREOS, DESPERDICIOS, MANO DE OBRA, PLOMEADO, NIVELADO, REGLEADO, RECORTES, MANO DE OBRA, EQUIPO Y HERRAMIENTA.</t>
  </si>
  <si>
    <t>BOQUILLA DE 15 A 20 CM DE ANCHO, CON MORTERO CEMENTO ARENA PROPORCIÓN 1:3, TERMINADO APALILLADO, EN APERTURA DE VANOS DE PUERTAS Y VENTANAS, INCLUYE: SUMINISTRO, PULIDO, MANO DE OBRA, HERRAMIENTA Y EQUIPO.</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</si>
  <si>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</si>
  <si>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PINTURA VINÍLICA LÍNEA VINIMEX PREMIUM DE COMEX A DOS MANOS DE 0.00 M A 3.00 M, EN CUALQUIER COLOR, LIMPIANDO Y PREPARANDO LA SUPERFICIE CON SELLADOR, INCLUYE: MATERIALES, ANDAMIOS, MANO DE OBRA, EQUIPO Y HERRAMIENTA.</t>
  </si>
  <si>
    <t>PUERTAS FABRICADAS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</si>
  <si>
    <t>SUMINISTRO E INSTALACIÓN DE REGISTRO DE CONCRETO HIDRAULICO PARA MEDIA TENSION, NORMA CFE-BTMRMTB3 DE 166X119X90 CM CON TAPA, MARCO Y CONTRAMARCO DE FIERRO ANGULO GALVANIZADO POR INMERSION EN CALIENTE, MARCA CENMEX O SIMILAR, INCLUYE: HERRAMIENTA, SUMINISTRO, FLETES, MANIOBRAS DE CARGA Y DESCARGA, EQUIPO Y MANO DE OBRA.</t>
  </si>
  <si>
    <t>ÁREAS VERDES</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</si>
  <si>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</si>
  <si>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LLUVIA DE ORO  DE MÍNIMO 2.00 M DE ALTURA Y 2" DE DIÁMETRO EN TRONCO, INCLUYE: HERRAMIENTA, EXCAVACIÓN, CAPA  DE TIERRA VEGETAL, AGUA PARA RIEGO, MANO DE OBRA, RIEGO Y CUIDADOS POR 30 DÍAS.</t>
  </si>
  <si>
    <t>SUMINISTRO Y PLANTACIÓN DE ÁRBOL JACARANDA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</si>
  <si>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</si>
  <si>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Y PLANTACIÓN DE PLANTA IPOMEA MORADA DE LARGO PROMEDIO, INCLUYE:  EXCAVACIÓN, CAPA  DE TIERRA VEGETAL, AGUA PARA RIEGO, HERRAMIENTA, MANO DE OBRA, RIEGO Y CUIDADOS POR 30 DÍAS.</t>
  </si>
  <si>
    <t>SUMINISTRO Y PLANTACIÓN DE PLANTA IPOMEA DE LARGO PROMEDIO, INCLUYE:  EXCAVACIÓN, CAPA  DE TIERRA VEGETAL, AGUA PARA RIEGO, HERRAMIENTA, MANO DE OBRA, RIEGO Y CUIDADOS POR 30 DÍAS.</t>
  </si>
  <si>
    <t>SUMINISTRO Y PLANTACIÓN DE PLANTA ROMERO DE HASTA 30 A 50 CM DE LARGO, INCLUYE: HERRAMIENTA, EXCAVACIÓN, CAPA DE TIERRA VEGETAL, AGUA PARA RIEGO, MANO DE OBRA Y CUIDADOS POR 30 DÍAS.</t>
  </si>
  <si>
    <t>SUMINISTRO Y PLANTACIÓN DE PLANTA AGAPANDO DE HASTA 30 A 50 CM DE LARGO, INCLUYE: HERRAMIENTA, EXCAVACIÓN, CAPA DE TIERRA VEGETAL, AGUA PARA RIEGO, MANO DE OBRA Y CUIDADOS POR 30 DÍAS.</t>
  </si>
  <si>
    <t>SUMINISTRO Y PLANTACIÓN DE PLANTA WEDELIA DE HASTA 30 A 50 CM DE LARGO, INCLUYE: HERRAMIENTA, EXCAVACIÓN, CAPA DE TIERRA VEGETAL, AGUA PARA RIEGO, MANO DE OBRA Y CUIDADOS POR 30 DÍAS.</t>
  </si>
  <si>
    <t>SUMINISTRO Y COLOCACIÓN DE TIERRA VEGETAL PREPARADA PARA JARDINERÍA, INCLUYE: SUMINISTRO, ACARREO, COLOCACIÓN, MANO DE OBRA, EQUIPO Y HERRAMIENTA.</t>
  </si>
  <si>
    <t>MURO</t>
  </si>
  <si>
    <t>APLANADO DE 2.00 CM DE ESPESOR EN MURO CON MORTERO CEMENTO-ARENA 1:4, ACABADO APALILLADO FINO, INCLUYE: HERRAMIENTA, MATERIALES, ACARREOS, DESPERDICIOS, MANO DE OBRA, ANDAMIOS, PLOMEADO, NIVELADO, REGLEADO, RECORTES, EQUIPO Y MANO DE OBRA.</t>
  </si>
  <si>
    <t>SUMINISTRO Y APLICACIÓN DE PINTURA VINÍLICA LÍNEA VINIMEX PREMIUM DE COMEX O SIMILAR A DOS MANOS, EN CUALQUIER COLOR, LIMPIANDO Y PREPARANDO LA SUPERFICIE CON SELLADOR, INCLUYE: MATERIALES, ANDAMIOS, MANO DE OBRA, EQUIPO Y HERRAMIENTA.</t>
  </si>
  <si>
    <t>BOQUILLA DE 15 A 20 CM DE ANCHO, CON MORTERO CEMENTO ARENA PROPORCIÓN 1:3, TERMINADO PULIDO Y/O APALILLADO, EN APERTURA DE VANOS DE PUERTAS, VENTANAS Y/O PRETILES, INCLUYE: HERRAMIENTA, SUMINISTRO, ACABADO,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</si>
  <si>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</si>
  <si>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COLOCACIÓN DE PLACA DE POLIESTIRENO DE 14 CM DE ANCHO Y 3/4" DE ESPESOR, EN JUNTA CONSTRUCTIVA DE MURO, INCLUYE: HERRAMIENTA, CHAFLÁN, MATERIALES, CORTES, AJUSTES, FIJACIÓN, FLETES, ACARREOS, DESPERDICIOS Y MANO DE OBRA.</t>
  </si>
  <si>
    <t>LIMPIEZA</t>
  </si>
  <si>
    <t>LIMPIEZA GRUESA DE OBRA, INCLUYE: ACARREO A BANCO DE OBRA, MANO DE OBRA, EQUIPO Y HERRAMIENTA.</t>
  </si>
  <si>
    <t xml:space="preserve">SUMINISTRO Y PLANTACIÓN DE ÁRBOL OLIVO NEGRO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</si>
  <si>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</si>
  <si>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</si>
  <si>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</si>
  <si>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BANQUETAS, CRUCES PEATONALES Y ACCESIBILIDAD UNIVERSAL</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</si>
  <si>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</si>
  <si>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</si>
  <si>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</si>
  <si>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</si>
  <si>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</si>
  <si>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</si>
  <si>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</si>
  <si>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</si>
  <si>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</si>
  <si>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</si>
  <si>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</si>
  <si>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</si>
  <si>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</si>
  <si>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D</t>
  </si>
  <si>
    <t>D1</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</si>
  <si>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</si>
  <si>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</si>
  <si>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</si>
  <si>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ÁREA DE PÍCNIC</t>
  </si>
  <si>
    <t>PISO DE CONCRETO</t>
  </si>
  <si>
    <t>GUARNICIÓN TIPO "I" EN SECCIÓN 15 X 30 CM DE ALTURA A BASE DE CONCRETO PREMEZCLADO F'C= 200 KG/CM2., T.M.A. 19 MM., R.N., ACABADO COMÚN EN COSTADOS Y PULIDO EN CORONA, INCLUYE: HERRAMIENTA, CIMBRA, DESCIMBRA, COLADO, CURADO, MATERIALES, EQUIPO Y MANO DE OBRA.</t>
  </si>
  <si>
    <t>PISO DE CONCRETO PREMEZCLADO F'C= 200 KG/CM2, T.MA. 3/4", CON AGREGADO INTEGRAL DE GRANO DE MÁRMOL H3 DEL #3 (5 KG POR 1 M2) R.N. DE 10 CM DE ESPESOR, COLOR NATURAL, ACABADO LAVADO, INCLUYE: HERRAMIENTA, ACARREOS, PREPARACIÓN DE LA SUPERFICIE, CIMBRA, DESCIMBRA, NIVELACIÓN, COLADO, VIBRADO, CURADO, MATERIALES, EQUIPO Y MANO DE OBRA.</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</si>
  <si>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</si>
  <si>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</si>
  <si>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ÁREA DE CALISTENIA</t>
  </si>
  <si>
    <t>PISO DE CONCRETO PREMEZCLADO F'C= 200 KG/CM2, T.MA. 3/4", R.N. DE 10 CM DE ESPESOR, CON COLOR INTEGRAL MORADO AL 4%, ACABADO PULIDO, INCLUYE: HERRAMIENTA, ACARREOS, PREPARACIÓN DE LA SUPERFICIE, CIMBRA, DESCIMBRA, NIVELACIÓN, COLADO, VIBRADO, CURADO, MATERIALES, EQUIPO Y MANO DE OBRA.</t>
  </si>
  <si>
    <t>SUMINISTRO Y COLOCACIÓN  DE MÓDULO DE EJERCICIO TIPO "GIMNASIO MULTIUSOS", MODELO INP-G905 O SIMILAR EN CALIDAD, MEDIDAS: 3.30 X 4.10 X 2.30 M, INCLUYE: HERRAMIENTA, MATERIALES, ACARREOS, FIJACIÓN, EQUIPO Y MANO DE OBRA.</t>
  </si>
  <si>
    <t>SUMINISTRO Y COLOCACIÓN  DE MÓDULO DE EJERCICIO TIPO "ABDOMINAL DOBLE", MODELO INP-G001 O SIMILAR EN CALIDAD, MEDIDAS: 1.30 X 1.30 X 0.60 M, INCLUYE: HERRAMIENTA, MATERIALES, ACARREOS, FIJACIÓN A DADO DE CONCRETO, EQUIPO Y MANO DE OBRA.</t>
  </si>
  <si>
    <t>SUMINISTRO Y COLOCACIÓN  DE MÓDULO DE EJERCICIO TIPO "BARRAS Y ESCALONES", MODELO INP-TEBE04 O SIMILAR EN CALIDAD, MEDIDAS: 2.00 X 1.00 X 1.30 M, INCLUYE: HERRAMIENTA, MATERIALES, ACARREOS, FIJACIÓN A DADO DE CONCRETO, EQUIPO Y MANO DE OBRA.</t>
  </si>
  <si>
    <t>SUMINISTRO Y COLOCACIÓN  DE MÓDULO DE EJERCICIO TIPO "CAMINADORA", MODELO INP-G902 O SIMILAR EN CALIDAD, MEDIDAS: 1.50 X 0.50 X 1.20 M, INCLUYE: HERRAMIENTA, MATERIALES, ACARREOS, FIJACIÓN A DADO DE CONCRETO, EQUIPO Y MANO DE OBRA.</t>
  </si>
  <si>
    <t>SUMINISTRO Y COLOCACIÓN  DE MÓDULO DE EJERCICIO TIPO "PRENSA PECHO EN BARRA", MODELO INP-G502 O SIMILAR EN CALIDAD, MEDIDAS: 0.80 X 1.70 X 1.80 M, INCLUYE: HERRAMIENTA, MATERIALES, ACARREOS, FIJACIÓN A DADO DE CONCRETO, EQUIPO Y MANO DE OBRA.</t>
  </si>
  <si>
    <t>SUMINISTRO Y COLOCACIÓN  DE MÓDULO DE EJERCICIO TIPO "ELÍPTICA", MODELO INP-G301 O SIMILAR EN CALIDAD, MEDIDAS: 1.10 X 1.40 X 1.50 M, INCLUYE: HERRAMIENTA, MATERIALES, ACARREOS, FIJACIÓN A DADO DE CONCRETO, EQUIPO Y MANO DE OBRA.</t>
  </si>
  <si>
    <t>SUMINISTRO Y COLOCACIÓN  DE MÓDULO DE GIMNASIO, MODELO INP-G637 O SIMILAR EN CALIDAD, MEDIDAS: 3.05 X 1.90 X 2.15 M, INCLUYE: HERRAMIENTA, MATERIALES, ACARREOS, FIJACIÓN A DADO DE CONCRETO, EQUIPO Y MANO DE OBRA.</t>
  </si>
  <si>
    <t>ÁREA DE JUEGOS INFANTILES</t>
  </si>
  <si>
    <t>PISO AMORTIGUANTE</t>
  </si>
  <si>
    <t>FIRME DE 8 CM DE ESPESOR DE CONCRETO PREMEZCLADO F´C= 150 KG/CM2, ACABADO COMÚN, INCLUYE: CIMBRA, DESCIMBRA, COLADO, CURADO, SUMINISTRO DE MATERIALES, DESPERDICIOS Y  MANO DE OBRA, EQUIPO Y HERRAMIENTA.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</si>
  <si>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</si>
  <si>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SUMINISTRO Y COLOCACIÓN  DE MÓDULO DE JUEGO TIPO "MÓDULO MULTIFUNCIONAL", MODELO RD-ES800 O SIMILAR EN CALIDAD, MEDIDAS: 9.90 X 4.00 X 2.30 M, INCLUYE: HERRAMIENTA, MATERIALES, ACARREOS, FIJACIÓN, EQUIPO Y MANO DE OBRA.</t>
  </si>
  <si>
    <t>SUMINISTRO Y COLOCACIÓN  DE MÓDULO DE JUEGO TIPO "SERIE MEDIA ESFERA", MODELO RD-E233 O SIMILAR EN CALIDAD, MEDIDAS: 4.04 X 4.04 X 2.20 M, INCLUYE: HERRAMIENTA, MATERIALES, ACARREOS, FIJACIÓN, EQUIPO Y MANO DE OBRA.</t>
  </si>
  <si>
    <t>SUMINISTRO Y COLOCACIÓN  DE MÓDULO DE JUEGO TIPO "SERIE BASIC", MODELO RD-P210 O SIMILAR EN CALIDAD, MEDIDAS: 6.50 X 4.40 X 3.30 M, INCLUYE: HERRAMIENTA, MATERIALES, ACARREOS, FIJACIÓN A DADO DE CONCRETO, EQUIPO Y MANO DE OBRA.</t>
  </si>
  <si>
    <t>PISTA DE TROTE</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</si>
  <si>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</si>
  <si>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CARPETA ASFÁLTICA</t>
  </si>
  <si>
    <t>SUMINISTRO Y COLOCACIÓN MANUAL DE ASFALTO EN ÁREAS MUY REDUCIDAS DE 5 CM DE ESPESOR,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</si>
  <si>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SEÑALAMIENTO HORIZONTAL</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</si>
  <si>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</si>
  <si>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ANDADORES</t>
  </si>
  <si>
    <t>MURO DE BLOCK DE JALCRETO DE 11X14X28 CM A TEZÓN, ASENTADO CON MORTERO CEMENTO-ARENA 1:3, ACABADO COMÚN, INCLUYE: TRAZO, NIVELACIÓN, PLOMEO, MATERIALES, DESPERDICIOS, MANO DE OBRA, HERRAMIENTA, ANDAMIOS, EQUIPO Y ACARREOS.</t>
  </si>
  <si>
    <t>CONCRETO HECHO EN OBRA DE F'C= 150 KG/CM2, T.MA. 3/4", R.N., INCLUYE: HERRAMIENTA, ELABORACIÓN DE CONCRETO, ACARREOS, COLADO, VIBRADO, EQUIPO Y MANO DE OBRA.</t>
  </si>
  <si>
    <t>FORJADO DE ESCALONES</t>
  </si>
  <si>
    <t>FORJADO DE ESCALÓN DE 30 CM DE ANCHO Y PERALTE PROMEDIO DE 15 CM A 18 CM, ELABORADO A BASE DE CONCRETO F´C= 200 KG/CM2, T.M.A. 19 MM, CON AGREGADO INTEGRAL DE GRANO DE MARMOL #3 (5 KG/M2), ACABADO LAVADO EN TODAS SUS CARAS, INCLUYE: HERRAMIENTA, MATERIAL, LOSA DE ASENTAMIENTO DE 10 CM DE ESPESOR A BASE DE CONCRETO F´C= 200 KG/CM2, T.M.A. 19 MM, DESPERDICIOS, CIMBRA, COLADO, CURADO, DESCIMBRA, EQUIPO Y MANO DE OBRA.</t>
  </si>
  <si>
    <t>PISOS DE CONCRETO</t>
  </si>
  <si>
    <t>PISO DE CONCRETO PREMEZCLADO F'C= 200 KG/CM2 CON AGREGADO INTEGRAL DE GRANO DE MÁRMOL H3 DEL #3 (5 KG POR 1 M2), DE 10 CM DE ESPESOR, ACABADO LAVADO, INCLUYE: HERRAMIENTA, ACARREOS, PREPARACIÓN DE LA SUPERFICIE, NIVELACIÓN, CIMBRADO, DESCIMBRADO,  COLADO, VIBRADO, SUMINISTRO DE MATERIALES, EQUIPO Y MANO DE OBRA.</t>
  </si>
  <si>
    <t>SUMINISTRO Y COLOCACIÓN  DE BANCA DE PTR RD-312B O SIMILAR EN CALIDAD, MEDIDAS: 1.50 X 0.60 X 0.95 M, INCLUYE: HERRAMIENTA, MATERIALES, ACARREOS, FIJACIÓN, EQUIPO Y MANO DE OBRA.</t>
  </si>
  <si>
    <t>RAMPAS DE ACCESO UNIVERSAL</t>
  </si>
  <si>
    <t>MUROS DE CONTENCIÓN</t>
  </si>
  <si>
    <t>MURO DE BLOCK DE JALCRETO DE 11X14X28 CM A SOGA, ASENTADO CON MORTERO CEMENTO-ARENA 1:3, ACABADO COMÚN, INCLUYE: TRAZO, NIVELACIÓN, PLOMEO, MATERIALES, DESPERDICIOS, MANO DE OBRA, HERRAMIENTA, ANDAMIOS, EQUIPO Y ACARREOS.</t>
  </si>
  <si>
    <t>APLANADO DE 1 CM DE ESPESOR  EN MURO CON MORTERO CEMENTO-ARENA 1:3, ACABADO APALILLADO FINO, INCLUYE: MATERIALES, ACARREOS, DESPERDICIOS, MANO DE OBRA, PLOMEADO, NIVELADO, REGLEADO, RECORTES, MANO DE OBRA, EQUIPO Y HERRAMIENTA.</t>
  </si>
  <si>
    <t>BOQUILLA DE 15 A 20 CM DE ANCHO, CON MORTERO CEMENTO ARENA PROPORCIÓN 1:3, TERMINADO APALILLADO, INCLUYE: MATERIALES, ACARREOS, DESPERDICIOS, MANO DE OBRA, PLOMEADO, NIVELADO, REGLEADO, RECORTES, MANO DE OBRA, EQUIPO Y HERRAMIENTA.</t>
  </si>
  <si>
    <t>BOQUILLA DE 28 A 32 CM DE ANCHO, CON MORTERO CEMENTO ARENA PROPORCIÓN 1:3, TERMINADO APALILLADO, INCLUYE: MATERIALES, ACARREOS, DESPERDICIOS, MANO DE OBRA, PLOMEADO, NIVELADO, REGLEADO, RECORTES, MANO DE OBRA, EQUIPO Y HERRAMIENTA.</t>
  </si>
  <si>
    <t>SUMINISTRO Y COLOCACIÓN DE CONCRETO PREMEZCLADO F'C=200 KG/CM2, R.N., T.M.A. 19 MM EN RAMPA PEATONAL DE 10 CM DE ESPESOR PROMEDIO EN BANQUETAS Y/O ANDADORES CON PENDIENTE MÁXIMA DEL 6%, ACABADO LAVADO, CON GRANO DE MARMOL #3 (5KG POR 1 M2) , INCLUYE: CIMBRA, DESCIMBRA, COLADO, CURADO, MATERIALES, MANO DE OBRA, EQUIPO Y HERRAMIENTA.</t>
  </si>
  <si>
    <t>PISO DE 10 CM DE ESPESOR A BASE DE CONCRETO PREMEZCLADO  F'C= 200 KG/CM2, T.M.A. 3/4", ACABADO LAVADO, CON GRANO DE MARMOL #3 (5KG POR 1 M2), INCLUYE: HERRAMIENTA, SUMINISTRO DE MATERIALES, AGUA, DESPERDICIOS, ACARREOS, REGLEADO, ACABADO, CIMBRA EN FRONTERAS, DESCIMBRA, COLADO, CURADO, REMATES, MUESTREADO, EQUIPO Y MANO DE OBRA.</t>
  </si>
  <si>
    <t>BARANDALES</t>
  </si>
  <si>
    <t>SUMINISTRO, HABILITADO Y COLOCACIÓN DE PERFIL PTR DE 2 X 2 X 1/4", SOLERA DE 3 X 1/4" Y2 X 1/4" , PARA FABRICACIÓN DE BARANDAL SEGÚN DISEÑO, FIJADA CON PLACA DE 1/2" A-36 DE 15 CM. DE ANCHO, AHOGADA EN LOSA Y ANCLAS DE REDONDO LISO DE 1/2'' @ 20 CM. INCLUYE: UNA MANO DE PRIMARIO ANTICORROSIVO, DOS MANOS DE PINTURA DE ESMALTE ALQUIDÁLICO, COLOR S. M. A., PLACAS BASE PARA FIJAR BARANDAL, MATERIALES, MANO DE OBRA, EQUIPO Y HERRAMIENTA.</t>
  </si>
  <si>
    <t>REHABILITACIÓN DE MÓDULOS DE BAÑO</t>
  </si>
  <si>
    <t>ACCESORIOS DE BAÑO</t>
  </si>
  <si>
    <t>SUMINISTRO Y COLOCACIÓN DE BARRA DE SEGURIDAD DE 70 CM FABRICADA EN ACERO INOXIDABLE MODELO B-700S O SIMILAR, FIJADO A PARED MEDIANTE APLICACIÓN CON TAQUETES Y TORNILLOS, INCLUYE: HERRAMIENTA, BARRENOS, ELEMENTOS DE FIJACIÓN, ACARREOS, MATERIALES, EQUIPO Y MANO DE OBRA.</t>
  </si>
  <si>
    <t>SUMINISTRO Y COLOCACIÓN DE DISPENSADOR DE JABÓN, MOD.  FUTURA AC-54000 COLOR INOX SATINADO DE ACERO INOXIDABLE MEDIDAS 20 X 14 X 11 CM O SIMILAR, INCLUYE: MATERIALES, MANO DE OBRA, HERRAJES DE FIJACIÓN Y HERRAMIENTA.</t>
  </si>
  <si>
    <t>SUMINISTRO  Y  COLOCACIÓN DE LLAVE TEMPORIZADORA A MURO O SIMILAR, MODELO 25.2518.21 CROMO O SIMILAR, INCLUYE: MANO DE OBRA, EQUIPO Y HERRAMIENTA.</t>
  </si>
  <si>
    <t>SUMINISTRO Y COLOCACIÓN DE MINGITORIO ECOLÓGICO, MODELO MTA-3004 O SIMILAR, COLOR BLANCO O SIMILAR, INCLUYE: MATERIAL, MANO DE OBRA, EQUIPO Y HERRAMIENTA.</t>
  </si>
  <si>
    <t>SUMINISTRO Y COLOCACIÓN DE FLUXÓMETRO MANUAL PARA W.C. DE 4.8 LPD MODELO 6047121MX.002 O SIMILARES EN CALIDAD, INCLUYE: MATERIALES, MANO DE OBRA, EQUIPO Y HERRAMIENTA.</t>
  </si>
  <si>
    <t>SUMINISTRO Y COLOCACIÓN DE INODORO TAZA CADET FLUX FLOWISE BLANCO, MODELO 1231.020 O SIMILAR, INCLUYE: MATERIAL, MANO DE OBRA, EQUIPO Y HERRAMIENTA.</t>
  </si>
  <si>
    <t>SUMINISTRO Y COLOCACIÓN DE DISPENSADOR DE PAPEL HIGIÉNICO EN ACERO INOXIDABLE SATINADO DE ALTA CALIDAD Y RESISTENCIA, PARA ROLLO DE  HASTA 400 M Y 260 MM DE DIÁMETRO, CERRADURA CON LLAVE Y VISOR FRONTAL DE CARGA, MODELO FUTURA AE26000 O SIMILAR, INCLUYE: HERRAMIENTA, ACCESORIOS PARA INSTALAR, BARRENACIONES, FIJACIONES, MATERIALES, EQUIPO Y MANO DE OBRA.</t>
  </si>
  <si>
    <t>SUMINISTRO Y COLOCACIÓN DE LAVABO DE CERÁMICA VITRIFICADA COLOR BLANCO, SOBRE CUBIERTA RECTANGULAR, CON MEDIDAS DE 60 X 40 CM, MODELO MB-D-396-0 O SIMILAR, INCLUYE: HERRAMIENTA, CONTRA DE REJILLA, MANGUERAS DE 1/2", LLAVES ANGULARES, MATERIALES, EQUIPO Y MANO DE OBRA.</t>
  </si>
  <si>
    <t>SUMINISTRO Y COLOCACIÓN DE BOTE DE BASURA COLOR NEGRO DIMENSIONES DE 31.5 X 29.2 X 21.5 CM, INCLUYE: MANO DE OBRA, EQUIPO Y HERRAMIENTA.</t>
  </si>
  <si>
    <t>SUMINISTRO Y COLOCACIÓN DE ESPEJO FLOTADO RECTANGULAR BISELADO DE 6 MM INCLINACIÓN DE 10 Y DIMENSIONES DE 0.60 M X 0.75 M, INCLUYE: MATERIALES MENORES Y DE CONSUMO,  ELEMENTOS DE FIJACION, MARCO DE ALUMINIO, VINILO, PIJAS, HERRAMIENTAS, LIMPIEZA Y MANO DE OBRA ESPECIALIZADA.</t>
  </si>
  <si>
    <t>SUMINISTRO Y COLOCACIÓN DE MAMPARA LEEDER 12.7 MM., MODELO ESTÁNDAR M1 O SIMILAR, COLOR "LAPIS BLUE" ESTRUCTURADO DE 7 MÓDULOS, CONSISTE EN 1 PUERTA DE 0.55 M X 1.50 M, 1 PANEL L DE 1.05 M X 1.50 M, 2 PUERTAS DE 0.65 M. X 1.50 M., 1 PILASTRA DE 0.35 M X 1.80 M, 2 PLACAS PARA MINGITORIO DE 0.60 M X 1.20 M. INCLUYE: SUMINISTRO DE MATERIALES, HERRAJES DE ACUERDO A LAS DIMENSIONES Y ESPECIFICACIONES DE LAS PUERTAS Y PILASTRAS, ELEVACIONES, ACARREOS, MANO DE OBRA, EQUIPO Y HERRAMIENTA.</t>
  </si>
  <si>
    <t>SUMINISTRO Y COLOCACIÓN DE MAMPARA LEEDER 12.7 MM., MODELO ESTÁNDAR M1 O SIMILAR, COLOR "LAPIS BLUE" ESTRUCTURADO DE 11 MÓDULOS, CONSISTE EN 3 PUERTA DE 0.55 M X 1.50 M, 3 PANEL L DE 1.05 M X 1.50 M, 2 PUERTAS DE 0.65 M. X 1.50 M., 3 PILASTRAS DE 0.30 M X 1.80 M, INCLUYE: SUMINISTRO DE MATERIALES, HERRAJES DE ACUERDO A LAS DIMENSIONES Y ESPECIFICACIONES DE LAS PUERTAS Y PILASTRAS, ELEVACIONES, ACARREOS, MANO DE OBRA, EQUIPO Y HERRAMIENTA.</t>
  </si>
  <si>
    <t>HERRERÍA (PUERTAS Y VENTANAS)</t>
  </si>
  <si>
    <t>SUMINISTRO Y COLOCACIÓN DE MARCO PARA VENTANAS A BASE DE HERRERÍA (TUBULAR P-250, ANCLAS DE ANGULO DE 1" X 1/4" EN SENTIDO HORIZONTAL Y REDONDO DE 1/2" EN ANCLAJES VERTICALES , GUÍA GP - 25, TUBULAR J-U DE 12 X 12 CM, SOLERAS DE 4" X 1/4" Y 3" X 1/4" , RIEL U-29, CARRITO D-100 SR, JALADERA ÁNGULO DE 3/4" X 1/8", CUADRADOS DE 1/2") Y CERRADURA EMBUTIR, MODELO 425 CI, ACABADO NATURAL, DERECHA, DOS LLAVES, INCLUYE: HERRAMIENTA, HABILITADO, RECORTES, DESPERDICIOS, FABRICACIÓN, COLOCACIÓN, ELEMENTOS DE FIJACIÓN, ADECUACIONES, SOLDADURAS, PRIMARIO ANTICORROSIVO, ACARREOS, EQUIPO Y MANO DE OBRA ESPECIALIZADA.</t>
  </si>
  <si>
    <t>SUMINISTRO DE CRISTAL FLOTADO DE 6 MM DE ESPESOR,  ASENTADO CON SILICÓN, INCLUYE: CORTES, DESPERDICIOS Y ACARREO DE MATERIALES AL SITIO DE SU UTILIZACIÓN A CUALQUIER NIVEL.</t>
  </si>
  <si>
    <t>SUMINISTRO DE PROTECCIÓN DE HERRERÍA, CON MARCO DE SOLERA DE 3" X 1/4" 3.798 KG/M, CON VERTICALES DE TUBULAR RECTANGULAR DE 58X20 MM Y LONGITUDINALES DE TUBULAR RECTANGULAR DE 58X20 MM SEPARADO A CADA 10 CM, ANCLAS DE ANGULO DE 1" X 1/4" DE 10 CM DE LARGO, INCLUYE: HERRAMIENTA, TRABAJOS EN HERRERÍA, MATERIALES, CORTES, DESPERDICIOS, SOLDADURA, PLANTA DE SOLDAR, PRIMARIO ANTICORROSIVO, MANO DE OBRA, ACARREOS, HERRAJES DE FIJACIÓN, PERFORACIÓN, ELEVACIONES, AJUSTES EN SITIO, EQUIPO Y MANO DE OBRA.</t>
  </si>
  <si>
    <t>FABRICACIÓN Y COLOCACIÓN DE PUERTA DE HERRERÍA CON DIMENSIONES DE 0.8 X 2.10 M, FABRICADA CON MARCO DE ÁNGULO DE 1 1/4" X 1/8", AHOGADO A MUROS Y/O PISO CON ÁNGULO DE 1" X 1/4" DE 10 CM DE LARGO, FORRADA CON LAMINA DEL #18 (9.96 KG/M2), ACABADO LISO, BISAGRA TIPO BARRIL DE 1/2", CUADRADO DE 1/2", INCLUYE: HERRAMIENTA, TRABAJOS EN HERRERÍA, MATERIALES, CORTES, DESPERDICIOS, SOLDADURA, PLANTA DE SOLDAR, PRIMARIO ANTICORROSIVO, MANO DE OBRA, ACARREOS, HERRAJES DE FIJACIÓN, PERFORACIÓN, ELEVACIONES, AJUSTES EN SITIO, EQUIPO Y MANO DE OBRA.</t>
  </si>
  <si>
    <t>FABRICACIÓN Y COLOCACIÓN DE PUERTA DE HERRERÍA CON DIMENSIONES DE 1.00 X 2.10 M, FABRICADA CON MARCO DE ÁNGULO DE 1 1/4" X 1/8", AHOGADO A MUROS Y/O PISO CON ÁNGULO DE 1" X 1/4" DE 10 CM DE LARGO, FORRADA CON LAMINA DEL #18 (9.96 KG/M2), ACABADO LISO, BISAGRA TIPO BARRIL DE 1/2", CUADRADO DE 1/2", INCLUYE: HERRAMIENTA, TRABAJOS EN HERRERÍA, MATERIALES, CORTES, DESPERDICIOS, SOLDADURA, PLANTA DE SOLDAR, PRIMARIO ANTICORROSIVO, MANO DE OBRA, ACARREOS, HERRAJES DE FIJACIÓN, PERFORACIÓN, ELEVACIONES, AJUSTES EN SITIO, EQUIPO Y MANO DE OBRA.</t>
  </si>
  <si>
    <t>SEÑALAMIENTO  VERTICAL</t>
  </si>
  <si>
    <t xml:space="preserve">B </t>
  </si>
  <si>
    <t xml:space="preserve">C </t>
  </si>
  <si>
    <t>I</t>
  </si>
  <si>
    <t>E4</t>
  </si>
  <si>
    <t>E5</t>
  </si>
  <si>
    <t xml:space="preserve">F </t>
  </si>
  <si>
    <t>F1</t>
  </si>
  <si>
    <t>F2</t>
  </si>
  <si>
    <t>F3</t>
  </si>
  <si>
    <t>F4</t>
  </si>
  <si>
    <t>G</t>
  </si>
  <si>
    <t>G1</t>
  </si>
  <si>
    <t>G2</t>
  </si>
  <si>
    <t>G3</t>
  </si>
  <si>
    <t xml:space="preserve">H </t>
  </si>
  <si>
    <t>H1</t>
  </si>
  <si>
    <t>H2</t>
  </si>
  <si>
    <t>H3</t>
  </si>
  <si>
    <t>I1</t>
  </si>
  <si>
    <t>I2</t>
  </si>
  <si>
    <t>I3</t>
  </si>
  <si>
    <t>K</t>
  </si>
  <si>
    <t>K1</t>
  </si>
  <si>
    <t>K2</t>
  </si>
  <si>
    <t>K3</t>
  </si>
  <si>
    <t>L</t>
  </si>
  <si>
    <t>L1</t>
  </si>
  <si>
    <t>L2</t>
  </si>
  <si>
    <t>L3</t>
  </si>
  <si>
    <t>M1</t>
  </si>
  <si>
    <t>M4</t>
  </si>
  <si>
    <t>M5</t>
  </si>
  <si>
    <t>M6</t>
  </si>
  <si>
    <t>M7</t>
  </si>
  <si>
    <t>N4</t>
  </si>
  <si>
    <t xml:space="preserve">O </t>
  </si>
  <si>
    <t xml:space="preserve"> O1</t>
  </si>
  <si>
    <t>P</t>
  </si>
  <si>
    <t>P1</t>
  </si>
  <si>
    <t>P2</t>
  </si>
  <si>
    <t>P3</t>
  </si>
  <si>
    <t>Q</t>
  </si>
  <si>
    <t>Q1</t>
  </si>
  <si>
    <t>Q2</t>
  </si>
  <si>
    <t>S</t>
  </si>
  <si>
    <t>U</t>
  </si>
  <si>
    <t>ALCANTARILLADO  PLUVIAL</t>
  </si>
  <si>
    <t xml:space="preserve">BOCA DE TORMENTA EN BANQUETA </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</si>
  <si>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</si>
  <si>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</si>
  <si>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APLANADO DE 3 CM DE ESPESOR EN MURO CON MORTERO CEMENTO-ARENA 1:3 CON IMPERMEABILIZANTE INTEGRAL A RAZÓN DE 0.20 KG/M2, ACABADO PULIDO, INCLUYE: MATERIALES, ACARREOS, DESPERDICIOS, MANO DE OBRA, PLOMEADO, NIVELADO, REGLEADO, RECORTES, MANO DE OBRA, EQUIPO Y HERRAMIENTA.</t>
  </si>
  <si>
    <t>LOSA DE 10 CM DE ESPESOR DE CONCRETO HECHO EN OBRA F´C= 250 KG/CM2 T.M.A. 19 MM R.N., ACABADO ESCOBILLADO, INCLUYE: CIMBRA EN FRONTERAS, COLADO, CURADO, DESCIMBRADO, MANO DE OBRA, EQUIPO Y HERRAMIENTA.</t>
  </si>
  <si>
    <t>SUMINISTRO Y COLOCACIÓN DE ÁNGULO DE 2" X 1/4" PARA CONTRAMARCO Y ÁNGULO DE 1 3/4" X 3/16" PARA MARCO DE TAPA EN ENTRADA HOMBRE, INCLUYE: HERRAMIENTA, MATERIALES, ACARREOS, RECORTES, SOLDADURAS, DESPERDICIOS, EQUIPO Y MANO DE OBRA.</t>
  </si>
  <si>
    <t>SUMINISTRO Y COLOCACIÓN DE REFUERZO EN ESQUINAS DE BOCA DE TORMENTA DE BANQUETA SEGÚN PROYECTO, A BASE DE ÁNGULO DE ACERO DE 4", INCLUYE: HERRAMIENTA, MATERIALES, ACARREOS, RECORTES, SOLDADURAS, DESPERDICIOS,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</si>
  <si>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</si>
  <si>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BOCA DE TORMENTA EN VIALIDAD</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</si>
  <si>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</si>
  <si>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</si>
  <si>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</si>
  <si>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POZOS DE ABSORCIÓN</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</si>
  <si>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</si>
  <si>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</si>
  <si>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 xml:space="preserve">SUMINISTRO Y COLOCACIÓN DE POZO DE ABSORCIÓN DE 6.00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</si>
  <si>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R</t>
  </si>
  <si>
    <t>R1</t>
  </si>
  <si>
    <t>R2</t>
  </si>
  <si>
    <t>R3</t>
  </si>
  <si>
    <t>T</t>
  </si>
  <si>
    <t>T1</t>
  </si>
  <si>
    <t>T2</t>
  </si>
  <si>
    <t>T3</t>
  </si>
  <si>
    <t>GUARNICIÓN TIPO "I" EN SECCIÓN 15X30 CM DE ALTURA A BASE DE CONCRETO PREMEZCLADO F'C= 200 KG/CM2, T.M.A. 19 MM, R.N., COLOR INTEGRAL NEGRO AL 4%, ACABADO PULIDO, INCLUYE: CIMBRA, DESCIMBRA, COLADO, MATERIALES, CURADO, DESPERDICIOS, MANO DE OBRA, PRUEBAS DE LABORATORIO, EQUIPO Y HERRAMIENTA.</t>
  </si>
  <si>
    <t>SUMINISTRO Y COLOCACIÓN DE SELLO CON MORTERO ASFALTICO SLURRY SEAL TIPO II DE 8 MM DE ESPESOR COMPACTO, INCLUYE: PRUEBAS DE CALIDAD, MATERIALES, ACARREOS, MANO DE OBRA, EQUIPO Y HERRAMIENTA.</t>
  </si>
  <si>
    <t>GUARNICIÓN TIPO "I" EN SECCIÓN 15X30 CM DE ALTURA A BASE DE CONCRETO PREMEZCLADO F'C= 200 KG/CM2, T.M.A. 19 MM, R.N., COLOR NATURAL, ACABADO COMÚN, INCLUYE: CIMBRA, DESCIMBRA, COLADO, MATERIALES, CURADO, DESPERDICIOS, MANO DE OBRA, PRUEBAS DE LABORATORIO, EQUIPO Y HERRAMIENTA.</t>
  </si>
  <si>
    <t>SUMINISTRO Y COLOCACIÓN DE DISPENSADOR DE TOALLAS FORMATO ZIG - ZAG, MOD. FUTURA Z-600 DE ACERO INOXIDABLE  O SIMILAR, INCLUYE: MATERIALES, MANO DE OBRA, HERRAJES DE FIJACIÓN Y HERRAMIENTA.</t>
  </si>
  <si>
    <t>INGRESO PRINCIPAL Y CASETA DE SEGURIDAD</t>
  </si>
  <si>
    <t>MURO DE CONCRETO</t>
  </si>
  <si>
    <t>CIMBRA EN ZAPATAS DE CIMENTACIÓN, ACABADO COMÚN, INCLUYE: SUMINISTRO DE MATERIALES, ACARREOS, CORTES, HABILITADO, CIMBRADO, DESCIMBRADO, MANO DE OBRA, LIMPIEZA, EQUIPO Y HERRAMIENTA.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</si>
  <si>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</si>
  <si>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SUMINISTRO Y COLOCACIÓN DE CONCRETO PREMEZCLADO F´C= 250 KG/CM2 REV. 14 CM T.M.A. 19 MM R.N., EN CIMENTACIÓN, INCLUYE: MATERIALES, COLADO, VIBRADO, DESCIMBRA, CURADO,  MANO DE OBRA, EQUIPO Y HERRAMIENTA.</t>
  </si>
  <si>
    <t>SUMINISTRO Y COLOCACIÓN DE CONCRETO PREMEZCLADO BOMBEABLE  F'C=250 KG/CM2, T.M.A.19 MM, REV. 16 CM, R.N., INCLUYE: COLADO, EXTENDIDO, NIVELADO, MATERIALES, MANIOBRAS, BOMBA, VIBRADO, DESPERDICIO, MANO DE OBRA, HERRAMIENTA Y EQUIPO.</t>
  </si>
  <si>
    <t>PORTÓN DE HERRERÍA</t>
  </si>
  <si>
    <t>CUBIERTA ESTRUCTURAL DEL INGRESO</t>
  </si>
  <si>
    <t>SUMINISTRO, HABILITADO, MONTAJE Y NIVELACIÓN DE ESTRUCTURA METÁLICA PARA CUBIERTA EN ACCESO DE UNA ALTURA DE HASTA 4.50 M, A BASE DE PERFILES ESTRUCTURALES, SOLDADOS Y/O ATORNILLADOS (HSS, IPR, IPS, CPS, OR, OC, TUBULARES, PTR, POLÍN MONTEN EN CAJÓN, VIGAS W, REDONDOS, SOLERAS, PLACAS). INCLUYE: HERRAMIENTA,  PRIMARIO ANTICORROSIVO, TRAZO, CORTES, BARRENOS, SOLDADURA, MATERIALES, EQUIPO Y MANO DE OBRA</t>
  </si>
  <si>
    <t>SUMINISTRO Y APLICACION DE PINTURA DE ESMALTE 100 MARCA COMEX O SIMILAR, SOBRE SUPERFICIES METÁLICAS EN HERRERÍA ABIERTA A DOS MANOS, INCLUYE: PREPARACIÓN DE LA SUPERFICIE, MATERIALES MENORES Y DE CONSUMO, ANDAMIOS, HERRAMIENTAS, LIMPIEZA, MANO DE OBRA A CUALQUIER NIVEL.</t>
  </si>
  <si>
    <t>SUMINISTRO, HABILITADO Y MONTAJE DE PLACA DE ACERO A-36 CON DIMENSIONES DE 0.18 X 0.25 M Y 3/4" DE ESPESOR, CON 2 ANCLAS DE REDONDO LISO DE 1/2"  DE DIÁMETRO EN FORMA DE GRAPA, CON UN DESARROLLO APROXIMADO DE 0.35 M CADA UNA, INCLUYE: HERRAMIENTA, CORTES, DESPERDICIOS, SOLDADURAS, PRIMARIO ANTICORROSIVO, EQUIPO Y MANO DE OBRA.</t>
  </si>
  <si>
    <t>SUMINISTRO, HABILITADO Y MONTAJE DE PLACA DE ACERO A-36 CON DIMENSIONES DE 0.15 X 0.15 M Y 1/2" DE ESPESOR, CON 2 ANCLAS DE REDONDO LISO DE 1/2"  DE DIÁMETRO EN FORMA DE GRAPA, CON UN DESARROLLO APROXIMADO DE 0.34 M CADA UNA, INCLUYE: HERRAMIENTA, CORTES, DESPERDICIOS, SOLDADURAS, EQUIPO Y MANO DE OBRA.</t>
  </si>
  <si>
    <t>CASETA DE VIGILANCIA</t>
  </si>
  <si>
    <t>CIMIENTO DE PIEDRA BRAZA ACOMODADA PIEDRA POR PIEDRA, ASENTADA CON MORTERO CEMENTO-ARENA  EN PROPORCIÓN 1:3, INCLUYE: MATERIALES, DESPERDICIOS, HERRAMIENTAS, LIMPIEZA, MANO DE OBRA Y ACARREO DE MATERIALES AL SITIO DE SU UTILIZACIÓN.</t>
  </si>
  <si>
    <t>SUMINISTRO, HABILITADO Y COLOCACIÓN DE ARMEX DE REFUERZO, 15 X 15 - 4 CON FY= 6000 KG/CM2, INCLUYE: HERRAMIENTA, EQUIPO, MATERIALES, TRASLAPES, DESPERDICIOS, SILLETAS, HABILITADO, AMARRES Y MANO DE OBRA.</t>
  </si>
  <si>
    <t>SUMINISTRO, HABILITADO Y COLOCACIÓN DE ARMEX DE REFUERZO, 15 X 30 - 4 CON FY= 6000 KG/CM2, INCLUYE: HERRAMIENTA, EQUIPO, MATERIALES, TRASLAPES, DESPERDICIOS, SILLETAS, HABILITADO, AMARRES Y MANO DE OBRA.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</si>
  <si>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</si>
  <si>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CIMBRA DE MADERA EN LOSAS, ACABADO COMÚN, INCLUYE: HERRAMIENTA, HABILITADO, CHAFLANES, CIMBRA, DESCIMBRA, LIMPIEZA, ACARREO DE MATERIALES AL SITIO DE SU UTILIZACIÓN, A CUALQUIER NIVEL, EQUIPO Y MANO DE OBRA.</t>
  </si>
  <si>
    <t>CIMBRA ACABADO COMÚN EN PERALTES DE LOSA A BASE DE MADERA, INCLUYE: HERRAMIENTA, HABILITADO, CHAFLANES, CIMBRA, DESCIMBRA, LIMPIEZA, ACARREO DE MATERIALES AL SITIO DE SU UTILIZACIÓN, HASTA 3.50 M DE ALTURA, EQUIPO Y MANO DE OBRA.</t>
  </si>
  <si>
    <t>SUMINISTRO Y COLOCACIÓN DE CONCRETO PREMEZCLADO BOMBEABLE  F'C=250 KG/CM2, T.M.A.19 MM, REV. 16 CM, R.N., INCLUYE: SUMINISTRO Y COLOCACIÓN, COLADO, EXTENDIDO, NIVELADO, MATERIALES, MANIOBRAS, BOMBA, VIBRADO, DESPERDICIO, MANO DE OBRA, HERRAMIENTA Y EQUIPO.</t>
  </si>
  <si>
    <t>SUMINISTRO Y COLOCACIÓN DE MALLA ELECTROSOLDADA 6X6-10/10 COMO REFUERZO EN LOSAS DE CONCRETO, INCLUYE: HABILITADO, DESPERDICIOS, TRASLAPES, MATERIAL DE FIJACIÓN, ACARREO DEL MATERIAL AL SITIO DE SU COLOCACIÓN, MANO DE OBRA Y HERRAMIENTA.</t>
  </si>
  <si>
    <t>SUMINISTRO E INSTALACIÓN DE CASETÓN POLIESTIRENO ALTA DENSIDAD (DENSIDAD 10) DE 15 CM DE ESPESOR, INCLUYE: HERRAMIENTA, SUMINISTRO DE MATERIALES, ACARREOS, INSTALACIÓN, A CUALQUIER ALTURA, DESPERDICIOS Y MANO DE OBRA.</t>
  </si>
  <si>
    <t>PRETIL DE BLOCK DE JALCRETO SÓLIDO, DE 14 CM DE ESPESOR PROMEDIO Y ALTURA VARIABLE, A SOGA, CON BLOCK 11 X 14 X 28 CM, ACABADO COMÚN, ASENTADO CON MORTERO CEMENTO-ARENA EN PROPORCIÓN 1:3, INCLUYE: TRAZO, NIVELACIÓN, PLOMEO, ANDAMIOS, HERRAMIENTA, MATERIALES, DESPERDICIOS, LIMPIEZA, ACARREO DE MATERIALES AL SITIO DE SU UTILIZACIÓN A CUALQUIER ALTURA, EQUIPO Y MANO DE OBRA.</t>
  </si>
  <si>
    <t>APLANADO DE 2.00 CM DE ESPESOR EN MURO CON MORTERO CEMENTO-ARENA 1:3, ACABADO APALILLADO/REPELLADO, INCLUYE: HERRAMIENTA, MATERIALES, ACARREOS, DESPERDICIOS, MANO DE OBRA, ANDAMIOS, PLOMEADO, NIVELADO, REGLEADO, RECORTES, EQUIPO Y MANO DE OBRA.</t>
  </si>
  <si>
    <t>SUMINISTRO Y COLOCACIÓN DE PIEDRA NATURAL TIPO CANTERA NEGRO AMÉRICA O SIMILAR, EN FORMATO 60 X 40 CM, COLOCADO A HUESO, ASENTADO CON PEGA PIEDRA, INCLUYE: HERRAMIENTA, CORTES, DESPERDICIOS, ACARREOS, EQUIPO Y MANO DE OBRA.</t>
  </si>
  <si>
    <t>RECUBRIMIENTO EN MUROS A BASE DE AZULEJO DE CERÁMICA ESMALTADO DE 20 X 20 CM, MOD. ASTRATTO BLANCO ANTIBACTERIAL O SIMILAR, PEGADO CON ADHESIVO PORCELÁNICO, INCLUYE: HERRAMIENTA, CORTES, DESPERDICIOS, ACARREOS, EQUIPO Y MANO DE OBRA.</t>
  </si>
  <si>
    <t>FIRME DE CONCRETO F'C=100 KG/CM2 HECHO EN OBRA, DE 10 CM, ACABADO FLOTEADO, INCLUYE: HERRAMIENTA, MATERIALES, ACARREOS, PREPARACIÓN DE LA SUPERFICIE, NIVELACIÓN, CIMBRADO, COLADO, EQUIPO Y MANO DE OBRA.</t>
  </si>
  <si>
    <t>SUMINISTRO Y COLOCACIÓN DE PISO PORCELÁNICO DE 120 X 60 CM MODELO INFINITY COLLECTION SIMPHONY GREY O SIMILAR, PEGADO CON ADHESIVO, INCLUYE: HERRAMIENTA CORTES, REMATES, ESCUADRE, DESPERDICIOS, DESPATINADO, ACARREOS, MATERIALES, LIMPIEZA Y MANO DE OBRA.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</si>
  <si>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</si>
  <si>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</si>
  <si>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SUMINISTRO Y COLOCACIÓN DE FALSO PLAFÓN A BASE DE TABLAROCA DE YESO (STANDARD) LISO DE 13 MM DE ESPESOR, NO REGISTRABLE, INCLUYE:  PERFILES DE ACERO GALVANIZADO PARA SOPORTERÍA Y SUSPENSIÓN OCULTA, NIVELACIÓN, CORTES, AJUSTES, DESPERDICIOS, PERFACINTA, REDIMIX, PIJAS AUTORROSCABLES S1, RESANES DEJANDO LA SUPERFICIE LISTA PARA LA APLICACIÓN DEL ACABADO, HERRAMIENTAS, MANO DE OBRA ESPECIALIZADA, ANDAMIOS, LIMPIEZA Y ACARREO DE LOS MATERIALES AL SITO DE SU COLOCACIÓN. A CUALQUIER ALTURA.</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</si>
  <si>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</si>
  <si>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ZAVALETA EN AZOTEA A BASE DE JALCRETO SIMPLE F´C= 100 KG/CM2, DE 15 CM POR LADO, A 45°, CON ACABADO APALILLADO, INCLUYE: HERRAMIENTA, MATERIALES, DESPERDICIOS, EQUIPO DE SEGURIDAD, LIMPIEZA, ACARREO DE MATERIALES AL LUGAR DE SU UTILIZACIÓN A CUALQUIER NIVEL, EQUIPO Y MANO DE OBRA.</t>
  </si>
  <si>
    <t>IMPERMEABILIZACIÓN DE LOSAS EN DOS CAPAS, A BASE DE IMPERMEABILIZANTE ACRÍLICO ELASTOMÉRICO, ACRITON PROSHIELD COLOR VERDE A BASE DE AGUA DE SECADO EXTRA RÁPIDO Y RENDIMIENTO DE 0.5 LITROS POR M2, CON TECNOLOGÍA HIDRO REPELENTE, RESISTENCIA A: LA ELONGACIÓN, TENSIÓN Y AL DESGASTE, GARANTÍA POR ESCRITO DE 8 AÑOS, POR LA EMPRESA CONTRATISTA, INCLUYE: HERRAMIENTA, LIMPIEZA Y PREPARACIÓN DE LA SUPERFICIE, APLICACIÓN DE ACRITON SELLADOR PARA ANCLAJE Y TAPAPORO DE LA SUPERFICIE, SELLADO DE FISURAS Y GRIETAS A BASE DE ACRITON RESANADOR A RAS DE SUPERFICIE, MATERIALES MENORES Y DE CONSUMO, CORTES, DESPERDICIOS, LIMPIEZA GENERAL, HERRAMIENTAS, MANO DE OBRA ESPECIALIZADA Y ACARREOS AL SITIO DE SU COLOCACIÓN.</t>
  </si>
  <si>
    <t>SUMINISTRO Y COLOCACIÓN DE MARCO PARA VENTANAS, A BASE DE HERRERÍA ELABORADA DE ÁNGULO, PTR, TUBULAR RECTANGULAR, CUADRADO Y/O SOLERAS SEGÚN DISEÑO EN PROYECTO, INCLUYE: HERRAMIENTA, HABILITADO, RECORTES, DESPERDICIOS, FABRICACIÓN, COLOCACIÓN, ELEMENTOS DE FIJACIÓN, ADECUACIONES, SOLDADURAS, PRIMARIO ANTICORROSIVO, ACARREOS, EQUIPO Y MANO DE OBRA ESPECIALIZADA.</t>
  </si>
  <si>
    <t>SUMINISTRO Y COLOCACIÓN DE MARCO PARA VENTANAS A BASE DE HERRERÍA (TUBULAR P-250, ANCLAS DE ANGULO DE 1" X 1/4" EN SENTIDO HORIZONTAL Y REDONDO DE 1/2" EN ANCLAJES VERTICALES , GUÍA GP - 25, TUBULAR J-U DE 12 X 12 CM, SOLERAS, RIEL U-29, CARRITO D-100 SR, JALADERA ÁNGULO DE 3/4" X 1/8", CUADRADOS DE 1/2") Y CERRADURA EMBUTIR, MODELO 425 CI, ACABADO NATURAL, DERECHA, INCLUYE: HERRAMIENTA, HABILITADO, RECORTES, DESPERDICIOS, FABRICACIÓN, COLOCACIÓN, ELEMENTOS DE FIJACIÓN, ADECUACIONES, SOLDADURAS, PRIMARIO ANTICORROSIVO, ACARREOS, EQUIPO Y MANO DE OBRA ESPECIALIZADA.</t>
  </si>
  <si>
    <t>SUMINISTRO Y COLOCACIÓN DE CRISTAL FLOTADO DE 6 MM DE ESPESOR,  ASENTADO CON SILICÓN, INCLUYE: CORTES, DESPERDICIOS Y ACARREO DE MATERIALES AL SITIO DE SU UTILIZACIÓN A CUALQUIER NIVEL.</t>
  </si>
  <si>
    <t>SUMINISTRO Y COLOCACIÓN DE PROTECCIÓN DE HERRERÍA, CON MARCO DE SOLERA DE 3" X 1/4" KG/M, CON VERTICALES DE TUBULAR RECTANGULAR DE 58X20 MM Y LONGITUDINALES DE TUBULAR RECTANGULAR DE 58X20 MM SEPARADO A CADA 10 CM, ANCLAS DE ANGULO DE 1" X 1/4" DE 10 CM DE LARGO, INCLUYE: HERRAMIENTA, TRABAJOS EN HERRERÍA, MATERIALES, CORTES, DESPERDICIOS, SOLDADURA, PLANTA DE SOLDAR, PRIMARIO ANTICORROSIVO, MANO DE OBRA, ACARREOS, HERRAJES DE FIJACIÓN, PERFORACIÓN, ELEVACIONES, AJUSTES EN SITIO, EQUIPO Y MANO DE OBRA.</t>
  </si>
  <si>
    <t>FABRICACIÓN Y COLOCACIÓN DE PUERTA DE HERRERÍA CON DIMENSIONES DE 0.90 X 2.10 M, FABRICADA CON MARCO DE ÁNGULO DE 1 1/4" X 1/8", AHOGADO A MUROS Y/O PISO CON ÁNGULO DE 1" X 1/4" DE 10 CM DE LARGO, FORRADA CON LAMINA DEL #18, ACABADO LISO, BISAGRA TIPO BARRIL DE 1/2", CUADRADO DE 1 1/2", JALADERA DE ÁNGULO DE 1" DE 10 CM, INCLUYE: HERRAMIENTA, TRABAJOS EN HERRERÍA, MATERIALES, CORTES, DESPERDICIOS, SOLDADURA, PLANTA DE SOLDAR, PRIMARIO ANTICORROSIVO, MANO DE OBRA, ACARREOS, HERRAJES DE FIJACIÓN, PERFORACIÓN, ELEVACIONES, AJUSTES EN SITIO, EQUIPO Y MANO DE OBRA.</t>
  </si>
  <si>
    <t>SUMINISTRO Y COLOCACIÓN DE CHAPA DERECHA PARA SOBREPONER EN PUERTA DE HERRERÍA, MOD. X -720 IF O SIMILAR, INCLUYE: HERRAMIENTA, TALADROS, CORTES DE HERRERÍA, CONTRA CHAPA, 3 LLAVES, ELEMENTOS DE FIJACIÓN, TORNILLERÍA, LIMPIEZA Y MANO DE OBRA.</t>
  </si>
  <si>
    <t>SUMINISTRO Y COLOCACIÓN DE INODORO CON TANQUE BAJO, MODELO 4142100MX.020 O SIMILAR, CON TRAMPA EXPUESTA Y DESCARGA DE 4.2 LPD, INCLUYE: BOTÓN ACCIONADOR, ASIENTO PARA WC, JUNTA DE CERA, MANGUERA DE 1/2", LLAVE ANGULAR, PIJAS, JUNTEO, EQUIPO Y MANO DE OBRA.</t>
  </si>
  <si>
    <t>SUMINISTRO Y COLOCACIÓN DE LAVABO CERÁMICO DE TRES PERFORACIONES DE SOBREPONER CON REBOSADERO POSTERIOR, CERÁMICA DE ALTO BRILLO Y GRUESO ESPESOR, MODELO 01003.020 O SIMILAR, INCLUYE: HERRAMIENTA, CONTRA DE REJILLA, MANGUERAS DE 1/2", LLAVES ANGULARES, EQUIPO Y MANO DE OBRA.</t>
  </si>
  <si>
    <t>SUMINISTRO Y COLOCACIÓN DE DISPENSADOR DE TOALLAS MARCA, MOD. FUTURA Z-600 DE ACERO INOXIDABLE  O SIMILAR, INCLUYE: MATERIALES, MANO DE OBRA, HERRAJES DE FIJACIÓN Y HERRAMIENTA.</t>
  </si>
  <si>
    <t>SUMINISTRO Y COLOCACIÓN DE DISPENSADOR DE JABÓN MARCA, MOD.  FUTURA AC-54000 COLOR INOXSATINADO DE ACERO INOXIDABLE MEDIDAS 24 X 14 X 11 CM O SIMILAR, INCLUYE: MATERIALES, MANO DE OBRA, HERRAJES DE FIJACIÓN Y HERRAMIENTA.</t>
  </si>
  <si>
    <t>SUMINISTRO Y COLOCACIÓN DE ESPEJO FLOTADO RECTANGULAR BISELADO DE 6 MM INCLINACIÓN DE 10 Y DIMENSIONES DE 0.60 X 0.75°, INCLUYE: MATERIALES MENORES Y DE CONSUMO,  ELEMENTOS DE FIJACION, MARCO DE ALUMINIO, VINILO, PIJAS, HERRAMIENTAS, LIMPIEZA Y MANO DE OBRA ESPECIALIZADA.</t>
  </si>
  <si>
    <t>SUMINISTRO  Y  COLOCACIÓN DE LLAVE TEMPORIZADORA A MURO O SIMILAR, MODELO 25.2518.21 CROMO O SIMILAR, INCLUYE: MANO DE OBRA, EQUIPO Y HERRAMIENTA</t>
  </si>
  <si>
    <t>D2</t>
  </si>
  <si>
    <t>D3</t>
  </si>
  <si>
    <t>D4</t>
  </si>
  <si>
    <t>D5</t>
  </si>
  <si>
    <t>SUMINISTRO E INSTALACIÓN DE TUBERÍA DE P.V.C. PARA ALCANTARILLADO SANITARIO SERIE 20, DIÁMETRO DE 6", INCLUYE: MATERIALES NECESARIOS, EQUIPO, MANO DE OBRA Y PRUEBA HIDROSTÁTICA.</t>
  </si>
  <si>
    <t>SUMINISTRO E INSTALACIÓN DE MANGA DE EMPOTRAMIENTO DE  P.V.C. DE 6" DE DIÁMETRO SERIE 20,  INCLUYE: MATERIAL, ACARREOS, MANO  DE OBRA Y HERRAMIENTA.</t>
  </si>
  <si>
    <t>SUMINISTRO E INSTALACIÓN DE CODO PVC DE 45°X 6", PARA ALCANTARILLADO SANITARIO SERIE 20, INCLUYE: MANO DE OBRA, EQUIPO Y HERRAMIENTA.</t>
  </si>
  <si>
    <t>REGISTRO SANITARIO FORJADO DE 0.60 M X 0.60 M Y HASTA 0.75 M DE PROFUNDIDAD, MEDIDAS INTERIORES, MUROS CON BLOCK 11 X 14 X 28 CM COLOCADO A SOGA, JUNTEADO CON MORTERO CEMENTO ARENA 1:3, CONTRAMARCO DE ÁNGULO DE 2" X 3/16" DE ESPESOR, TAPA DE 50 CM X 50 CM DE CONCRETO F´C= 200 KG/CM2 REFORZADA CON MALLA ELECTROSOLDADA 6X6/10-10 CON MARCO DE 1 3/4" X 3/16", CORONA Y/O DALA PERIMETRAL DE REGISTRO DE 0.14 CM X 0.10 CM A BASE DE CONCRETO F´C= 200 KG/CM2, LOSA DE PISO DE 8 CM DE CONCRETO F´C= 200 KG/CM2 HECHO EN OBRA Y APLANADO INTERIOR DE 1.50 CM CON MORTERO CEMENTO ARENA 1:3 CON IMPERMEABILIZANTE INTEGRAL A RAZÓN DE 0.20 KG/M2, INCLUYE: HERRAMIENTA, CIMBRA, DESCIMBRA, MATERIALES, EQUIPO Y MANO DE OBRA.</t>
  </si>
  <si>
    <t>Q3</t>
  </si>
  <si>
    <t>Q4</t>
  </si>
  <si>
    <t>SALIDAS  HIDROSANITARIAS</t>
  </si>
  <si>
    <t xml:space="preserve">LÍNEA SANITARIA DE ALEJAMIENTO </t>
  </si>
  <si>
    <t>OBRAS COMPLEMENTARIAS</t>
  </si>
  <si>
    <t xml:space="preserve">DEMOLICIÓN POR MEDIOS MECÁNICOS DE EMPEDRADO TRADICIONAL, CON RECUPERACIÓN DE PIEDRA, INCLUYE: HERRAMIENTA, ACARREO DE SOBRANTES A BANCO DE OBRA PARA SU POSTERIOR RETIRO, VOLUMEN MEDIDO EN SECCIÓN, ABUNDAMIENTO, EQUIPO Y MANO DE OBRA. </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</si>
  <si>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</si>
  <si>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EMPEDRADO TRADICIONAL DE 15 CM DE ESPESOR PROMEDIO, CON MATERIAL PRODUCTO DE RECUPERACIÓN 60%, INCLUYE: HERRAMIENTA, UNA CAPA DE 5 CM A BASE DE MATERIAL DE BANCO PARA EL DESPLANTE DEL EMPEDRADO, PAPEO, CRIBA, SELECCIÓN Y LIMPIEZA DE LA PIEDRA, NIVELACIÓN, JUNTEO CON MATERIAL DE BANCO, BANDEOS, MATERIALES, EQUIPO Y MANO DE OBRA.</t>
  </si>
  <si>
    <t>RENIVELACIÓN DE POZO DE VISITA TIPO "COMÚN" DE HASTA 30 CM DE ALTURA Y 60 CM DE DIÁMETRO INTERIOR, EN ÁREA DE VIALIDADES, A BASE DE MURO DE BLOCK DE JALCRETO DE 11X14X28 CM DE 28 CM DE ESPESOR (TEZÓN), ASENTADO CON MORTERO CEMENTO-ARENA EN PROPORCIÓN 1:3, APLANADO ACABADO PULIDO AL INTERIOR DEL POZO CON MORTERO CEMENTO-ARENA EN PROPORCIÓN 1:3 CON IMPERMEABILIZANTE INTEGRAL, INCLUYE: HERRAMIENTA, ELABORACIÓN DE MORTEROS, NIVELACIÓN, MATERIALES, EQUIPO Y MANO DE OBRA.</t>
  </si>
  <si>
    <t>REPELLADO EN MURO EXTERIOR DE POZO DE VISITA CON MORTERO CEMENTO-ARENA EN PROPORCIÓN 1:3 ACABADO APALILLADO, DE 2 CM DE ESPESOR PROMEDIO, INCLUYE: HERRAMIENTA, ANDAMIOS, SUMINISTRO DE LOS MATERIALES, ACARREOS Y MANIOBRAS LOCALES,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</si>
  <si>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</si>
  <si>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COLOCACIÓN Y HABILITADO DE ACERO DE REFUERZO DE FY= 4200 KG/CM2, INCLUYE: MATERIALES, TRASLAPES, SILLETAS, HABILITADO, AMARRES, MANO DE OBRA, EQUIPO Y HERRAMIENTA.</t>
  </si>
  <si>
    <t>SUMINISTRO Y COLOCACIÓN DE CONCRETO HECHO EN OBRA DE F'C=250 KG/CM2 T.MA. 3/4", INCLUYE: ACARREOS, COLADO, VIBRADO, MANO DE OBRA, EQUIPO Y HERRAMIENTA.</t>
  </si>
  <si>
    <t>V</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</si>
  <si>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</si>
  <si>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ALBAÑILERIAS</t>
  </si>
  <si>
    <t xml:space="preserve">RECUBRIMIENTOS Y ACABADOS </t>
  </si>
  <si>
    <t>APLANADO DE 2.00 CM DE ESPESOR EN MURO CON MORTERO CEMENTO-ARENA 1:3, ACABADO APALILLADO, INCLUYE: HERRAMIENTA, MATERIALES, ACARREOS, DESPERDICIOS, MANO DE OBRA, ANDAMIOS, PLOMEADO, NIVELADO, REGLEADO, RECORTES, EQUIPO Y MANO DE OBRA.</t>
  </si>
  <si>
    <t>APLANADO DE 2.00 CM DE ESPESOR EN MURO CON MORTERO CEMENTO-ARENA 1:3, ACABADO REPELLADO, INCLUYE: HERRAMIENTA, MATERIALES, ACARREOS, DESPERDICIOS, MANO DE OBRA, ANDAMIOS, PLOMEADO, NIVELADO, REGLEADO, RECORTES, EQUIPO Y MANO DE OBRA.</t>
  </si>
  <si>
    <t>BOQUILLA DE 15 A 20 CM DE ANCHO, CON MORTERO CEMENTO-ARENA PROPORCIÓN 1:3, TERMINADO APALILLADO, INCLUYE: MATERIALES, ACARREOS, DESPERDICIOS, MANO DE OBRA, PLOMEADO, NIVELADO, REGLEADO, RECORTES, MANO DE OBRA, EQUIPO Y HERRAMIENTA.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</si>
  <si>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</si>
  <si>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APLICACIÓN DE SELLADOR 5 X 1 O SIMILAR, INCLUYE: HERRAMIENTA, ANDAMIOS, MATERIALES, EQUIPO Y MANO DE OBRA.</t>
  </si>
  <si>
    <t>SUMINISTRO Y APLICACIÓN DE SELLADOR VINÍLICO, A CUALQUIER ALTURA, LIMPIEZA Y PREPARACIÓN DE LA SUPERFICIE, INCLUYE: MATERIALES, ANDAMIOS, MANO DE OBRA, EQUIPO Y HERRAMIENTA.</t>
  </si>
  <si>
    <t>SUMINISTRO Y COLOCACIÓN DE PIEDRA NATURAL TIPO CANTERA NEGRO AMÉRICA O SIMILAR, EN FORMATO 60 X 40 CM, COLOCADO A HUESO, ASENTADO CON PEGA PIEDRA PERDURA O SIMILAR, INCLUYE: HERRAMIENTA, CORTES, DESPERDICIOS, ACARREOS, EQUIPO Y MANO DE OBRA.</t>
  </si>
  <si>
    <t xml:space="preserve">SUMINISTRO Y COLOCACIÓN DE AZULEJO ESMALTADO CERÁMICO RECTIFICADO, MODELO ASTRATTO BLANCO ANTIBACTERIAL DE 20X20 CM O SIMILAR, ASENTADO CON PEGAPISO, JUNTAS A HUESO, INCLUYE: HERRAMIENTA, JUNTEADOR SIN ARENA COLOR S.M.A., CORTES, REMATES, ESCUADRE, DESPERDICIOS, DESPATINADO, ACARREOS, MATERIALES, LIMPIEZA Y MANO DE OBRA. </t>
  </si>
  <si>
    <t xml:space="preserve">SUMINISTRO Y COLOCACIÓN DE AZULEJO ESMALTADO CERÁMICO RECTIFICADO, MODELO ASTRATTO NEGRO ANTIBACTERIAL DE 20X20 CM O SIMILAR, ASENTADO CON PEGAPISO, JUNTAS A HUESO, INCLUYE: HERRAMIENTA, JUNTEADOR SIN ARENA COLOR S.M.A., CORTES, REMATES, ESCUADRE, DESPERDICIOS, DESPATINADO, ACARREOS, MATERIALES, LIMPIEZA Y MANO DE OBRA. </t>
  </si>
  <si>
    <t xml:space="preserve">SUMINISTRO Y COLOCACIÓN DE PISO PORCELÁNICO, MODELO INFINITY COLLECTION SIMPHONY GREY DE 60X120 CM O SIMILAR, ASENTADO CON PEGAPISO, JUNTAS A HUESO, INCLUYE: HERRAMIENTA, JUNTEADOR SIN ARENA COLOR S.M.A., CORTES, REMATES, ESCUADRE, DESPERDICIOS, DESPATINADO, ACARREOS, MATERIALES, LIMPIEZA Y MANO DE OBRA. </t>
  </si>
  <si>
    <t>FORJADO DE CHAFLÁN A BASE DE MORTERO CEMENTO-ARENA, EN PROPORCIÓN: 1:5, EN MEDIDAS DE 15 X 15 CM A 45°, CON ACABADO APALILLADO, INCLUYE: HERRAMIENTA, MATERIALES, DESPERDICIOS, EQUIPO DE SEGURIDAD, LIMPIEZA, ACARREO DE MATERIALES AL LUGAR DE SU UTILIZACIÓN A CUALQUIER NIVEL, EQUIPO Y MANO DE OBRA.</t>
  </si>
  <si>
    <t>IMPERMEABILIZACIÓN EN AZOTEA, A BASE DE MEMBRANA PREFABRICADA, UNIPPLAS AÉREO PLUS SBS, ALTO DESEMPEÑO CON VENTILACIÓN ANTIABOLSAMIENTOS, FABRICADA A BASE DE ASFALTOS MODIFICADOS CON POLÍMEROS SINTÉTICOS SBS (ESTIRENO BUTADIENO ESTIRENO) REFORZADA CON MALLA POLIÉSTER DE ALTA RESISTENCIA, ACABADO APARENTE A BASE DE GRAVILLA ESMALTADA A FUEGO, 4.5 MM DE ESPESOR TOTAL, COLOR INDICADO EN OBRA POR SUPERVISIÓN, INCLUYE: HERRAMIENTA, GARANTÍA POR ESCRITO DE 10 AÑOS POR LA EMPRESA CONTRATISTA, SUMINISTRO DE MATERIALES, LIMPIEZA DE LA SUPERFICIE, ACARREOS A LA ZONA DE TRABAJO EN AZOTEAS, TRASLAPES, ELEVACIONES, AJUSTES, EQUIPO Y MANO DE OBRA.</t>
  </si>
  <si>
    <t>Q5</t>
  </si>
  <si>
    <t>Q6</t>
  </si>
  <si>
    <t>Rehabilitación de la Unidad Deportiva la Primavera y obras complementarias, ubicada en calle Enrique E. Faudón, la Primavera, Municipio de Zapopan, Jalisco</t>
  </si>
  <si>
    <t>DOPI-MUN-CUSMAX-EP-LP-094-2023</t>
  </si>
  <si>
    <t>SUMINISTRO Y COLOCACIÓN DE MALLA DE TRES NUDOS URBANA 3" X 6",  INCLUYE: HERRAMIENTA, CORTES, AJUSTES, MATERIALES MENORES, DESPERDICIOS, FLETES, ACARREO DE MATERIALES AL SITIO DE SU UTILIZACIÓN, EQUIPO Y MANO DE OBRA.</t>
  </si>
  <si>
    <t>LICITACION PUBLICA No.</t>
  </si>
  <si>
    <t>PE-1</t>
  </si>
  <si>
    <t>RAZÓN SOCIAL DEL LICITANTE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</si>
  <si>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</si>
  <si>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</si>
  <si>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</si>
  <si>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</si>
  <si>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</si>
  <si>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</si>
  <si>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</si>
  <si>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</si>
  <si>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</si>
  <si>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</si>
  <si>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</si>
  <si>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</si>
  <si>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</si>
  <si>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</si>
  <si>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</si>
  <si>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</si>
  <si>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</si>
  <si>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</si>
  <si>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</si>
  <si>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</si>
  <si>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</si>
  <si>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</si>
  <si>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</si>
  <si>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</si>
  <si>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</si>
  <si>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</si>
  <si>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</si>
  <si>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</si>
  <si>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</si>
  <si>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</si>
  <si>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</si>
  <si>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</si>
  <si>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</si>
  <si>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</si>
  <si>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</si>
  <si>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</si>
  <si>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</si>
  <si>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</si>
  <si>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</si>
  <si>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</si>
  <si>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</si>
  <si>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</si>
  <si>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</si>
  <si>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</si>
  <si>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</si>
  <si>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</si>
  <si>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</si>
  <si>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</si>
  <si>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</si>
  <si>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</si>
  <si>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</si>
  <si>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</si>
  <si>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</si>
  <si>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</si>
  <si>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</si>
  <si>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</si>
  <si>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</si>
  <si>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</si>
  <si>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</si>
  <si>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</si>
  <si>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</si>
  <si>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</si>
  <si>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</si>
  <si>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</si>
  <si>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</si>
  <si>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</si>
  <si>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</si>
  <si>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</si>
  <si>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</si>
  <si>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</si>
  <si>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</si>
  <si>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</si>
  <si>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</si>
  <si>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</si>
  <si>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</si>
  <si>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</si>
  <si>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</si>
  <si>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</si>
  <si>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</si>
  <si>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</si>
  <si>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</si>
  <si>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</si>
  <si>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</si>
  <si>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</si>
  <si>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</si>
  <si>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</si>
  <si>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</si>
  <si>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</si>
  <si>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</si>
  <si>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</si>
  <si>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</si>
  <si>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</si>
  <si>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</si>
  <si>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</si>
  <si>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</si>
  <si>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</si>
  <si>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</si>
  <si>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</si>
  <si>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</si>
  <si>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</si>
  <si>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</si>
  <si>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</si>
  <si>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</si>
  <si>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</si>
  <si>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</si>
  <si>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</si>
  <si>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</si>
  <si>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</si>
  <si>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</si>
  <si>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</si>
  <si>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</si>
  <si>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</si>
  <si>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</si>
  <si>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</si>
  <si>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</si>
  <si>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</si>
  <si>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</si>
  <si>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</si>
  <si>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</si>
  <si>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</si>
  <si>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</si>
  <si>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</si>
  <si>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</si>
  <si>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</si>
  <si>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</si>
  <si>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</si>
  <si>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</si>
  <si>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</si>
  <si>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</si>
  <si>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</si>
  <si>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</si>
  <si>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</si>
  <si>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</si>
  <si>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</si>
  <si>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</si>
  <si>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</si>
  <si>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</si>
  <si>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</si>
  <si>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</si>
  <si>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</si>
  <si>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</si>
  <si>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</si>
  <si>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</si>
  <si>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</si>
  <si>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</si>
  <si>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</si>
  <si>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</si>
  <si>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</si>
  <si>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</si>
  <si>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</si>
  <si>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</si>
  <si>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</si>
  <si>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</si>
  <si>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</si>
  <si>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</si>
  <si>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</si>
  <si>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</si>
  <si>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</si>
  <si>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</si>
  <si>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</si>
  <si>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</si>
  <si>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</si>
  <si>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</si>
  <si>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</si>
  <si>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</si>
  <si>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</si>
  <si>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</si>
  <si>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</si>
  <si>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</si>
  <si>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</si>
  <si>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</si>
  <si>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</si>
  <si>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</si>
  <si>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</si>
  <si>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</si>
  <si>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</si>
  <si>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</si>
  <si>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</si>
  <si>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</si>
  <si>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</si>
  <si>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</si>
  <si>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</si>
  <si>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</si>
  <si>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</si>
  <si>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</si>
  <si>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</si>
  <si>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</si>
  <si>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</si>
  <si>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</si>
  <si>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</si>
  <si>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</si>
  <si>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</si>
  <si>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</si>
  <si>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</si>
  <si>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</si>
  <si>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</si>
  <si>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</si>
  <si>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</si>
  <si>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</si>
  <si>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</si>
  <si>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</si>
  <si>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</si>
  <si>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</si>
  <si>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</si>
  <si>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</si>
  <si>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</si>
  <si>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</si>
  <si>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</si>
  <si>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</si>
  <si>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</si>
  <si>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</si>
  <si>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</si>
  <si>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</si>
  <si>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</si>
  <si>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</si>
  <si>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</si>
  <si>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</si>
  <si>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</si>
  <si>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</si>
  <si>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</si>
  <si>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</si>
  <si>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</si>
  <si>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</si>
  <si>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</si>
  <si>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</si>
  <si>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</si>
  <si>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</si>
  <si>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</si>
  <si>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</si>
  <si>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</si>
  <si>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</si>
  <si>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</si>
  <si>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</si>
  <si>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</si>
  <si>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</si>
  <si>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</si>
  <si>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</si>
  <si>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</si>
  <si>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</si>
  <si>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</si>
  <si>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</si>
  <si>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</si>
  <si>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</si>
  <si>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</si>
  <si>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</si>
  <si>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</si>
  <si>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</si>
  <si>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</si>
  <si>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</si>
  <si>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</si>
  <si>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</si>
  <si>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</si>
  <si>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</si>
  <si>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</si>
  <si>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</si>
  <si>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</si>
  <si>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</si>
  <si>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</si>
  <si>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</si>
  <si>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</si>
  <si>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</si>
  <si>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</si>
  <si>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</si>
  <si>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</si>
  <si>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</si>
  <si>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</si>
  <si>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</si>
  <si>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</si>
  <si>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</si>
  <si>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</si>
  <si>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</si>
  <si>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</si>
  <si>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</si>
  <si>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</si>
  <si>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</si>
  <si>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</si>
  <si>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</si>
  <si>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</si>
  <si>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</si>
  <si>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</si>
  <si>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</si>
  <si>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</si>
  <si>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</si>
  <si>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</si>
  <si>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</si>
  <si>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</si>
  <si>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</si>
  <si>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</si>
  <si>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</si>
  <si>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</si>
  <si>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</si>
  <si>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</si>
  <si>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</si>
  <si>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</si>
  <si>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</si>
  <si>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</si>
  <si>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</si>
  <si>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</si>
  <si>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</si>
  <si>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</si>
  <si>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</si>
  <si>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</si>
  <si>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</si>
  <si>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</si>
  <si>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</si>
  <si>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</si>
  <si>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</si>
  <si>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</si>
  <si>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</si>
  <si>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</si>
  <si>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</si>
  <si>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</si>
  <si>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</si>
  <si>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</si>
  <si>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</si>
  <si>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DOPI-352</t>
  </si>
  <si>
    <t>DOPI-391</t>
  </si>
  <si>
    <t>DOPI-345</t>
  </si>
  <si>
    <t>DOPI-353</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</si>
  <si>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</si>
  <si>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</si>
  <si>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</si>
  <si>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</si>
  <si>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</si>
  <si>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</si>
  <si>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</si>
  <si>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</si>
  <si>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</si>
  <si>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</si>
  <si>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</si>
  <si>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</si>
  <si>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</si>
  <si>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</si>
  <si>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</si>
  <si>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</si>
  <si>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</si>
  <si>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</si>
  <si>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</si>
  <si>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</si>
  <si>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</si>
  <si>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</si>
  <si>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</si>
  <si>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</si>
  <si>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</si>
  <si>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</si>
  <si>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</si>
  <si>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</si>
  <si>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</si>
  <si>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DOPI-346</t>
  </si>
  <si>
    <t>DOPI-347</t>
  </si>
  <si>
    <t>DOPI-348</t>
  </si>
  <si>
    <t>DOPI-349</t>
  </si>
  <si>
    <t>DOPI-350</t>
  </si>
  <si>
    <t>DOPI-351</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</si>
  <si>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</si>
  <si>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</si>
  <si>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</si>
  <si>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</si>
  <si>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</si>
  <si>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</si>
  <si>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</si>
  <si>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</si>
  <si>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</si>
  <si>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</si>
  <si>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</si>
  <si>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</si>
  <si>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</si>
  <si>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</si>
  <si>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</si>
  <si>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</si>
  <si>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</si>
  <si>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</si>
  <si>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</si>
  <si>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</si>
  <si>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</si>
  <si>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</si>
  <si>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</si>
  <si>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</si>
  <si>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</si>
  <si>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</si>
  <si>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</si>
  <si>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</si>
  <si>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</si>
  <si>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</si>
  <si>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</si>
  <si>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</si>
  <si>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</si>
  <si>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</si>
  <si>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</si>
  <si>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</si>
  <si>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</si>
  <si>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DOPI-392</t>
  </si>
  <si>
    <t>DOPI-393</t>
  </si>
  <si>
    <t>DOPI-394</t>
  </si>
  <si>
    <t>DOPI-395</t>
  </si>
  <si>
    <t>DOPI-396</t>
  </si>
  <si>
    <t>DOPI-397</t>
  </si>
  <si>
    <t>DOPI-398</t>
  </si>
  <si>
    <t>DOPI-399</t>
  </si>
  <si>
    <t>DOPI-400</t>
  </si>
  <si>
    <t>DOPI-401</t>
  </si>
  <si>
    <t>DOPI-411</t>
  </si>
  <si>
    <t>DOPI-402</t>
  </si>
  <si>
    <t>DOPI-403</t>
  </si>
  <si>
    <t>DOPI-404</t>
  </si>
  <si>
    <t>DOPI-405</t>
  </si>
  <si>
    <t>DOPI-406</t>
  </si>
  <si>
    <t>DOPI-407</t>
  </si>
  <si>
    <t>DOPI-408</t>
  </si>
  <si>
    <t>DOPI-409</t>
  </si>
  <si>
    <t>DOPI-410</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</si>
  <si>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</si>
  <si>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</si>
  <si>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</si>
  <si>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</si>
  <si>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</si>
  <si>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</si>
  <si>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</si>
  <si>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</si>
  <si>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</si>
  <si>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</si>
  <si>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</si>
  <si>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</si>
  <si>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</si>
  <si>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</si>
  <si>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</si>
  <si>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</si>
  <si>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</si>
  <si>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</si>
  <si>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</si>
  <si>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</si>
  <si>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</si>
  <si>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</si>
  <si>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</si>
  <si>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</si>
  <si>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</si>
  <si>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</si>
  <si>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</si>
  <si>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</si>
  <si>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</si>
  <si>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</si>
  <si>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</si>
  <si>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</si>
  <si>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</si>
  <si>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</si>
  <si>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</si>
  <si>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</si>
  <si>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</si>
  <si>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</si>
  <si>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</si>
  <si>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</si>
  <si>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</si>
  <si>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</si>
  <si>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</si>
  <si>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</si>
  <si>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</si>
  <si>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</si>
  <si>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</si>
  <si>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</si>
  <si>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</si>
  <si>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</si>
  <si>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</si>
  <si>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</si>
  <si>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</si>
  <si>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</si>
  <si>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</si>
  <si>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</si>
  <si>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</si>
  <si>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</si>
  <si>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</si>
  <si>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</si>
  <si>
    <t>DOPI-472</t>
  </si>
  <si>
    <t>DOPI-473</t>
  </si>
  <si>
    <t>DOPI-474</t>
  </si>
  <si>
    <t>DOPI-475</t>
  </si>
  <si>
    <t>DOPI-476</t>
  </si>
  <si>
    <t>DOPI-477</t>
  </si>
  <si>
    <t>DOPI-478</t>
  </si>
  <si>
    <t>DOPI-479</t>
  </si>
  <si>
    <t>DOPI-480</t>
  </si>
  <si>
    <t>DOPI-481</t>
  </si>
  <si>
    <t>DOPI-482</t>
  </si>
  <si>
    <t>DOPI-483</t>
  </si>
  <si>
    <t>DOPI-484</t>
  </si>
  <si>
    <t>DOPI-485</t>
  </si>
  <si>
    <t>DOPI-486</t>
  </si>
  <si>
    <t>DOPI-487</t>
  </si>
  <si>
    <t>DOPI-488</t>
  </si>
  <si>
    <t>DOPI-489</t>
  </si>
  <si>
    <t>DOPI-490</t>
  </si>
  <si>
    <t>DOPI-491</t>
  </si>
  <si>
    <t>DOPI-492</t>
  </si>
  <si>
    <t>DOPI-493</t>
  </si>
  <si>
    <t>DOPI-494</t>
  </si>
  <si>
    <t>DOPI-495</t>
  </si>
  <si>
    <t>DOPI-496</t>
  </si>
  <si>
    <t>DOPI-497</t>
  </si>
  <si>
    <t>DOPI-498</t>
  </si>
  <si>
    <t>DOPI-499</t>
  </si>
  <si>
    <t>DOPI-500</t>
  </si>
  <si>
    <t>DOPI-501</t>
  </si>
  <si>
    <t>DOPI-502</t>
  </si>
  <si>
    <t>DOPI-503</t>
  </si>
  <si>
    <t>DOPI-504</t>
  </si>
  <si>
    <t>DOPI-505</t>
  </si>
  <si>
    <t>DOPI-506</t>
  </si>
  <si>
    <t>DOPI-507</t>
  </si>
  <si>
    <t>DOPI-508</t>
  </si>
  <si>
    <t>DOPI-509</t>
  </si>
  <si>
    <t>DOPI-510</t>
  </si>
  <si>
    <t>DOPI-511</t>
  </si>
  <si>
    <t>DOPI-512</t>
  </si>
  <si>
    <t>DOPI-513</t>
  </si>
  <si>
    <t>DOPI-514</t>
  </si>
  <si>
    <t>DOPI-515</t>
  </si>
  <si>
    <t>DOPI-516</t>
  </si>
  <si>
    <t>DOPI-517</t>
  </si>
  <si>
    <t>DOPI-518</t>
  </si>
  <si>
    <t>DOPI-519</t>
  </si>
  <si>
    <t>DOPI-520</t>
  </si>
  <si>
    <t>DOPI-521</t>
  </si>
  <si>
    <t>DOPI-522</t>
  </si>
  <si>
    <t>DOPI-523</t>
  </si>
  <si>
    <t>DOPI-524</t>
  </si>
  <si>
    <t>DOPI-525</t>
  </si>
  <si>
    <t>DOPI-526</t>
  </si>
  <si>
    <t>DOPI-527</t>
  </si>
  <si>
    <t>DOPI-528</t>
  </si>
  <si>
    <t>DOPI-529</t>
  </si>
  <si>
    <t>DOPI-530</t>
  </si>
  <si>
    <t>DOPI-531</t>
  </si>
  <si>
    <t>DOPI-532</t>
  </si>
  <si>
    <t>DOPI-533</t>
  </si>
  <si>
    <t>DOPI-534</t>
  </si>
  <si>
    <t>DOPI-535</t>
  </si>
  <si>
    <t>DOPI-536</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</si>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</sst>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18"/>
      <color theme="3"/>
      <name val="Isidora Bold"/>
    </font>
    <font>
      <sz val="10"/>
      <color theme="8" tint="-0.249977111117893"/>
      <name val="Arial"/>
      <family val="2"/>
    </font>
    <font>
      <sz val="8"/>
      <color indexed="8"/>
      <name val="Isidora Bold"/>
    </font>
    <font>
      <b/>
      <sz val="2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cellStyleXfs>
  <cellXfs count="122">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0" fontId="9" fillId="0" borderId="0" xfId="0" applyFont="1" applyAlignment="1">
      <alignment horizontal="justify" vertical="top" wrapText="1"/>
    </xf>
    <xf numFmtId="0" fontId="9" fillId="0" borderId="0" xfId="0"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5" fillId="0" borderId="6" xfId="2" applyNumberFormat="1" applyFont="1" applyBorder="1" applyAlignment="1">
      <alignment vertical="top"/>
    </xf>
    <xf numFmtId="0" fontId="13" fillId="0" borderId="6" xfId="2" applyFont="1" applyBorder="1" applyAlignment="1">
      <alignment horizontal="center" vertical="top" wrapText="1"/>
    </xf>
    <xf numFmtId="0" fontId="17"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0"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1" fillId="0" borderId="0" xfId="3" applyNumberFormat="1" applyFont="1" applyAlignment="1">
      <alignment horizontal="center" vertical="center" wrapText="1"/>
    </xf>
    <xf numFmtId="2" fontId="21" fillId="0" borderId="0" xfId="3" applyNumberFormat="1" applyFont="1" applyAlignment="1">
      <alignment horizontal="justify" vertical="top"/>
    </xf>
    <xf numFmtId="0" fontId="21" fillId="0" borderId="0" xfId="3" applyFont="1" applyAlignment="1">
      <alignment vertical="top" wrapText="1"/>
    </xf>
    <xf numFmtId="164" fontId="21"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2" fillId="0" borderId="0" xfId="2" applyFont="1" applyAlignment="1">
      <alignment horizontal="center"/>
    </xf>
    <xf numFmtId="0" fontId="22" fillId="0" borderId="0" xfId="2" applyFont="1" applyAlignment="1">
      <alignment horizontal="justify" wrapText="1"/>
    </xf>
    <xf numFmtId="0" fontId="22" fillId="0" borderId="0" xfId="2" applyFont="1" applyAlignment="1">
      <alignment horizontal="centerContinuous"/>
    </xf>
    <xf numFmtId="4" fontId="22" fillId="0" borderId="0" xfId="2" applyNumberFormat="1" applyFont="1" applyAlignment="1">
      <alignment horizontal="center"/>
    </xf>
    <xf numFmtId="0" fontId="23"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1" fillId="0" borderId="0" xfId="3" applyNumberFormat="1" applyFont="1" applyAlignment="1">
      <alignment horizontal="right" vertical="top" wrapText="1"/>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1" fillId="0" borderId="0" xfId="1" applyFont="1" applyAlignment="1">
      <alignment horizontal="center" vertical="top" wrapText="1"/>
    </xf>
    <xf numFmtId="0" fontId="5" fillId="4" borderId="0" xfId="3" applyFont="1" applyFill="1" applyAlignment="1">
      <alignment wrapText="1"/>
    </xf>
    <xf numFmtId="0" fontId="24" fillId="0" borderId="0" xfId="3" applyFont="1" applyAlignment="1">
      <alignment wrapText="1"/>
    </xf>
    <xf numFmtId="44" fontId="12" fillId="2" borderId="0" xfId="1" applyFont="1" applyFill="1" applyBorder="1" applyAlignment="1">
      <alignment horizontal="center" vertical="top" wrapText="1"/>
    </xf>
    <xf numFmtId="4" fontId="9" fillId="0" borderId="0" xfId="0" applyNumberFormat="1" applyFont="1" applyAlignment="1">
      <alignment horizontal="right" vertical="top"/>
    </xf>
    <xf numFmtId="0" fontId="25" fillId="0" borderId="0" xfId="3" applyFont="1" applyAlignment="1">
      <alignment wrapText="1"/>
    </xf>
    <xf numFmtId="0" fontId="25" fillId="4" borderId="0" xfId="3" applyFont="1" applyFill="1" applyAlignment="1">
      <alignment wrapText="1"/>
    </xf>
    <xf numFmtId="2" fontId="26" fillId="0" borderId="0" xfId="0" applyNumberFormat="1" applyFont="1" applyAlignment="1">
      <alignment horizontal="center" vertical="top" wrapText="1"/>
    </xf>
    <xf numFmtId="2" fontId="7" fillId="0" borderId="0" xfId="3" applyNumberFormat="1" applyFont="1" applyAlignment="1">
      <alignment vertical="top"/>
    </xf>
    <xf numFmtId="0" fontId="7" fillId="0" borderId="0" xfId="3" applyNumberFormat="1" applyFont="1" applyAlignment="1">
      <alignment horizontal="center" vertical="center" wrapText="1"/>
    </xf>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0" fontId="12" fillId="0" borderId="0" xfId="3" applyFont="1" applyFill="1" applyAlignment="1">
      <alignment horizontal="justify" vertical="top"/>
    </xf>
    <xf numFmtId="2" fontId="16" fillId="0" borderId="6" xfId="4" applyNumberFormat="1" applyFont="1" applyBorder="1" applyAlignment="1">
      <alignment horizontal="justify" vertical="top" wrapText="1"/>
    </xf>
    <xf numFmtId="2" fontId="16"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8" fillId="2" borderId="0" xfId="5" applyFont="1" applyFill="1" applyAlignment="1">
      <alignment horizontal="center" vertical="center" wrapText="1"/>
    </xf>
    <xf numFmtId="0" fontId="19" fillId="2" borderId="0" xfId="5" applyFont="1" applyFill="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6" fillId="0" borderId="0" xfId="3" applyFont="1" applyAlignment="1">
      <alignment horizontal="center"/>
    </xf>
    <xf numFmtId="2" fontId="7" fillId="0" borderId="0" xfId="3" applyNumberFormat="1" applyFont="1" applyAlignment="1">
      <alignment horizontal="left" vertical="top"/>
    </xf>
    <xf numFmtId="0" fontId="8" fillId="0" borderId="1" xfId="2" applyFont="1" applyFill="1" applyBorder="1" applyAlignment="1">
      <alignment horizontal="center" vertical="top" wrapText="1"/>
    </xf>
    <xf numFmtId="0" fontId="8" fillId="0" borderId="3" xfId="2" applyFont="1" applyFill="1" applyBorder="1" applyAlignment="1">
      <alignment horizontal="center" vertical="top" wrapText="1"/>
    </xf>
    <xf numFmtId="0" fontId="8" fillId="0" borderId="4" xfId="2" applyFont="1" applyFill="1" applyBorder="1" applyAlignment="1">
      <alignment horizontal="center" vertical="top"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0" fontId="27" fillId="0" borderId="5"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7" xfId="2" applyFont="1" applyFill="1" applyBorder="1" applyAlignment="1">
      <alignment horizontal="center" vertical="center" wrapText="1"/>
    </xf>
    <xf numFmtId="0" fontId="14" fillId="0" borderId="0" xfId="2" applyFont="1" applyBorder="1" applyAlignment="1">
      <alignment horizontal="center" vertical="top" wrapText="1"/>
    </xf>
    <xf numFmtId="0" fontId="28" fillId="0" borderId="6" xfId="5" applyFont="1" applyBorder="1" applyAlignment="1">
      <alignment horizontal="center" vertical="center" wrapText="1"/>
    </xf>
    <xf numFmtId="0" fontId="28" fillId="0" borderId="11" xfId="5" applyFont="1" applyBorder="1" applyAlignment="1">
      <alignment horizontal="center" vertical="center" wrapText="1"/>
    </xf>
    <xf numFmtId="49" fontId="13" fillId="2" borderId="0" xfId="2" applyNumberFormat="1" applyFont="1" applyFill="1" applyAlignment="1">
      <alignment horizontal="center" vertical="center"/>
    </xf>
    <xf numFmtId="0" fontId="6" fillId="0" borderId="0" xfId="3" applyFont="1" applyAlignment="1">
      <alignment horizontal="center" vertical="center"/>
    </xf>
    <xf numFmtId="44" fontId="12" fillId="0" borderId="0" xfId="1" applyNumberFormat="1" applyFont="1" applyFill="1" applyBorder="1" applyAlignment="1">
      <alignment horizontal="right" vertical="top"/>
    </xf>
    <xf numFmtId="44" fontId="21" fillId="0" borderId="0" xfId="1" applyNumberFormat="1" applyFont="1" applyFill="1" applyBorder="1" applyAlignment="1">
      <alignment horizontal="right" vertical="top"/>
    </xf>
    <xf numFmtId="44" fontId="18" fillId="2" borderId="0" xfId="3" applyNumberFormat="1" applyFont="1" applyFill="1" applyAlignment="1">
      <alignment horizontal="right" vertical="top" wrapText="1"/>
    </xf>
    <xf numFmtId="44" fontId="19" fillId="2" borderId="0" xfId="3" applyNumberFormat="1" applyFont="1" applyFill="1" applyAlignment="1">
      <alignment horizontal="right" vertical="top" wrapText="1"/>
    </xf>
    <xf numFmtId="44" fontId="8" fillId="0" borderId="0" xfId="1" applyNumberFormat="1" applyFont="1" applyFill="1" applyBorder="1" applyAlignment="1">
      <alignment horizontal="right" vertical="top"/>
    </xf>
    <xf numFmtId="2" fontId="13" fillId="0" borderId="0" xfId="3" applyNumberFormat="1" applyFont="1" applyAlignment="1">
      <alignment horizontal="justify" vertical="top"/>
    </xf>
    <xf numFmtId="0" fontId="8" fillId="2" borderId="0" xfId="5" applyFont="1" applyFill="1" applyAlignment="1">
      <alignment horizontal="right" vertical="top" wrapText="1"/>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28414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1026511</xdr:colOff>
      <xdr:row>5</xdr:row>
      <xdr:rowOff>182337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AE733"/>
  <sheetViews>
    <sheetView showGridLines="0" tabSelected="1" view="pageBreakPreview" topLeftCell="A561" zoomScaleNormal="70" zoomScaleSheetLayoutView="100" workbookViewId="0">
      <selection activeCell="B645" sqref="B645:E645"/>
    </sheetView>
  </sheetViews>
  <sheetFormatPr baseColWidth="10" defaultColWidth="9.140625" defaultRowHeight="12.75" customHeight="1"/>
  <cols>
    <col min="1" max="1" width="15.5703125" style="60" customWidth="1"/>
    <col min="2" max="2" width="74.7109375" style="2" customWidth="1"/>
    <col min="3" max="3" width="9.140625" style="2" customWidth="1"/>
    <col min="4" max="4" width="13.85546875" style="58" customWidth="1"/>
    <col min="5" max="5" width="16" style="2" customWidth="1"/>
    <col min="6" max="6" width="53.85546875" style="2" customWidth="1"/>
    <col min="7" max="7" width="19.42578125" style="2" customWidth="1"/>
    <col min="8" max="8" width="14.28515625" style="2" bestFit="1" customWidth="1"/>
    <col min="9" max="16384" width="9.140625" style="2"/>
  </cols>
  <sheetData>
    <row r="1" spans="1:7">
      <c r="A1" s="49"/>
      <c r="B1" s="24" t="s">
        <v>0</v>
      </c>
      <c r="C1" s="96" t="s">
        <v>494</v>
      </c>
      <c r="D1" s="97"/>
      <c r="E1" s="97"/>
      <c r="F1" s="98"/>
      <c r="G1" s="25"/>
    </row>
    <row r="2" spans="1:7">
      <c r="A2" s="50"/>
      <c r="B2" s="26" t="s">
        <v>1</v>
      </c>
      <c r="C2" s="107" t="s">
        <v>492</v>
      </c>
      <c r="D2" s="108"/>
      <c r="E2" s="108"/>
      <c r="F2" s="109"/>
      <c r="G2" s="27"/>
    </row>
    <row r="3" spans="1:7" ht="13.5" thickBot="1">
      <c r="A3" s="50"/>
      <c r="B3" s="26" t="s">
        <v>2</v>
      </c>
      <c r="C3" s="107"/>
      <c r="D3" s="108"/>
      <c r="E3" s="108"/>
      <c r="F3" s="109"/>
      <c r="G3" s="27"/>
    </row>
    <row r="4" spans="1:7" ht="15.75" customHeight="1">
      <c r="A4" s="50"/>
      <c r="B4" s="24" t="s">
        <v>3</v>
      </c>
      <c r="C4" s="99"/>
      <c r="D4" s="100"/>
      <c r="E4" s="101" t="s">
        <v>20</v>
      </c>
      <c r="F4" s="102"/>
      <c r="G4" s="28"/>
    </row>
    <row r="5" spans="1:7" ht="15.75" customHeight="1">
      <c r="A5" s="50"/>
      <c r="B5" s="77" t="s">
        <v>491</v>
      </c>
      <c r="C5" s="103"/>
      <c r="D5" s="104"/>
      <c r="E5" s="105" t="s">
        <v>21</v>
      </c>
      <c r="F5" s="106"/>
      <c r="G5" s="29"/>
    </row>
    <row r="6" spans="1:7" ht="15.75" customHeight="1">
      <c r="A6" s="50"/>
      <c r="B6" s="77"/>
      <c r="C6" s="103"/>
      <c r="D6" s="104"/>
      <c r="E6" s="105" t="s">
        <v>4</v>
      </c>
      <c r="F6" s="106"/>
      <c r="G6" s="30"/>
    </row>
    <row r="7" spans="1:7" ht="15.75" customHeight="1" thickBot="1">
      <c r="A7" s="50"/>
      <c r="B7" s="78"/>
      <c r="C7" s="31"/>
      <c r="D7" s="32"/>
      <c r="E7" s="33" t="s">
        <v>22</v>
      </c>
      <c r="F7" s="34"/>
      <c r="G7" s="35"/>
    </row>
    <row r="8" spans="1:7">
      <c r="A8" s="50"/>
      <c r="B8" s="29" t="s">
        <v>496</v>
      </c>
      <c r="C8" s="79" t="s">
        <v>5</v>
      </c>
      <c r="D8" s="80"/>
      <c r="E8" s="80"/>
      <c r="F8" s="81"/>
      <c r="G8" s="36" t="s">
        <v>6</v>
      </c>
    </row>
    <row r="9" spans="1:7">
      <c r="A9" s="50"/>
      <c r="B9" s="82" t="s">
        <v>50</v>
      </c>
      <c r="C9" s="84"/>
      <c r="D9" s="110"/>
      <c r="E9" s="110"/>
      <c r="F9" s="85"/>
      <c r="G9" s="111" t="s">
        <v>495</v>
      </c>
    </row>
    <row r="10" spans="1:7" ht="15.75" customHeight="1" thickBot="1">
      <c r="A10" s="51"/>
      <c r="B10" s="83"/>
      <c r="C10" s="86"/>
      <c r="D10" s="87"/>
      <c r="E10" s="87"/>
      <c r="F10" s="88"/>
      <c r="G10" s="112"/>
    </row>
    <row r="11" spans="1:7" ht="3" customHeight="1" thickBot="1">
      <c r="A11" s="52"/>
      <c r="B11" s="53"/>
      <c r="C11" s="54"/>
      <c r="D11" s="55"/>
      <c r="E11" s="52"/>
      <c r="F11" s="54"/>
      <c r="G11" s="54"/>
    </row>
    <row r="12" spans="1:7" ht="15.75" customHeight="1" thickBot="1">
      <c r="A12" s="91" t="s">
        <v>33</v>
      </c>
      <c r="B12" s="92"/>
      <c r="C12" s="92"/>
      <c r="D12" s="92"/>
      <c r="E12" s="92"/>
      <c r="F12" s="92"/>
      <c r="G12" s="93"/>
    </row>
    <row r="13" spans="1:7" ht="3" customHeight="1">
      <c r="A13" s="56"/>
      <c r="B13" s="57"/>
      <c r="C13" s="57"/>
    </row>
    <row r="14" spans="1:7" s="114" customFormat="1" ht="24">
      <c r="A14" s="113" t="s">
        <v>7</v>
      </c>
      <c r="B14" s="23" t="s">
        <v>8</v>
      </c>
      <c r="C14" s="113" t="s">
        <v>9</v>
      </c>
      <c r="D14" s="113" t="s">
        <v>10</v>
      </c>
      <c r="E14" s="23" t="s">
        <v>11</v>
      </c>
      <c r="F14" s="23" t="s">
        <v>12</v>
      </c>
      <c r="G14" s="23" t="s">
        <v>13</v>
      </c>
    </row>
    <row r="15" spans="1:7" ht="6" customHeight="1">
      <c r="A15" s="94"/>
      <c r="B15" s="94"/>
      <c r="C15" s="94"/>
      <c r="D15" s="94"/>
      <c r="E15" s="94"/>
      <c r="F15" s="94"/>
      <c r="G15" s="94"/>
    </row>
    <row r="16" spans="1:7">
      <c r="A16" s="3" t="s">
        <v>57</v>
      </c>
      <c r="B16" s="13" t="s">
        <v>55</v>
      </c>
      <c r="C16" s="14"/>
      <c r="D16" s="15"/>
      <c r="E16" s="15"/>
      <c r="F16" s="15"/>
      <c r="G16" s="5">
        <f>ROUND(SUM(G17:G44),2)</f>
        <v>0</v>
      </c>
    </row>
    <row r="17" spans="1:7" s="1" customFormat="1" ht="45">
      <c r="A17" s="6" t="s">
        <v>497</v>
      </c>
      <c r="B17" s="73" t="s">
        <v>69</v>
      </c>
      <c r="C17" s="74" t="s">
        <v>18</v>
      </c>
      <c r="D17" s="75">
        <v>52.3</v>
      </c>
      <c r="E17" s="9"/>
      <c r="F17" s="16"/>
      <c r="G17" s="11"/>
    </row>
    <row r="18" spans="1:7" s="1" customFormat="1" ht="45">
      <c r="A18" s="6" t="s">
        <v>498</v>
      </c>
      <c r="B18" s="73" t="s">
        <v>70</v>
      </c>
      <c r="C18" s="74" t="s">
        <v>18</v>
      </c>
      <c r="D18" s="75">
        <v>9.8800000000000008</v>
      </c>
      <c r="E18" s="9"/>
      <c r="F18" s="16"/>
      <c r="G18" s="11"/>
    </row>
    <row r="19" spans="1:7" s="1" customFormat="1" ht="45">
      <c r="A19" s="6" t="s">
        <v>499</v>
      </c>
      <c r="B19" s="73" t="s">
        <v>71</v>
      </c>
      <c r="C19" s="74" t="s">
        <v>18</v>
      </c>
      <c r="D19" s="75">
        <v>129.5</v>
      </c>
      <c r="E19" s="9"/>
      <c r="F19" s="16"/>
      <c r="G19" s="11"/>
    </row>
    <row r="20" spans="1:7" s="1" customFormat="1" ht="45">
      <c r="A20" s="6" t="s">
        <v>500</v>
      </c>
      <c r="B20" s="73" t="s">
        <v>80</v>
      </c>
      <c r="C20" s="74" t="s">
        <v>18</v>
      </c>
      <c r="D20" s="75">
        <v>1.19</v>
      </c>
      <c r="E20" s="9"/>
      <c r="F20" s="16"/>
      <c r="G20" s="11"/>
    </row>
    <row r="21" spans="1:7" s="1" customFormat="1" ht="33.75">
      <c r="A21" s="6" t="s">
        <v>501</v>
      </c>
      <c r="B21" s="73" t="s">
        <v>72</v>
      </c>
      <c r="C21" s="74" t="s">
        <v>18</v>
      </c>
      <c r="D21" s="75">
        <v>41.71</v>
      </c>
      <c r="E21" s="9"/>
      <c r="F21" s="16"/>
      <c r="G21" s="11"/>
    </row>
    <row r="22" spans="1:7" s="1" customFormat="1" ht="33.75">
      <c r="A22" s="6" t="s">
        <v>502</v>
      </c>
      <c r="B22" s="73" t="s">
        <v>134</v>
      </c>
      <c r="C22" s="74" t="s">
        <v>18</v>
      </c>
      <c r="D22" s="75">
        <v>16.36</v>
      </c>
      <c r="E22" s="9"/>
      <c r="F22" s="10"/>
      <c r="G22" s="11"/>
    </row>
    <row r="23" spans="1:7" s="1" customFormat="1" ht="45">
      <c r="A23" s="6" t="s">
        <v>503</v>
      </c>
      <c r="B23" s="73" t="s">
        <v>148</v>
      </c>
      <c r="C23" s="74" t="s">
        <v>17</v>
      </c>
      <c r="D23" s="75">
        <v>106.38</v>
      </c>
      <c r="E23" s="9"/>
      <c r="F23" s="16"/>
      <c r="G23" s="11"/>
    </row>
    <row r="24" spans="1:7" s="1" customFormat="1" ht="33.75">
      <c r="A24" s="6" t="s">
        <v>504</v>
      </c>
      <c r="B24" s="73" t="s">
        <v>149</v>
      </c>
      <c r="C24" s="74" t="s">
        <v>17</v>
      </c>
      <c r="D24" s="75">
        <v>17.73</v>
      </c>
      <c r="E24" s="9"/>
      <c r="F24" s="16"/>
      <c r="G24" s="11"/>
    </row>
    <row r="25" spans="1:7" s="1" customFormat="1" ht="33.75">
      <c r="A25" s="6" t="s">
        <v>505</v>
      </c>
      <c r="B25" s="73" t="s">
        <v>56</v>
      </c>
      <c r="C25" s="74" t="s">
        <v>17</v>
      </c>
      <c r="D25" s="75">
        <v>38.6</v>
      </c>
      <c r="E25" s="9"/>
      <c r="F25" s="16"/>
      <c r="G25" s="11"/>
    </row>
    <row r="26" spans="1:7" s="1" customFormat="1" ht="45">
      <c r="A26" s="6" t="s">
        <v>506</v>
      </c>
      <c r="B26" s="73" t="s">
        <v>158</v>
      </c>
      <c r="C26" s="74" t="s">
        <v>18</v>
      </c>
      <c r="D26" s="75">
        <v>0.3</v>
      </c>
      <c r="E26" s="9"/>
      <c r="F26" s="16"/>
      <c r="G26" s="11"/>
    </row>
    <row r="27" spans="1:7" s="1" customFormat="1" ht="33.75">
      <c r="A27" s="6" t="s">
        <v>507</v>
      </c>
      <c r="B27" s="73" t="s">
        <v>155</v>
      </c>
      <c r="C27" s="74" t="s">
        <v>24</v>
      </c>
      <c r="D27" s="75">
        <v>2.75</v>
      </c>
      <c r="E27" s="9"/>
      <c r="F27" s="16"/>
      <c r="G27" s="11"/>
    </row>
    <row r="28" spans="1:7" s="1" customFormat="1" ht="45">
      <c r="A28" s="6" t="s">
        <v>508</v>
      </c>
      <c r="B28" s="73" t="s">
        <v>154</v>
      </c>
      <c r="C28" s="74" t="s">
        <v>17</v>
      </c>
      <c r="D28" s="75">
        <v>11.82</v>
      </c>
      <c r="E28" s="9"/>
      <c r="F28" s="16"/>
      <c r="G28" s="11"/>
    </row>
    <row r="29" spans="1:7" s="1" customFormat="1" ht="78.75">
      <c r="A29" s="6" t="s">
        <v>509</v>
      </c>
      <c r="B29" s="73" t="s">
        <v>474</v>
      </c>
      <c r="C29" s="74" t="s">
        <v>17</v>
      </c>
      <c r="D29" s="75">
        <v>8.89</v>
      </c>
      <c r="E29" s="9"/>
      <c r="F29" s="16"/>
      <c r="G29" s="11"/>
    </row>
    <row r="30" spans="1:7" s="1" customFormat="1" ht="33.75">
      <c r="A30" s="6" t="s">
        <v>510</v>
      </c>
      <c r="B30" s="73" t="s">
        <v>150</v>
      </c>
      <c r="C30" s="74" t="s">
        <v>25</v>
      </c>
      <c r="D30" s="75">
        <v>8</v>
      </c>
      <c r="E30" s="9"/>
      <c r="F30" s="16"/>
      <c r="G30" s="11"/>
    </row>
    <row r="31" spans="1:7" s="1" customFormat="1" ht="56.25">
      <c r="A31" s="6" t="s">
        <v>511</v>
      </c>
      <c r="B31" s="73" t="s">
        <v>156</v>
      </c>
      <c r="C31" s="74" t="s">
        <v>157</v>
      </c>
      <c r="D31" s="75">
        <v>8</v>
      </c>
      <c r="E31" s="9"/>
      <c r="F31" s="16"/>
      <c r="G31" s="11"/>
    </row>
    <row r="32" spans="1:7" s="1" customFormat="1" ht="33.75">
      <c r="A32" s="6" t="s">
        <v>512</v>
      </c>
      <c r="B32" s="73" t="s">
        <v>151</v>
      </c>
      <c r="C32" s="74" t="s">
        <v>25</v>
      </c>
      <c r="D32" s="75">
        <v>6</v>
      </c>
      <c r="E32" s="9"/>
      <c r="F32" s="16"/>
      <c r="G32" s="11"/>
    </row>
    <row r="33" spans="1:7" s="1" customFormat="1" ht="33.75">
      <c r="A33" s="6" t="s">
        <v>513</v>
      </c>
      <c r="B33" s="73" t="s">
        <v>152</v>
      </c>
      <c r="C33" s="74" t="s">
        <v>17</v>
      </c>
      <c r="D33" s="75">
        <v>20.74</v>
      </c>
      <c r="E33" s="9"/>
      <c r="F33" s="16"/>
      <c r="G33" s="11"/>
    </row>
    <row r="34" spans="1:7" s="1" customFormat="1" ht="33.75">
      <c r="A34" s="6" t="s">
        <v>514</v>
      </c>
      <c r="B34" s="73" t="s">
        <v>144</v>
      </c>
      <c r="C34" s="74" t="s">
        <v>25</v>
      </c>
      <c r="D34" s="75">
        <v>2</v>
      </c>
      <c r="E34" s="9"/>
      <c r="F34" s="16"/>
      <c r="G34" s="11"/>
    </row>
    <row r="35" spans="1:7" s="1" customFormat="1" ht="45">
      <c r="A35" s="6" t="s">
        <v>515</v>
      </c>
      <c r="B35" s="73" t="s">
        <v>140</v>
      </c>
      <c r="C35" s="74" t="s">
        <v>25</v>
      </c>
      <c r="D35" s="75">
        <v>1</v>
      </c>
      <c r="E35" s="9"/>
      <c r="F35" s="16"/>
      <c r="G35" s="11"/>
    </row>
    <row r="36" spans="1:7" s="1" customFormat="1" ht="45">
      <c r="A36" s="6" t="s">
        <v>516</v>
      </c>
      <c r="B36" s="73" t="s">
        <v>142</v>
      </c>
      <c r="C36" s="74" t="s">
        <v>25</v>
      </c>
      <c r="D36" s="75">
        <v>2</v>
      </c>
      <c r="E36" s="9"/>
      <c r="F36" s="16"/>
      <c r="G36" s="11"/>
    </row>
    <row r="37" spans="1:7" s="1" customFormat="1" ht="33.75">
      <c r="A37" s="6" t="s">
        <v>517</v>
      </c>
      <c r="B37" s="73" t="s">
        <v>143</v>
      </c>
      <c r="C37" s="74" t="s">
        <v>25</v>
      </c>
      <c r="D37" s="75">
        <v>2</v>
      </c>
      <c r="E37" s="9"/>
      <c r="F37" s="16"/>
      <c r="G37" s="11"/>
    </row>
    <row r="38" spans="1:7" s="1" customFormat="1" ht="45">
      <c r="A38" s="6" t="s">
        <v>518</v>
      </c>
      <c r="B38" s="73" t="s">
        <v>141</v>
      </c>
      <c r="C38" s="74" t="s">
        <v>25</v>
      </c>
      <c r="D38" s="75">
        <v>2</v>
      </c>
      <c r="E38" s="9"/>
      <c r="F38" s="16"/>
      <c r="G38" s="11"/>
    </row>
    <row r="39" spans="1:7" s="1" customFormat="1" ht="45">
      <c r="A39" s="6" t="s">
        <v>519</v>
      </c>
      <c r="B39" s="73" t="s">
        <v>147</v>
      </c>
      <c r="C39" s="74" t="s">
        <v>17</v>
      </c>
      <c r="D39" s="75">
        <v>5.9</v>
      </c>
      <c r="E39" s="9"/>
      <c r="F39" s="16"/>
      <c r="G39" s="11"/>
    </row>
    <row r="40" spans="1:7" s="1" customFormat="1" ht="45">
      <c r="A40" s="6" t="s">
        <v>520</v>
      </c>
      <c r="B40" s="73" t="s">
        <v>146</v>
      </c>
      <c r="C40" s="74" t="s">
        <v>25</v>
      </c>
      <c r="D40" s="75">
        <v>1</v>
      </c>
      <c r="E40" s="9"/>
      <c r="F40" s="16"/>
      <c r="G40" s="11"/>
    </row>
    <row r="41" spans="1:7" s="1" customFormat="1" ht="56.25">
      <c r="A41" s="6" t="s">
        <v>521</v>
      </c>
      <c r="B41" s="73" t="s">
        <v>145</v>
      </c>
      <c r="C41" s="74" t="s">
        <v>17</v>
      </c>
      <c r="D41" s="75">
        <v>250.51</v>
      </c>
      <c r="E41" s="9"/>
      <c r="F41" s="12"/>
      <c r="G41" s="11"/>
    </row>
    <row r="42" spans="1:7" s="1" customFormat="1" ht="33.75">
      <c r="A42" s="6" t="s">
        <v>522</v>
      </c>
      <c r="B42" s="73" t="s">
        <v>153</v>
      </c>
      <c r="C42" s="74" t="s">
        <v>25</v>
      </c>
      <c r="D42" s="75">
        <v>7</v>
      </c>
      <c r="E42" s="9"/>
      <c r="F42" s="10"/>
      <c r="G42" s="11"/>
    </row>
    <row r="43" spans="1:7" s="1" customFormat="1" ht="33.75">
      <c r="A43" s="6" t="s">
        <v>523</v>
      </c>
      <c r="B43" s="73" t="s">
        <v>73</v>
      </c>
      <c r="C43" s="74" t="s">
        <v>18</v>
      </c>
      <c r="D43" s="75">
        <v>257.72000000000003</v>
      </c>
      <c r="E43" s="9"/>
      <c r="F43" s="12"/>
      <c r="G43" s="11"/>
    </row>
    <row r="44" spans="1:7" s="1" customFormat="1" ht="33.75">
      <c r="A44" s="6" t="s">
        <v>524</v>
      </c>
      <c r="B44" s="73" t="s">
        <v>74</v>
      </c>
      <c r="C44" s="74" t="s">
        <v>19</v>
      </c>
      <c r="D44" s="75">
        <v>6185.2800000000007</v>
      </c>
      <c r="E44" s="9"/>
      <c r="F44" s="10"/>
      <c r="G44" s="11"/>
    </row>
    <row r="45" spans="1:7" s="1" customFormat="1">
      <c r="A45" s="3" t="s">
        <v>331</v>
      </c>
      <c r="B45" s="4" t="s">
        <v>245</v>
      </c>
      <c r="C45" s="4"/>
      <c r="D45" s="4"/>
      <c r="E45" s="4"/>
      <c r="F45" s="4"/>
      <c r="G45" s="5">
        <f>ROUND(SUM(G46:G65),2)</f>
        <v>0</v>
      </c>
    </row>
    <row r="46" spans="1:7" s="1" customFormat="1" ht="33.75">
      <c r="A46" s="6" t="s">
        <v>525</v>
      </c>
      <c r="B46" s="7" t="s">
        <v>75</v>
      </c>
      <c r="C46" s="8" t="s">
        <v>17</v>
      </c>
      <c r="D46" s="67">
        <v>446.34</v>
      </c>
      <c r="E46" s="9"/>
      <c r="F46" s="10"/>
      <c r="G46" s="11"/>
    </row>
    <row r="47" spans="1:7" s="1" customFormat="1" ht="45">
      <c r="A47" s="6" t="s">
        <v>526</v>
      </c>
      <c r="B47" s="7" t="s">
        <v>54</v>
      </c>
      <c r="C47" s="8" t="s">
        <v>18</v>
      </c>
      <c r="D47" s="67">
        <v>20.09</v>
      </c>
      <c r="E47" s="9"/>
      <c r="F47" s="10"/>
      <c r="G47" s="11"/>
    </row>
    <row r="48" spans="1:7" s="1" customFormat="1" ht="45">
      <c r="A48" s="6" t="s">
        <v>527</v>
      </c>
      <c r="B48" s="7" t="s">
        <v>246</v>
      </c>
      <c r="C48" s="8" t="s">
        <v>17</v>
      </c>
      <c r="D48" s="67">
        <v>312.44</v>
      </c>
      <c r="E48" s="9"/>
      <c r="F48" s="10"/>
      <c r="G48" s="11"/>
    </row>
    <row r="49" spans="1:7" s="1" customFormat="1" ht="45">
      <c r="A49" s="6" t="s">
        <v>528</v>
      </c>
      <c r="B49" s="7" t="s">
        <v>166</v>
      </c>
      <c r="C49" s="8" t="s">
        <v>18</v>
      </c>
      <c r="D49" s="67">
        <v>8.0399999999999991</v>
      </c>
      <c r="E49" s="9"/>
      <c r="F49" s="10"/>
      <c r="G49" s="11"/>
    </row>
    <row r="50" spans="1:7" s="1" customFormat="1" ht="56.25">
      <c r="A50" s="6" t="s">
        <v>529</v>
      </c>
      <c r="B50" s="7" t="s">
        <v>247</v>
      </c>
      <c r="C50" s="8" t="s">
        <v>18</v>
      </c>
      <c r="D50" s="67">
        <v>12.05</v>
      </c>
      <c r="E50" s="9"/>
      <c r="F50" s="10"/>
      <c r="G50" s="11"/>
    </row>
    <row r="51" spans="1:7" s="1" customFormat="1" ht="45">
      <c r="A51" s="6" t="s">
        <v>530</v>
      </c>
      <c r="B51" s="7" t="s">
        <v>248</v>
      </c>
      <c r="C51" s="8" t="s">
        <v>24</v>
      </c>
      <c r="D51" s="67">
        <v>38.35</v>
      </c>
      <c r="E51" s="9"/>
      <c r="F51" s="10"/>
      <c r="G51" s="11"/>
    </row>
    <row r="52" spans="1:7" s="1" customFormat="1" ht="33.75">
      <c r="A52" s="6" t="s">
        <v>531</v>
      </c>
      <c r="B52" s="7" t="s">
        <v>249</v>
      </c>
      <c r="C52" s="8" t="s">
        <v>24</v>
      </c>
      <c r="D52" s="67">
        <v>15.96</v>
      </c>
      <c r="E52" s="9"/>
      <c r="F52" s="10"/>
      <c r="G52" s="11"/>
    </row>
    <row r="53" spans="1:7" s="1" customFormat="1" ht="45">
      <c r="A53" s="6" t="s">
        <v>532</v>
      </c>
      <c r="B53" s="7" t="s">
        <v>250</v>
      </c>
      <c r="C53" s="8" t="s">
        <v>24</v>
      </c>
      <c r="D53" s="67">
        <v>295.07</v>
      </c>
      <c r="E53" s="9"/>
      <c r="F53" s="10"/>
      <c r="G53" s="11"/>
    </row>
    <row r="54" spans="1:7" s="1" customFormat="1" ht="45">
      <c r="A54" s="6" t="s">
        <v>533</v>
      </c>
      <c r="B54" s="7" t="s">
        <v>251</v>
      </c>
      <c r="C54" s="8" t="s">
        <v>17</v>
      </c>
      <c r="D54" s="67">
        <v>90.16</v>
      </c>
      <c r="E54" s="9"/>
      <c r="F54" s="10"/>
      <c r="G54" s="11"/>
    </row>
    <row r="55" spans="1:7" s="1" customFormat="1" ht="45">
      <c r="A55" s="6" t="s">
        <v>534</v>
      </c>
      <c r="B55" s="7" t="s">
        <v>252</v>
      </c>
      <c r="C55" s="8" t="s">
        <v>17</v>
      </c>
      <c r="D55" s="67">
        <v>356.18</v>
      </c>
      <c r="E55" s="9"/>
      <c r="F55" s="10"/>
      <c r="G55" s="11"/>
    </row>
    <row r="56" spans="1:7" s="1" customFormat="1" ht="33.75">
      <c r="A56" s="6" t="s">
        <v>535</v>
      </c>
      <c r="B56" s="7" t="s">
        <v>77</v>
      </c>
      <c r="C56" s="8" t="s">
        <v>17</v>
      </c>
      <c r="D56" s="67">
        <v>35.619999999999997</v>
      </c>
      <c r="E56" s="9"/>
      <c r="F56" s="10"/>
      <c r="G56" s="11"/>
    </row>
    <row r="57" spans="1:7" s="1" customFormat="1" ht="22.5">
      <c r="A57" s="6" t="s">
        <v>536</v>
      </c>
      <c r="B57" s="7" t="s">
        <v>78</v>
      </c>
      <c r="C57" s="8" t="s">
        <v>24</v>
      </c>
      <c r="D57" s="67">
        <v>309.47000000000003</v>
      </c>
      <c r="E57" s="9"/>
      <c r="F57" s="10"/>
      <c r="G57" s="11"/>
    </row>
    <row r="58" spans="1:7" s="1" customFormat="1" ht="45">
      <c r="A58" s="6" t="s">
        <v>537</v>
      </c>
      <c r="B58" s="7" t="s">
        <v>253</v>
      </c>
      <c r="C58" s="8" t="s">
        <v>24</v>
      </c>
      <c r="D58" s="67">
        <v>1.22</v>
      </c>
      <c r="E58" s="9"/>
      <c r="F58" s="10"/>
      <c r="G58" s="11"/>
    </row>
    <row r="59" spans="1:7" s="1" customFormat="1" ht="33.75">
      <c r="A59" s="6" t="s">
        <v>538</v>
      </c>
      <c r="B59" s="7" t="s">
        <v>254</v>
      </c>
      <c r="C59" s="8" t="s">
        <v>24</v>
      </c>
      <c r="D59" s="67">
        <v>1.22</v>
      </c>
      <c r="E59" s="9"/>
      <c r="F59" s="10"/>
      <c r="G59" s="11"/>
    </row>
    <row r="60" spans="1:7" s="1" customFormat="1" ht="33.75">
      <c r="A60" s="6" t="s">
        <v>539</v>
      </c>
      <c r="B60" s="7" t="s">
        <v>255</v>
      </c>
      <c r="C60" s="8" t="s">
        <v>17</v>
      </c>
      <c r="D60" s="67">
        <v>3.85</v>
      </c>
      <c r="E60" s="9"/>
      <c r="F60" s="10"/>
      <c r="G60" s="11"/>
    </row>
    <row r="61" spans="1:7" s="1" customFormat="1" ht="45">
      <c r="A61" s="6" t="s">
        <v>540</v>
      </c>
      <c r="B61" s="7" t="s">
        <v>256</v>
      </c>
      <c r="C61" s="8" t="s">
        <v>17</v>
      </c>
      <c r="D61" s="67">
        <v>3.85</v>
      </c>
      <c r="E61" s="9"/>
      <c r="F61" s="10"/>
      <c r="G61" s="11"/>
    </row>
    <row r="62" spans="1:7" s="1" customFormat="1" ht="90">
      <c r="A62" s="6" t="s">
        <v>541</v>
      </c>
      <c r="B62" s="7" t="s">
        <v>257</v>
      </c>
      <c r="C62" s="8" t="s">
        <v>25</v>
      </c>
      <c r="D62" s="67">
        <v>37</v>
      </c>
      <c r="E62" s="9"/>
      <c r="F62" s="10"/>
      <c r="G62" s="11"/>
    </row>
    <row r="63" spans="1:7" s="1" customFormat="1" ht="90">
      <c r="A63" s="6" t="s">
        <v>542</v>
      </c>
      <c r="B63" s="7" t="s">
        <v>258</v>
      </c>
      <c r="C63" s="8" t="s">
        <v>25</v>
      </c>
      <c r="D63" s="67">
        <v>200</v>
      </c>
      <c r="E63" s="9"/>
      <c r="F63" s="10"/>
      <c r="G63" s="11"/>
    </row>
    <row r="64" spans="1:7" s="1" customFormat="1" ht="33.75">
      <c r="A64" s="6" t="s">
        <v>543</v>
      </c>
      <c r="B64" s="7" t="s">
        <v>73</v>
      </c>
      <c r="C64" s="8" t="s">
        <v>18</v>
      </c>
      <c r="D64" s="67">
        <v>12.05</v>
      </c>
      <c r="E64" s="9"/>
      <c r="F64" s="10"/>
      <c r="G64" s="11"/>
    </row>
    <row r="65" spans="1:7" s="1" customFormat="1" ht="33.75">
      <c r="A65" s="6" t="s">
        <v>544</v>
      </c>
      <c r="B65" s="7" t="s">
        <v>74</v>
      </c>
      <c r="C65" s="8" t="s">
        <v>19</v>
      </c>
      <c r="D65" s="67">
        <v>289.2</v>
      </c>
      <c r="E65" s="9"/>
      <c r="F65" s="10"/>
      <c r="G65" s="11"/>
    </row>
    <row r="66" spans="1:7" s="1" customFormat="1">
      <c r="A66" s="3" t="s">
        <v>332</v>
      </c>
      <c r="B66" s="4" t="s">
        <v>330</v>
      </c>
      <c r="C66" s="4"/>
      <c r="D66" s="4"/>
      <c r="E66" s="4"/>
      <c r="F66" s="4"/>
      <c r="G66" s="5">
        <f>ROUND(SUM(G67:G69),2)</f>
        <v>0</v>
      </c>
    </row>
    <row r="67" spans="1:7" s="1" customFormat="1" ht="67.5">
      <c r="A67" s="6" t="s">
        <v>545</v>
      </c>
      <c r="B67" s="7" t="s">
        <v>261</v>
      </c>
      <c r="C67" s="8" t="s">
        <v>25</v>
      </c>
      <c r="D67" s="67">
        <v>7</v>
      </c>
      <c r="E67" s="9"/>
      <c r="F67" s="10"/>
      <c r="G67" s="11"/>
    </row>
    <row r="68" spans="1:7" s="1" customFormat="1" ht="90">
      <c r="A68" s="6" t="s">
        <v>546</v>
      </c>
      <c r="B68" s="7" t="s">
        <v>262</v>
      </c>
      <c r="C68" s="8" t="s">
        <v>25</v>
      </c>
      <c r="D68" s="67">
        <v>1</v>
      </c>
      <c r="E68" s="9"/>
      <c r="F68" s="10"/>
      <c r="G68" s="11"/>
    </row>
    <row r="69" spans="1:7" s="1" customFormat="1" ht="45">
      <c r="A69" s="6" t="s">
        <v>547</v>
      </c>
      <c r="B69" s="7" t="s">
        <v>263</v>
      </c>
      <c r="C69" s="8" t="s">
        <v>25</v>
      </c>
      <c r="D69" s="67">
        <v>5</v>
      </c>
      <c r="E69" s="9"/>
      <c r="F69" s="10"/>
      <c r="G69" s="11"/>
    </row>
    <row r="70" spans="1:7">
      <c r="A70" s="3" t="s">
        <v>259</v>
      </c>
      <c r="B70" s="13" t="s">
        <v>406</v>
      </c>
      <c r="C70" s="14"/>
      <c r="D70" s="15"/>
      <c r="E70" s="15"/>
      <c r="F70" s="15"/>
      <c r="G70" s="5">
        <f>ROUND(SUM(G71,G83,G93,G96,G101),2)</f>
        <v>0</v>
      </c>
    </row>
    <row r="71" spans="1:7" s="1" customFormat="1">
      <c r="A71" s="18" t="s">
        <v>260</v>
      </c>
      <c r="B71" s="19" t="s">
        <v>407</v>
      </c>
      <c r="C71" s="20"/>
      <c r="D71" s="21"/>
      <c r="E71" s="66"/>
      <c r="F71" s="22"/>
      <c r="G71" s="66">
        <f>ROUND(SUM(G72:G82),2)</f>
        <v>0</v>
      </c>
    </row>
    <row r="72" spans="1:7" s="1" customFormat="1" ht="33.75">
      <c r="A72" s="6" t="s">
        <v>548</v>
      </c>
      <c r="B72" s="7" t="s">
        <v>75</v>
      </c>
      <c r="C72" s="8" t="s">
        <v>17</v>
      </c>
      <c r="D72" s="67">
        <v>7.21</v>
      </c>
      <c r="E72" s="9"/>
      <c r="F72" s="10"/>
      <c r="G72" s="11"/>
    </row>
    <row r="73" spans="1:7" s="1" customFormat="1" ht="45">
      <c r="A73" s="6" t="s">
        <v>549</v>
      </c>
      <c r="B73" s="7" t="s">
        <v>53</v>
      </c>
      <c r="C73" s="8" t="s">
        <v>18</v>
      </c>
      <c r="D73" s="67">
        <v>8.64</v>
      </c>
      <c r="E73" s="9"/>
      <c r="F73" s="10"/>
      <c r="G73" s="11"/>
    </row>
    <row r="74" spans="1:7" s="1" customFormat="1" ht="56.25">
      <c r="A74" s="6" t="s">
        <v>550</v>
      </c>
      <c r="B74" s="7" t="s">
        <v>247</v>
      </c>
      <c r="C74" s="8" t="s">
        <v>18</v>
      </c>
      <c r="D74" s="67">
        <v>5.98</v>
      </c>
      <c r="E74" s="9"/>
      <c r="F74" s="10"/>
      <c r="G74" s="11"/>
    </row>
    <row r="75" spans="1:7" s="1" customFormat="1" ht="33.75">
      <c r="A75" s="6" t="s">
        <v>551</v>
      </c>
      <c r="B75" s="7" t="s">
        <v>27</v>
      </c>
      <c r="C75" s="8" t="s">
        <v>17</v>
      </c>
      <c r="D75" s="67">
        <v>7.21</v>
      </c>
      <c r="E75" s="9"/>
      <c r="F75" s="10"/>
      <c r="G75" s="11"/>
    </row>
    <row r="76" spans="1:7" s="1" customFormat="1" ht="33.75">
      <c r="A76" s="6" t="s">
        <v>552</v>
      </c>
      <c r="B76" s="7" t="s">
        <v>408</v>
      </c>
      <c r="C76" s="8" t="s">
        <v>17</v>
      </c>
      <c r="D76" s="67">
        <v>3.57</v>
      </c>
      <c r="E76" s="9"/>
      <c r="F76" s="10"/>
      <c r="G76" s="11"/>
    </row>
    <row r="77" spans="1:7" s="1" customFormat="1" ht="135">
      <c r="A77" s="6" t="s">
        <v>553</v>
      </c>
      <c r="B77" s="7" t="s">
        <v>409</v>
      </c>
      <c r="C77" s="8" t="s">
        <v>17</v>
      </c>
      <c r="D77" s="67">
        <v>61.54</v>
      </c>
      <c r="E77" s="9"/>
      <c r="F77" s="10"/>
      <c r="G77" s="11"/>
    </row>
    <row r="78" spans="1:7" s="1" customFormat="1" ht="33.75">
      <c r="A78" s="6" t="s">
        <v>554</v>
      </c>
      <c r="B78" s="7" t="s">
        <v>35</v>
      </c>
      <c r="C78" s="8" t="s">
        <v>26</v>
      </c>
      <c r="D78" s="67">
        <v>885.36</v>
      </c>
      <c r="E78" s="9"/>
      <c r="F78" s="10"/>
      <c r="G78" s="11"/>
    </row>
    <row r="79" spans="1:7" s="1" customFormat="1" ht="33.75">
      <c r="A79" s="6" t="s">
        <v>555</v>
      </c>
      <c r="B79" s="7" t="s">
        <v>410</v>
      </c>
      <c r="C79" s="8" t="s">
        <v>18</v>
      </c>
      <c r="D79" s="67">
        <v>2.7</v>
      </c>
      <c r="E79" s="9"/>
      <c r="F79" s="10"/>
      <c r="G79" s="11"/>
    </row>
    <row r="80" spans="1:7" s="1" customFormat="1" ht="33.75">
      <c r="A80" s="6" t="s">
        <v>556</v>
      </c>
      <c r="B80" s="7" t="s">
        <v>411</v>
      </c>
      <c r="C80" s="8" t="s">
        <v>18</v>
      </c>
      <c r="D80" s="67">
        <v>6.49</v>
      </c>
      <c r="E80" s="9"/>
      <c r="F80" s="10"/>
      <c r="G80" s="11"/>
    </row>
    <row r="81" spans="1:7" s="1" customFormat="1" ht="33.75">
      <c r="A81" s="6" t="s">
        <v>557</v>
      </c>
      <c r="B81" s="7" t="s">
        <v>73</v>
      </c>
      <c r="C81" s="8" t="s">
        <v>18</v>
      </c>
      <c r="D81" s="67">
        <v>5.98</v>
      </c>
      <c r="E81" s="9"/>
      <c r="F81" s="10"/>
      <c r="G81" s="11"/>
    </row>
    <row r="82" spans="1:7" s="1" customFormat="1" ht="33.75">
      <c r="A82" s="6" t="s">
        <v>558</v>
      </c>
      <c r="B82" s="7" t="s">
        <v>74</v>
      </c>
      <c r="C82" s="8" t="s">
        <v>19</v>
      </c>
      <c r="D82" s="67">
        <v>142.53</v>
      </c>
      <c r="E82" s="9"/>
      <c r="F82" s="10"/>
      <c r="G82" s="11"/>
    </row>
    <row r="83" spans="1:7" s="1" customFormat="1">
      <c r="A83" s="18" t="s">
        <v>452</v>
      </c>
      <c r="B83" s="19" t="s">
        <v>412</v>
      </c>
      <c r="C83" s="20"/>
      <c r="D83" s="21"/>
      <c r="E83" s="66"/>
      <c r="F83" s="22"/>
      <c r="G83" s="66">
        <f>ROUND(SUM(G84:G92),2)</f>
        <v>0</v>
      </c>
    </row>
    <row r="84" spans="1:7" s="1" customFormat="1" ht="45">
      <c r="A84" s="6" t="s">
        <v>559</v>
      </c>
      <c r="B84" s="7" t="s">
        <v>54</v>
      </c>
      <c r="C84" s="8" t="s">
        <v>18</v>
      </c>
      <c r="D84" s="67">
        <v>0.41</v>
      </c>
      <c r="E84" s="9"/>
      <c r="F84" s="16"/>
      <c r="G84" s="11"/>
    </row>
    <row r="85" spans="1:7" s="1" customFormat="1" ht="33.75">
      <c r="A85" s="6" t="s">
        <v>560</v>
      </c>
      <c r="B85" s="7" t="s">
        <v>34</v>
      </c>
      <c r="C85" s="8" t="s">
        <v>17</v>
      </c>
      <c r="D85" s="67">
        <v>4.1500000000000004</v>
      </c>
      <c r="E85" s="9"/>
      <c r="F85" s="16"/>
      <c r="G85" s="11"/>
    </row>
    <row r="86" spans="1:7" s="1" customFormat="1" ht="33.75">
      <c r="A86" s="6" t="s">
        <v>561</v>
      </c>
      <c r="B86" s="7" t="s">
        <v>35</v>
      </c>
      <c r="C86" s="8" t="s">
        <v>26</v>
      </c>
      <c r="D86" s="67">
        <v>39.270000000000003</v>
      </c>
      <c r="E86" s="9"/>
      <c r="F86" s="16"/>
      <c r="G86" s="11"/>
    </row>
    <row r="87" spans="1:7" s="1" customFormat="1" ht="22.5">
      <c r="A87" s="6" t="s">
        <v>562</v>
      </c>
      <c r="B87" s="7" t="s">
        <v>41</v>
      </c>
      <c r="C87" s="8" t="s">
        <v>18</v>
      </c>
      <c r="D87" s="67">
        <v>0.41</v>
      </c>
      <c r="E87" s="9"/>
      <c r="F87" s="16"/>
      <c r="G87" s="11"/>
    </row>
    <row r="88" spans="1:7" s="1" customFormat="1" ht="112.5">
      <c r="A88" s="6" t="s">
        <v>563</v>
      </c>
      <c r="B88" s="7" t="s">
        <v>124</v>
      </c>
      <c r="C88" s="8" t="s">
        <v>26</v>
      </c>
      <c r="D88" s="67">
        <v>711.89</v>
      </c>
      <c r="E88" s="9"/>
      <c r="F88" s="10"/>
      <c r="G88" s="11"/>
    </row>
    <row r="89" spans="1:7" s="1" customFormat="1" ht="45">
      <c r="A89" s="6" t="s">
        <v>564</v>
      </c>
      <c r="B89" s="7" t="s">
        <v>122</v>
      </c>
      <c r="C89" s="8" t="s">
        <v>26</v>
      </c>
      <c r="D89" s="67">
        <v>711.89</v>
      </c>
      <c r="E89" s="9"/>
      <c r="F89" s="10"/>
      <c r="G89" s="11"/>
    </row>
    <row r="90" spans="1:7" s="1" customFormat="1" ht="33.75">
      <c r="A90" s="6" t="s">
        <v>565</v>
      </c>
      <c r="B90" s="7" t="s">
        <v>126</v>
      </c>
      <c r="C90" s="8" t="s">
        <v>25</v>
      </c>
      <c r="D90" s="67">
        <v>8</v>
      </c>
      <c r="E90" s="9"/>
      <c r="F90" s="10"/>
      <c r="G90" s="11"/>
    </row>
    <row r="91" spans="1:7" s="1" customFormat="1" ht="33.75">
      <c r="A91" s="6" t="s">
        <v>566</v>
      </c>
      <c r="B91" s="7" t="s">
        <v>92</v>
      </c>
      <c r="C91" s="8" t="s">
        <v>25</v>
      </c>
      <c r="D91" s="67">
        <v>1</v>
      </c>
      <c r="E91" s="9"/>
      <c r="F91" s="10"/>
      <c r="G91" s="11"/>
    </row>
    <row r="92" spans="1:7" s="1" customFormat="1" ht="33.75">
      <c r="A92" s="6" t="s">
        <v>567</v>
      </c>
      <c r="B92" s="7" t="s">
        <v>125</v>
      </c>
      <c r="C92" s="8" t="s">
        <v>25</v>
      </c>
      <c r="D92" s="67">
        <v>1</v>
      </c>
      <c r="E92" s="9"/>
      <c r="F92" s="10"/>
      <c r="G92" s="11"/>
    </row>
    <row r="93" spans="1:7">
      <c r="A93" s="18" t="s">
        <v>453</v>
      </c>
      <c r="B93" s="19" t="s">
        <v>123</v>
      </c>
      <c r="C93" s="20"/>
      <c r="D93" s="21"/>
      <c r="E93" s="66"/>
      <c r="F93" s="22"/>
      <c r="G93" s="66">
        <f>ROUND(SUM(G94:G95),2)</f>
        <v>0</v>
      </c>
    </row>
    <row r="94" spans="1:7" s="1" customFormat="1" ht="90">
      <c r="A94" s="6" t="s">
        <v>568</v>
      </c>
      <c r="B94" s="7" t="s">
        <v>127</v>
      </c>
      <c r="C94" s="8" t="s">
        <v>25</v>
      </c>
      <c r="D94" s="67">
        <v>1</v>
      </c>
      <c r="E94" s="9"/>
      <c r="F94" s="10"/>
      <c r="G94" s="63"/>
    </row>
    <row r="95" spans="1:7" s="1" customFormat="1" ht="90">
      <c r="A95" s="6" t="s">
        <v>569</v>
      </c>
      <c r="B95" s="7" t="s">
        <v>128</v>
      </c>
      <c r="C95" s="8" t="s">
        <v>25</v>
      </c>
      <c r="D95" s="67">
        <v>1</v>
      </c>
      <c r="E95" s="9"/>
      <c r="F95" s="10"/>
      <c r="G95" s="11"/>
    </row>
    <row r="96" spans="1:7" s="1" customFormat="1">
      <c r="A96" s="18" t="s">
        <v>454</v>
      </c>
      <c r="B96" s="19" t="s">
        <v>413</v>
      </c>
      <c r="C96" s="20"/>
      <c r="D96" s="21"/>
      <c r="E96" s="66"/>
      <c r="F96" s="22"/>
      <c r="G96" s="66">
        <f>ROUND(SUM(G97:G100),2)</f>
        <v>0</v>
      </c>
    </row>
    <row r="97" spans="1:7" s="1" customFormat="1" ht="56.25">
      <c r="A97" s="6" t="s">
        <v>570</v>
      </c>
      <c r="B97" s="7" t="s">
        <v>414</v>
      </c>
      <c r="C97" s="8" t="s">
        <v>26</v>
      </c>
      <c r="D97" s="67">
        <v>793.34</v>
      </c>
      <c r="E97" s="9"/>
      <c r="F97" s="10"/>
      <c r="G97" s="11"/>
    </row>
    <row r="98" spans="1:7" s="1" customFormat="1" ht="45">
      <c r="A98" s="6" t="s">
        <v>571</v>
      </c>
      <c r="B98" s="7" t="s">
        <v>415</v>
      </c>
      <c r="C98" s="8" t="s">
        <v>26</v>
      </c>
      <c r="D98" s="67">
        <v>793.34</v>
      </c>
      <c r="E98" s="9"/>
      <c r="F98" s="10"/>
      <c r="G98" s="11"/>
    </row>
    <row r="99" spans="1:7" s="1" customFormat="1" ht="45">
      <c r="A99" s="6" t="s">
        <v>572</v>
      </c>
      <c r="B99" s="7" t="s">
        <v>416</v>
      </c>
      <c r="C99" s="8" t="s">
        <v>25</v>
      </c>
      <c r="D99" s="67">
        <v>5</v>
      </c>
      <c r="E99" s="9"/>
      <c r="F99" s="10"/>
      <c r="G99" s="11"/>
    </row>
    <row r="100" spans="1:7" s="1" customFormat="1" ht="45">
      <c r="A100" s="6" t="s">
        <v>573</v>
      </c>
      <c r="B100" s="7" t="s">
        <v>417</v>
      </c>
      <c r="C100" s="8" t="s">
        <v>25</v>
      </c>
      <c r="D100" s="67">
        <v>5</v>
      </c>
      <c r="E100" s="9"/>
      <c r="F100" s="10"/>
      <c r="G100" s="11"/>
    </row>
    <row r="101" spans="1:7" s="1" customFormat="1">
      <c r="A101" s="18" t="s">
        <v>455</v>
      </c>
      <c r="B101" s="19" t="s">
        <v>418</v>
      </c>
      <c r="C101" s="20"/>
      <c r="D101" s="21"/>
      <c r="E101" s="66"/>
      <c r="F101" s="22"/>
      <c r="G101" s="66">
        <f>ROUND(SUM(G102:G149),2)</f>
        <v>0</v>
      </c>
    </row>
    <row r="102" spans="1:7" s="1" customFormat="1" ht="33.75">
      <c r="A102" s="6" t="s">
        <v>574</v>
      </c>
      <c r="B102" s="7" t="s">
        <v>75</v>
      </c>
      <c r="C102" s="8" t="s">
        <v>17</v>
      </c>
      <c r="D102" s="67">
        <v>15.18</v>
      </c>
      <c r="E102" s="9"/>
      <c r="F102" s="10"/>
      <c r="G102" s="11"/>
    </row>
    <row r="103" spans="1:7" s="1" customFormat="1" ht="45">
      <c r="A103" s="6" t="s">
        <v>575</v>
      </c>
      <c r="B103" s="7" t="s">
        <v>53</v>
      </c>
      <c r="C103" s="8" t="s">
        <v>18</v>
      </c>
      <c r="D103" s="67">
        <v>16.97</v>
      </c>
      <c r="E103" s="9"/>
      <c r="F103" s="10"/>
      <c r="G103" s="11"/>
    </row>
    <row r="104" spans="1:7" s="1" customFormat="1" ht="33.75">
      <c r="A104" s="6" t="s">
        <v>576</v>
      </c>
      <c r="B104" s="7" t="s">
        <v>27</v>
      </c>
      <c r="C104" s="8" t="s">
        <v>17</v>
      </c>
      <c r="D104" s="67">
        <v>10.210000000000001</v>
      </c>
      <c r="E104" s="9"/>
      <c r="F104" s="10"/>
      <c r="G104" s="11"/>
    </row>
    <row r="105" spans="1:7" s="1" customFormat="1" ht="56.25">
      <c r="A105" s="6" t="s">
        <v>577</v>
      </c>
      <c r="B105" s="7" t="s">
        <v>247</v>
      </c>
      <c r="C105" s="8" t="s">
        <v>18</v>
      </c>
      <c r="D105" s="67">
        <v>1.92</v>
      </c>
      <c r="E105" s="9"/>
      <c r="F105" s="10"/>
      <c r="G105" s="11"/>
    </row>
    <row r="106" spans="1:7" s="1" customFormat="1" ht="33.75">
      <c r="A106" s="6" t="s">
        <v>578</v>
      </c>
      <c r="B106" s="7" t="s">
        <v>419</v>
      </c>
      <c r="C106" s="8" t="s">
        <v>18</v>
      </c>
      <c r="D106" s="67">
        <v>9.76</v>
      </c>
      <c r="E106" s="9"/>
      <c r="F106" s="10"/>
      <c r="G106" s="11"/>
    </row>
    <row r="107" spans="1:7" s="1" customFormat="1" ht="33.75">
      <c r="A107" s="6" t="s">
        <v>579</v>
      </c>
      <c r="B107" s="7" t="s">
        <v>34</v>
      </c>
      <c r="C107" s="8" t="s">
        <v>17</v>
      </c>
      <c r="D107" s="67">
        <v>48</v>
      </c>
      <c r="E107" s="9"/>
      <c r="F107" s="10"/>
      <c r="G107" s="11"/>
    </row>
    <row r="108" spans="1:7" s="1" customFormat="1" ht="33.75">
      <c r="A108" s="6" t="s">
        <v>580</v>
      </c>
      <c r="B108" s="7" t="s">
        <v>420</v>
      </c>
      <c r="C108" s="8" t="s">
        <v>24</v>
      </c>
      <c r="D108" s="67">
        <v>55.25</v>
      </c>
      <c r="E108" s="9"/>
      <c r="F108" s="10"/>
      <c r="G108" s="11"/>
    </row>
    <row r="109" spans="1:7" s="1" customFormat="1" ht="33.75">
      <c r="A109" s="6" t="s">
        <v>581</v>
      </c>
      <c r="B109" s="7" t="s">
        <v>421</v>
      </c>
      <c r="C109" s="8" t="s">
        <v>24</v>
      </c>
      <c r="D109" s="67">
        <v>17.3</v>
      </c>
      <c r="E109" s="9"/>
      <c r="F109" s="10"/>
      <c r="G109" s="11"/>
    </row>
    <row r="110" spans="1:7" s="1" customFormat="1" ht="33.75">
      <c r="A110" s="6" t="s">
        <v>582</v>
      </c>
      <c r="B110" s="7" t="s">
        <v>35</v>
      </c>
      <c r="C110" s="8" t="s">
        <v>26</v>
      </c>
      <c r="D110" s="67">
        <v>518.44000000000005</v>
      </c>
      <c r="E110" s="9"/>
      <c r="F110" s="10"/>
      <c r="G110" s="11"/>
    </row>
    <row r="111" spans="1:7" s="1" customFormat="1" ht="22.5">
      <c r="A111" s="6" t="s">
        <v>583</v>
      </c>
      <c r="B111" s="7" t="s">
        <v>294</v>
      </c>
      <c r="C111" s="8" t="s">
        <v>18</v>
      </c>
      <c r="D111" s="67">
        <v>3.8</v>
      </c>
      <c r="E111" s="9"/>
      <c r="F111" s="10"/>
      <c r="G111" s="11"/>
    </row>
    <row r="112" spans="1:7" s="1" customFormat="1" ht="22.5">
      <c r="A112" s="6" t="s">
        <v>584</v>
      </c>
      <c r="B112" s="7" t="s">
        <v>45</v>
      </c>
      <c r="C112" s="8" t="s">
        <v>18</v>
      </c>
      <c r="D112" s="67">
        <v>1.56</v>
      </c>
      <c r="E112" s="9"/>
      <c r="F112" s="10"/>
      <c r="G112" s="11"/>
    </row>
    <row r="113" spans="1:7" s="1" customFormat="1" ht="56.25">
      <c r="A113" s="6" t="s">
        <v>585</v>
      </c>
      <c r="B113" s="7" t="s">
        <v>422</v>
      </c>
      <c r="C113" s="8" t="s">
        <v>17</v>
      </c>
      <c r="D113" s="67">
        <v>54.98</v>
      </c>
      <c r="E113" s="9"/>
      <c r="F113" s="10"/>
      <c r="G113" s="11"/>
    </row>
    <row r="114" spans="1:7" s="1" customFormat="1" ht="33.75">
      <c r="A114" s="6" t="s">
        <v>586</v>
      </c>
      <c r="B114" s="7" t="s">
        <v>423</v>
      </c>
      <c r="C114" s="8" t="s">
        <v>17</v>
      </c>
      <c r="D114" s="67">
        <v>11.64</v>
      </c>
      <c r="E114" s="9"/>
      <c r="F114" s="10"/>
      <c r="G114" s="11"/>
    </row>
    <row r="115" spans="1:7" s="1" customFormat="1" ht="33.75">
      <c r="A115" s="6" t="s">
        <v>587</v>
      </c>
      <c r="B115" s="7" t="s">
        <v>424</v>
      </c>
      <c r="C115" s="8" t="s">
        <v>17</v>
      </c>
      <c r="D115" s="67">
        <v>2.2999999999999998</v>
      </c>
      <c r="E115" s="9"/>
      <c r="F115" s="10"/>
      <c r="G115" s="11"/>
    </row>
    <row r="116" spans="1:7" s="1" customFormat="1" ht="45">
      <c r="A116" s="6" t="s">
        <v>588</v>
      </c>
      <c r="B116" s="7" t="s">
        <v>425</v>
      </c>
      <c r="C116" s="8" t="s">
        <v>18</v>
      </c>
      <c r="D116" s="67">
        <v>5.01</v>
      </c>
      <c r="E116" s="9"/>
      <c r="F116" s="10"/>
      <c r="G116" s="11"/>
    </row>
    <row r="117" spans="1:7" s="1" customFormat="1" ht="33.75">
      <c r="A117" s="6" t="s">
        <v>589</v>
      </c>
      <c r="B117" s="7" t="s">
        <v>426</v>
      </c>
      <c r="C117" s="8" t="s">
        <v>17</v>
      </c>
      <c r="D117" s="67">
        <v>15.18</v>
      </c>
      <c r="E117" s="9"/>
      <c r="F117" s="10"/>
      <c r="G117" s="11"/>
    </row>
    <row r="118" spans="1:7" s="1" customFormat="1" ht="33.75">
      <c r="A118" s="6" t="s">
        <v>590</v>
      </c>
      <c r="B118" s="7" t="s">
        <v>427</v>
      </c>
      <c r="C118" s="8" t="s">
        <v>18</v>
      </c>
      <c r="D118" s="67">
        <v>1.5</v>
      </c>
      <c r="E118" s="9"/>
      <c r="F118" s="10"/>
      <c r="G118" s="11"/>
    </row>
    <row r="119" spans="1:7" s="1" customFormat="1" ht="56.25">
      <c r="A119" s="6" t="s">
        <v>591</v>
      </c>
      <c r="B119" s="7" t="s">
        <v>428</v>
      </c>
      <c r="C119" s="8" t="s">
        <v>17</v>
      </c>
      <c r="D119" s="67">
        <v>8.1999999999999993</v>
      </c>
      <c r="E119" s="9"/>
      <c r="F119" s="10"/>
      <c r="G119" s="11"/>
    </row>
    <row r="120" spans="1:7" s="1" customFormat="1" ht="33.75">
      <c r="A120" s="6" t="s">
        <v>592</v>
      </c>
      <c r="B120" s="7" t="s">
        <v>429</v>
      </c>
      <c r="C120" s="8" t="s">
        <v>17</v>
      </c>
      <c r="D120" s="67">
        <v>110.4</v>
      </c>
      <c r="E120" s="9"/>
      <c r="F120" s="10"/>
      <c r="G120" s="11"/>
    </row>
    <row r="121" spans="1:7" s="1" customFormat="1" ht="33.75">
      <c r="A121" s="6" t="s">
        <v>593</v>
      </c>
      <c r="B121" s="7" t="s">
        <v>304</v>
      </c>
      <c r="C121" s="8" t="s">
        <v>24</v>
      </c>
      <c r="D121" s="67">
        <v>10.199999999999999</v>
      </c>
      <c r="E121" s="9"/>
      <c r="F121" s="10"/>
      <c r="G121" s="11"/>
    </row>
    <row r="122" spans="1:7" s="1" customFormat="1" ht="33.75">
      <c r="A122" s="6" t="s">
        <v>594</v>
      </c>
      <c r="B122" s="7" t="s">
        <v>235</v>
      </c>
      <c r="C122" s="8" t="s">
        <v>17</v>
      </c>
      <c r="D122" s="67">
        <v>37.78</v>
      </c>
      <c r="E122" s="9"/>
      <c r="F122" s="10"/>
      <c r="G122" s="11"/>
    </row>
    <row r="123" spans="1:7" s="1" customFormat="1" ht="33.75">
      <c r="A123" s="6" t="s">
        <v>595</v>
      </c>
      <c r="B123" s="7" t="s">
        <v>430</v>
      </c>
      <c r="C123" s="8" t="s">
        <v>17</v>
      </c>
      <c r="D123" s="67">
        <v>54.49</v>
      </c>
      <c r="E123" s="9"/>
      <c r="F123" s="10"/>
      <c r="G123" s="11"/>
    </row>
    <row r="124" spans="1:7" s="1" customFormat="1" ht="33.75">
      <c r="A124" s="6" t="s">
        <v>596</v>
      </c>
      <c r="B124" s="7" t="s">
        <v>431</v>
      </c>
      <c r="C124" s="8" t="s">
        <v>17</v>
      </c>
      <c r="D124" s="67">
        <v>20.7</v>
      </c>
      <c r="E124" s="9"/>
      <c r="F124" s="10"/>
      <c r="G124" s="11"/>
    </row>
    <row r="125" spans="1:7" s="1" customFormat="1" ht="33.75">
      <c r="A125" s="6" t="s">
        <v>597</v>
      </c>
      <c r="B125" s="7" t="s">
        <v>432</v>
      </c>
      <c r="C125" s="8" t="s">
        <v>17</v>
      </c>
      <c r="D125" s="67">
        <v>8.9499999999999993</v>
      </c>
      <c r="E125" s="9"/>
      <c r="F125" s="10"/>
      <c r="G125" s="11"/>
    </row>
    <row r="126" spans="1:7" s="1" customFormat="1" ht="33.75">
      <c r="A126" s="6" t="s">
        <v>598</v>
      </c>
      <c r="B126" s="7" t="s">
        <v>433</v>
      </c>
      <c r="C126" s="8" t="s">
        <v>17</v>
      </c>
      <c r="D126" s="67">
        <v>8.9499999999999993</v>
      </c>
      <c r="E126" s="9"/>
      <c r="F126" s="10"/>
      <c r="G126" s="11"/>
    </row>
    <row r="127" spans="1:7" s="1" customFormat="1" ht="78.75">
      <c r="A127" s="6" t="s">
        <v>599</v>
      </c>
      <c r="B127" s="7" t="s">
        <v>434</v>
      </c>
      <c r="C127" s="8" t="s">
        <v>157</v>
      </c>
      <c r="D127" s="67">
        <v>2</v>
      </c>
      <c r="E127" s="9"/>
      <c r="F127" s="10"/>
      <c r="G127" s="11"/>
    </row>
    <row r="128" spans="1:7" s="1" customFormat="1" ht="45">
      <c r="A128" s="6" t="s">
        <v>600</v>
      </c>
      <c r="B128" s="7" t="s">
        <v>435</v>
      </c>
      <c r="C128" s="8" t="s">
        <v>157</v>
      </c>
      <c r="D128" s="67">
        <v>3</v>
      </c>
      <c r="E128" s="9"/>
      <c r="F128" s="10"/>
      <c r="G128" s="11"/>
    </row>
    <row r="129" spans="1:7" s="1" customFormat="1" ht="67.5">
      <c r="A129" s="6" t="s">
        <v>601</v>
      </c>
      <c r="B129" s="7" t="s">
        <v>436</v>
      </c>
      <c r="C129" s="8" t="s">
        <v>17</v>
      </c>
      <c r="D129" s="67">
        <v>8.9499999999999993</v>
      </c>
      <c r="E129" s="9"/>
      <c r="F129" s="10"/>
      <c r="G129" s="11"/>
    </row>
    <row r="130" spans="1:7" s="1" customFormat="1" ht="56.25">
      <c r="A130" s="6" t="s">
        <v>602</v>
      </c>
      <c r="B130" s="7" t="s">
        <v>437</v>
      </c>
      <c r="C130" s="8" t="s">
        <v>18</v>
      </c>
      <c r="D130" s="67">
        <v>0.9</v>
      </c>
      <c r="E130" s="9"/>
      <c r="F130" s="10"/>
      <c r="G130" s="11"/>
    </row>
    <row r="131" spans="1:7" s="1" customFormat="1" ht="45">
      <c r="A131" s="6" t="s">
        <v>603</v>
      </c>
      <c r="B131" s="7" t="s">
        <v>438</v>
      </c>
      <c r="C131" s="8" t="s">
        <v>24</v>
      </c>
      <c r="D131" s="67">
        <v>12.72</v>
      </c>
      <c r="E131" s="9"/>
      <c r="F131" s="10"/>
      <c r="G131" s="11"/>
    </row>
    <row r="132" spans="1:7" s="1" customFormat="1" ht="101.25">
      <c r="A132" s="6" t="s">
        <v>604</v>
      </c>
      <c r="B132" s="7" t="s">
        <v>439</v>
      </c>
      <c r="C132" s="8" t="s">
        <v>17</v>
      </c>
      <c r="D132" s="67">
        <v>15.31</v>
      </c>
      <c r="E132" s="9"/>
      <c r="F132" s="10"/>
      <c r="G132" s="11"/>
    </row>
    <row r="133" spans="1:7" s="1" customFormat="1" ht="56.25">
      <c r="A133" s="6" t="s">
        <v>605</v>
      </c>
      <c r="B133" s="7" t="s">
        <v>440</v>
      </c>
      <c r="C133" s="8" t="s">
        <v>26</v>
      </c>
      <c r="D133" s="67">
        <v>20.27</v>
      </c>
      <c r="E133" s="9"/>
      <c r="F133" s="10"/>
      <c r="G133" s="11"/>
    </row>
    <row r="134" spans="1:7" s="1" customFormat="1" ht="78.75">
      <c r="A134" s="6" t="s">
        <v>606</v>
      </c>
      <c r="B134" s="7" t="s">
        <v>441</v>
      </c>
      <c r="C134" s="8" t="s">
        <v>26</v>
      </c>
      <c r="D134" s="67">
        <v>101.41</v>
      </c>
      <c r="E134" s="9"/>
      <c r="F134" s="10"/>
      <c r="G134" s="11"/>
    </row>
    <row r="135" spans="1:7" s="1" customFormat="1" ht="33.75">
      <c r="A135" s="6" t="s">
        <v>607</v>
      </c>
      <c r="B135" s="7" t="s">
        <v>442</v>
      </c>
      <c r="C135" s="8" t="s">
        <v>17</v>
      </c>
      <c r="D135" s="67">
        <v>3.87</v>
      </c>
      <c r="E135" s="9"/>
      <c r="F135" s="10"/>
      <c r="G135" s="11"/>
    </row>
    <row r="136" spans="1:7" s="1" customFormat="1" ht="78.75">
      <c r="A136" s="6" t="s">
        <v>608</v>
      </c>
      <c r="B136" s="7" t="s">
        <v>443</v>
      </c>
      <c r="C136" s="8" t="s">
        <v>26</v>
      </c>
      <c r="D136" s="67">
        <v>99.74</v>
      </c>
      <c r="E136" s="9"/>
      <c r="F136" s="10"/>
      <c r="G136" s="11"/>
    </row>
    <row r="137" spans="1:7" s="1" customFormat="1" ht="78.75">
      <c r="A137" s="6" t="s">
        <v>609</v>
      </c>
      <c r="B137" s="7" t="s">
        <v>444</v>
      </c>
      <c r="C137" s="8" t="s">
        <v>26</v>
      </c>
      <c r="D137" s="67">
        <v>284.22000000000003</v>
      </c>
      <c r="E137" s="9"/>
      <c r="F137" s="10"/>
      <c r="G137" s="11"/>
    </row>
    <row r="138" spans="1:7" s="1" customFormat="1" ht="33.75">
      <c r="A138" s="6" t="s">
        <v>610</v>
      </c>
      <c r="B138" s="7" t="s">
        <v>445</v>
      </c>
      <c r="C138" s="8" t="s">
        <v>25</v>
      </c>
      <c r="D138" s="67">
        <v>2</v>
      </c>
      <c r="E138" s="9"/>
      <c r="F138" s="10"/>
      <c r="G138" s="11"/>
    </row>
    <row r="139" spans="1:7" s="1" customFormat="1" ht="45">
      <c r="A139" s="6" t="s">
        <v>611</v>
      </c>
      <c r="B139" s="7" t="s">
        <v>446</v>
      </c>
      <c r="C139" s="8" t="s">
        <v>25</v>
      </c>
      <c r="D139" s="67">
        <v>1</v>
      </c>
      <c r="E139" s="9"/>
      <c r="F139" s="10"/>
      <c r="G139" s="11"/>
    </row>
    <row r="140" spans="1:7" s="1" customFormat="1" ht="45">
      <c r="A140" s="6" t="s">
        <v>612</v>
      </c>
      <c r="B140" s="7" t="s">
        <v>447</v>
      </c>
      <c r="C140" s="8" t="s">
        <v>25</v>
      </c>
      <c r="D140" s="67">
        <v>1</v>
      </c>
      <c r="E140" s="9"/>
      <c r="F140" s="10"/>
      <c r="G140" s="11"/>
    </row>
    <row r="141" spans="1:7" s="1" customFormat="1" ht="33.75">
      <c r="A141" s="6" t="s">
        <v>613</v>
      </c>
      <c r="B141" s="7" t="s">
        <v>448</v>
      </c>
      <c r="C141" s="8" t="s">
        <v>25</v>
      </c>
      <c r="D141" s="67">
        <v>1</v>
      </c>
      <c r="E141" s="9"/>
      <c r="F141" s="10"/>
      <c r="G141" s="11"/>
    </row>
    <row r="142" spans="1:7" s="1" customFormat="1" ht="22.5">
      <c r="A142" s="6" t="s">
        <v>614</v>
      </c>
      <c r="B142" s="7" t="s">
        <v>320</v>
      </c>
      <c r="C142" s="8" t="s">
        <v>25</v>
      </c>
      <c r="D142" s="67">
        <v>1</v>
      </c>
      <c r="E142" s="9"/>
      <c r="F142" s="10"/>
      <c r="G142" s="11"/>
    </row>
    <row r="143" spans="1:7" s="1" customFormat="1" ht="56.25">
      <c r="A143" s="6" t="s">
        <v>615</v>
      </c>
      <c r="B143" s="7" t="s">
        <v>318</v>
      </c>
      <c r="C143" s="8" t="s">
        <v>25</v>
      </c>
      <c r="D143" s="67">
        <v>1</v>
      </c>
      <c r="E143" s="9"/>
      <c r="F143" s="10"/>
      <c r="G143" s="11"/>
    </row>
    <row r="144" spans="1:7" s="1" customFormat="1" ht="33.75">
      <c r="A144" s="6" t="s">
        <v>616</v>
      </c>
      <c r="B144" s="7" t="s">
        <v>449</v>
      </c>
      <c r="C144" s="8" t="s">
        <v>25</v>
      </c>
      <c r="D144" s="67">
        <v>1</v>
      </c>
      <c r="E144" s="9"/>
      <c r="F144" s="10"/>
      <c r="G144" s="11"/>
    </row>
    <row r="145" spans="1:7" s="1" customFormat="1" ht="45">
      <c r="A145" s="6" t="s">
        <v>617</v>
      </c>
      <c r="B145" s="7" t="s">
        <v>450</v>
      </c>
      <c r="C145" s="8" t="s">
        <v>25</v>
      </c>
      <c r="D145" s="67">
        <v>1</v>
      </c>
      <c r="E145" s="9"/>
      <c r="F145" s="10"/>
      <c r="G145" s="11"/>
    </row>
    <row r="146" spans="1:7" s="1" customFormat="1" ht="22.5">
      <c r="A146" s="6" t="s">
        <v>618</v>
      </c>
      <c r="B146" s="7" t="s">
        <v>451</v>
      </c>
      <c r="C146" s="8" t="s">
        <v>25</v>
      </c>
      <c r="D146" s="67">
        <v>1</v>
      </c>
      <c r="E146" s="9"/>
      <c r="F146" s="10"/>
      <c r="G146" s="11"/>
    </row>
    <row r="147" spans="1:7" s="1" customFormat="1" ht="33.75">
      <c r="A147" s="6" t="s">
        <v>619</v>
      </c>
      <c r="B147" s="7" t="s">
        <v>93</v>
      </c>
      <c r="C147" s="8" t="s">
        <v>26</v>
      </c>
      <c r="D147" s="67">
        <v>363.53</v>
      </c>
      <c r="E147" s="9"/>
      <c r="F147" s="10"/>
      <c r="G147" s="11"/>
    </row>
    <row r="148" spans="1:7" s="1" customFormat="1" ht="33.75">
      <c r="A148" s="6" t="s">
        <v>620</v>
      </c>
      <c r="B148" s="7" t="s">
        <v>73</v>
      </c>
      <c r="C148" s="8" t="s">
        <v>18</v>
      </c>
      <c r="D148" s="67">
        <v>13.05</v>
      </c>
      <c r="E148" s="9"/>
      <c r="F148" s="10"/>
      <c r="G148" s="11"/>
    </row>
    <row r="149" spans="1:7" s="1" customFormat="1" ht="33.75">
      <c r="A149" s="6" t="s">
        <v>621</v>
      </c>
      <c r="B149" s="7" t="s">
        <v>74</v>
      </c>
      <c r="C149" s="8" t="s">
        <v>19</v>
      </c>
      <c r="D149" s="67">
        <v>195.75</v>
      </c>
      <c r="E149" s="9"/>
      <c r="F149" s="10"/>
      <c r="G149" s="11"/>
    </row>
    <row r="150" spans="1:7">
      <c r="A150" s="3" t="s">
        <v>58</v>
      </c>
      <c r="B150" s="17" t="s">
        <v>292</v>
      </c>
      <c r="C150" s="14"/>
      <c r="D150" s="15"/>
      <c r="E150" s="15"/>
      <c r="F150" s="15"/>
      <c r="G150" s="5">
        <f>ROUND(SUM(G151,G157,G164,G168,G173,),2)</f>
        <v>0</v>
      </c>
    </row>
    <row r="151" spans="1:7" s="1" customFormat="1">
      <c r="A151" s="18" t="s">
        <v>59</v>
      </c>
      <c r="B151" s="19" t="s">
        <v>30</v>
      </c>
      <c r="C151" s="20"/>
      <c r="D151" s="21"/>
      <c r="E151" s="66"/>
      <c r="F151" s="22"/>
      <c r="G151" s="66">
        <f>ROUND(SUM(G152:G156),2)</f>
        <v>0</v>
      </c>
    </row>
    <row r="152" spans="1:7" s="1" customFormat="1" ht="33.75">
      <c r="A152" s="6" t="s">
        <v>622</v>
      </c>
      <c r="B152" s="7" t="s">
        <v>75</v>
      </c>
      <c r="C152" s="8" t="s">
        <v>17</v>
      </c>
      <c r="D152" s="67">
        <v>1075.5899999999999</v>
      </c>
      <c r="E152" s="9"/>
      <c r="F152" s="10"/>
      <c r="G152" s="11"/>
    </row>
    <row r="153" spans="1:7" s="1" customFormat="1" ht="45">
      <c r="A153" s="6" t="s">
        <v>623</v>
      </c>
      <c r="B153" s="7" t="s">
        <v>53</v>
      </c>
      <c r="C153" s="8" t="s">
        <v>18</v>
      </c>
      <c r="D153" s="67">
        <v>273.83999999999997</v>
      </c>
      <c r="E153" s="9"/>
      <c r="F153" s="10"/>
      <c r="G153" s="11"/>
    </row>
    <row r="154" spans="1:7" s="1" customFormat="1" ht="56.25">
      <c r="A154" s="6" t="s">
        <v>624</v>
      </c>
      <c r="B154" s="7" t="s">
        <v>76</v>
      </c>
      <c r="C154" s="8" t="s">
        <v>18</v>
      </c>
      <c r="D154" s="67">
        <v>158.69</v>
      </c>
      <c r="E154" s="9"/>
      <c r="F154" s="10"/>
      <c r="G154" s="11"/>
    </row>
    <row r="155" spans="1:7" s="1" customFormat="1" ht="33.75">
      <c r="A155" s="6" t="s">
        <v>625</v>
      </c>
      <c r="B155" s="7" t="s">
        <v>73</v>
      </c>
      <c r="C155" s="8" t="s">
        <v>18</v>
      </c>
      <c r="D155" s="67">
        <v>273.83999999999997</v>
      </c>
      <c r="E155" s="9"/>
      <c r="F155" s="10"/>
      <c r="G155" s="11"/>
    </row>
    <row r="156" spans="1:7" s="1" customFormat="1" ht="33.75">
      <c r="A156" s="6" t="s">
        <v>626</v>
      </c>
      <c r="B156" s="7" t="s">
        <v>74</v>
      </c>
      <c r="C156" s="8" t="s">
        <v>19</v>
      </c>
      <c r="D156" s="67">
        <v>6572.16</v>
      </c>
      <c r="E156" s="9"/>
      <c r="F156" s="10"/>
      <c r="G156" s="11"/>
    </row>
    <row r="157" spans="1:7" s="1" customFormat="1">
      <c r="A157" s="18" t="s">
        <v>60</v>
      </c>
      <c r="B157" s="19" t="s">
        <v>67</v>
      </c>
      <c r="C157" s="20"/>
      <c r="D157" s="21"/>
      <c r="E157" s="66"/>
      <c r="F157" s="22"/>
      <c r="G157" s="66">
        <f>ROUND(SUM(G158:G163),2)</f>
        <v>0</v>
      </c>
    </row>
    <row r="158" spans="1:7" s="1" customFormat="1" ht="33.75">
      <c r="A158" s="6" t="s">
        <v>627</v>
      </c>
      <c r="B158" s="7" t="s">
        <v>27</v>
      </c>
      <c r="C158" s="8" t="s">
        <v>17</v>
      </c>
      <c r="D158" s="67">
        <v>3.03</v>
      </c>
      <c r="E158" s="9"/>
      <c r="F158" s="10"/>
      <c r="G158" s="11"/>
    </row>
    <row r="159" spans="1:7" s="1" customFormat="1" ht="33.75">
      <c r="A159" s="6" t="s">
        <v>628</v>
      </c>
      <c r="B159" s="7" t="s">
        <v>293</v>
      </c>
      <c r="C159" s="8" t="s">
        <v>17</v>
      </c>
      <c r="D159" s="67">
        <v>8.56</v>
      </c>
      <c r="E159" s="9"/>
      <c r="F159" s="10"/>
      <c r="G159" s="11"/>
    </row>
    <row r="160" spans="1:7" s="1" customFormat="1" ht="33.75">
      <c r="A160" s="6" t="s">
        <v>629</v>
      </c>
      <c r="B160" s="7" t="s">
        <v>34</v>
      </c>
      <c r="C160" s="8" t="s">
        <v>17</v>
      </c>
      <c r="D160" s="67">
        <v>11.34</v>
      </c>
      <c r="E160" s="9"/>
      <c r="F160" s="10"/>
      <c r="G160" s="11"/>
    </row>
    <row r="161" spans="1:7" s="1" customFormat="1" ht="33.75">
      <c r="A161" s="6" t="s">
        <v>630</v>
      </c>
      <c r="B161" s="7" t="s">
        <v>35</v>
      </c>
      <c r="C161" s="8" t="s">
        <v>26</v>
      </c>
      <c r="D161" s="67">
        <v>104.99</v>
      </c>
      <c r="E161" s="9"/>
      <c r="F161" s="10"/>
      <c r="G161" s="11"/>
    </row>
    <row r="162" spans="1:7" s="1" customFormat="1" ht="22.5">
      <c r="A162" s="6" t="s">
        <v>631</v>
      </c>
      <c r="B162" s="7" t="s">
        <v>294</v>
      </c>
      <c r="C162" s="8" t="s">
        <v>18</v>
      </c>
      <c r="D162" s="67">
        <v>0.36</v>
      </c>
      <c r="E162" s="9"/>
      <c r="F162" s="10"/>
      <c r="G162" s="11"/>
    </row>
    <row r="163" spans="1:7" s="1" customFormat="1" ht="22.5">
      <c r="A163" s="6" t="s">
        <v>632</v>
      </c>
      <c r="B163" s="7" t="s">
        <v>41</v>
      </c>
      <c r="C163" s="8" t="s">
        <v>18</v>
      </c>
      <c r="D163" s="67">
        <v>1.21</v>
      </c>
      <c r="E163" s="9"/>
      <c r="F163" s="10"/>
      <c r="G163" s="11"/>
    </row>
    <row r="164" spans="1:7" s="1" customFormat="1">
      <c r="A164" s="18" t="s">
        <v>61</v>
      </c>
      <c r="B164" s="19" t="s">
        <v>295</v>
      </c>
      <c r="C164" s="20"/>
      <c r="D164" s="21"/>
      <c r="E164" s="66"/>
      <c r="F164" s="22"/>
      <c r="G164" s="66">
        <f>ROUND(SUM(G165:G167),2)</f>
        <v>0</v>
      </c>
    </row>
    <row r="165" spans="1:7" s="1" customFormat="1" ht="67.5">
      <c r="A165" s="6" t="s">
        <v>633</v>
      </c>
      <c r="B165" s="7" t="s">
        <v>296</v>
      </c>
      <c r="C165" s="8" t="s">
        <v>24</v>
      </c>
      <c r="D165" s="67">
        <v>78.98</v>
      </c>
      <c r="E165" s="9"/>
      <c r="F165" s="10"/>
      <c r="G165" s="11"/>
    </row>
    <row r="166" spans="1:7" s="1" customFormat="1" ht="33.75">
      <c r="A166" s="6" t="s">
        <v>634</v>
      </c>
      <c r="B166" s="7" t="s">
        <v>35</v>
      </c>
      <c r="C166" s="8" t="s">
        <v>26</v>
      </c>
      <c r="D166" s="67">
        <v>254.93</v>
      </c>
      <c r="E166" s="9"/>
      <c r="F166" s="10"/>
      <c r="G166" s="11"/>
    </row>
    <row r="167" spans="1:7" s="1" customFormat="1" ht="33.75">
      <c r="A167" s="6" t="s">
        <v>635</v>
      </c>
      <c r="B167" s="7" t="s">
        <v>77</v>
      </c>
      <c r="C167" s="8" t="s">
        <v>17</v>
      </c>
      <c r="D167" s="67">
        <v>72.09</v>
      </c>
      <c r="E167" s="9"/>
      <c r="F167" s="10"/>
      <c r="G167" s="11"/>
    </row>
    <row r="168" spans="1:7" s="1" customFormat="1">
      <c r="A168" s="18" t="s">
        <v>334</v>
      </c>
      <c r="B168" s="19" t="s">
        <v>297</v>
      </c>
      <c r="C168" s="20"/>
      <c r="D168" s="21"/>
      <c r="E168" s="66"/>
      <c r="F168" s="22"/>
      <c r="G168" s="66">
        <f>ROUND(SUM(G169:G172),2)</f>
        <v>0</v>
      </c>
    </row>
    <row r="169" spans="1:7" s="1" customFormat="1" ht="45">
      <c r="A169" s="6" t="s">
        <v>636</v>
      </c>
      <c r="B169" s="7" t="s">
        <v>266</v>
      </c>
      <c r="C169" s="8" t="s">
        <v>24</v>
      </c>
      <c r="D169" s="67">
        <v>117.68</v>
      </c>
      <c r="E169" s="9"/>
      <c r="F169" s="10"/>
      <c r="G169" s="11"/>
    </row>
    <row r="170" spans="1:7" s="1" customFormat="1" ht="45">
      <c r="A170" s="6" t="s">
        <v>637</v>
      </c>
      <c r="B170" s="7" t="s">
        <v>298</v>
      </c>
      <c r="C170" s="8" t="s">
        <v>17</v>
      </c>
      <c r="D170" s="67">
        <v>1037.72</v>
      </c>
      <c r="E170" s="9"/>
      <c r="F170" s="10"/>
      <c r="G170" s="11"/>
    </row>
    <row r="171" spans="1:7" s="1" customFormat="1" ht="22.5">
      <c r="A171" s="6" t="s">
        <v>638</v>
      </c>
      <c r="B171" s="7" t="s">
        <v>78</v>
      </c>
      <c r="C171" s="8" t="s">
        <v>24</v>
      </c>
      <c r="D171" s="67">
        <v>284.47000000000003</v>
      </c>
      <c r="E171" s="9"/>
      <c r="F171" s="10"/>
      <c r="G171" s="11"/>
    </row>
    <row r="172" spans="1:7" s="1" customFormat="1" ht="45">
      <c r="A172" s="6" t="s">
        <v>639</v>
      </c>
      <c r="B172" s="7" t="s">
        <v>79</v>
      </c>
      <c r="C172" s="8" t="s">
        <v>24</v>
      </c>
      <c r="D172" s="67">
        <v>284.47000000000003</v>
      </c>
      <c r="E172" s="9"/>
      <c r="F172" s="10"/>
      <c r="G172" s="11"/>
    </row>
    <row r="173" spans="1:7" s="1" customFormat="1">
      <c r="A173" s="18" t="s">
        <v>335</v>
      </c>
      <c r="B173" s="19" t="s">
        <v>48</v>
      </c>
      <c r="C173" s="20"/>
      <c r="D173" s="21"/>
      <c r="E173" s="62"/>
      <c r="F173" s="22"/>
      <c r="G173" s="62">
        <f>ROUND(SUM(G174),2)</f>
        <v>0</v>
      </c>
    </row>
    <row r="174" spans="1:7" s="1" customFormat="1" ht="33.75">
      <c r="A174" s="6" t="s">
        <v>640</v>
      </c>
      <c r="B174" s="7" t="s">
        <v>299</v>
      </c>
      <c r="C174" s="8" t="s">
        <v>25</v>
      </c>
      <c r="D174" s="67">
        <v>21</v>
      </c>
      <c r="E174" s="9"/>
      <c r="F174" s="10"/>
      <c r="G174" s="63"/>
    </row>
    <row r="175" spans="1:7">
      <c r="A175" s="3" t="s">
        <v>336</v>
      </c>
      <c r="B175" s="17" t="s">
        <v>300</v>
      </c>
      <c r="C175" s="14"/>
      <c r="D175" s="15"/>
      <c r="E175" s="15"/>
      <c r="F175" s="15"/>
      <c r="G175" s="5">
        <f>ROUND(SUM(G176,G183,G196,G201),2)</f>
        <v>0</v>
      </c>
    </row>
    <row r="176" spans="1:7" s="1" customFormat="1">
      <c r="A176" s="18" t="s">
        <v>337</v>
      </c>
      <c r="B176" s="19" t="s">
        <v>30</v>
      </c>
      <c r="C176" s="20"/>
      <c r="D176" s="21"/>
      <c r="E176" s="66"/>
      <c r="F176" s="22"/>
      <c r="G176" s="66">
        <f>ROUND(SUM(G177:G182),2)</f>
        <v>0</v>
      </c>
    </row>
    <row r="177" spans="1:7" s="1" customFormat="1" ht="33.75">
      <c r="A177" s="6" t="s">
        <v>641</v>
      </c>
      <c r="B177" s="7" t="s">
        <v>75</v>
      </c>
      <c r="C177" s="8" t="s">
        <v>17</v>
      </c>
      <c r="D177" s="67">
        <v>36.6</v>
      </c>
      <c r="E177" s="9"/>
      <c r="F177" s="10"/>
      <c r="G177" s="11"/>
    </row>
    <row r="178" spans="1:7" s="1" customFormat="1" ht="45">
      <c r="A178" s="6" t="s">
        <v>642</v>
      </c>
      <c r="B178" s="7" t="s">
        <v>53</v>
      </c>
      <c r="C178" s="8" t="s">
        <v>18</v>
      </c>
      <c r="D178" s="67">
        <v>9.4700000000000006</v>
      </c>
      <c r="E178" s="9"/>
      <c r="F178" s="10"/>
      <c r="G178" s="11"/>
    </row>
    <row r="179" spans="1:7" s="1" customFormat="1" ht="45">
      <c r="A179" s="6" t="s">
        <v>643</v>
      </c>
      <c r="B179" s="7" t="s">
        <v>166</v>
      </c>
      <c r="C179" s="8" t="s">
        <v>18</v>
      </c>
      <c r="D179" s="67">
        <v>5.56</v>
      </c>
      <c r="E179" s="9"/>
      <c r="F179" s="10"/>
      <c r="G179" s="11"/>
    </row>
    <row r="180" spans="1:7" s="1" customFormat="1" ht="56.25">
      <c r="A180" s="6" t="s">
        <v>644</v>
      </c>
      <c r="B180" s="7" t="s">
        <v>76</v>
      </c>
      <c r="C180" s="8" t="s">
        <v>18</v>
      </c>
      <c r="D180" s="67">
        <v>6.41</v>
      </c>
      <c r="E180" s="9"/>
      <c r="F180" s="10"/>
      <c r="G180" s="11"/>
    </row>
    <row r="181" spans="1:7" s="1" customFormat="1" ht="33.75">
      <c r="A181" s="6" t="s">
        <v>645</v>
      </c>
      <c r="B181" s="7" t="s">
        <v>73</v>
      </c>
      <c r="C181" s="8" t="s">
        <v>18</v>
      </c>
      <c r="D181" s="67">
        <v>3.91</v>
      </c>
      <c r="E181" s="9"/>
      <c r="F181" s="10"/>
      <c r="G181" s="11"/>
    </row>
    <row r="182" spans="1:7" s="1" customFormat="1" ht="33.75">
      <c r="A182" s="6" t="s">
        <v>646</v>
      </c>
      <c r="B182" s="7" t="s">
        <v>74</v>
      </c>
      <c r="C182" s="8" t="s">
        <v>19</v>
      </c>
      <c r="D182" s="67">
        <v>93.84</v>
      </c>
      <c r="E182" s="9"/>
      <c r="F182" s="10"/>
      <c r="G182" s="11"/>
    </row>
    <row r="183" spans="1:7" s="1" customFormat="1">
      <c r="A183" s="18" t="s">
        <v>338</v>
      </c>
      <c r="B183" s="19" t="s">
        <v>301</v>
      </c>
      <c r="C183" s="20"/>
      <c r="D183" s="21"/>
      <c r="E183" s="66"/>
      <c r="F183" s="22"/>
      <c r="G183" s="66">
        <f>ROUND(SUM(G184:G195),2)</f>
        <v>0</v>
      </c>
    </row>
    <row r="184" spans="1:7" s="1" customFormat="1" ht="33.75">
      <c r="A184" s="6" t="s">
        <v>647</v>
      </c>
      <c r="B184" s="7" t="s">
        <v>27</v>
      </c>
      <c r="C184" s="8" t="s">
        <v>17</v>
      </c>
      <c r="D184" s="67">
        <v>12.22</v>
      </c>
      <c r="E184" s="9"/>
      <c r="F184" s="10"/>
      <c r="G184" s="11"/>
    </row>
    <row r="185" spans="1:7" s="1" customFormat="1" ht="33.75">
      <c r="A185" s="6" t="s">
        <v>648</v>
      </c>
      <c r="B185" s="7" t="s">
        <v>293</v>
      </c>
      <c r="C185" s="8" t="s">
        <v>17</v>
      </c>
      <c r="D185" s="67">
        <v>21.58</v>
      </c>
      <c r="E185" s="9"/>
      <c r="F185" s="10"/>
      <c r="G185" s="11"/>
    </row>
    <row r="186" spans="1:7" s="1" customFormat="1" ht="33.75">
      <c r="A186" s="6" t="s">
        <v>649</v>
      </c>
      <c r="B186" s="7" t="s">
        <v>302</v>
      </c>
      <c r="C186" s="8" t="s">
        <v>17</v>
      </c>
      <c r="D186" s="67">
        <v>7.53</v>
      </c>
      <c r="E186" s="9"/>
      <c r="F186" s="10"/>
      <c r="G186" s="11"/>
    </row>
    <row r="187" spans="1:7" s="1" customFormat="1" ht="33.75">
      <c r="A187" s="6" t="s">
        <v>650</v>
      </c>
      <c r="B187" s="7" t="s">
        <v>34</v>
      </c>
      <c r="C187" s="8" t="s">
        <v>17</v>
      </c>
      <c r="D187" s="67">
        <v>50.95</v>
      </c>
      <c r="E187" s="9"/>
      <c r="F187" s="10"/>
      <c r="G187" s="11"/>
    </row>
    <row r="188" spans="1:7" s="1" customFormat="1" ht="33.75">
      <c r="A188" s="6" t="s">
        <v>651</v>
      </c>
      <c r="B188" s="7" t="s">
        <v>35</v>
      </c>
      <c r="C188" s="8" t="s">
        <v>26</v>
      </c>
      <c r="D188" s="67">
        <v>455.88</v>
      </c>
      <c r="E188" s="9"/>
      <c r="F188" s="10"/>
      <c r="G188" s="11"/>
    </row>
    <row r="189" spans="1:7" s="1" customFormat="1" ht="22.5">
      <c r="A189" s="6" t="s">
        <v>652</v>
      </c>
      <c r="B189" s="7" t="s">
        <v>294</v>
      </c>
      <c r="C189" s="8" t="s">
        <v>18</v>
      </c>
      <c r="D189" s="67">
        <v>0.93</v>
      </c>
      <c r="E189" s="9"/>
      <c r="F189" s="10"/>
      <c r="G189" s="11"/>
    </row>
    <row r="190" spans="1:7" s="1" customFormat="1" ht="22.5">
      <c r="A190" s="6" t="s">
        <v>653</v>
      </c>
      <c r="B190" s="7" t="s">
        <v>41</v>
      </c>
      <c r="C190" s="8" t="s">
        <v>18</v>
      </c>
      <c r="D190" s="67">
        <v>4.79</v>
      </c>
      <c r="E190" s="9"/>
      <c r="F190" s="10"/>
      <c r="G190" s="11"/>
    </row>
    <row r="191" spans="1:7" s="1" customFormat="1" ht="33.75">
      <c r="A191" s="6" t="s">
        <v>654</v>
      </c>
      <c r="B191" s="7" t="s">
        <v>303</v>
      </c>
      <c r="C191" s="8" t="s">
        <v>17</v>
      </c>
      <c r="D191" s="67">
        <v>31.2</v>
      </c>
      <c r="E191" s="9"/>
      <c r="F191" s="10"/>
      <c r="G191" s="11"/>
    </row>
    <row r="192" spans="1:7" s="1" customFormat="1" ht="45">
      <c r="A192" s="6" t="s">
        <v>655</v>
      </c>
      <c r="B192" s="7" t="s">
        <v>256</v>
      </c>
      <c r="C192" s="8" t="s">
        <v>17</v>
      </c>
      <c r="D192" s="67">
        <v>31.2</v>
      </c>
      <c r="E192" s="9"/>
      <c r="F192" s="10"/>
      <c r="G192" s="11"/>
    </row>
    <row r="193" spans="1:7" s="1" customFormat="1" ht="33.75">
      <c r="A193" s="6" t="s">
        <v>656</v>
      </c>
      <c r="B193" s="7" t="s">
        <v>304</v>
      </c>
      <c r="C193" s="8" t="s">
        <v>24</v>
      </c>
      <c r="D193" s="67">
        <v>19.55</v>
      </c>
      <c r="E193" s="9"/>
      <c r="F193" s="10"/>
      <c r="G193" s="11"/>
    </row>
    <row r="194" spans="1:7" s="1" customFormat="1" ht="33.75">
      <c r="A194" s="6" t="s">
        <v>657</v>
      </c>
      <c r="B194" s="7" t="s">
        <v>305</v>
      </c>
      <c r="C194" s="8" t="s">
        <v>24</v>
      </c>
      <c r="D194" s="67">
        <v>34.61</v>
      </c>
      <c r="E194" s="9"/>
      <c r="F194" s="10"/>
      <c r="G194" s="11"/>
    </row>
    <row r="195" spans="1:7" s="1" customFormat="1" ht="33.75">
      <c r="A195" s="6" t="s">
        <v>658</v>
      </c>
      <c r="B195" s="7" t="s">
        <v>218</v>
      </c>
      <c r="C195" s="8" t="s">
        <v>24</v>
      </c>
      <c r="D195" s="67">
        <v>3.63</v>
      </c>
      <c r="E195" s="9"/>
      <c r="F195" s="10"/>
      <c r="G195" s="11"/>
    </row>
    <row r="196" spans="1:7" s="1" customFormat="1">
      <c r="A196" s="18" t="s">
        <v>339</v>
      </c>
      <c r="B196" s="19" t="s">
        <v>297</v>
      </c>
      <c r="C196" s="20"/>
      <c r="D196" s="21"/>
      <c r="E196" s="66"/>
      <c r="F196" s="22"/>
      <c r="G196" s="66">
        <f>ROUND(SUM(G197:G200),2)</f>
        <v>0</v>
      </c>
    </row>
    <row r="197" spans="1:7" s="1" customFormat="1" ht="56.25">
      <c r="A197" s="6" t="s">
        <v>659</v>
      </c>
      <c r="B197" s="7" t="s">
        <v>306</v>
      </c>
      <c r="C197" s="8" t="s">
        <v>17</v>
      </c>
      <c r="D197" s="67">
        <v>33.229999999999997</v>
      </c>
      <c r="E197" s="9"/>
      <c r="F197" s="10"/>
      <c r="G197" s="11"/>
    </row>
    <row r="198" spans="1:7" s="1" customFormat="1" ht="56.25">
      <c r="A198" s="6" t="s">
        <v>660</v>
      </c>
      <c r="B198" s="7" t="s">
        <v>307</v>
      </c>
      <c r="C198" s="8" t="s">
        <v>17</v>
      </c>
      <c r="D198" s="67">
        <v>3.37</v>
      </c>
      <c r="E198" s="9"/>
      <c r="F198" s="10"/>
      <c r="G198" s="11"/>
    </row>
    <row r="199" spans="1:7" s="1" customFormat="1" ht="22.5">
      <c r="A199" s="6" t="s">
        <v>661</v>
      </c>
      <c r="B199" s="7" t="s">
        <v>78</v>
      </c>
      <c r="C199" s="8" t="s">
        <v>24</v>
      </c>
      <c r="D199" s="67">
        <v>17.03</v>
      </c>
      <c r="E199" s="9"/>
      <c r="F199" s="10"/>
      <c r="G199" s="11"/>
    </row>
    <row r="200" spans="1:7" s="1" customFormat="1" ht="45">
      <c r="A200" s="6" t="s">
        <v>662</v>
      </c>
      <c r="B200" s="7" t="s">
        <v>79</v>
      </c>
      <c r="C200" s="8" t="s">
        <v>24</v>
      </c>
      <c r="D200" s="67">
        <v>17.03</v>
      </c>
      <c r="E200" s="9"/>
      <c r="F200" s="10"/>
      <c r="G200" s="11"/>
    </row>
    <row r="201" spans="1:7" s="1" customFormat="1">
      <c r="A201" s="18" t="s">
        <v>340</v>
      </c>
      <c r="B201" s="19" t="s">
        <v>308</v>
      </c>
      <c r="C201" s="20"/>
      <c r="D201" s="21"/>
      <c r="E201" s="66"/>
      <c r="F201" s="22"/>
      <c r="G201" s="66">
        <f>ROUND(SUM(G202),2)</f>
        <v>0</v>
      </c>
    </row>
    <row r="202" spans="1:7" s="1" customFormat="1" ht="67.5">
      <c r="A202" s="6" t="s">
        <v>663</v>
      </c>
      <c r="B202" s="7" t="s">
        <v>309</v>
      </c>
      <c r="C202" s="8" t="s">
        <v>26</v>
      </c>
      <c r="D202" s="67">
        <v>2468.1999999999998</v>
      </c>
      <c r="E202" s="9"/>
      <c r="F202" s="10"/>
      <c r="G202" s="11"/>
    </row>
    <row r="203" spans="1:7" s="1" customFormat="1">
      <c r="A203" s="3" t="s">
        <v>341</v>
      </c>
      <c r="B203" s="17" t="s">
        <v>94</v>
      </c>
      <c r="C203" s="14"/>
      <c r="D203" s="15"/>
      <c r="E203" s="15"/>
      <c r="F203" s="15"/>
      <c r="G203" s="61">
        <f>ROUND(SUM(G204,G209,G218),2)</f>
        <v>0</v>
      </c>
    </row>
    <row r="204" spans="1:7" s="1" customFormat="1">
      <c r="A204" s="18" t="s">
        <v>342</v>
      </c>
      <c r="B204" s="19" t="s">
        <v>30</v>
      </c>
      <c r="C204" s="20"/>
      <c r="D204" s="21"/>
      <c r="E204" s="62"/>
      <c r="F204" s="22"/>
      <c r="G204" s="62">
        <f>ROUND(SUM(G205:G208),2)</f>
        <v>0</v>
      </c>
    </row>
    <row r="205" spans="1:7" s="1" customFormat="1" ht="33.75">
      <c r="A205" s="6" t="s">
        <v>664</v>
      </c>
      <c r="B205" s="73" t="s">
        <v>75</v>
      </c>
      <c r="C205" s="74" t="s">
        <v>17</v>
      </c>
      <c r="D205" s="75">
        <v>71.569999999999993</v>
      </c>
      <c r="E205" s="9"/>
      <c r="F205" s="16"/>
      <c r="G205" s="63"/>
    </row>
    <row r="206" spans="1:7" s="1" customFormat="1" ht="45">
      <c r="A206" s="6" t="s">
        <v>665</v>
      </c>
      <c r="B206" s="73" t="s">
        <v>54</v>
      </c>
      <c r="C206" s="74" t="s">
        <v>18</v>
      </c>
      <c r="D206" s="75">
        <v>14.58</v>
      </c>
      <c r="E206" s="9"/>
      <c r="F206" s="16"/>
      <c r="G206" s="63"/>
    </row>
    <row r="207" spans="1:7" s="1" customFormat="1" ht="33.75">
      <c r="A207" s="6" t="s">
        <v>666</v>
      </c>
      <c r="B207" s="73" t="s">
        <v>73</v>
      </c>
      <c r="C207" s="74" t="s">
        <v>18</v>
      </c>
      <c r="D207" s="75">
        <v>14.58</v>
      </c>
      <c r="E207" s="9"/>
      <c r="F207" s="12"/>
      <c r="G207" s="63"/>
    </row>
    <row r="208" spans="1:7" s="1" customFormat="1" ht="33.75">
      <c r="A208" s="6" t="s">
        <v>667</v>
      </c>
      <c r="B208" s="73" t="s">
        <v>74</v>
      </c>
      <c r="C208" s="74" t="s">
        <v>19</v>
      </c>
      <c r="D208" s="75">
        <v>349.92</v>
      </c>
      <c r="E208" s="9"/>
      <c r="F208" s="10"/>
      <c r="G208" s="63"/>
    </row>
    <row r="209" spans="1:7" s="1" customFormat="1">
      <c r="A209" s="18" t="s">
        <v>343</v>
      </c>
      <c r="B209" s="19" t="s">
        <v>95</v>
      </c>
      <c r="C209" s="20"/>
      <c r="D209" s="21"/>
      <c r="E209" s="62"/>
      <c r="F209" s="22"/>
      <c r="G209" s="62">
        <f>ROUND(SUM(G210:G217),2)</f>
        <v>0</v>
      </c>
    </row>
    <row r="210" spans="1:7" s="1" customFormat="1" ht="33.75">
      <c r="A210" s="6" t="s">
        <v>668</v>
      </c>
      <c r="B210" s="73" t="s">
        <v>27</v>
      </c>
      <c r="C210" s="74" t="s">
        <v>17</v>
      </c>
      <c r="D210" s="75">
        <v>71.569999999999993</v>
      </c>
      <c r="E210" s="9"/>
      <c r="F210" s="10"/>
      <c r="G210" s="63"/>
    </row>
    <row r="211" spans="1:7" s="1" customFormat="1" ht="33.75">
      <c r="A211" s="6" t="s">
        <v>669</v>
      </c>
      <c r="B211" s="73" t="s">
        <v>34</v>
      </c>
      <c r="C211" s="74" t="s">
        <v>17</v>
      </c>
      <c r="D211" s="75">
        <v>58.06</v>
      </c>
      <c r="E211" s="9"/>
      <c r="F211" s="10"/>
      <c r="G211" s="63"/>
    </row>
    <row r="212" spans="1:7" s="1" customFormat="1" ht="22.5">
      <c r="A212" s="6" t="s">
        <v>670</v>
      </c>
      <c r="B212" s="73" t="s">
        <v>41</v>
      </c>
      <c r="C212" s="74" t="s">
        <v>18</v>
      </c>
      <c r="D212" s="75">
        <v>5.81</v>
      </c>
      <c r="E212" s="9"/>
      <c r="F212" s="10"/>
      <c r="G212" s="63"/>
    </row>
    <row r="213" spans="1:7" s="1" customFormat="1" ht="33.75">
      <c r="A213" s="6" t="s">
        <v>671</v>
      </c>
      <c r="B213" s="73" t="s">
        <v>96</v>
      </c>
      <c r="C213" s="74" t="s">
        <v>18</v>
      </c>
      <c r="D213" s="75">
        <v>21.47</v>
      </c>
      <c r="E213" s="9"/>
      <c r="F213" s="10"/>
      <c r="G213" s="63"/>
    </row>
    <row r="214" spans="1:7" s="1" customFormat="1" ht="33.75">
      <c r="A214" s="6" t="s">
        <v>672</v>
      </c>
      <c r="B214" s="73" t="s">
        <v>97</v>
      </c>
      <c r="C214" s="74" t="s">
        <v>18</v>
      </c>
      <c r="D214" s="75">
        <v>14.94</v>
      </c>
      <c r="E214" s="9"/>
      <c r="F214" s="10"/>
      <c r="G214" s="63"/>
    </row>
    <row r="215" spans="1:7" s="1" customFormat="1" ht="33.75">
      <c r="A215" s="6" t="s">
        <v>673</v>
      </c>
      <c r="B215" s="73" t="s">
        <v>106</v>
      </c>
      <c r="C215" s="74" t="s">
        <v>18</v>
      </c>
      <c r="D215" s="75">
        <v>13.69</v>
      </c>
      <c r="E215" s="9"/>
      <c r="F215" s="10"/>
      <c r="G215" s="63"/>
    </row>
    <row r="216" spans="1:7" s="1" customFormat="1" ht="22.5">
      <c r="A216" s="6" t="s">
        <v>674</v>
      </c>
      <c r="B216" s="73" t="s">
        <v>98</v>
      </c>
      <c r="C216" s="74" t="s">
        <v>17</v>
      </c>
      <c r="D216" s="75">
        <v>108.93</v>
      </c>
      <c r="E216" s="9"/>
      <c r="F216" s="10"/>
      <c r="G216" s="63"/>
    </row>
    <row r="217" spans="1:7" s="1" customFormat="1" ht="45">
      <c r="A217" s="6" t="s">
        <v>675</v>
      </c>
      <c r="B217" s="73" t="s">
        <v>99</v>
      </c>
      <c r="C217" s="74" t="s">
        <v>24</v>
      </c>
      <c r="D217" s="75">
        <v>165.68</v>
      </c>
      <c r="E217" s="9"/>
      <c r="F217" s="10"/>
      <c r="G217" s="63"/>
    </row>
    <row r="218" spans="1:7" s="1" customFormat="1">
      <c r="A218" s="18" t="s">
        <v>344</v>
      </c>
      <c r="B218" s="19" t="s">
        <v>100</v>
      </c>
      <c r="C218" s="20"/>
      <c r="D218" s="21"/>
      <c r="E218" s="62"/>
      <c r="F218" s="22"/>
      <c r="G218" s="62">
        <f>ROUND(SUM(G219:G220),2)</f>
        <v>0</v>
      </c>
    </row>
    <row r="219" spans="1:7" s="1" customFormat="1" ht="56.25">
      <c r="A219" s="6" t="s">
        <v>676</v>
      </c>
      <c r="B219" s="73" t="s">
        <v>101</v>
      </c>
      <c r="C219" s="74" t="s">
        <v>26</v>
      </c>
      <c r="D219" s="75">
        <v>19611.830000000002</v>
      </c>
      <c r="E219" s="9"/>
      <c r="F219" s="16"/>
      <c r="G219" s="63"/>
    </row>
    <row r="220" spans="1:7" s="1" customFormat="1" ht="33.75">
      <c r="A220" s="6" t="s">
        <v>677</v>
      </c>
      <c r="B220" s="73" t="s">
        <v>93</v>
      </c>
      <c r="C220" s="74" t="s">
        <v>26</v>
      </c>
      <c r="D220" s="75">
        <v>19611.830000000002</v>
      </c>
      <c r="E220" s="9"/>
      <c r="F220" s="16"/>
      <c r="G220" s="63"/>
    </row>
    <row r="221" spans="1:7" s="1" customFormat="1">
      <c r="A221" s="3" t="s">
        <v>345</v>
      </c>
      <c r="B221" s="17" t="s">
        <v>119</v>
      </c>
      <c r="C221" s="14"/>
      <c r="D221" s="15"/>
      <c r="E221" s="15"/>
      <c r="F221" s="15"/>
      <c r="G221" s="5">
        <f>ROUND(SUM(G222,G228,G233),2)</f>
        <v>0</v>
      </c>
    </row>
    <row r="222" spans="1:7" s="1" customFormat="1">
      <c r="A222" s="18" t="s">
        <v>346</v>
      </c>
      <c r="B222" s="19" t="s">
        <v>30</v>
      </c>
      <c r="C222" s="20"/>
      <c r="D222" s="21"/>
      <c r="E222" s="66"/>
      <c r="F222" s="22"/>
      <c r="G222" s="66">
        <f>ROUND(SUM(G223:G227),2)</f>
        <v>0</v>
      </c>
    </row>
    <row r="223" spans="1:7" s="1" customFormat="1" ht="33.75">
      <c r="A223" s="6" t="s">
        <v>678</v>
      </c>
      <c r="B223" s="73" t="s">
        <v>75</v>
      </c>
      <c r="C223" s="74" t="s">
        <v>17</v>
      </c>
      <c r="D223" s="75">
        <v>122.15</v>
      </c>
      <c r="E223" s="9"/>
      <c r="F223" s="16"/>
      <c r="G223" s="11"/>
    </row>
    <row r="224" spans="1:7" s="1" customFormat="1" ht="45">
      <c r="A224" s="6" t="s">
        <v>679</v>
      </c>
      <c r="B224" s="73" t="s">
        <v>54</v>
      </c>
      <c r="C224" s="74" t="s">
        <v>18</v>
      </c>
      <c r="D224" s="75">
        <v>142.51</v>
      </c>
      <c r="E224" s="9"/>
      <c r="F224" s="16"/>
      <c r="G224" s="11"/>
    </row>
    <row r="225" spans="1:7" s="1" customFormat="1" ht="45">
      <c r="A225" s="6" t="s">
        <v>680</v>
      </c>
      <c r="B225" s="73" t="s">
        <v>166</v>
      </c>
      <c r="C225" s="74" t="s">
        <v>18</v>
      </c>
      <c r="D225" s="75">
        <v>20.36</v>
      </c>
      <c r="E225" s="9"/>
      <c r="F225" s="10"/>
      <c r="G225" s="11"/>
    </row>
    <row r="226" spans="1:7" s="1" customFormat="1" ht="33.75">
      <c r="A226" s="6" t="s">
        <v>681</v>
      </c>
      <c r="B226" s="73" t="s">
        <v>73</v>
      </c>
      <c r="C226" s="74" t="s">
        <v>18</v>
      </c>
      <c r="D226" s="75">
        <v>122.14999999999999</v>
      </c>
      <c r="E226" s="9"/>
      <c r="F226" s="12"/>
      <c r="G226" s="11"/>
    </row>
    <row r="227" spans="1:7" s="1" customFormat="1" ht="33.75">
      <c r="A227" s="6" t="s">
        <v>682</v>
      </c>
      <c r="B227" s="73" t="s">
        <v>74</v>
      </c>
      <c r="C227" s="74" t="s">
        <v>19</v>
      </c>
      <c r="D227" s="75">
        <v>2931.6</v>
      </c>
      <c r="E227" s="9"/>
      <c r="F227" s="10"/>
      <c r="G227" s="11"/>
    </row>
    <row r="228" spans="1:7" s="1" customFormat="1">
      <c r="A228" s="18" t="s">
        <v>347</v>
      </c>
      <c r="B228" s="19" t="s">
        <v>116</v>
      </c>
      <c r="C228" s="20"/>
      <c r="D228" s="21"/>
      <c r="E228" s="66"/>
      <c r="F228" s="22"/>
      <c r="G228" s="66">
        <f>ROUND(SUM(G229:G232),2)</f>
        <v>0</v>
      </c>
    </row>
    <row r="229" spans="1:7" s="1" customFormat="1" ht="33.75">
      <c r="A229" s="6" t="s">
        <v>683</v>
      </c>
      <c r="B229" s="73" t="s">
        <v>36</v>
      </c>
      <c r="C229" s="74" t="s">
        <v>17</v>
      </c>
      <c r="D229" s="75">
        <v>66.36</v>
      </c>
      <c r="E229" s="9"/>
      <c r="F229" s="16"/>
      <c r="G229" s="11"/>
    </row>
    <row r="230" spans="1:7" s="1" customFormat="1" ht="33.75">
      <c r="A230" s="6" t="s">
        <v>684</v>
      </c>
      <c r="B230" s="73" t="s">
        <v>35</v>
      </c>
      <c r="C230" s="74" t="s">
        <v>26</v>
      </c>
      <c r="D230" s="75">
        <v>236.89</v>
      </c>
      <c r="E230" s="9"/>
      <c r="F230" s="10"/>
      <c r="G230" s="11"/>
    </row>
    <row r="231" spans="1:7" s="1" customFormat="1" ht="22.5">
      <c r="A231" s="6" t="s">
        <v>685</v>
      </c>
      <c r="B231" s="73" t="s">
        <v>41</v>
      </c>
      <c r="C231" s="74" t="s">
        <v>18</v>
      </c>
      <c r="D231" s="75">
        <v>6.64</v>
      </c>
      <c r="E231" s="9"/>
      <c r="F231" s="10"/>
      <c r="G231" s="11"/>
    </row>
    <row r="232" spans="1:7" s="1" customFormat="1" ht="33.75">
      <c r="A232" s="6" t="s">
        <v>686</v>
      </c>
      <c r="B232" s="73" t="s">
        <v>120</v>
      </c>
      <c r="C232" s="74" t="s">
        <v>18</v>
      </c>
      <c r="D232" s="75">
        <v>114.98</v>
      </c>
      <c r="E232" s="9"/>
      <c r="F232" s="10"/>
      <c r="G232" s="11"/>
    </row>
    <row r="233" spans="1:7" s="1" customFormat="1">
      <c r="A233" s="18" t="s">
        <v>348</v>
      </c>
      <c r="B233" s="19" t="s">
        <v>233</v>
      </c>
      <c r="C233" s="20"/>
      <c r="D233" s="21"/>
      <c r="E233" s="66"/>
      <c r="F233" s="22"/>
      <c r="G233" s="66">
        <f>ROUND(SUM(G234:G242),2)</f>
        <v>0</v>
      </c>
    </row>
    <row r="234" spans="1:7" s="1" customFormat="1" ht="33.75">
      <c r="A234" s="6" t="s">
        <v>687</v>
      </c>
      <c r="B234" s="73" t="s">
        <v>34</v>
      </c>
      <c r="C234" s="74" t="s">
        <v>17</v>
      </c>
      <c r="D234" s="75">
        <v>324.49</v>
      </c>
      <c r="E234" s="9"/>
      <c r="F234" s="16"/>
      <c r="G234" s="11"/>
    </row>
    <row r="235" spans="1:7" s="1" customFormat="1" ht="33.75">
      <c r="A235" s="6" t="s">
        <v>688</v>
      </c>
      <c r="B235" s="73" t="s">
        <v>35</v>
      </c>
      <c r="C235" s="74" t="s">
        <v>26</v>
      </c>
      <c r="D235" s="75">
        <v>3765.12</v>
      </c>
      <c r="E235" s="9"/>
      <c r="F235" s="10"/>
      <c r="G235" s="11"/>
    </row>
    <row r="236" spans="1:7" s="1" customFormat="1" ht="22.5">
      <c r="A236" s="6" t="s">
        <v>689</v>
      </c>
      <c r="B236" s="73" t="s">
        <v>41</v>
      </c>
      <c r="C236" s="74" t="s">
        <v>18</v>
      </c>
      <c r="D236" s="75">
        <v>22.71</v>
      </c>
      <c r="E236" s="9"/>
      <c r="F236" s="10"/>
      <c r="G236" s="11"/>
    </row>
    <row r="237" spans="1:7" s="1" customFormat="1" ht="56.25">
      <c r="A237" s="6" t="s">
        <v>690</v>
      </c>
      <c r="B237" s="73" t="s">
        <v>215</v>
      </c>
      <c r="C237" s="74" t="s">
        <v>17</v>
      </c>
      <c r="D237" s="75">
        <v>550.32000000000005</v>
      </c>
      <c r="E237" s="9"/>
      <c r="F237" s="10"/>
      <c r="G237" s="11"/>
    </row>
    <row r="238" spans="1:7" s="1" customFormat="1" ht="33.75">
      <c r="A238" s="6" t="s">
        <v>691</v>
      </c>
      <c r="B238" s="73" t="s">
        <v>234</v>
      </c>
      <c r="C238" s="74" t="s">
        <v>17</v>
      </c>
      <c r="D238" s="75">
        <v>712.57</v>
      </c>
      <c r="E238" s="9"/>
      <c r="F238" s="10"/>
      <c r="G238" s="11"/>
    </row>
    <row r="239" spans="1:7" s="1" customFormat="1" ht="33.75">
      <c r="A239" s="6" t="s">
        <v>692</v>
      </c>
      <c r="B239" s="73" t="s">
        <v>235</v>
      </c>
      <c r="C239" s="74" t="s">
        <v>17</v>
      </c>
      <c r="D239" s="75">
        <v>712.57</v>
      </c>
      <c r="E239" s="9"/>
      <c r="F239" s="10"/>
      <c r="G239" s="11"/>
    </row>
    <row r="240" spans="1:7" s="1" customFormat="1" ht="33.75">
      <c r="A240" s="6" t="s">
        <v>693</v>
      </c>
      <c r="B240" s="73" t="s">
        <v>236</v>
      </c>
      <c r="C240" s="74" t="s">
        <v>24</v>
      </c>
      <c r="D240" s="75">
        <v>188.51</v>
      </c>
      <c r="E240" s="9"/>
      <c r="F240" s="10"/>
      <c r="G240" s="11"/>
    </row>
    <row r="241" spans="1:7" s="1" customFormat="1" ht="45">
      <c r="A241" s="6" t="s">
        <v>694</v>
      </c>
      <c r="B241" s="73" t="s">
        <v>237</v>
      </c>
      <c r="C241" s="74" t="s">
        <v>24</v>
      </c>
      <c r="D241" s="75">
        <v>18.5</v>
      </c>
      <c r="E241" s="9"/>
      <c r="F241" s="10"/>
      <c r="G241" s="11"/>
    </row>
    <row r="242" spans="1:7" s="1" customFormat="1" ht="33.75">
      <c r="A242" s="6" t="s">
        <v>695</v>
      </c>
      <c r="B242" s="73" t="s">
        <v>238</v>
      </c>
      <c r="C242" s="74" t="s">
        <v>24</v>
      </c>
      <c r="D242" s="75">
        <v>224</v>
      </c>
      <c r="E242" s="9"/>
      <c r="F242" s="10"/>
      <c r="G242" s="11"/>
    </row>
    <row r="243" spans="1:7">
      <c r="A243" s="3" t="s">
        <v>333</v>
      </c>
      <c r="B243" s="17" t="s">
        <v>264</v>
      </c>
      <c r="C243" s="14"/>
      <c r="D243" s="15"/>
      <c r="E243" s="4"/>
      <c r="F243" s="4"/>
      <c r="G243" s="61">
        <f>ROUND(SUM(G244,G250,G255),2)</f>
        <v>0</v>
      </c>
    </row>
    <row r="244" spans="1:7" s="1" customFormat="1">
      <c r="A244" s="18" t="s">
        <v>349</v>
      </c>
      <c r="B244" s="19" t="s">
        <v>30</v>
      </c>
      <c r="C244" s="20"/>
      <c r="D244" s="21"/>
      <c r="E244" s="62"/>
      <c r="F244" s="22"/>
      <c r="G244" s="62">
        <f>ROUND(SUM(G245:G249),2)</f>
        <v>0</v>
      </c>
    </row>
    <row r="245" spans="1:7" s="1" customFormat="1" ht="33.75">
      <c r="A245" s="6" t="s">
        <v>696</v>
      </c>
      <c r="B245" s="7" t="s">
        <v>75</v>
      </c>
      <c r="C245" s="8" t="s">
        <v>17</v>
      </c>
      <c r="D245" s="67">
        <v>79.12</v>
      </c>
      <c r="E245" s="9"/>
      <c r="F245" s="16"/>
      <c r="G245" s="63"/>
    </row>
    <row r="246" spans="1:7" s="1" customFormat="1" ht="45">
      <c r="A246" s="6" t="s">
        <v>697</v>
      </c>
      <c r="B246" s="7" t="s">
        <v>53</v>
      </c>
      <c r="C246" s="8" t="s">
        <v>18</v>
      </c>
      <c r="D246" s="67">
        <v>12.08</v>
      </c>
      <c r="E246" s="9"/>
      <c r="F246" s="16"/>
      <c r="G246" s="63"/>
    </row>
    <row r="247" spans="1:7" s="1" customFormat="1" ht="56.25">
      <c r="A247" s="6" t="s">
        <v>698</v>
      </c>
      <c r="B247" s="7" t="s">
        <v>76</v>
      </c>
      <c r="C247" s="8" t="s">
        <v>18</v>
      </c>
      <c r="D247" s="67">
        <v>11.22</v>
      </c>
      <c r="E247" s="9"/>
      <c r="F247" s="16"/>
      <c r="G247" s="63"/>
    </row>
    <row r="248" spans="1:7" s="1" customFormat="1" ht="33.75">
      <c r="A248" s="6" t="s">
        <v>699</v>
      </c>
      <c r="B248" s="7" t="s">
        <v>73</v>
      </c>
      <c r="C248" s="8" t="s">
        <v>18</v>
      </c>
      <c r="D248" s="67">
        <v>12.08</v>
      </c>
      <c r="E248" s="9"/>
      <c r="F248" s="12"/>
      <c r="G248" s="63"/>
    </row>
    <row r="249" spans="1:7" s="1" customFormat="1" ht="33.75">
      <c r="A249" s="6" t="s">
        <v>700</v>
      </c>
      <c r="B249" s="7" t="s">
        <v>74</v>
      </c>
      <c r="C249" s="8" t="s">
        <v>19</v>
      </c>
      <c r="D249" s="67">
        <v>289.92</v>
      </c>
      <c r="E249" s="9"/>
      <c r="F249" s="10"/>
      <c r="G249" s="63"/>
    </row>
    <row r="250" spans="1:7" s="1" customFormat="1">
      <c r="A250" s="18" t="s">
        <v>350</v>
      </c>
      <c r="B250" s="19" t="s">
        <v>265</v>
      </c>
      <c r="C250" s="20"/>
      <c r="D250" s="21"/>
      <c r="E250" s="62"/>
      <c r="F250" s="22"/>
      <c r="G250" s="62">
        <f>ROUND(SUM(G251:G254),2)</f>
        <v>0</v>
      </c>
    </row>
    <row r="251" spans="1:7" s="1" customFormat="1" ht="45">
      <c r="A251" s="6" t="s">
        <v>701</v>
      </c>
      <c r="B251" s="7" t="s">
        <v>266</v>
      </c>
      <c r="C251" s="8" t="s">
        <v>24</v>
      </c>
      <c r="D251" s="67">
        <v>26.95</v>
      </c>
      <c r="E251" s="9"/>
      <c r="F251" s="16"/>
      <c r="G251" s="63"/>
    </row>
    <row r="252" spans="1:7" s="1" customFormat="1" ht="56.25">
      <c r="A252" s="6" t="s">
        <v>702</v>
      </c>
      <c r="B252" s="7" t="s">
        <v>267</v>
      </c>
      <c r="C252" s="8" t="s">
        <v>17</v>
      </c>
      <c r="D252" s="67">
        <v>74.8</v>
      </c>
      <c r="E252" s="9"/>
      <c r="F252" s="16"/>
      <c r="G252" s="63"/>
    </row>
    <row r="253" spans="1:7" s="1" customFormat="1" ht="22.5">
      <c r="A253" s="6" t="s">
        <v>703</v>
      </c>
      <c r="B253" s="7" t="s">
        <v>78</v>
      </c>
      <c r="C253" s="8" t="s">
        <v>24</v>
      </c>
      <c r="D253" s="67">
        <v>57.47</v>
      </c>
      <c r="E253" s="9"/>
      <c r="F253" s="16"/>
      <c r="G253" s="63"/>
    </row>
    <row r="254" spans="1:7" s="1" customFormat="1" ht="45">
      <c r="A254" s="6" t="s">
        <v>704</v>
      </c>
      <c r="B254" s="7" t="s">
        <v>79</v>
      </c>
      <c r="C254" s="8" t="s">
        <v>24</v>
      </c>
      <c r="D254" s="67">
        <v>57.47</v>
      </c>
      <c r="E254" s="9"/>
      <c r="F254" s="10"/>
      <c r="G254" s="63"/>
    </row>
    <row r="255" spans="1:7" s="1" customFormat="1">
      <c r="A255" s="18" t="s">
        <v>351</v>
      </c>
      <c r="B255" s="19" t="s">
        <v>48</v>
      </c>
      <c r="C255" s="20"/>
      <c r="D255" s="21"/>
      <c r="E255" s="62"/>
      <c r="F255" s="22"/>
      <c r="G255" s="62">
        <f>ROUND(SUM(G256:G262),2)</f>
        <v>0</v>
      </c>
    </row>
    <row r="256" spans="1:7" s="1" customFormat="1" ht="45">
      <c r="A256" s="6" t="s">
        <v>705</v>
      </c>
      <c r="B256" s="7" t="s">
        <v>54</v>
      </c>
      <c r="C256" s="8" t="s">
        <v>18</v>
      </c>
      <c r="D256" s="67">
        <v>0.54</v>
      </c>
      <c r="E256" s="9"/>
      <c r="F256" s="16"/>
      <c r="G256" s="63"/>
    </row>
    <row r="257" spans="1:7" s="1" customFormat="1" ht="33.75">
      <c r="A257" s="6" t="s">
        <v>706</v>
      </c>
      <c r="B257" s="7" t="s">
        <v>36</v>
      </c>
      <c r="C257" s="8" t="s">
        <v>17</v>
      </c>
      <c r="D257" s="67">
        <v>4.32</v>
      </c>
      <c r="E257" s="9"/>
      <c r="F257" s="16"/>
      <c r="G257" s="63"/>
    </row>
    <row r="258" spans="1:7" s="1" customFormat="1" ht="22.5">
      <c r="A258" s="6" t="s">
        <v>707</v>
      </c>
      <c r="B258" s="7" t="s">
        <v>41</v>
      </c>
      <c r="C258" s="8" t="s">
        <v>18</v>
      </c>
      <c r="D258" s="67">
        <v>0.54</v>
      </c>
      <c r="E258" s="9"/>
      <c r="F258" s="10"/>
      <c r="G258" s="63"/>
    </row>
    <row r="259" spans="1:7" s="1" customFormat="1" ht="33.75">
      <c r="A259" s="6" t="s">
        <v>708</v>
      </c>
      <c r="B259" s="7" t="s">
        <v>268</v>
      </c>
      <c r="C259" s="8" t="s">
        <v>25</v>
      </c>
      <c r="D259" s="67">
        <v>2</v>
      </c>
      <c r="E259" s="9"/>
      <c r="F259" s="10"/>
      <c r="G259" s="63"/>
    </row>
    <row r="260" spans="1:7" s="1" customFormat="1" ht="33.75">
      <c r="A260" s="6" t="s">
        <v>709</v>
      </c>
      <c r="B260" s="7" t="s">
        <v>269</v>
      </c>
      <c r="C260" s="8" t="s">
        <v>25</v>
      </c>
      <c r="D260" s="67">
        <v>2</v>
      </c>
      <c r="E260" s="9"/>
      <c r="F260" s="10"/>
      <c r="G260" s="63"/>
    </row>
    <row r="261" spans="1:7" s="1" customFormat="1" ht="33.75">
      <c r="A261" s="6" t="s">
        <v>710</v>
      </c>
      <c r="B261" s="7" t="s">
        <v>73</v>
      </c>
      <c r="C261" s="8" t="s">
        <v>18</v>
      </c>
      <c r="D261" s="67">
        <v>0.54</v>
      </c>
      <c r="E261" s="9"/>
      <c r="F261" s="12"/>
      <c r="G261" s="63"/>
    </row>
    <row r="262" spans="1:7" s="1" customFormat="1" ht="33.75">
      <c r="A262" s="6" t="s">
        <v>711</v>
      </c>
      <c r="B262" s="7" t="s">
        <v>74</v>
      </c>
      <c r="C262" s="8" t="s">
        <v>19</v>
      </c>
      <c r="D262" s="67">
        <v>12.96</v>
      </c>
      <c r="E262" s="9"/>
      <c r="F262" s="10"/>
      <c r="G262" s="63"/>
    </row>
    <row r="263" spans="1:7">
      <c r="A263" s="3" t="s">
        <v>37</v>
      </c>
      <c r="B263" s="17" t="s">
        <v>279</v>
      </c>
      <c r="C263" s="14"/>
      <c r="D263" s="15"/>
      <c r="E263" s="4"/>
      <c r="F263" s="4"/>
      <c r="G263" s="61">
        <f>ROUND(SUM(G264,G270,G275),2)</f>
        <v>0</v>
      </c>
    </row>
    <row r="264" spans="1:7" s="1" customFormat="1">
      <c r="A264" s="18" t="s">
        <v>38</v>
      </c>
      <c r="B264" s="19" t="s">
        <v>30</v>
      </c>
      <c r="C264" s="20"/>
      <c r="D264" s="21"/>
      <c r="E264" s="62"/>
      <c r="F264" s="22"/>
      <c r="G264" s="62">
        <f>ROUND(SUM(G265:G269),2)</f>
        <v>0</v>
      </c>
    </row>
    <row r="265" spans="1:7" s="1" customFormat="1" ht="33.75">
      <c r="A265" s="6" t="s">
        <v>712</v>
      </c>
      <c r="B265" s="7" t="s">
        <v>75</v>
      </c>
      <c r="C265" s="8" t="s">
        <v>17</v>
      </c>
      <c r="D265" s="67">
        <v>217.14</v>
      </c>
      <c r="E265" s="9"/>
      <c r="F265" s="16"/>
      <c r="G265" s="63"/>
    </row>
    <row r="266" spans="1:7" s="1" customFormat="1" ht="45">
      <c r="A266" s="6" t="s">
        <v>713</v>
      </c>
      <c r="B266" s="7" t="s">
        <v>53</v>
      </c>
      <c r="C266" s="8" t="s">
        <v>18</v>
      </c>
      <c r="D266" s="67">
        <v>56.78</v>
      </c>
      <c r="E266" s="9"/>
      <c r="F266" s="16"/>
      <c r="G266" s="63"/>
    </row>
    <row r="267" spans="1:7" s="1" customFormat="1" ht="56.25">
      <c r="A267" s="6" t="s">
        <v>714</v>
      </c>
      <c r="B267" s="7" t="s">
        <v>76</v>
      </c>
      <c r="C267" s="8" t="s">
        <v>18</v>
      </c>
      <c r="D267" s="67">
        <v>31.36</v>
      </c>
      <c r="E267" s="9"/>
      <c r="F267" s="16"/>
      <c r="G267" s="63"/>
    </row>
    <row r="268" spans="1:7" s="1" customFormat="1" ht="33.75">
      <c r="A268" s="6" t="s">
        <v>715</v>
      </c>
      <c r="B268" s="7" t="s">
        <v>73</v>
      </c>
      <c r="C268" s="8" t="s">
        <v>18</v>
      </c>
      <c r="D268" s="67">
        <v>56.78</v>
      </c>
      <c r="E268" s="9"/>
      <c r="F268" s="12"/>
      <c r="G268" s="63"/>
    </row>
    <row r="269" spans="1:7" s="1" customFormat="1" ht="33.75">
      <c r="A269" s="6" t="s">
        <v>716</v>
      </c>
      <c r="B269" s="7" t="s">
        <v>74</v>
      </c>
      <c r="C269" s="8" t="s">
        <v>19</v>
      </c>
      <c r="D269" s="67">
        <v>1362.72</v>
      </c>
      <c r="E269" s="9"/>
      <c r="F269" s="10"/>
      <c r="G269" s="63"/>
    </row>
    <row r="270" spans="1:7" s="1" customFormat="1">
      <c r="A270" s="18" t="s">
        <v>39</v>
      </c>
      <c r="B270" s="19" t="s">
        <v>280</v>
      </c>
      <c r="C270" s="20"/>
      <c r="D270" s="21"/>
      <c r="E270" s="62"/>
      <c r="F270" s="22"/>
      <c r="G270" s="62">
        <f>ROUND(SUM(G271:G274),2)</f>
        <v>0</v>
      </c>
    </row>
    <row r="271" spans="1:7" s="1" customFormat="1" ht="33.75">
      <c r="A271" s="6" t="s">
        <v>717</v>
      </c>
      <c r="B271" s="7" t="s">
        <v>281</v>
      </c>
      <c r="C271" s="8" t="s">
        <v>17</v>
      </c>
      <c r="D271" s="67">
        <v>209.08</v>
      </c>
      <c r="E271" s="9"/>
      <c r="F271" s="16"/>
      <c r="G271" s="63"/>
    </row>
    <row r="272" spans="1:7" s="1" customFormat="1" ht="22.5">
      <c r="A272" s="6" t="s">
        <v>718</v>
      </c>
      <c r="B272" s="7" t="s">
        <v>78</v>
      </c>
      <c r="C272" s="8" t="s">
        <v>24</v>
      </c>
      <c r="D272" s="67">
        <v>201.59</v>
      </c>
      <c r="E272" s="9"/>
      <c r="F272" s="16"/>
      <c r="G272" s="63"/>
    </row>
    <row r="273" spans="1:7" s="1" customFormat="1" ht="56.25">
      <c r="A273" s="6" t="s">
        <v>719</v>
      </c>
      <c r="B273" s="7" t="s">
        <v>282</v>
      </c>
      <c r="C273" s="8" t="s">
        <v>17</v>
      </c>
      <c r="D273" s="67">
        <v>209.08</v>
      </c>
      <c r="E273" s="9"/>
      <c r="F273" s="10"/>
      <c r="G273" s="63"/>
    </row>
    <row r="274" spans="1:7" s="1" customFormat="1" ht="45">
      <c r="A274" s="6" t="s">
        <v>720</v>
      </c>
      <c r="B274" s="73" t="s">
        <v>402</v>
      </c>
      <c r="C274" s="8" t="s">
        <v>24</v>
      </c>
      <c r="D274" s="67">
        <v>53.27</v>
      </c>
      <c r="E274" s="9"/>
      <c r="F274" s="10"/>
      <c r="G274" s="11"/>
    </row>
    <row r="275" spans="1:7" s="1" customFormat="1">
      <c r="A275" s="18" t="s">
        <v>40</v>
      </c>
      <c r="B275" s="19" t="s">
        <v>48</v>
      </c>
      <c r="C275" s="20"/>
      <c r="D275" s="21"/>
      <c r="E275" s="62"/>
      <c r="F275" s="22"/>
      <c r="G275" s="62">
        <f>ROUND(SUM(G276:G278),2)</f>
        <v>0</v>
      </c>
    </row>
    <row r="276" spans="1:7" s="1" customFormat="1" ht="33.75">
      <c r="A276" s="6" t="s">
        <v>721</v>
      </c>
      <c r="B276" s="7" t="s">
        <v>283</v>
      </c>
      <c r="C276" s="8" t="s">
        <v>25</v>
      </c>
      <c r="D276" s="67">
        <v>1</v>
      </c>
      <c r="E276" s="9"/>
      <c r="F276" s="10"/>
      <c r="G276" s="63"/>
    </row>
    <row r="277" spans="1:7" s="1" customFormat="1" ht="33.75">
      <c r="A277" s="6" t="s">
        <v>722</v>
      </c>
      <c r="B277" s="7" t="s">
        <v>284</v>
      </c>
      <c r="C277" s="8" t="s">
        <v>25</v>
      </c>
      <c r="D277" s="67">
        <v>1</v>
      </c>
      <c r="E277" s="9"/>
      <c r="F277" s="10"/>
      <c r="G277" s="63"/>
    </row>
    <row r="278" spans="1:7" s="1" customFormat="1" ht="33.75">
      <c r="A278" s="6" t="s">
        <v>723</v>
      </c>
      <c r="B278" s="7" t="s">
        <v>285</v>
      </c>
      <c r="C278" s="8" t="s">
        <v>25</v>
      </c>
      <c r="D278" s="67">
        <v>1</v>
      </c>
      <c r="E278" s="9"/>
      <c r="F278" s="10"/>
      <c r="G278" s="63"/>
    </row>
    <row r="279" spans="1:7">
      <c r="A279" s="3" t="s">
        <v>352</v>
      </c>
      <c r="B279" s="17" t="s">
        <v>270</v>
      </c>
      <c r="C279" s="14"/>
      <c r="D279" s="15"/>
      <c r="E279" s="4"/>
      <c r="F279" s="4"/>
      <c r="G279" s="61">
        <f>ROUND(SUM(G280,G286,G291),2)</f>
        <v>0</v>
      </c>
    </row>
    <row r="280" spans="1:7" s="1" customFormat="1">
      <c r="A280" s="18" t="s">
        <v>353</v>
      </c>
      <c r="B280" s="19" t="s">
        <v>30</v>
      </c>
      <c r="C280" s="20"/>
      <c r="D280" s="21"/>
      <c r="E280" s="62"/>
      <c r="F280" s="22"/>
      <c r="G280" s="62">
        <f>ROUND(SUM(G281:G285),2)</f>
        <v>0</v>
      </c>
    </row>
    <row r="281" spans="1:7" s="1" customFormat="1" ht="33.75">
      <c r="A281" s="6" t="s">
        <v>724</v>
      </c>
      <c r="B281" s="7" t="s">
        <v>75</v>
      </c>
      <c r="C281" s="8" t="s">
        <v>17</v>
      </c>
      <c r="D281" s="67">
        <v>248.26</v>
      </c>
      <c r="E281" s="9"/>
      <c r="F281" s="16"/>
      <c r="G281" s="63"/>
    </row>
    <row r="282" spans="1:7" s="1" customFormat="1" ht="45">
      <c r="A282" s="6" t="s">
        <v>725</v>
      </c>
      <c r="B282" s="7" t="s">
        <v>53</v>
      </c>
      <c r="C282" s="8" t="s">
        <v>18</v>
      </c>
      <c r="D282" s="67">
        <v>60.46</v>
      </c>
      <c r="E282" s="9"/>
      <c r="F282" s="16"/>
      <c r="G282" s="63"/>
    </row>
    <row r="283" spans="1:7" s="1" customFormat="1" ht="56.25">
      <c r="A283" s="6" t="s">
        <v>726</v>
      </c>
      <c r="B283" s="7" t="s">
        <v>76</v>
      </c>
      <c r="C283" s="8" t="s">
        <v>18</v>
      </c>
      <c r="D283" s="67">
        <v>32.43</v>
      </c>
      <c r="E283" s="9"/>
      <c r="F283" s="16"/>
      <c r="G283" s="63"/>
    </row>
    <row r="284" spans="1:7" s="1" customFormat="1" ht="33.75">
      <c r="A284" s="6" t="s">
        <v>727</v>
      </c>
      <c r="B284" s="7" t="s">
        <v>73</v>
      </c>
      <c r="C284" s="8" t="s">
        <v>18</v>
      </c>
      <c r="D284" s="67">
        <v>60.46</v>
      </c>
      <c r="E284" s="9"/>
      <c r="F284" s="12"/>
      <c r="G284" s="63"/>
    </row>
    <row r="285" spans="1:7" s="1" customFormat="1" ht="33.75">
      <c r="A285" s="6" t="s">
        <v>728</v>
      </c>
      <c r="B285" s="7" t="s">
        <v>74</v>
      </c>
      <c r="C285" s="8" t="s">
        <v>19</v>
      </c>
      <c r="D285" s="67">
        <v>1451.04</v>
      </c>
      <c r="E285" s="9"/>
      <c r="F285" s="10"/>
      <c r="G285" s="63"/>
    </row>
    <row r="286" spans="1:7" s="1" customFormat="1">
      <c r="A286" s="18" t="s">
        <v>354</v>
      </c>
      <c r="B286" s="19" t="s">
        <v>265</v>
      </c>
      <c r="C286" s="20"/>
      <c r="D286" s="21"/>
      <c r="E286" s="62"/>
      <c r="F286" s="22"/>
      <c r="G286" s="62">
        <f>ROUND(SUM(G287:G290),2)</f>
        <v>0</v>
      </c>
    </row>
    <row r="287" spans="1:7" s="1" customFormat="1" ht="45">
      <c r="A287" s="6" t="s">
        <v>729</v>
      </c>
      <c r="B287" s="7" t="s">
        <v>266</v>
      </c>
      <c r="C287" s="8" t="s">
        <v>24</v>
      </c>
      <c r="D287" s="67">
        <v>142.4</v>
      </c>
      <c r="E287" s="9"/>
      <c r="F287" s="16"/>
      <c r="G287" s="63"/>
    </row>
    <row r="288" spans="1:7" s="1" customFormat="1" ht="45">
      <c r="A288" s="6" t="s">
        <v>730</v>
      </c>
      <c r="B288" s="7" t="s">
        <v>271</v>
      </c>
      <c r="C288" s="8" t="s">
        <v>17</v>
      </c>
      <c r="D288" s="67">
        <v>216.23</v>
      </c>
      <c r="E288" s="9"/>
      <c r="F288" s="16"/>
      <c r="G288" s="63"/>
    </row>
    <row r="289" spans="1:7" s="1" customFormat="1" ht="22.5">
      <c r="A289" s="6" t="s">
        <v>731</v>
      </c>
      <c r="B289" s="7" t="s">
        <v>78</v>
      </c>
      <c r="C289" s="8" t="s">
        <v>24</v>
      </c>
      <c r="D289" s="67">
        <v>202.87</v>
      </c>
      <c r="E289" s="9"/>
      <c r="F289" s="16"/>
      <c r="G289" s="63"/>
    </row>
    <row r="290" spans="1:7" s="1" customFormat="1" ht="45">
      <c r="A290" s="6" t="s">
        <v>732</v>
      </c>
      <c r="B290" s="7" t="s">
        <v>79</v>
      </c>
      <c r="C290" s="8" t="s">
        <v>24</v>
      </c>
      <c r="D290" s="67">
        <v>202.87</v>
      </c>
      <c r="E290" s="9"/>
      <c r="F290" s="10"/>
      <c r="G290" s="11"/>
    </row>
    <row r="291" spans="1:7" s="1" customFormat="1">
      <c r="A291" s="18" t="s">
        <v>355</v>
      </c>
      <c r="B291" s="19" t="s">
        <v>48</v>
      </c>
      <c r="C291" s="20"/>
      <c r="D291" s="21"/>
      <c r="E291" s="62"/>
      <c r="F291" s="22"/>
      <c r="G291" s="62">
        <f>ROUND(SUM(G292:G303),2)</f>
        <v>0</v>
      </c>
    </row>
    <row r="292" spans="1:7" s="1" customFormat="1" ht="45">
      <c r="A292" s="6" t="s">
        <v>733</v>
      </c>
      <c r="B292" s="7" t="s">
        <v>54</v>
      </c>
      <c r="C292" s="8" t="s">
        <v>18</v>
      </c>
      <c r="D292" s="67">
        <v>2.2999999999999998</v>
      </c>
      <c r="E292" s="9"/>
      <c r="F292" s="10"/>
      <c r="G292" s="63"/>
    </row>
    <row r="293" spans="1:7" s="1" customFormat="1" ht="33.75">
      <c r="A293" s="6" t="s">
        <v>734</v>
      </c>
      <c r="B293" s="7" t="s">
        <v>36</v>
      </c>
      <c r="C293" s="8" t="s">
        <v>17</v>
      </c>
      <c r="D293" s="67">
        <v>18.36</v>
      </c>
      <c r="E293" s="9"/>
      <c r="F293" s="10"/>
      <c r="G293" s="63"/>
    </row>
    <row r="294" spans="1:7" s="1" customFormat="1" ht="22.5">
      <c r="A294" s="6" t="s">
        <v>735</v>
      </c>
      <c r="B294" s="7" t="s">
        <v>41</v>
      </c>
      <c r="C294" s="8" t="s">
        <v>18</v>
      </c>
      <c r="D294" s="67">
        <v>2.2999999999999998</v>
      </c>
      <c r="E294" s="9"/>
      <c r="F294" s="10"/>
      <c r="G294" s="63"/>
    </row>
    <row r="295" spans="1:7" s="1" customFormat="1" ht="33.75">
      <c r="A295" s="6" t="s">
        <v>736</v>
      </c>
      <c r="B295" s="7" t="s">
        <v>272</v>
      </c>
      <c r="C295" s="8" t="s">
        <v>25</v>
      </c>
      <c r="D295" s="67">
        <v>1</v>
      </c>
      <c r="E295" s="9"/>
      <c r="F295" s="10"/>
      <c r="G295" s="63"/>
    </row>
    <row r="296" spans="1:7" s="1" customFormat="1" ht="33.75">
      <c r="A296" s="6" t="s">
        <v>737</v>
      </c>
      <c r="B296" s="7" t="s">
        <v>273</v>
      </c>
      <c r="C296" s="8" t="s">
        <v>25</v>
      </c>
      <c r="D296" s="67">
        <v>1</v>
      </c>
      <c r="E296" s="9"/>
      <c r="F296" s="10"/>
      <c r="G296" s="63"/>
    </row>
    <row r="297" spans="1:7" s="1" customFormat="1" ht="33.75">
      <c r="A297" s="6" t="s">
        <v>738</v>
      </c>
      <c r="B297" s="7" t="s">
        <v>274</v>
      </c>
      <c r="C297" s="8" t="s">
        <v>25</v>
      </c>
      <c r="D297" s="67">
        <v>1</v>
      </c>
      <c r="E297" s="9"/>
      <c r="F297" s="10"/>
      <c r="G297" s="63"/>
    </row>
    <row r="298" spans="1:7" s="1" customFormat="1" ht="33.75">
      <c r="A298" s="6" t="s">
        <v>739</v>
      </c>
      <c r="B298" s="7" t="s">
        <v>275</v>
      </c>
      <c r="C298" s="8" t="s">
        <v>25</v>
      </c>
      <c r="D298" s="67">
        <v>1</v>
      </c>
      <c r="E298" s="9"/>
      <c r="F298" s="10"/>
      <c r="G298" s="63"/>
    </row>
    <row r="299" spans="1:7" s="1" customFormat="1" ht="33.75">
      <c r="A299" s="6" t="s">
        <v>740</v>
      </c>
      <c r="B299" s="7" t="s">
        <v>276</v>
      </c>
      <c r="C299" s="8" t="s">
        <v>25</v>
      </c>
      <c r="D299" s="67">
        <v>1</v>
      </c>
      <c r="E299" s="9"/>
      <c r="F299" s="10"/>
      <c r="G299" s="63"/>
    </row>
    <row r="300" spans="1:7" s="1" customFormat="1" ht="33.75">
      <c r="A300" s="6" t="s">
        <v>741</v>
      </c>
      <c r="B300" s="7" t="s">
        <v>277</v>
      </c>
      <c r="C300" s="8" t="s">
        <v>25</v>
      </c>
      <c r="D300" s="67">
        <v>1</v>
      </c>
      <c r="E300" s="9"/>
      <c r="F300" s="10"/>
      <c r="G300" s="63"/>
    </row>
    <row r="301" spans="1:7" s="1" customFormat="1" ht="33.75">
      <c r="A301" s="6" t="s">
        <v>742</v>
      </c>
      <c r="B301" s="7" t="s">
        <v>278</v>
      </c>
      <c r="C301" s="8" t="s">
        <v>25</v>
      </c>
      <c r="D301" s="67">
        <v>1</v>
      </c>
      <c r="E301" s="9"/>
      <c r="F301" s="10"/>
      <c r="G301" s="63"/>
    </row>
    <row r="302" spans="1:7" s="1" customFormat="1" ht="33.75">
      <c r="A302" s="6" t="s">
        <v>743</v>
      </c>
      <c r="B302" s="7" t="s">
        <v>73</v>
      </c>
      <c r="C302" s="8" t="s">
        <v>18</v>
      </c>
      <c r="D302" s="67">
        <v>2.2999999999999998</v>
      </c>
      <c r="E302" s="9"/>
      <c r="F302" s="12"/>
      <c r="G302" s="63"/>
    </row>
    <row r="303" spans="1:7" s="1" customFormat="1" ht="33.75">
      <c r="A303" s="6" t="s">
        <v>744</v>
      </c>
      <c r="B303" s="7" t="s">
        <v>74</v>
      </c>
      <c r="C303" s="8" t="s">
        <v>19</v>
      </c>
      <c r="D303" s="67">
        <v>55.2</v>
      </c>
      <c r="E303" s="9"/>
      <c r="F303" s="10"/>
      <c r="G303" s="63"/>
    </row>
    <row r="304" spans="1:7">
      <c r="A304" s="3" t="s">
        <v>356</v>
      </c>
      <c r="B304" s="17" t="s">
        <v>286</v>
      </c>
      <c r="C304" s="14"/>
      <c r="D304" s="15"/>
      <c r="E304" s="4"/>
      <c r="F304" s="4"/>
      <c r="G304" s="61">
        <f>ROUND(SUM(G305,G312,G316),2)</f>
        <v>0</v>
      </c>
    </row>
    <row r="305" spans="1:7" s="1" customFormat="1">
      <c r="A305" s="18" t="s">
        <v>357</v>
      </c>
      <c r="B305" s="19" t="s">
        <v>30</v>
      </c>
      <c r="C305" s="20"/>
      <c r="D305" s="21"/>
      <c r="E305" s="62"/>
      <c r="F305" s="22"/>
      <c r="G305" s="62">
        <f>ROUND(SUM(G306:G311),2)</f>
        <v>0</v>
      </c>
    </row>
    <row r="306" spans="1:7" s="1" customFormat="1" ht="33.75">
      <c r="A306" s="6" t="s">
        <v>745</v>
      </c>
      <c r="B306" s="7" t="s">
        <v>75</v>
      </c>
      <c r="C306" s="8" t="s">
        <v>17</v>
      </c>
      <c r="D306" s="67">
        <v>399.77</v>
      </c>
      <c r="E306" s="9"/>
      <c r="F306" s="16"/>
      <c r="G306" s="63"/>
    </row>
    <row r="307" spans="1:7" s="1" customFormat="1" ht="45">
      <c r="A307" s="6" t="s">
        <v>746</v>
      </c>
      <c r="B307" s="7" t="s">
        <v>53</v>
      </c>
      <c r="C307" s="8" t="s">
        <v>18</v>
      </c>
      <c r="D307" s="67">
        <v>86.54</v>
      </c>
      <c r="E307" s="9"/>
      <c r="F307" s="16"/>
      <c r="G307" s="63"/>
    </row>
    <row r="308" spans="1:7" s="1" customFormat="1" ht="56.25">
      <c r="A308" s="6" t="s">
        <v>747</v>
      </c>
      <c r="B308" s="7" t="s">
        <v>287</v>
      </c>
      <c r="C308" s="8" t="s">
        <v>18</v>
      </c>
      <c r="D308" s="67">
        <v>50.09</v>
      </c>
      <c r="E308" s="9"/>
      <c r="F308" s="10"/>
      <c r="G308" s="11"/>
    </row>
    <row r="309" spans="1:7" s="1" customFormat="1" ht="33.75">
      <c r="A309" s="6" t="s">
        <v>748</v>
      </c>
      <c r="B309" s="7" t="s">
        <v>51</v>
      </c>
      <c r="C309" s="8" t="s">
        <v>17</v>
      </c>
      <c r="D309" s="67">
        <v>333.93</v>
      </c>
      <c r="E309" s="9"/>
      <c r="F309" s="10"/>
      <c r="G309" s="11"/>
    </row>
    <row r="310" spans="1:7" s="1" customFormat="1" ht="33.75">
      <c r="A310" s="6" t="s">
        <v>749</v>
      </c>
      <c r="B310" s="7" t="s">
        <v>73</v>
      </c>
      <c r="C310" s="8" t="s">
        <v>18</v>
      </c>
      <c r="D310" s="67">
        <v>86.54</v>
      </c>
      <c r="E310" s="9"/>
      <c r="F310" s="12"/>
      <c r="G310" s="63"/>
    </row>
    <row r="311" spans="1:7" s="1" customFormat="1" ht="33.75">
      <c r="A311" s="6" t="s">
        <v>750</v>
      </c>
      <c r="B311" s="7" t="s">
        <v>74</v>
      </c>
      <c r="C311" s="8" t="s">
        <v>19</v>
      </c>
      <c r="D311" s="67">
        <v>2076.96</v>
      </c>
      <c r="E311" s="9"/>
      <c r="F311" s="10"/>
      <c r="G311" s="63"/>
    </row>
    <row r="312" spans="1:7" s="1" customFormat="1">
      <c r="A312" s="18" t="s">
        <v>358</v>
      </c>
      <c r="B312" s="19" t="s">
        <v>288</v>
      </c>
      <c r="C312" s="20"/>
      <c r="D312" s="21"/>
      <c r="E312" s="62"/>
      <c r="F312" s="22"/>
      <c r="G312" s="62">
        <f>ROUND(SUM(G313:G315),2)</f>
        <v>0</v>
      </c>
    </row>
    <row r="313" spans="1:7" s="1" customFormat="1" ht="90">
      <c r="A313" s="6" t="s">
        <v>751</v>
      </c>
      <c r="B313" s="7" t="s">
        <v>289</v>
      </c>
      <c r="C313" s="8" t="s">
        <v>18</v>
      </c>
      <c r="D313" s="67">
        <v>16.7</v>
      </c>
      <c r="E313" s="9"/>
      <c r="F313" s="10"/>
      <c r="G313" s="11"/>
    </row>
    <row r="314" spans="1:7" s="1" customFormat="1" ht="33.75">
      <c r="A314" s="6" t="s">
        <v>752</v>
      </c>
      <c r="B314" s="73" t="s">
        <v>403</v>
      </c>
      <c r="C314" s="74" t="s">
        <v>17</v>
      </c>
      <c r="D314" s="75">
        <v>333.93</v>
      </c>
      <c r="E314" s="9"/>
      <c r="F314" s="10"/>
      <c r="G314" s="11"/>
    </row>
    <row r="315" spans="1:7" s="1" customFormat="1" ht="45">
      <c r="A315" s="6" t="s">
        <v>753</v>
      </c>
      <c r="B315" s="73" t="s">
        <v>404</v>
      </c>
      <c r="C315" s="74" t="s">
        <v>24</v>
      </c>
      <c r="D315" s="75">
        <v>438.99</v>
      </c>
      <c r="E315" s="9"/>
      <c r="F315" s="10"/>
      <c r="G315" s="11"/>
    </row>
    <row r="316" spans="1:7" s="1" customFormat="1">
      <c r="A316" s="18" t="s">
        <v>359</v>
      </c>
      <c r="B316" s="19" t="s">
        <v>290</v>
      </c>
      <c r="C316" s="20"/>
      <c r="D316" s="21"/>
      <c r="E316" s="66"/>
      <c r="F316" s="22"/>
      <c r="G316" s="66">
        <f>ROUND(SUM(G317),2)</f>
        <v>0</v>
      </c>
    </row>
    <row r="317" spans="1:7" s="1" customFormat="1" ht="56.25">
      <c r="A317" s="6" t="s">
        <v>754</v>
      </c>
      <c r="B317" s="7" t="s">
        <v>291</v>
      </c>
      <c r="C317" s="8" t="s">
        <v>24</v>
      </c>
      <c r="D317" s="67">
        <v>121.64</v>
      </c>
      <c r="E317" s="9"/>
      <c r="F317" s="10"/>
      <c r="G317" s="11"/>
    </row>
    <row r="318" spans="1:7">
      <c r="A318" s="3" t="s">
        <v>24</v>
      </c>
      <c r="B318" s="17" t="s">
        <v>111</v>
      </c>
      <c r="C318" s="14"/>
      <c r="D318" s="15"/>
      <c r="E318" s="15"/>
      <c r="F318" s="15"/>
      <c r="G318" s="61">
        <f>ROUND(SUM(G319,G325,G332,G344,G340,G347,G350),2)</f>
        <v>0</v>
      </c>
    </row>
    <row r="319" spans="1:7" s="1" customFormat="1">
      <c r="A319" s="18" t="s">
        <v>360</v>
      </c>
      <c r="B319" s="19" t="s">
        <v>30</v>
      </c>
      <c r="C319" s="20"/>
      <c r="D319" s="21"/>
      <c r="E319" s="62"/>
      <c r="F319" s="22"/>
      <c r="G319" s="62">
        <f>ROUND(SUM(G320:G324),2)</f>
        <v>0</v>
      </c>
    </row>
    <row r="320" spans="1:7" s="1" customFormat="1" ht="33.75">
      <c r="A320" s="6" t="s">
        <v>755</v>
      </c>
      <c r="B320" s="73" t="s">
        <v>75</v>
      </c>
      <c r="C320" s="74" t="s">
        <v>17</v>
      </c>
      <c r="D320" s="75">
        <v>646.83000000000004</v>
      </c>
      <c r="E320" s="9"/>
      <c r="F320" s="16"/>
      <c r="G320" s="63"/>
    </row>
    <row r="321" spans="1:7" s="1" customFormat="1" ht="45">
      <c r="A321" s="6" t="s">
        <v>756</v>
      </c>
      <c r="B321" s="73" t="s">
        <v>53</v>
      </c>
      <c r="C321" s="74" t="s">
        <v>18</v>
      </c>
      <c r="D321" s="75">
        <v>140.80000000000001</v>
      </c>
      <c r="E321" s="9"/>
      <c r="F321" s="16"/>
      <c r="G321" s="63"/>
    </row>
    <row r="322" spans="1:7" s="1" customFormat="1" ht="56.25">
      <c r="A322" s="6" t="s">
        <v>757</v>
      </c>
      <c r="B322" s="73" t="s">
        <v>76</v>
      </c>
      <c r="C322" s="74" t="s">
        <v>18</v>
      </c>
      <c r="D322" s="75">
        <v>129.37</v>
      </c>
      <c r="E322" s="9"/>
      <c r="F322" s="10"/>
      <c r="G322" s="63"/>
    </row>
    <row r="323" spans="1:7" s="1" customFormat="1" ht="33.75">
      <c r="A323" s="6" t="s">
        <v>758</v>
      </c>
      <c r="B323" s="73" t="s">
        <v>73</v>
      </c>
      <c r="C323" s="74" t="s">
        <v>18</v>
      </c>
      <c r="D323" s="75">
        <v>140.80000000000001</v>
      </c>
      <c r="E323" s="9"/>
      <c r="F323" s="12"/>
      <c r="G323" s="63"/>
    </row>
    <row r="324" spans="1:7" s="1" customFormat="1" ht="33.75">
      <c r="A324" s="6" t="s">
        <v>759</v>
      </c>
      <c r="B324" s="73" t="s">
        <v>74</v>
      </c>
      <c r="C324" s="74" t="s">
        <v>19</v>
      </c>
      <c r="D324" s="75">
        <v>3322.05</v>
      </c>
      <c r="E324" s="9"/>
      <c r="F324" s="10"/>
      <c r="G324" s="63"/>
    </row>
    <row r="325" spans="1:7" s="1" customFormat="1">
      <c r="A325" s="18" t="s">
        <v>17</v>
      </c>
      <c r="B325" s="19" t="s">
        <v>67</v>
      </c>
      <c r="C325" s="20"/>
      <c r="D325" s="21"/>
      <c r="E325" s="62"/>
      <c r="F325" s="22"/>
      <c r="G325" s="62">
        <f>ROUND(SUM(G326:G331),2)</f>
        <v>0</v>
      </c>
    </row>
    <row r="326" spans="1:7" s="1" customFormat="1" ht="33.75">
      <c r="A326" s="6" t="s">
        <v>760</v>
      </c>
      <c r="B326" s="73" t="s">
        <v>27</v>
      </c>
      <c r="C326" s="74" t="s">
        <v>17</v>
      </c>
      <c r="D326" s="75">
        <v>28.45</v>
      </c>
      <c r="E326" s="9"/>
      <c r="F326" s="10"/>
      <c r="G326" s="63"/>
    </row>
    <row r="327" spans="1:7" s="1" customFormat="1" ht="33.75">
      <c r="A327" s="6" t="s">
        <v>761</v>
      </c>
      <c r="B327" s="73" t="s">
        <v>34</v>
      </c>
      <c r="C327" s="74" t="s">
        <v>17</v>
      </c>
      <c r="D327" s="75">
        <v>87.78</v>
      </c>
      <c r="E327" s="9"/>
      <c r="F327" s="10"/>
      <c r="G327" s="63"/>
    </row>
    <row r="328" spans="1:7" s="1" customFormat="1" ht="33.75">
      <c r="A328" s="6" t="s">
        <v>762</v>
      </c>
      <c r="B328" s="73" t="s">
        <v>35</v>
      </c>
      <c r="C328" s="74" t="s">
        <v>26</v>
      </c>
      <c r="D328" s="75">
        <v>1538.79</v>
      </c>
      <c r="E328" s="9"/>
      <c r="F328" s="10"/>
      <c r="G328" s="63"/>
    </row>
    <row r="329" spans="1:7" s="1" customFormat="1" ht="22.5">
      <c r="A329" s="6" t="s">
        <v>763</v>
      </c>
      <c r="B329" s="73" t="s">
        <v>45</v>
      </c>
      <c r="C329" s="74" t="s">
        <v>18</v>
      </c>
      <c r="D329" s="75">
        <v>12.29</v>
      </c>
      <c r="E329" s="9"/>
      <c r="F329" s="10"/>
      <c r="G329" s="63"/>
    </row>
    <row r="330" spans="1:7" s="1" customFormat="1" ht="22.5">
      <c r="A330" s="6" t="s">
        <v>764</v>
      </c>
      <c r="B330" s="73" t="s">
        <v>52</v>
      </c>
      <c r="C330" s="74" t="s">
        <v>17</v>
      </c>
      <c r="D330" s="75">
        <v>39.5</v>
      </c>
      <c r="E330" s="9"/>
      <c r="F330" s="10"/>
      <c r="G330" s="63"/>
    </row>
    <row r="331" spans="1:7" s="1" customFormat="1" ht="33.75">
      <c r="A331" s="6" t="s">
        <v>765</v>
      </c>
      <c r="B331" s="73" t="s">
        <v>68</v>
      </c>
      <c r="C331" s="74" t="s">
        <v>17</v>
      </c>
      <c r="D331" s="75">
        <v>79</v>
      </c>
      <c r="E331" s="9"/>
      <c r="F331" s="10"/>
      <c r="G331" s="63"/>
    </row>
    <row r="332" spans="1:7" s="1" customFormat="1">
      <c r="A332" s="18" t="s">
        <v>18</v>
      </c>
      <c r="B332" s="19" t="s">
        <v>31</v>
      </c>
      <c r="C332" s="20"/>
      <c r="D332" s="21"/>
      <c r="E332" s="62"/>
      <c r="F332" s="22"/>
      <c r="G332" s="62">
        <f>ROUND(SUM(G333:G339),2)</f>
        <v>0</v>
      </c>
    </row>
    <row r="333" spans="1:7" s="1" customFormat="1" ht="33.75">
      <c r="A333" s="6" t="s">
        <v>766</v>
      </c>
      <c r="B333" s="73" t="s">
        <v>77</v>
      </c>
      <c r="C333" s="74" t="s">
        <v>17</v>
      </c>
      <c r="D333" s="75">
        <v>646.83000000000004</v>
      </c>
      <c r="E333" s="9"/>
      <c r="F333" s="16"/>
      <c r="G333" s="63"/>
    </row>
    <row r="334" spans="1:7" s="1" customFormat="1" ht="45">
      <c r="A334" s="6" t="s">
        <v>767</v>
      </c>
      <c r="B334" s="73" t="s">
        <v>112</v>
      </c>
      <c r="C334" s="74" t="s">
        <v>17</v>
      </c>
      <c r="D334" s="75">
        <v>646.83000000000004</v>
      </c>
      <c r="E334" s="9"/>
      <c r="F334" s="16"/>
      <c r="G334" s="63"/>
    </row>
    <row r="335" spans="1:7" s="1" customFormat="1" ht="22.5">
      <c r="A335" s="6" t="s">
        <v>768</v>
      </c>
      <c r="B335" s="73" t="s">
        <v>78</v>
      </c>
      <c r="C335" s="74" t="s">
        <v>24</v>
      </c>
      <c r="D335" s="75">
        <v>579.53</v>
      </c>
      <c r="E335" s="9"/>
      <c r="F335" s="16"/>
      <c r="G335" s="63"/>
    </row>
    <row r="336" spans="1:7" s="1" customFormat="1" ht="45">
      <c r="A336" s="6" t="s">
        <v>769</v>
      </c>
      <c r="B336" s="73" t="s">
        <v>79</v>
      </c>
      <c r="C336" s="74" t="s">
        <v>24</v>
      </c>
      <c r="D336" s="75">
        <v>579.53</v>
      </c>
      <c r="E336" s="9"/>
      <c r="F336" s="10"/>
      <c r="G336" s="63"/>
    </row>
    <row r="337" spans="1:7" s="1" customFormat="1" ht="45">
      <c r="A337" s="6" t="s">
        <v>770</v>
      </c>
      <c r="B337" s="73" t="s">
        <v>32</v>
      </c>
      <c r="C337" s="74" t="s">
        <v>24</v>
      </c>
      <c r="D337" s="75">
        <v>433.09</v>
      </c>
      <c r="E337" s="9"/>
      <c r="F337" s="16"/>
      <c r="G337" s="63"/>
    </row>
    <row r="338" spans="1:7" s="1" customFormat="1" ht="56.25">
      <c r="A338" s="6" t="s">
        <v>771</v>
      </c>
      <c r="B338" s="73" t="s">
        <v>42</v>
      </c>
      <c r="C338" s="74" t="s">
        <v>25</v>
      </c>
      <c r="D338" s="75">
        <v>2</v>
      </c>
      <c r="E338" s="9"/>
      <c r="F338" s="16"/>
      <c r="G338" s="63"/>
    </row>
    <row r="339" spans="1:7" s="1" customFormat="1" ht="45">
      <c r="A339" s="6" t="s">
        <v>772</v>
      </c>
      <c r="B339" s="73" t="s">
        <v>43</v>
      </c>
      <c r="C339" s="74" t="s">
        <v>25</v>
      </c>
      <c r="D339" s="75">
        <v>1</v>
      </c>
      <c r="E339" s="9"/>
      <c r="F339" s="16"/>
      <c r="G339" s="63"/>
    </row>
    <row r="340" spans="1:7" s="1" customFormat="1">
      <c r="A340" s="18" t="s">
        <v>361</v>
      </c>
      <c r="B340" s="19" t="s">
        <v>88</v>
      </c>
      <c r="C340" s="20"/>
      <c r="D340" s="21"/>
      <c r="E340" s="62"/>
      <c r="F340" s="22"/>
      <c r="G340" s="62">
        <f>ROUND(SUM(G341:G343),2)</f>
        <v>0</v>
      </c>
    </row>
    <row r="341" spans="1:7" s="1" customFormat="1" ht="45">
      <c r="A341" s="6" t="s">
        <v>773</v>
      </c>
      <c r="B341" s="73" t="s">
        <v>53</v>
      </c>
      <c r="C341" s="74" t="s">
        <v>18</v>
      </c>
      <c r="D341" s="75">
        <v>10.95</v>
      </c>
      <c r="E341" s="9"/>
      <c r="F341" s="16"/>
      <c r="G341" s="63"/>
    </row>
    <row r="342" spans="1:7" s="1" customFormat="1" ht="33.75">
      <c r="A342" s="6" t="s">
        <v>774</v>
      </c>
      <c r="B342" s="73" t="s">
        <v>27</v>
      </c>
      <c r="C342" s="74" t="s">
        <v>17</v>
      </c>
      <c r="D342" s="75">
        <v>31.3</v>
      </c>
      <c r="E342" s="9"/>
      <c r="F342" s="16"/>
      <c r="G342" s="63"/>
    </row>
    <row r="343" spans="1:7" s="1" customFormat="1" ht="90">
      <c r="A343" s="6" t="s">
        <v>775</v>
      </c>
      <c r="B343" s="73" t="s">
        <v>89</v>
      </c>
      <c r="C343" s="74" t="s">
        <v>24</v>
      </c>
      <c r="D343" s="75">
        <v>69.55</v>
      </c>
      <c r="E343" s="9"/>
      <c r="F343" s="16"/>
      <c r="G343" s="63"/>
    </row>
    <row r="344" spans="1:7" s="1" customFormat="1">
      <c r="A344" s="18" t="s">
        <v>362</v>
      </c>
      <c r="B344" s="19" t="s">
        <v>137</v>
      </c>
      <c r="C344" s="20"/>
      <c r="D344" s="21"/>
      <c r="E344" s="62"/>
      <c r="F344" s="22"/>
      <c r="G344" s="62">
        <f>ROUND(SUM(G345:G346),2)</f>
        <v>0</v>
      </c>
    </row>
    <row r="345" spans="1:7" s="1" customFormat="1" ht="67.5">
      <c r="A345" s="6" t="s">
        <v>776</v>
      </c>
      <c r="B345" s="73" t="s">
        <v>138</v>
      </c>
      <c r="C345" s="74" t="s">
        <v>25</v>
      </c>
      <c r="D345" s="75">
        <v>2</v>
      </c>
      <c r="E345" s="9"/>
      <c r="F345" s="10"/>
      <c r="G345" s="63"/>
    </row>
    <row r="346" spans="1:7" s="1" customFormat="1" ht="56.25">
      <c r="A346" s="6" t="s">
        <v>777</v>
      </c>
      <c r="B346" s="73" t="s">
        <v>139</v>
      </c>
      <c r="C346" s="74" t="s">
        <v>25</v>
      </c>
      <c r="D346" s="75">
        <v>1</v>
      </c>
      <c r="E346" s="9"/>
      <c r="F346" s="10"/>
      <c r="G346" s="63"/>
    </row>
    <row r="347" spans="1:7" s="1" customFormat="1">
      <c r="A347" s="18" t="s">
        <v>363</v>
      </c>
      <c r="B347" s="19" t="s">
        <v>48</v>
      </c>
      <c r="C347" s="20"/>
      <c r="D347" s="21"/>
      <c r="E347" s="62"/>
      <c r="F347" s="22"/>
      <c r="G347" s="62">
        <f>ROUND(SUM(G348:G349),2)</f>
        <v>0</v>
      </c>
    </row>
    <row r="348" spans="1:7" s="1" customFormat="1" ht="56.25">
      <c r="A348" s="6" t="s">
        <v>778</v>
      </c>
      <c r="B348" s="73" t="s">
        <v>29</v>
      </c>
      <c r="C348" s="74" t="s">
        <v>25</v>
      </c>
      <c r="D348" s="75">
        <v>8</v>
      </c>
      <c r="E348" s="9"/>
      <c r="F348" s="10"/>
      <c r="G348" s="63"/>
    </row>
    <row r="349" spans="1:7" s="1" customFormat="1" ht="101.25">
      <c r="A349" s="6" t="s">
        <v>779</v>
      </c>
      <c r="B349" s="73" t="s">
        <v>115</v>
      </c>
      <c r="C349" s="74" t="s">
        <v>25</v>
      </c>
      <c r="D349" s="75">
        <v>2</v>
      </c>
      <c r="E349" s="9"/>
      <c r="F349" s="10"/>
      <c r="G349" s="63"/>
    </row>
    <row r="350" spans="1:7" s="1" customFormat="1">
      <c r="A350" s="18" t="s">
        <v>364</v>
      </c>
      <c r="B350" s="19" t="s">
        <v>44</v>
      </c>
      <c r="C350" s="20"/>
      <c r="D350" s="21"/>
      <c r="E350" s="62"/>
      <c r="F350" s="22"/>
      <c r="G350" s="62">
        <f>ROUND(SUM(G351:G361),2)</f>
        <v>0</v>
      </c>
    </row>
    <row r="351" spans="1:7" s="1" customFormat="1" ht="45">
      <c r="A351" s="6" t="s">
        <v>780</v>
      </c>
      <c r="B351" s="73" t="s">
        <v>54</v>
      </c>
      <c r="C351" s="74" t="s">
        <v>18</v>
      </c>
      <c r="D351" s="75">
        <v>3.11</v>
      </c>
      <c r="E351" s="9"/>
      <c r="F351" s="16"/>
      <c r="G351" s="63"/>
    </row>
    <row r="352" spans="1:7" s="1" customFormat="1" ht="33.75">
      <c r="A352" s="6" t="s">
        <v>781</v>
      </c>
      <c r="B352" s="73" t="s">
        <v>35</v>
      </c>
      <c r="C352" s="74" t="s">
        <v>26</v>
      </c>
      <c r="D352" s="75">
        <v>457.1</v>
      </c>
      <c r="E352" s="9"/>
      <c r="F352" s="16"/>
      <c r="G352" s="63"/>
    </row>
    <row r="353" spans="1:7" s="1" customFormat="1" ht="33.75">
      <c r="A353" s="6" t="s">
        <v>782</v>
      </c>
      <c r="B353" s="73" t="s">
        <v>36</v>
      </c>
      <c r="C353" s="74" t="s">
        <v>17</v>
      </c>
      <c r="D353" s="75">
        <v>31.1</v>
      </c>
      <c r="E353" s="9"/>
      <c r="F353" s="16"/>
      <c r="G353" s="63"/>
    </row>
    <row r="354" spans="1:7" s="1" customFormat="1" ht="22.5">
      <c r="A354" s="6" t="s">
        <v>783</v>
      </c>
      <c r="B354" s="73" t="s">
        <v>45</v>
      </c>
      <c r="C354" s="74" t="s">
        <v>18</v>
      </c>
      <c r="D354" s="75">
        <v>3.11</v>
      </c>
      <c r="E354" s="9"/>
      <c r="F354" s="16"/>
      <c r="G354" s="63"/>
    </row>
    <row r="355" spans="1:7" s="1" customFormat="1" ht="56.25">
      <c r="A355" s="6" t="s">
        <v>784</v>
      </c>
      <c r="B355" s="73" t="s">
        <v>46</v>
      </c>
      <c r="C355" s="74" t="s">
        <v>25</v>
      </c>
      <c r="D355" s="75">
        <v>48</v>
      </c>
      <c r="E355" s="9"/>
      <c r="F355" s="16"/>
      <c r="G355" s="63"/>
    </row>
    <row r="356" spans="1:7" s="1" customFormat="1" ht="33.75">
      <c r="A356" s="6" t="s">
        <v>785</v>
      </c>
      <c r="B356" s="73" t="s">
        <v>49</v>
      </c>
      <c r="C356" s="74" t="s">
        <v>25</v>
      </c>
      <c r="D356" s="75">
        <v>12</v>
      </c>
      <c r="E356" s="9"/>
      <c r="F356" s="16"/>
      <c r="G356" s="63"/>
    </row>
    <row r="357" spans="1:7" s="1" customFormat="1" ht="22.5">
      <c r="A357" s="6" t="s">
        <v>786</v>
      </c>
      <c r="B357" s="73" t="s">
        <v>28</v>
      </c>
      <c r="C357" s="74" t="s">
        <v>18</v>
      </c>
      <c r="D357" s="75">
        <v>0.56999999999999995</v>
      </c>
      <c r="E357" s="9"/>
      <c r="F357" s="16"/>
      <c r="G357" s="63"/>
    </row>
    <row r="358" spans="1:7" s="1" customFormat="1" ht="56.25">
      <c r="A358" s="6" t="s">
        <v>787</v>
      </c>
      <c r="B358" s="73" t="s">
        <v>105</v>
      </c>
      <c r="C358" s="74" t="s">
        <v>26</v>
      </c>
      <c r="D358" s="75">
        <v>2720.11</v>
      </c>
      <c r="E358" s="9"/>
      <c r="F358" s="16"/>
      <c r="G358" s="63"/>
    </row>
    <row r="359" spans="1:7" s="1" customFormat="1" ht="33.75">
      <c r="A359" s="6" t="s">
        <v>788</v>
      </c>
      <c r="B359" s="73" t="s">
        <v>47</v>
      </c>
      <c r="C359" s="74" t="s">
        <v>26</v>
      </c>
      <c r="D359" s="75">
        <v>2720.11</v>
      </c>
      <c r="E359" s="9"/>
      <c r="F359" s="16"/>
      <c r="G359" s="63"/>
    </row>
    <row r="360" spans="1:7" s="1" customFormat="1" ht="33.75">
      <c r="A360" s="6" t="s">
        <v>789</v>
      </c>
      <c r="B360" s="73" t="s">
        <v>73</v>
      </c>
      <c r="C360" s="74" t="s">
        <v>18</v>
      </c>
      <c r="D360" s="75">
        <v>3.11</v>
      </c>
      <c r="E360" s="9"/>
      <c r="F360" s="12"/>
      <c r="G360" s="63"/>
    </row>
    <row r="361" spans="1:7" s="1" customFormat="1" ht="33.75">
      <c r="A361" s="6" t="s">
        <v>790</v>
      </c>
      <c r="B361" s="73" t="s">
        <v>74</v>
      </c>
      <c r="C361" s="74" t="s">
        <v>19</v>
      </c>
      <c r="D361" s="75">
        <v>74.64</v>
      </c>
      <c r="E361" s="9"/>
      <c r="F361" s="10"/>
      <c r="G361" s="63"/>
    </row>
    <row r="362" spans="1:7" s="1" customFormat="1">
      <c r="A362" s="3" t="s">
        <v>62</v>
      </c>
      <c r="B362" s="17" t="s">
        <v>82</v>
      </c>
      <c r="C362" s="14"/>
      <c r="D362" s="15"/>
      <c r="E362" s="15"/>
      <c r="F362" s="15"/>
      <c r="G362" s="61">
        <f>ROUND(SUM(G363,G371,G377,G381,G387),2)</f>
        <v>0</v>
      </c>
    </row>
    <row r="363" spans="1:7" s="1" customFormat="1">
      <c r="A363" s="18" t="s">
        <v>63</v>
      </c>
      <c r="B363" s="19" t="s">
        <v>30</v>
      </c>
      <c r="C363" s="20"/>
      <c r="D363" s="21"/>
      <c r="E363" s="62"/>
      <c r="F363" s="22"/>
      <c r="G363" s="62">
        <f>ROUND(SUM(G364:G370),2)</f>
        <v>0</v>
      </c>
    </row>
    <row r="364" spans="1:7" s="1" customFormat="1" ht="33.75">
      <c r="A364" s="6" t="s">
        <v>791</v>
      </c>
      <c r="B364" s="73" t="s">
        <v>75</v>
      </c>
      <c r="C364" s="74" t="s">
        <v>17</v>
      </c>
      <c r="D364" s="75">
        <v>5632.04</v>
      </c>
      <c r="E364" s="9"/>
      <c r="F364" s="10"/>
      <c r="G364" s="63"/>
    </row>
    <row r="365" spans="1:7" s="1" customFormat="1" ht="45">
      <c r="A365" s="6" t="s">
        <v>792</v>
      </c>
      <c r="B365" s="73" t="s">
        <v>53</v>
      </c>
      <c r="C365" s="74" t="s">
        <v>18</v>
      </c>
      <c r="D365" s="75">
        <v>1126.4100000000001</v>
      </c>
      <c r="E365" s="9"/>
      <c r="F365" s="10"/>
      <c r="G365" s="63"/>
    </row>
    <row r="366" spans="1:7" s="1" customFormat="1" ht="45">
      <c r="A366" s="6" t="s">
        <v>793</v>
      </c>
      <c r="B366" s="73" t="s">
        <v>83</v>
      </c>
      <c r="C366" s="74" t="s">
        <v>17</v>
      </c>
      <c r="D366" s="75">
        <v>5632.04</v>
      </c>
      <c r="E366" s="9"/>
      <c r="F366" s="10"/>
      <c r="G366" s="63"/>
    </row>
    <row r="367" spans="1:7" s="1" customFormat="1" ht="56.25">
      <c r="A367" s="6" t="s">
        <v>794</v>
      </c>
      <c r="B367" s="73" t="s">
        <v>108</v>
      </c>
      <c r="C367" s="74" t="s">
        <v>18</v>
      </c>
      <c r="D367" s="75">
        <v>1126.4100000000001</v>
      </c>
      <c r="E367" s="9"/>
      <c r="F367" s="10"/>
      <c r="G367" s="63"/>
    </row>
    <row r="368" spans="1:7" s="1" customFormat="1" ht="33.75">
      <c r="A368" s="6" t="s">
        <v>795</v>
      </c>
      <c r="B368" s="73" t="s">
        <v>51</v>
      </c>
      <c r="C368" s="74" t="s">
        <v>17</v>
      </c>
      <c r="D368" s="75">
        <v>5632.04</v>
      </c>
      <c r="E368" s="9"/>
      <c r="F368" s="10"/>
      <c r="G368" s="63"/>
    </row>
    <row r="369" spans="1:7" s="1" customFormat="1" ht="33.75">
      <c r="A369" s="6" t="s">
        <v>796</v>
      </c>
      <c r="B369" s="73" t="s">
        <v>73</v>
      </c>
      <c r="C369" s="74" t="s">
        <v>18</v>
      </c>
      <c r="D369" s="75">
        <v>1126.4100000000001</v>
      </c>
      <c r="E369" s="9"/>
      <c r="F369" s="10"/>
      <c r="G369" s="63"/>
    </row>
    <row r="370" spans="1:7" s="1" customFormat="1" ht="33.75">
      <c r="A370" s="6" t="s">
        <v>797</v>
      </c>
      <c r="B370" s="73" t="s">
        <v>74</v>
      </c>
      <c r="C370" s="74" t="s">
        <v>19</v>
      </c>
      <c r="D370" s="75">
        <v>27033.84</v>
      </c>
      <c r="E370" s="9"/>
      <c r="F370" s="10"/>
      <c r="G370" s="63"/>
    </row>
    <row r="371" spans="1:7" s="1" customFormat="1">
      <c r="A371" s="18" t="s">
        <v>64</v>
      </c>
      <c r="B371" s="19" t="s">
        <v>84</v>
      </c>
      <c r="C371" s="20"/>
      <c r="D371" s="21"/>
      <c r="E371" s="62"/>
      <c r="F371" s="22"/>
      <c r="G371" s="62">
        <f>ROUND(SUM(G372:G376),2)</f>
        <v>0</v>
      </c>
    </row>
    <row r="372" spans="1:7" s="1" customFormat="1" ht="33.75">
      <c r="A372" s="6" t="s">
        <v>798</v>
      </c>
      <c r="B372" s="73" t="s">
        <v>85</v>
      </c>
      <c r="C372" s="74" t="s">
        <v>17</v>
      </c>
      <c r="D372" s="75">
        <v>5632.04</v>
      </c>
      <c r="E372" s="9"/>
      <c r="F372" s="10"/>
      <c r="G372" s="63"/>
    </row>
    <row r="373" spans="1:7" s="1" customFormat="1" ht="67.5">
      <c r="A373" s="6" t="s">
        <v>799</v>
      </c>
      <c r="B373" s="73" t="s">
        <v>86</v>
      </c>
      <c r="C373" s="74" t="s">
        <v>17</v>
      </c>
      <c r="D373" s="75">
        <v>5632.04</v>
      </c>
      <c r="E373" s="9"/>
      <c r="F373" s="10"/>
      <c r="G373" s="63"/>
    </row>
    <row r="374" spans="1:7" s="1" customFormat="1" ht="56.25">
      <c r="A374" s="6" t="s">
        <v>800</v>
      </c>
      <c r="B374" s="73" t="s">
        <v>114</v>
      </c>
      <c r="C374" s="74" t="s">
        <v>25</v>
      </c>
      <c r="D374" s="75">
        <v>2</v>
      </c>
      <c r="E374" s="9"/>
      <c r="F374" s="16"/>
      <c r="G374" s="63"/>
    </row>
    <row r="375" spans="1:7" s="1" customFormat="1" ht="45">
      <c r="A375" s="6" t="s">
        <v>801</v>
      </c>
      <c r="B375" s="73" t="s">
        <v>113</v>
      </c>
      <c r="C375" s="74" t="s">
        <v>25</v>
      </c>
      <c r="D375" s="75">
        <v>1</v>
      </c>
      <c r="E375" s="9"/>
      <c r="F375" s="16"/>
      <c r="G375" s="63"/>
    </row>
    <row r="376" spans="1:7" s="1" customFormat="1" ht="45">
      <c r="A376" s="6" t="s">
        <v>802</v>
      </c>
      <c r="B376" s="73" t="s">
        <v>87</v>
      </c>
      <c r="C376" s="74" t="s">
        <v>24</v>
      </c>
      <c r="D376" s="75">
        <v>195.91</v>
      </c>
      <c r="E376" s="9"/>
      <c r="F376" s="16"/>
      <c r="G376" s="63"/>
    </row>
    <row r="377" spans="1:7" s="1" customFormat="1">
      <c r="A377" s="18" t="s">
        <v>65</v>
      </c>
      <c r="B377" s="19" t="s">
        <v>88</v>
      </c>
      <c r="C377" s="20"/>
      <c r="D377" s="21"/>
      <c r="E377" s="62"/>
      <c r="F377" s="22"/>
      <c r="G377" s="62">
        <f>ROUND(SUM(G378:G380),2)</f>
        <v>0</v>
      </c>
    </row>
    <row r="378" spans="1:7" s="1" customFormat="1" ht="45">
      <c r="A378" s="6" t="s">
        <v>803</v>
      </c>
      <c r="B378" s="73" t="s">
        <v>53</v>
      </c>
      <c r="C378" s="74" t="s">
        <v>18</v>
      </c>
      <c r="D378" s="75">
        <v>31.28</v>
      </c>
      <c r="E378" s="9"/>
      <c r="F378" s="16"/>
      <c r="G378" s="63"/>
    </row>
    <row r="379" spans="1:7" s="1" customFormat="1" ht="33.75">
      <c r="A379" s="6" t="s">
        <v>804</v>
      </c>
      <c r="B379" s="73" t="s">
        <v>27</v>
      </c>
      <c r="C379" s="74" t="s">
        <v>17</v>
      </c>
      <c r="D379" s="75">
        <v>89.37</v>
      </c>
      <c r="E379" s="9"/>
      <c r="F379" s="16"/>
      <c r="G379" s="63"/>
    </row>
    <row r="380" spans="1:7" s="1" customFormat="1" ht="90">
      <c r="A380" s="6" t="s">
        <v>805</v>
      </c>
      <c r="B380" s="73" t="s">
        <v>89</v>
      </c>
      <c r="C380" s="74" t="s">
        <v>24</v>
      </c>
      <c r="D380" s="75">
        <v>198.6</v>
      </c>
      <c r="E380" s="9"/>
      <c r="F380" s="16"/>
      <c r="G380" s="63"/>
    </row>
    <row r="381" spans="1:7" s="1" customFormat="1">
      <c r="A381" s="18" t="s">
        <v>365</v>
      </c>
      <c r="B381" s="19" t="s">
        <v>90</v>
      </c>
      <c r="C381" s="20"/>
      <c r="D381" s="21"/>
      <c r="E381" s="62"/>
      <c r="F381" s="22"/>
      <c r="G381" s="62">
        <f>ROUND(SUM(G382:G386),2)</f>
        <v>0</v>
      </c>
    </row>
    <row r="382" spans="1:7" s="1" customFormat="1" ht="45">
      <c r="A382" s="6" t="s">
        <v>806</v>
      </c>
      <c r="B382" s="73" t="s">
        <v>53</v>
      </c>
      <c r="C382" s="74" t="s">
        <v>18</v>
      </c>
      <c r="D382" s="75">
        <v>0.47</v>
      </c>
      <c r="E382" s="9"/>
      <c r="F382" s="10"/>
      <c r="G382" s="63"/>
    </row>
    <row r="383" spans="1:7" s="1" customFormat="1" ht="22.5">
      <c r="A383" s="6" t="s">
        <v>807</v>
      </c>
      <c r="B383" s="73" t="s">
        <v>41</v>
      </c>
      <c r="C383" s="74" t="s">
        <v>18</v>
      </c>
      <c r="D383" s="75">
        <v>0.47</v>
      </c>
      <c r="E383" s="9"/>
      <c r="F383" s="10"/>
      <c r="G383" s="63"/>
    </row>
    <row r="384" spans="1:7" s="1" customFormat="1" ht="33.75">
      <c r="A384" s="6" t="s">
        <v>808</v>
      </c>
      <c r="B384" s="73" t="s">
        <v>36</v>
      </c>
      <c r="C384" s="74" t="s">
        <v>17</v>
      </c>
      <c r="D384" s="75">
        <v>6.22</v>
      </c>
      <c r="E384" s="9"/>
      <c r="F384" s="10"/>
      <c r="G384" s="63"/>
    </row>
    <row r="385" spans="1:7" s="1" customFormat="1" ht="56.25">
      <c r="A385" s="6" t="s">
        <v>809</v>
      </c>
      <c r="B385" s="73" t="s">
        <v>91</v>
      </c>
      <c r="C385" s="74" t="s">
        <v>26</v>
      </c>
      <c r="D385" s="75">
        <v>216.94</v>
      </c>
      <c r="E385" s="9"/>
      <c r="F385" s="10"/>
      <c r="G385" s="63"/>
    </row>
    <row r="386" spans="1:7" s="1" customFormat="1" ht="33.75">
      <c r="A386" s="6" t="s">
        <v>810</v>
      </c>
      <c r="B386" s="73" t="s">
        <v>47</v>
      </c>
      <c r="C386" s="74" t="s">
        <v>26</v>
      </c>
      <c r="D386" s="75">
        <v>216.94</v>
      </c>
      <c r="E386" s="9"/>
      <c r="F386" s="10"/>
      <c r="G386" s="63"/>
    </row>
    <row r="387" spans="1:7" s="1" customFormat="1">
      <c r="A387" s="18" t="s">
        <v>66</v>
      </c>
      <c r="B387" s="19" t="s">
        <v>44</v>
      </c>
      <c r="C387" s="20"/>
      <c r="D387" s="21"/>
      <c r="E387" s="62"/>
      <c r="F387" s="22"/>
      <c r="G387" s="62">
        <f>ROUND(SUM(G388:G398),2)</f>
        <v>0</v>
      </c>
    </row>
    <row r="388" spans="1:7" s="1" customFormat="1" ht="45">
      <c r="A388" s="6" t="s">
        <v>811</v>
      </c>
      <c r="B388" s="73" t="s">
        <v>54</v>
      </c>
      <c r="C388" s="74" t="s">
        <v>18</v>
      </c>
      <c r="D388" s="75">
        <v>4.1500000000000004</v>
      </c>
      <c r="E388" s="9"/>
      <c r="F388" s="16"/>
      <c r="G388" s="63"/>
    </row>
    <row r="389" spans="1:7" s="1" customFormat="1" ht="33.75">
      <c r="A389" s="6" t="s">
        <v>816</v>
      </c>
      <c r="B389" s="73" t="s">
        <v>35</v>
      </c>
      <c r="C389" s="74" t="s">
        <v>26</v>
      </c>
      <c r="D389" s="75">
        <v>609.47</v>
      </c>
      <c r="E389" s="9"/>
      <c r="F389" s="16"/>
      <c r="G389" s="63"/>
    </row>
    <row r="390" spans="1:7" s="1" customFormat="1" ht="33.75">
      <c r="A390" s="6" t="s">
        <v>817</v>
      </c>
      <c r="B390" s="73" t="s">
        <v>36</v>
      </c>
      <c r="C390" s="74" t="s">
        <v>17</v>
      </c>
      <c r="D390" s="75">
        <v>41.47</v>
      </c>
      <c r="E390" s="9"/>
      <c r="F390" s="16"/>
      <c r="G390" s="63"/>
    </row>
    <row r="391" spans="1:7" s="1" customFormat="1" ht="22.5">
      <c r="A391" s="6" t="s">
        <v>818</v>
      </c>
      <c r="B391" s="73" t="s">
        <v>45</v>
      </c>
      <c r="C391" s="74" t="s">
        <v>18</v>
      </c>
      <c r="D391" s="75">
        <v>4.1500000000000004</v>
      </c>
      <c r="E391" s="9"/>
      <c r="F391" s="16"/>
      <c r="G391" s="63"/>
    </row>
    <row r="392" spans="1:7" s="1" customFormat="1" ht="56.25">
      <c r="A392" s="6" t="s">
        <v>819</v>
      </c>
      <c r="B392" s="73" t="s">
        <v>46</v>
      </c>
      <c r="C392" s="74" t="s">
        <v>25</v>
      </c>
      <c r="D392" s="75">
        <v>64</v>
      </c>
      <c r="E392" s="9"/>
      <c r="F392" s="16"/>
      <c r="G392" s="63"/>
    </row>
    <row r="393" spans="1:7" s="1" customFormat="1" ht="33.75">
      <c r="A393" s="6" t="s">
        <v>820</v>
      </c>
      <c r="B393" s="73" t="s">
        <v>49</v>
      </c>
      <c r="C393" s="74" t="s">
        <v>25</v>
      </c>
      <c r="D393" s="75">
        <v>16</v>
      </c>
      <c r="E393" s="9"/>
      <c r="F393" s="16"/>
      <c r="G393" s="63"/>
    </row>
    <row r="394" spans="1:7" s="1" customFormat="1" ht="22.5">
      <c r="A394" s="6" t="s">
        <v>821</v>
      </c>
      <c r="B394" s="73" t="s">
        <v>28</v>
      </c>
      <c r="C394" s="74" t="s">
        <v>18</v>
      </c>
      <c r="D394" s="75">
        <v>1.02</v>
      </c>
      <c r="E394" s="9"/>
      <c r="F394" s="16"/>
      <c r="G394" s="63"/>
    </row>
    <row r="395" spans="1:7" s="1" customFormat="1" ht="56.25">
      <c r="A395" s="6" t="s">
        <v>822</v>
      </c>
      <c r="B395" s="73" t="s">
        <v>105</v>
      </c>
      <c r="C395" s="74" t="s">
        <v>26</v>
      </c>
      <c r="D395" s="75">
        <v>4162.66</v>
      </c>
      <c r="E395" s="9"/>
      <c r="F395" s="16"/>
      <c r="G395" s="63"/>
    </row>
    <row r="396" spans="1:7" s="1" customFormat="1" ht="33.75">
      <c r="A396" s="6" t="s">
        <v>823</v>
      </c>
      <c r="B396" s="73" t="s">
        <v>47</v>
      </c>
      <c r="C396" s="74" t="s">
        <v>26</v>
      </c>
      <c r="D396" s="75">
        <v>4162.66</v>
      </c>
      <c r="E396" s="9"/>
      <c r="F396" s="16"/>
      <c r="G396" s="63"/>
    </row>
    <row r="397" spans="1:7" s="1" customFormat="1" ht="33.75">
      <c r="A397" s="6" t="s">
        <v>824</v>
      </c>
      <c r="B397" s="73" t="s">
        <v>73</v>
      </c>
      <c r="C397" s="74" t="s">
        <v>18</v>
      </c>
      <c r="D397" s="75">
        <v>4.1500000000000004</v>
      </c>
      <c r="E397" s="9"/>
      <c r="F397" s="12"/>
      <c r="G397" s="63"/>
    </row>
    <row r="398" spans="1:7" s="1" customFormat="1" ht="33.75">
      <c r="A398" s="6" t="s">
        <v>825</v>
      </c>
      <c r="B398" s="73" t="s">
        <v>74</v>
      </c>
      <c r="C398" s="74" t="s">
        <v>19</v>
      </c>
      <c r="D398" s="75">
        <v>99.6</v>
      </c>
      <c r="E398" s="9"/>
      <c r="F398" s="10"/>
      <c r="G398" s="63"/>
    </row>
    <row r="399" spans="1:7">
      <c r="A399" s="3" t="s">
        <v>366</v>
      </c>
      <c r="B399" s="17" t="s">
        <v>121</v>
      </c>
      <c r="C399" s="14"/>
      <c r="D399" s="15"/>
      <c r="E399" s="4"/>
      <c r="F399" s="4"/>
      <c r="G399" s="61">
        <f>ROUND(SUM(G400,G407,G411),2)</f>
        <v>0</v>
      </c>
    </row>
    <row r="400" spans="1:7" s="1" customFormat="1">
      <c r="A400" s="18" t="s">
        <v>367</v>
      </c>
      <c r="B400" s="19" t="s">
        <v>30</v>
      </c>
      <c r="C400" s="20"/>
      <c r="D400" s="21"/>
      <c r="E400" s="62"/>
      <c r="F400" s="22"/>
      <c r="G400" s="62">
        <f>ROUND(SUM(G401:G406),2)</f>
        <v>0</v>
      </c>
    </row>
    <row r="401" spans="1:8" s="1" customFormat="1" ht="33.75">
      <c r="A401" s="6" t="s">
        <v>826</v>
      </c>
      <c r="B401" s="73" t="s">
        <v>75</v>
      </c>
      <c r="C401" s="74" t="s">
        <v>17</v>
      </c>
      <c r="D401" s="75">
        <v>72.709999999999994</v>
      </c>
      <c r="E401" s="9"/>
      <c r="F401" s="16"/>
      <c r="G401" s="63"/>
    </row>
    <row r="402" spans="1:8" s="1" customFormat="1" ht="45">
      <c r="A402" s="6" t="s">
        <v>827</v>
      </c>
      <c r="B402" s="73" t="s">
        <v>54</v>
      </c>
      <c r="C402" s="74" t="s">
        <v>18</v>
      </c>
      <c r="D402" s="75">
        <v>46.54</v>
      </c>
      <c r="E402" s="9"/>
      <c r="F402" s="16"/>
      <c r="G402" s="63"/>
    </row>
    <row r="403" spans="1:8" s="1" customFormat="1" ht="56.25">
      <c r="A403" s="6" t="s">
        <v>828</v>
      </c>
      <c r="B403" s="73" t="s">
        <v>76</v>
      </c>
      <c r="C403" s="74" t="s">
        <v>18</v>
      </c>
      <c r="D403" s="75">
        <v>12.519999999999992</v>
      </c>
      <c r="E403" s="9"/>
      <c r="F403" s="16"/>
      <c r="G403" s="63"/>
    </row>
    <row r="404" spans="1:8" s="1" customFormat="1" ht="67.5">
      <c r="A404" s="6" t="s">
        <v>829</v>
      </c>
      <c r="B404" s="73" t="s">
        <v>132</v>
      </c>
      <c r="C404" s="74" t="s">
        <v>18</v>
      </c>
      <c r="D404" s="75">
        <v>10.91</v>
      </c>
      <c r="E404" s="9"/>
      <c r="F404" s="10"/>
      <c r="G404" s="11"/>
    </row>
    <row r="405" spans="1:8" s="1" customFormat="1" ht="33.75">
      <c r="A405" s="6" t="s">
        <v>830</v>
      </c>
      <c r="B405" s="73" t="s">
        <v>73</v>
      </c>
      <c r="C405" s="74" t="s">
        <v>18</v>
      </c>
      <c r="D405" s="75">
        <v>46.54</v>
      </c>
      <c r="E405" s="9"/>
      <c r="F405" s="12"/>
      <c r="G405" s="63"/>
    </row>
    <row r="406" spans="1:8" s="1" customFormat="1" ht="33.75">
      <c r="A406" s="6" t="s">
        <v>831</v>
      </c>
      <c r="B406" s="73" t="s">
        <v>74</v>
      </c>
      <c r="C406" s="74" t="s">
        <v>19</v>
      </c>
      <c r="D406" s="75">
        <v>1116.96</v>
      </c>
      <c r="E406" s="9"/>
      <c r="F406" s="10"/>
      <c r="G406" s="63"/>
    </row>
    <row r="407" spans="1:8" s="1" customFormat="1">
      <c r="A407" s="18" t="s">
        <v>109</v>
      </c>
      <c r="B407" s="19" t="s">
        <v>116</v>
      </c>
      <c r="C407" s="20"/>
      <c r="D407" s="21"/>
      <c r="E407" s="62"/>
      <c r="F407" s="22"/>
      <c r="G407" s="62">
        <f>ROUND(SUM(G408:G410),2)</f>
        <v>0</v>
      </c>
    </row>
    <row r="408" spans="1:8" s="1" customFormat="1" ht="33.75">
      <c r="A408" s="6" t="s">
        <v>832</v>
      </c>
      <c r="B408" s="73" t="s">
        <v>104</v>
      </c>
      <c r="C408" s="74" t="s">
        <v>17</v>
      </c>
      <c r="D408" s="75">
        <v>25.94</v>
      </c>
      <c r="E408" s="9"/>
      <c r="F408" s="10"/>
      <c r="G408" s="63"/>
    </row>
    <row r="409" spans="1:8" s="1" customFormat="1" ht="33.75">
      <c r="A409" s="6" t="s">
        <v>833</v>
      </c>
      <c r="B409" s="73" t="s">
        <v>35</v>
      </c>
      <c r="C409" s="74" t="s">
        <v>26</v>
      </c>
      <c r="D409" s="75">
        <v>484.96</v>
      </c>
      <c r="E409" s="9"/>
      <c r="F409" s="16"/>
      <c r="G409" s="63"/>
    </row>
    <row r="410" spans="1:8" s="1" customFormat="1" ht="33.75">
      <c r="A410" s="6" t="s">
        <v>834</v>
      </c>
      <c r="B410" s="73" t="s">
        <v>133</v>
      </c>
      <c r="C410" s="74" t="s">
        <v>18</v>
      </c>
      <c r="D410" s="75">
        <v>10.91</v>
      </c>
      <c r="E410" s="9"/>
      <c r="F410" s="10"/>
      <c r="G410" s="63"/>
      <c r="H410" s="65"/>
    </row>
    <row r="411" spans="1:8" s="1" customFormat="1">
      <c r="A411" s="18" t="s">
        <v>110</v>
      </c>
      <c r="B411" s="19" t="s">
        <v>130</v>
      </c>
      <c r="C411" s="20"/>
      <c r="D411" s="21"/>
      <c r="E411" s="62"/>
      <c r="F411" s="22"/>
      <c r="G411" s="62">
        <f>ROUND(SUM(G412:G418),2)</f>
        <v>0</v>
      </c>
    </row>
    <row r="412" spans="1:8" s="1" customFormat="1" ht="33.75">
      <c r="A412" s="6" t="s">
        <v>835</v>
      </c>
      <c r="B412" s="73" t="s">
        <v>129</v>
      </c>
      <c r="C412" s="74" t="s">
        <v>17</v>
      </c>
      <c r="D412" s="75">
        <v>85.55</v>
      </c>
      <c r="E412" s="9"/>
      <c r="F412" s="10"/>
      <c r="G412" s="63"/>
    </row>
    <row r="413" spans="1:8" s="1" customFormat="1" ht="33.75">
      <c r="A413" s="6" t="s">
        <v>836</v>
      </c>
      <c r="B413" s="73" t="s">
        <v>81</v>
      </c>
      <c r="C413" s="74" t="s">
        <v>17</v>
      </c>
      <c r="D413" s="75">
        <v>133.44999999999999</v>
      </c>
      <c r="E413" s="9"/>
      <c r="F413" s="10"/>
      <c r="G413" s="63"/>
    </row>
    <row r="414" spans="1:8" s="64" customFormat="1" ht="33.75">
      <c r="A414" s="6" t="s">
        <v>837</v>
      </c>
      <c r="B414" s="73" t="s">
        <v>102</v>
      </c>
      <c r="C414" s="74" t="s">
        <v>17</v>
      </c>
      <c r="D414" s="75">
        <v>55.61</v>
      </c>
      <c r="E414" s="9"/>
      <c r="F414" s="10"/>
      <c r="G414" s="11"/>
    </row>
    <row r="415" spans="1:8" s="1" customFormat="1" ht="33.75">
      <c r="A415" s="6" t="s">
        <v>838</v>
      </c>
      <c r="B415" s="73" t="s">
        <v>131</v>
      </c>
      <c r="C415" s="74" t="s">
        <v>17</v>
      </c>
      <c r="D415" s="75">
        <v>20.53</v>
      </c>
      <c r="E415" s="9"/>
      <c r="F415" s="10"/>
      <c r="G415" s="63"/>
    </row>
    <row r="416" spans="1:8" s="1" customFormat="1" ht="33.75">
      <c r="A416" s="6" t="s">
        <v>839</v>
      </c>
      <c r="B416" s="73" t="s">
        <v>35</v>
      </c>
      <c r="C416" s="74" t="s">
        <v>26</v>
      </c>
      <c r="D416" s="75">
        <v>2482.23</v>
      </c>
      <c r="E416" s="9"/>
      <c r="F416" s="10"/>
      <c r="G416" s="63"/>
      <c r="H416" s="65"/>
    </row>
    <row r="417" spans="1:8" s="1" customFormat="1" ht="33.75">
      <c r="A417" s="6" t="s">
        <v>840</v>
      </c>
      <c r="B417" s="73" t="s">
        <v>133</v>
      </c>
      <c r="C417" s="74" t="s">
        <v>18</v>
      </c>
      <c r="D417" s="75">
        <v>6.42</v>
      </c>
      <c r="E417" s="9"/>
      <c r="F417" s="10"/>
      <c r="G417" s="63"/>
      <c r="H417" s="65"/>
    </row>
    <row r="418" spans="1:8" s="1" customFormat="1" ht="33.75">
      <c r="A418" s="6" t="s">
        <v>841</v>
      </c>
      <c r="B418" s="73" t="s">
        <v>103</v>
      </c>
      <c r="C418" s="74" t="s">
        <v>18</v>
      </c>
      <c r="D418" s="75">
        <v>16.690000000000001</v>
      </c>
      <c r="E418" s="9"/>
      <c r="F418" s="10"/>
      <c r="G418" s="63"/>
      <c r="H418" s="65"/>
    </row>
    <row r="419" spans="1:8" s="1" customFormat="1">
      <c r="A419" s="3" t="s">
        <v>368</v>
      </c>
      <c r="B419" s="17" t="s">
        <v>117</v>
      </c>
      <c r="C419" s="14"/>
      <c r="D419" s="15"/>
      <c r="E419" s="15"/>
      <c r="F419" s="15"/>
      <c r="G419" s="61">
        <f>ROUND(SUM(G420,G425,G429),2)</f>
        <v>0</v>
      </c>
    </row>
    <row r="420" spans="1:8" s="1" customFormat="1">
      <c r="A420" s="18" t="s">
        <v>369</v>
      </c>
      <c r="B420" s="19" t="s">
        <v>30</v>
      </c>
      <c r="C420" s="20"/>
      <c r="D420" s="21"/>
      <c r="E420" s="62"/>
      <c r="F420" s="22"/>
      <c r="G420" s="62">
        <f>ROUND(SUM(G421:G424),2)</f>
        <v>0</v>
      </c>
    </row>
    <row r="421" spans="1:8" s="1" customFormat="1" ht="33.75">
      <c r="A421" s="6" t="s">
        <v>842</v>
      </c>
      <c r="B421" s="73" t="s">
        <v>75</v>
      </c>
      <c r="C421" s="74" t="s">
        <v>17</v>
      </c>
      <c r="D421" s="75">
        <v>10.02</v>
      </c>
      <c r="E421" s="9"/>
      <c r="F421" s="16"/>
      <c r="G421" s="63"/>
    </row>
    <row r="422" spans="1:8" s="1" customFormat="1" ht="45">
      <c r="A422" s="6" t="s">
        <v>843</v>
      </c>
      <c r="B422" s="73" t="s">
        <v>54</v>
      </c>
      <c r="C422" s="74" t="s">
        <v>18</v>
      </c>
      <c r="D422" s="75">
        <v>5.51</v>
      </c>
      <c r="E422" s="9"/>
      <c r="F422" s="16"/>
      <c r="G422" s="63"/>
    </row>
    <row r="423" spans="1:8" s="1" customFormat="1" ht="33.75">
      <c r="A423" s="6" t="s">
        <v>844</v>
      </c>
      <c r="B423" s="73" t="s">
        <v>73</v>
      </c>
      <c r="C423" s="74" t="s">
        <v>18</v>
      </c>
      <c r="D423" s="75">
        <v>5.51</v>
      </c>
      <c r="E423" s="9"/>
      <c r="F423" s="12"/>
      <c r="G423" s="63"/>
    </row>
    <row r="424" spans="1:8" s="1" customFormat="1" ht="33.75">
      <c r="A424" s="6" t="s">
        <v>814</v>
      </c>
      <c r="B424" s="73" t="s">
        <v>74</v>
      </c>
      <c r="C424" s="74" t="s">
        <v>19</v>
      </c>
      <c r="D424" s="75">
        <v>132.24</v>
      </c>
      <c r="E424" s="9"/>
      <c r="F424" s="10"/>
      <c r="G424" s="63"/>
    </row>
    <row r="425" spans="1:8" s="1" customFormat="1">
      <c r="A425" s="18" t="s">
        <v>370</v>
      </c>
      <c r="B425" s="19" t="s">
        <v>116</v>
      </c>
      <c r="C425" s="20"/>
      <c r="D425" s="21"/>
      <c r="E425" s="62"/>
      <c r="F425" s="22"/>
      <c r="G425" s="62">
        <f>ROUND(SUM(G426:G428),2)</f>
        <v>0</v>
      </c>
    </row>
    <row r="426" spans="1:8" s="1" customFormat="1" ht="33.75">
      <c r="A426" s="6" t="s">
        <v>845</v>
      </c>
      <c r="B426" s="73" t="s">
        <v>27</v>
      </c>
      <c r="C426" s="74" t="s">
        <v>17</v>
      </c>
      <c r="D426" s="75">
        <v>10.02</v>
      </c>
      <c r="E426" s="9"/>
      <c r="F426" s="10"/>
      <c r="G426" s="63"/>
    </row>
    <row r="427" spans="1:8" s="1" customFormat="1" ht="33.75">
      <c r="A427" s="6" t="s">
        <v>846</v>
      </c>
      <c r="B427" s="73" t="s">
        <v>36</v>
      </c>
      <c r="C427" s="74" t="s">
        <v>17</v>
      </c>
      <c r="D427" s="75">
        <v>55.12</v>
      </c>
      <c r="E427" s="9"/>
      <c r="F427" s="10"/>
      <c r="G427" s="63"/>
    </row>
    <row r="428" spans="1:8" s="1" customFormat="1" ht="22.5">
      <c r="A428" s="6" t="s">
        <v>847</v>
      </c>
      <c r="B428" s="73" t="s">
        <v>41</v>
      </c>
      <c r="C428" s="74" t="s">
        <v>18</v>
      </c>
      <c r="D428" s="75">
        <v>5.51</v>
      </c>
      <c r="E428" s="9"/>
      <c r="F428" s="10"/>
      <c r="G428" s="63"/>
    </row>
    <row r="429" spans="1:8" s="1" customFormat="1">
      <c r="A429" s="18" t="s">
        <v>371</v>
      </c>
      <c r="B429" s="19" t="s">
        <v>100</v>
      </c>
      <c r="C429" s="20"/>
      <c r="D429" s="21"/>
      <c r="E429" s="62"/>
      <c r="F429" s="22"/>
      <c r="G429" s="62">
        <f>ROUND(SUM(G430:G432),2)</f>
        <v>0</v>
      </c>
    </row>
    <row r="430" spans="1:8" s="1" customFormat="1" ht="67.5">
      <c r="A430" s="6" t="s">
        <v>848</v>
      </c>
      <c r="B430" s="73" t="s">
        <v>118</v>
      </c>
      <c r="C430" s="74" t="s">
        <v>26</v>
      </c>
      <c r="D430" s="75">
        <v>9152.19</v>
      </c>
      <c r="E430" s="9"/>
      <c r="F430" s="16"/>
      <c r="G430" s="63"/>
    </row>
    <row r="431" spans="1:8" s="1" customFormat="1" ht="33.75">
      <c r="A431" s="6" t="s">
        <v>849</v>
      </c>
      <c r="B431" s="73" t="s">
        <v>93</v>
      </c>
      <c r="C431" s="74" t="s">
        <v>26</v>
      </c>
      <c r="D431" s="75">
        <v>9152.19</v>
      </c>
      <c r="E431" s="9"/>
      <c r="F431" s="16"/>
      <c r="G431" s="63"/>
    </row>
    <row r="432" spans="1:8" s="1" customFormat="1" ht="33.75">
      <c r="A432" s="6" t="s">
        <v>850</v>
      </c>
      <c r="B432" s="73" t="s">
        <v>493</v>
      </c>
      <c r="C432" s="74" t="s">
        <v>17</v>
      </c>
      <c r="D432" s="75">
        <v>298.17</v>
      </c>
      <c r="E432" s="9"/>
      <c r="F432" s="16"/>
      <c r="G432" s="63"/>
    </row>
    <row r="433" spans="1:7">
      <c r="A433" s="3" t="s">
        <v>372</v>
      </c>
      <c r="B433" s="17" t="s">
        <v>310</v>
      </c>
      <c r="C433" s="14"/>
      <c r="D433" s="15"/>
      <c r="E433" s="15"/>
      <c r="F433" s="15"/>
      <c r="G433" s="5">
        <f>ROUND(SUM(G434,G439,G453,G483,G467,G470),2)</f>
        <v>0</v>
      </c>
    </row>
    <row r="434" spans="1:7" s="1" customFormat="1">
      <c r="A434" s="18" t="s">
        <v>373</v>
      </c>
      <c r="B434" s="19" t="s">
        <v>475</v>
      </c>
      <c r="C434" s="20"/>
      <c r="D434" s="21"/>
      <c r="E434" s="66"/>
      <c r="F434" s="22"/>
      <c r="G434" s="66">
        <f>ROUND(SUM(G435:G438),2)</f>
        <v>0</v>
      </c>
    </row>
    <row r="435" spans="1:7" s="1" customFormat="1" ht="33.75">
      <c r="A435" s="6" t="s">
        <v>812</v>
      </c>
      <c r="B435" s="73" t="s">
        <v>34</v>
      </c>
      <c r="C435" s="74" t="s">
        <v>17</v>
      </c>
      <c r="D435" s="75">
        <v>3.6</v>
      </c>
      <c r="E435" s="9"/>
      <c r="F435" s="10"/>
      <c r="G435" s="11"/>
    </row>
    <row r="436" spans="1:7" s="1" customFormat="1" ht="33.75">
      <c r="A436" s="6" t="s">
        <v>815</v>
      </c>
      <c r="B436" s="73" t="s">
        <v>35</v>
      </c>
      <c r="C436" s="74" t="s">
        <v>26</v>
      </c>
      <c r="D436" s="75">
        <v>86.02</v>
      </c>
      <c r="E436" s="9"/>
      <c r="F436" s="10"/>
      <c r="G436" s="11"/>
    </row>
    <row r="437" spans="1:7" s="1" customFormat="1" ht="22.5">
      <c r="A437" s="6" t="s">
        <v>851</v>
      </c>
      <c r="B437" s="73" t="s">
        <v>45</v>
      </c>
      <c r="C437" s="74" t="s">
        <v>18</v>
      </c>
      <c r="D437" s="75">
        <v>0.65</v>
      </c>
      <c r="E437" s="9"/>
      <c r="F437" s="16"/>
      <c r="G437" s="11"/>
    </row>
    <row r="438" spans="1:7" s="1" customFormat="1" ht="56.25">
      <c r="A438" s="6" t="s">
        <v>852</v>
      </c>
      <c r="B438" s="73" t="s">
        <v>422</v>
      </c>
      <c r="C438" s="74" t="s">
        <v>17</v>
      </c>
      <c r="D438" s="75">
        <v>15.52</v>
      </c>
      <c r="E438" s="9"/>
      <c r="F438" s="10"/>
      <c r="G438" s="11"/>
    </row>
    <row r="439" spans="1:7" s="68" customFormat="1">
      <c r="A439" s="18" t="s">
        <v>374</v>
      </c>
      <c r="B439" s="19" t="s">
        <v>476</v>
      </c>
      <c r="C439" s="20"/>
      <c r="D439" s="21"/>
      <c r="E439" s="66"/>
      <c r="F439" s="22"/>
      <c r="G439" s="66">
        <f>ROUND(SUM(G440:G452),2)</f>
        <v>0</v>
      </c>
    </row>
    <row r="440" spans="1:7" s="1" customFormat="1" ht="33.75">
      <c r="A440" s="6" t="s">
        <v>853</v>
      </c>
      <c r="B440" s="73" t="s">
        <v>477</v>
      </c>
      <c r="C440" s="74" t="s">
        <v>17</v>
      </c>
      <c r="D440" s="75">
        <v>70.92</v>
      </c>
      <c r="E440" s="9"/>
      <c r="F440" s="10"/>
      <c r="G440" s="11"/>
    </row>
    <row r="441" spans="1:7" s="1" customFormat="1" ht="33.75">
      <c r="A441" s="6" t="s">
        <v>854</v>
      </c>
      <c r="B441" s="73" t="s">
        <v>478</v>
      </c>
      <c r="C441" s="74" t="s">
        <v>17</v>
      </c>
      <c r="D441" s="75">
        <v>47.28</v>
      </c>
      <c r="E441" s="9"/>
      <c r="F441" s="10"/>
      <c r="G441" s="11"/>
    </row>
    <row r="442" spans="1:7" s="1" customFormat="1" ht="33.75">
      <c r="A442" s="6" t="s">
        <v>855</v>
      </c>
      <c r="B442" s="73" t="s">
        <v>479</v>
      </c>
      <c r="C442" s="74" t="s">
        <v>24</v>
      </c>
      <c r="D442" s="75">
        <v>83.95</v>
      </c>
      <c r="E442" s="9"/>
      <c r="F442" s="10"/>
      <c r="G442" s="11"/>
    </row>
    <row r="443" spans="1:7" s="1" customFormat="1" ht="45">
      <c r="A443" s="6" t="s">
        <v>856</v>
      </c>
      <c r="B443" s="73" t="s">
        <v>480</v>
      </c>
      <c r="C443" s="74" t="s">
        <v>24</v>
      </c>
      <c r="D443" s="75">
        <v>35.1</v>
      </c>
      <c r="E443" s="9"/>
      <c r="F443" s="10"/>
      <c r="G443" s="11"/>
    </row>
    <row r="444" spans="1:7" s="68" customFormat="1" ht="45">
      <c r="A444" s="6" t="s">
        <v>857</v>
      </c>
      <c r="B444" s="73" t="s">
        <v>481</v>
      </c>
      <c r="C444" s="74" t="s">
        <v>17</v>
      </c>
      <c r="D444" s="75">
        <v>118.2</v>
      </c>
      <c r="E444" s="9"/>
      <c r="F444" s="10"/>
      <c r="G444" s="11"/>
    </row>
    <row r="445" spans="1:7" s="68" customFormat="1" ht="33.75">
      <c r="A445" s="6" t="s">
        <v>858</v>
      </c>
      <c r="B445" s="73" t="s">
        <v>482</v>
      </c>
      <c r="C445" s="74" t="s">
        <v>17</v>
      </c>
      <c r="D445" s="75">
        <v>38.6</v>
      </c>
      <c r="E445" s="9"/>
      <c r="F445" s="10"/>
      <c r="G445" s="11"/>
    </row>
    <row r="446" spans="1:7" s="1" customFormat="1" ht="33.75">
      <c r="A446" s="6" t="s">
        <v>859</v>
      </c>
      <c r="B446" s="73" t="s">
        <v>483</v>
      </c>
      <c r="C446" s="74" t="s">
        <v>17</v>
      </c>
      <c r="D446" s="75">
        <v>17.874000000000002</v>
      </c>
      <c r="E446" s="9"/>
      <c r="F446" s="10"/>
      <c r="G446" s="63"/>
    </row>
    <row r="447" spans="1:7" s="1" customFormat="1" ht="45">
      <c r="A447" s="6" t="s">
        <v>860</v>
      </c>
      <c r="B447" s="73" t="s">
        <v>484</v>
      </c>
      <c r="C447" s="74" t="s">
        <v>17</v>
      </c>
      <c r="D447" s="75">
        <v>33.069600000000001</v>
      </c>
      <c r="E447" s="9"/>
      <c r="F447" s="10"/>
      <c r="G447" s="63"/>
    </row>
    <row r="448" spans="1:7" s="1" customFormat="1" ht="45">
      <c r="A448" s="6" t="s">
        <v>861</v>
      </c>
      <c r="B448" s="73" t="s">
        <v>485</v>
      </c>
      <c r="C448" s="74" t="s">
        <v>17</v>
      </c>
      <c r="D448" s="75">
        <v>38.426400000000001</v>
      </c>
      <c r="E448" s="9"/>
      <c r="F448" s="10"/>
      <c r="G448" s="63"/>
    </row>
    <row r="449" spans="1:7" s="1" customFormat="1" ht="45">
      <c r="A449" s="6" t="s">
        <v>862</v>
      </c>
      <c r="B449" s="73" t="s">
        <v>486</v>
      </c>
      <c r="C449" s="74" t="s">
        <v>17</v>
      </c>
      <c r="D449" s="75">
        <v>38.6</v>
      </c>
      <c r="E449" s="9"/>
      <c r="F449" s="10"/>
      <c r="G449" s="63"/>
    </row>
    <row r="450" spans="1:7" s="1" customFormat="1" ht="56.25">
      <c r="A450" s="6" t="s">
        <v>863</v>
      </c>
      <c r="B450" s="73" t="s">
        <v>437</v>
      </c>
      <c r="C450" s="74" t="s">
        <v>18</v>
      </c>
      <c r="D450" s="75">
        <v>1.9300000000000002</v>
      </c>
      <c r="E450" s="9"/>
      <c r="F450" s="10"/>
      <c r="G450" s="11"/>
    </row>
    <row r="451" spans="1:7" s="1" customFormat="1" ht="45">
      <c r="A451" s="6" t="s">
        <v>864</v>
      </c>
      <c r="B451" s="73" t="s">
        <v>487</v>
      </c>
      <c r="C451" s="74" t="s">
        <v>24</v>
      </c>
      <c r="D451" s="75">
        <v>35.450000000000003</v>
      </c>
      <c r="E451" s="9"/>
      <c r="F451" s="10"/>
      <c r="G451" s="11"/>
    </row>
    <row r="452" spans="1:7" s="1" customFormat="1" ht="90">
      <c r="A452" s="6" t="s">
        <v>865</v>
      </c>
      <c r="B452" s="73" t="s">
        <v>488</v>
      </c>
      <c r="C452" s="74" t="s">
        <v>17</v>
      </c>
      <c r="D452" s="75">
        <v>42.1</v>
      </c>
      <c r="E452" s="9"/>
      <c r="F452" s="10"/>
      <c r="G452" s="11"/>
    </row>
    <row r="453" spans="1:7" s="1" customFormat="1">
      <c r="A453" s="18" t="s">
        <v>460</v>
      </c>
      <c r="B453" s="19" t="s">
        <v>311</v>
      </c>
      <c r="C453" s="20"/>
      <c r="D453" s="21"/>
      <c r="E453" s="62"/>
      <c r="F453" s="22"/>
      <c r="G453" s="62">
        <f>ROUND(SUM(G454:G466),2)</f>
        <v>0</v>
      </c>
    </row>
    <row r="454" spans="1:7" s="1" customFormat="1" ht="45">
      <c r="A454" s="6" t="s">
        <v>866</v>
      </c>
      <c r="B454" s="7" t="s">
        <v>312</v>
      </c>
      <c r="C454" s="8" t="s">
        <v>25</v>
      </c>
      <c r="D454" s="67">
        <v>3</v>
      </c>
      <c r="E454" s="9"/>
      <c r="F454" s="10"/>
      <c r="G454" s="63"/>
    </row>
    <row r="455" spans="1:7" s="1" customFormat="1" ht="33.75">
      <c r="A455" s="6" t="s">
        <v>867</v>
      </c>
      <c r="B455" s="7" t="s">
        <v>313</v>
      </c>
      <c r="C455" s="8" t="s">
        <v>25</v>
      </c>
      <c r="D455" s="67">
        <v>3</v>
      </c>
      <c r="E455" s="9"/>
      <c r="F455" s="10"/>
      <c r="G455" s="63"/>
    </row>
    <row r="456" spans="1:7" s="1" customFormat="1" ht="22.5">
      <c r="A456" s="6" t="s">
        <v>868</v>
      </c>
      <c r="B456" s="7" t="s">
        <v>314</v>
      </c>
      <c r="C456" s="8" t="s">
        <v>25</v>
      </c>
      <c r="D456" s="67">
        <v>5</v>
      </c>
      <c r="E456" s="9"/>
      <c r="F456" s="10"/>
      <c r="G456" s="63"/>
    </row>
    <row r="457" spans="1:7" s="1" customFormat="1" ht="22.5">
      <c r="A457" s="6" t="s">
        <v>869</v>
      </c>
      <c r="B457" s="7" t="s">
        <v>315</v>
      </c>
      <c r="C457" s="8" t="s">
        <v>25</v>
      </c>
      <c r="D457" s="67">
        <v>2</v>
      </c>
      <c r="E457" s="9"/>
      <c r="F457" s="10"/>
      <c r="G457" s="63"/>
    </row>
    <row r="458" spans="1:7" s="1" customFormat="1" ht="33.75">
      <c r="A458" s="6" t="s">
        <v>870</v>
      </c>
      <c r="B458" s="7" t="s">
        <v>405</v>
      </c>
      <c r="C458" s="8" t="s">
        <v>25</v>
      </c>
      <c r="D458" s="67">
        <v>3</v>
      </c>
      <c r="E458" s="9"/>
      <c r="F458" s="10"/>
      <c r="G458" s="63"/>
    </row>
    <row r="459" spans="1:7" s="1" customFormat="1" ht="33.75">
      <c r="A459" s="6" t="s">
        <v>871</v>
      </c>
      <c r="B459" s="7" t="s">
        <v>316</v>
      </c>
      <c r="C459" s="8" t="s">
        <v>25</v>
      </c>
      <c r="D459" s="67">
        <v>5</v>
      </c>
      <c r="E459" s="9"/>
      <c r="F459" s="10"/>
      <c r="G459" s="63"/>
    </row>
    <row r="460" spans="1:7" s="1" customFormat="1" ht="22.5">
      <c r="A460" s="6" t="s">
        <v>872</v>
      </c>
      <c r="B460" s="7" t="s">
        <v>317</v>
      </c>
      <c r="C460" s="8" t="s">
        <v>25</v>
      </c>
      <c r="D460" s="67">
        <v>5</v>
      </c>
      <c r="E460" s="9"/>
      <c r="F460" s="10"/>
      <c r="G460" s="63"/>
    </row>
    <row r="461" spans="1:7" s="1" customFormat="1" ht="56.25">
      <c r="A461" s="6" t="s">
        <v>873</v>
      </c>
      <c r="B461" s="7" t="s">
        <v>318</v>
      </c>
      <c r="C461" s="8" t="s">
        <v>25</v>
      </c>
      <c r="D461" s="67">
        <v>5</v>
      </c>
      <c r="E461" s="9"/>
      <c r="F461" s="10"/>
      <c r="G461" s="63"/>
    </row>
    <row r="462" spans="1:7" s="1" customFormat="1" ht="45">
      <c r="A462" s="6" t="s">
        <v>874</v>
      </c>
      <c r="B462" s="7" t="s">
        <v>319</v>
      </c>
      <c r="C462" s="8" t="s">
        <v>25</v>
      </c>
      <c r="D462" s="67">
        <v>5</v>
      </c>
      <c r="E462" s="9"/>
      <c r="F462" s="10"/>
      <c r="G462" s="63"/>
    </row>
    <row r="463" spans="1:7" s="1" customFormat="1" ht="22.5">
      <c r="A463" s="6" t="s">
        <v>875</v>
      </c>
      <c r="B463" s="7" t="s">
        <v>320</v>
      </c>
      <c r="C463" s="8" t="s">
        <v>25</v>
      </c>
      <c r="D463" s="67">
        <v>5</v>
      </c>
      <c r="E463" s="9"/>
      <c r="F463" s="10"/>
      <c r="G463" s="63"/>
    </row>
    <row r="464" spans="1:7" s="1" customFormat="1" ht="45">
      <c r="A464" s="6" t="s">
        <v>876</v>
      </c>
      <c r="B464" s="7" t="s">
        <v>321</v>
      </c>
      <c r="C464" s="8" t="s">
        <v>25</v>
      </c>
      <c r="D464" s="67">
        <v>5</v>
      </c>
      <c r="E464" s="9"/>
      <c r="F464" s="10"/>
      <c r="G464" s="63"/>
    </row>
    <row r="465" spans="1:7" s="1" customFormat="1" ht="67.5">
      <c r="A465" s="6" t="s">
        <v>877</v>
      </c>
      <c r="B465" s="7" t="s">
        <v>322</v>
      </c>
      <c r="C465" s="8" t="s">
        <v>25</v>
      </c>
      <c r="D465" s="67">
        <v>1</v>
      </c>
      <c r="E465" s="9"/>
      <c r="F465" s="10"/>
      <c r="G465" s="63"/>
    </row>
    <row r="466" spans="1:7" s="1" customFormat="1" ht="67.5">
      <c r="A466" s="6" t="s">
        <v>878</v>
      </c>
      <c r="B466" s="7" t="s">
        <v>323</v>
      </c>
      <c r="C466" s="8" t="s">
        <v>25</v>
      </c>
      <c r="D466" s="67">
        <v>1</v>
      </c>
      <c r="E466" s="9"/>
      <c r="F466" s="10"/>
      <c r="G466" s="63"/>
    </row>
    <row r="467" spans="1:7" s="1" customFormat="1">
      <c r="A467" s="18" t="s">
        <v>461</v>
      </c>
      <c r="B467" s="19" t="s">
        <v>462</v>
      </c>
      <c r="C467" s="20"/>
      <c r="D467" s="21"/>
      <c r="E467" s="62"/>
      <c r="F467" s="22"/>
      <c r="G467" s="62">
        <f>ROUND(SUM(G468:G469),2)</f>
        <v>0</v>
      </c>
    </row>
    <row r="468" spans="1:7" s="1" customFormat="1" ht="78.75">
      <c r="A468" s="6" t="s">
        <v>879</v>
      </c>
      <c r="B468" s="7" t="s">
        <v>434</v>
      </c>
      <c r="C468" s="8" t="s">
        <v>157</v>
      </c>
      <c r="D468" s="67">
        <v>16</v>
      </c>
      <c r="E468" s="9"/>
      <c r="F468" s="10"/>
      <c r="G468" s="63"/>
    </row>
    <row r="469" spans="1:7" s="1" customFormat="1" ht="45">
      <c r="A469" s="6" t="s">
        <v>880</v>
      </c>
      <c r="B469" s="7" t="s">
        <v>435</v>
      </c>
      <c r="C469" s="8" t="s">
        <v>157</v>
      </c>
      <c r="D469" s="67">
        <v>17</v>
      </c>
      <c r="E469" s="9"/>
      <c r="F469" s="10"/>
      <c r="G469" s="63"/>
    </row>
    <row r="470" spans="1:7" s="1" customFormat="1">
      <c r="A470" s="18" t="s">
        <v>489</v>
      </c>
      <c r="B470" s="19" t="s">
        <v>463</v>
      </c>
      <c r="C470" s="20"/>
      <c r="D470" s="21"/>
      <c r="E470" s="66"/>
      <c r="F470" s="22"/>
      <c r="G470" s="66">
        <f>ROUND(SUM(G471:G482),2)</f>
        <v>0</v>
      </c>
    </row>
    <row r="471" spans="1:7" s="1" customFormat="1" ht="22.5">
      <c r="A471" s="6" t="s">
        <v>881</v>
      </c>
      <c r="B471" s="73" t="s">
        <v>135</v>
      </c>
      <c r="C471" s="74" t="s">
        <v>24</v>
      </c>
      <c r="D471" s="75">
        <v>12.68</v>
      </c>
      <c r="E471" s="9"/>
      <c r="F471" s="10"/>
      <c r="G471" s="11"/>
    </row>
    <row r="472" spans="1:7" s="1" customFormat="1" ht="45">
      <c r="A472" s="6" t="s">
        <v>882</v>
      </c>
      <c r="B472" s="73" t="s">
        <v>53</v>
      </c>
      <c r="C472" s="74" t="s">
        <v>18</v>
      </c>
      <c r="D472" s="75">
        <v>11.5</v>
      </c>
      <c r="E472" s="9"/>
      <c r="F472" s="10"/>
      <c r="G472" s="11"/>
    </row>
    <row r="473" spans="1:7" s="1" customFormat="1" ht="22.5">
      <c r="A473" s="6" t="s">
        <v>883</v>
      </c>
      <c r="B473" s="73" t="s">
        <v>136</v>
      </c>
      <c r="C473" s="74" t="s">
        <v>18</v>
      </c>
      <c r="D473" s="75">
        <v>0.96</v>
      </c>
      <c r="E473" s="9"/>
      <c r="F473" s="10"/>
      <c r="G473" s="11"/>
    </row>
    <row r="474" spans="1:7" s="1" customFormat="1" ht="33.75">
      <c r="A474" s="6" t="s">
        <v>884</v>
      </c>
      <c r="B474" s="73" t="s">
        <v>456</v>
      </c>
      <c r="C474" s="74" t="s">
        <v>24</v>
      </c>
      <c r="D474" s="75">
        <v>12.68</v>
      </c>
      <c r="E474" s="9"/>
      <c r="F474" s="10"/>
      <c r="G474" s="11"/>
    </row>
    <row r="475" spans="1:7" s="1" customFormat="1" ht="33.75">
      <c r="A475" s="6" t="s">
        <v>885</v>
      </c>
      <c r="B475" s="73" t="s">
        <v>392</v>
      </c>
      <c r="C475" s="74" t="s">
        <v>18</v>
      </c>
      <c r="D475" s="75">
        <v>4.09</v>
      </c>
      <c r="E475" s="9"/>
      <c r="F475" s="10"/>
      <c r="G475" s="11"/>
    </row>
    <row r="476" spans="1:7" s="1" customFormat="1" ht="45">
      <c r="A476" s="6" t="s">
        <v>886</v>
      </c>
      <c r="B476" s="73" t="s">
        <v>166</v>
      </c>
      <c r="C476" s="74" t="s">
        <v>18</v>
      </c>
      <c r="D476" s="75">
        <v>3.73</v>
      </c>
      <c r="E476" s="9"/>
      <c r="F476" s="10"/>
      <c r="G476" s="11"/>
    </row>
    <row r="477" spans="1:7" s="1" customFormat="1" ht="56.25">
      <c r="A477" s="6" t="s">
        <v>887</v>
      </c>
      <c r="B477" s="73" t="s">
        <v>247</v>
      </c>
      <c r="C477" s="74" t="s">
        <v>18</v>
      </c>
      <c r="D477" s="75">
        <v>2.48</v>
      </c>
      <c r="E477" s="9"/>
      <c r="F477" s="10"/>
      <c r="G477" s="11"/>
    </row>
    <row r="478" spans="1:7" s="1" customFormat="1" ht="22.5">
      <c r="A478" s="6" t="s">
        <v>813</v>
      </c>
      <c r="B478" s="73" t="s">
        <v>457</v>
      </c>
      <c r="C478" s="74" t="s">
        <v>25</v>
      </c>
      <c r="D478" s="75">
        <v>3</v>
      </c>
      <c r="E478" s="9"/>
      <c r="F478" s="10"/>
      <c r="G478" s="11"/>
    </row>
    <row r="479" spans="1:7" s="1" customFormat="1" ht="22.5">
      <c r="A479" s="6" t="s">
        <v>888</v>
      </c>
      <c r="B479" s="73" t="s">
        <v>458</v>
      </c>
      <c r="C479" s="74" t="s">
        <v>25</v>
      </c>
      <c r="D479" s="75">
        <v>2</v>
      </c>
      <c r="E479" s="9"/>
      <c r="F479" s="10"/>
      <c r="G479" s="11"/>
    </row>
    <row r="480" spans="1:7" s="1" customFormat="1" ht="101.25">
      <c r="A480" s="6" t="s">
        <v>889</v>
      </c>
      <c r="B480" s="73" t="s">
        <v>459</v>
      </c>
      <c r="C480" s="74" t="s">
        <v>25</v>
      </c>
      <c r="D480" s="75">
        <v>2</v>
      </c>
      <c r="E480" s="9"/>
      <c r="F480" s="10"/>
      <c r="G480" s="11"/>
    </row>
    <row r="481" spans="1:7" s="1" customFormat="1" ht="33.75">
      <c r="A481" s="6" t="s">
        <v>890</v>
      </c>
      <c r="B481" s="73" t="s">
        <v>73</v>
      </c>
      <c r="C481" s="74" t="s">
        <v>18</v>
      </c>
      <c r="D481" s="75">
        <v>7.77</v>
      </c>
      <c r="E481" s="9"/>
      <c r="F481" s="10"/>
      <c r="G481" s="11"/>
    </row>
    <row r="482" spans="1:7" s="1" customFormat="1" ht="33.75">
      <c r="A482" s="6" t="s">
        <v>891</v>
      </c>
      <c r="B482" s="73" t="s">
        <v>74</v>
      </c>
      <c r="C482" s="74" t="s">
        <v>19</v>
      </c>
      <c r="D482" s="75">
        <v>186.48</v>
      </c>
      <c r="E482" s="9"/>
      <c r="F482" s="10"/>
      <c r="G482" s="11"/>
    </row>
    <row r="483" spans="1:7" s="1" customFormat="1">
      <c r="A483" s="18" t="s">
        <v>490</v>
      </c>
      <c r="B483" s="19" t="s">
        <v>324</v>
      </c>
      <c r="C483" s="20"/>
      <c r="D483" s="21"/>
      <c r="E483" s="62"/>
      <c r="F483" s="22"/>
      <c r="G483" s="62">
        <f>ROUND(SUM(G484:G488),2)</f>
        <v>0</v>
      </c>
    </row>
    <row r="484" spans="1:7" s="1" customFormat="1" ht="90">
      <c r="A484" s="6" t="s">
        <v>892</v>
      </c>
      <c r="B484" s="7" t="s">
        <v>325</v>
      </c>
      <c r="C484" s="8" t="s">
        <v>26</v>
      </c>
      <c r="D484" s="67">
        <v>1330.98</v>
      </c>
      <c r="E484" s="9"/>
      <c r="F484" s="10"/>
      <c r="G484" s="63"/>
    </row>
    <row r="485" spans="1:7" s="1" customFormat="1" ht="33.75">
      <c r="A485" s="6" t="s">
        <v>893</v>
      </c>
      <c r="B485" s="7" t="s">
        <v>326</v>
      </c>
      <c r="C485" s="8" t="s">
        <v>17</v>
      </c>
      <c r="D485" s="67">
        <v>3.41</v>
      </c>
      <c r="E485" s="9"/>
      <c r="F485" s="10"/>
      <c r="G485" s="63"/>
    </row>
    <row r="486" spans="1:7" s="1" customFormat="1" ht="78.75">
      <c r="A486" s="6" t="s">
        <v>894</v>
      </c>
      <c r="B486" s="7" t="s">
        <v>327</v>
      </c>
      <c r="C486" s="8" t="s">
        <v>26</v>
      </c>
      <c r="D486" s="67">
        <v>1486.39</v>
      </c>
      <c r="E486" s="9"/>
      <c r="F486" s="10"/>
      <c r="G486" s="63"/>
    </row>
    <row r="487" spans="1:7" s="1" customFormat="1" ht="78.75">
      <c r="A487" s="6" t="s">
        <v>895</v>
      </c>
      <c r="B487" s="7" t="s">
        <v>328</v>
      </c>
      <c r="C487" s="8" t="s">
        <v>26</v>
      </c>
      <c r="D487" s="67">
        <v>203.09</v>
      </c>
      <c r="E487" s="9"/>
      <c r="F487" s="10"/>
      <c r="G487" s="63"/>
    </row>
    <row r="488" spans="1:7" s="1" customFormat="1" ht="78.75">
      <c r="A488" s="6" t="s">
        <v>896</v>
      </c>
      <c r="B488" s="7" t="s">
        <v>329</v>
      </c>
      <c r="C488" s="8" t="s">
        <v>26</v>
      </c>
      <c r="D488" s="67">
        <v>84.62</v>
      </c>
      <c r="E488" s="9"/>
      <c r="F488" s="10"/>
      <c r="G488" s="63"/>
    </row>
    <row r="489" spans="1:7">
      <c r="A489" s="3" t="s">
        <v>394</v>
      </c>
      <c r="B489" s="4" t="s">
        <v>377</v>
      </c>
      <c r="C489" s="4"/>
      <c r="D489" s="4"/>
      <c r="E489" s="4"/>
      <c r="F489" s="4"/>
      <c r="G489" s="5">
        <f>ROUND(SUM(G490,G509,G526),2)</f>
        <v>0</v>
      </c>
    </row>
    <row r="490" spans="1:7" s="1" customFormat="1">
      <c r="A490" s="18" t="s">
        <v>395</v>
      </c>
      <c r="B490" s="19" t="s">
        <v>378</v>
      </c>
      <c r="C490" s="20"/>
      <c r="D490" s="21"/>
      <c r="E490" s="66"/>
      <c r="F490" s="22"/>
      <c r="G490" s="66">
        <f>ROUND(SUM(G491:G508),2)</f>
        <v>0</v>
      </c>
    </row>
    <row r="491" spans="1:7" s="1" customFormat="1" ht="45">
      <c r="A491" s="6" t="s">
        <v>897</v>
      </c>
      <c r="B491" s="73" t="s">
        <v>53</v>
      </c>
      <c r="C491" s="74" t="s">
        <v>18</v>
      </c>
      <c r="D491" s="75">
        <v>23.4</v>
      </c>
      <c r="E491" s="9"/>
      <c r="F491" s="10"/>
      <c r="G491" s="11"/>
    </row>
    <row r="492" spans="1:7" s="1" customFormat="1" ht="45">
      <c r="A492" s="6" t="s">
        <v>899</v>
      </c>
      <c r="B492" s="73" t="s">
        <v>166</v>
      </c>
      <c r="C492" s="74" t="s">
        <v>18</v>
      </c>
      <c r="D492" s="75">
        <v>3.96</v>
      </c>
      <c r="E492" s="9"/>
      <c r="F492" s="10"/>
      <c r="G492" s="11"/>
    </row>
    <row r="493" spans="1:7" s="1" customFormat="1" ht="33.75">
      <c r="A493" s="6" t="s">
        <v>900</v>
      </c>
      <c r="B493" s="73" t="s">
        <v>27</v>
      </c>
      <c r="C493" s="74" t="s">
        <v>17</v>
      </c>
      <c r="D493" s="75">
        <v>7.73</v>
      </c>
      <c r="E493" s="9"/>
      <c r="F493" s="10"/>
      <c r="G493" s="11"/>
    </row>
    <row r="494" spans="1:7" s="1" customFormat="1" ht="33.75">
      <c r="A494" s="6" t="s">
        <v>901</v>
      </c>
      <c r="B494" s="73" t="s">
        <v>379</v>
      </c>
      <c r="C494" s="74" t="s">
        <v>18</v>
      </c>
      <c r="D494" s="75">
        <v>2.84</v>
      </c>
      <c r="E494" s="9"/>
      <c r="F494" s="10"/>
      <c r="G494" s="11"/>
    </row>
    <row r="495" spans="1:7" s="1" customFormat="1" ht="45">
      <c r="A495" s="6" t="s">
        <v>902</v>
      </c>
      <c r="B495" s="73" t="s">
        <v>380</v>
      </c>
      <c r="C495" s="74" t="s">
        <v>17</v>
      </c>
      <c r="D495" s="75">
        <v>9.3000000000000007</v>
      </c>
      <c r="E495" s="9"/>
      <c r="F495" s="10"/>
      <c r="G495" s="11"/>
    </row>
    <row r="496" spans="1:7" s="1" customFormat="1" ht="33.75">
      <c r="A496" s="6" t="s">
        <v>903</v>
      </c>
      <c r="B496" s="73" t="s">
        <v>34</v>
      </c>
      <c r="C496" s="74" t="s">
        <v>17</v>
      </c>
      <c r="D496" s="75">
        <v>10.96</v>
      </c>
      <c r="E496" s="9"/>
      <c r="F496" s="10"/>
      <c r="G496" s="11"/>
    </row>
    <row r="497" spans="1:7" s="1" customFormat="1" ht="33.75">
      <c r="A497" s="6" t="s">
        <v>904</v>
      </c>
      <c r="B497" s="73" t="s">
        <v>35</v>
      </c>
      <c r="C497" s="74" t="s">
        <v>26</v>
      </c>
      <c r="D497" s="75">
        <v>245.09</v>
      </c>
      <c r="E497" s="9"/>
      <c r="F497" s="10"/>
      <c r="G497" s="11"/>
    </row>
    <row r="498" spans="1:7" s="1" customFormat="1" ht="22.5">
      <c r="A498" s="6" t="s">
        <v>905</v>
      </c>
      <c r="B498" s="73" t="s">
        <v>45</v>
      </c>
      <c r="C498" s="74" t="s">
        <v>18</v>
      </c>
      <c r="D498" s="75">
        <v>1.67</v>
      </c>
      <c r="E498" s="9"/>
      <c r="F498" s="10"/>
      <c r="G498" s="11"/>
    </row>
    <row r="499" spans="1:7" s="1" customFormat="1" ht="22.5">
      <c r="A499" s="6" t="s">
        <v>906</v>
      </c>
      <c r="B499" s="73" t="s">
        <v>52</v>
      </c>
      <c r="C499" s="74" t="s">
        <v>17</v>
      </c>
      <c r="D499" s="75">
        <v>19.95</v>
      </c>
      <c r="E499" s="9"/>
      <c r="F499" s="10"/>
      <c r="G499" s="11"/>
    </row>
    <row r="500" spans="1:7" s="1" customFormat="1" ht="45">
      <c r="A500" s="6" t="s">
        <v>907</v>
      </c>
      <c r="B500" s="73" t="s">
        <v>381</v>
      </c>
      <c r="C500" s="74" t="s">
        <v>17</v>
      </c>
      <c r="D500" s="75">
        <v>23.63</v>
      </c>
      <c r="E500" s="9"/>
      <c r="F500" s="10"/>
      <c r="G500" s="11"/>
    </row>
    <row r="501" spans="1:7" s="64" customFormat="1" ht="33.75">
      <c r="A501" s="6" t="s">
        <v>898</v>
      </c>
      <c r="B501" s="73" t="s">
        <v>102</v>
      </c>
      <c r="C501" s="74" t="s">
        <v>17</v>
      </c>
      <c r="D501" s="75">
        <v>4.62</v>
      </c>
      <c r="E501" s="9"/>
      <c r="F501" s="10"/>
      <c r="G501" s="11"/>
    </row>
    <row r="502" spans="1:7" s="1" customFormat="1" ht="33.75">
      <c r="A502" s="6" t="s">
        <v>908</v>
      </c>
      <c r="B502" s="73" t="s">
        <v>77</v>
      </c>
      <c r="C502" s="74" t="s">
        <v>17</v>
      </c>
      <c r="D502" s="75">
        <v>0.38</v>
      </c>
      <c r="E502" s="9"/>
      <c r="F502" s="10"/>
      <c r="G502" s="11"/>
    </row>
    <row r="503" spans="1:7" s="1" customFormat="1" ht="33.75">
      <c r="A503" s="6" t="s">
        <v>909</v>
      </c>
      <c r="B503" s="73" t="s">
        <v>382</v>
      </c>
      <c r="C503" s="74" t="s">
        <v>18</v>
      </c>
      <c r="D503" s="75">
        <v>7.73</v>
      </c>
      <c r="E503" s="9"/>
      <c r="F503" s="10"/>
      <c r="G503" s="63"/>
    </row>
    <row r="504" spans="1:7" s="1" customFormat="1" ht="33.75">
      <c r="A504" s="6" t="s">
        <v>910</v>
      </c>
      <c r="B504" s="73" t="s">
        <v>383</v>
      </c>
      <c r="C504" s="74" t="s">
        <v>26</v>
      </c>
      <c r="D504" s="75">
        <v>19.32</v>
      </c>
      <c r="E504" s="9"/>
      <c r="F504" s="10"/>
      <c r="G504" s="11"/>
    </row>
    <row r="505" spans="1:7" s="1" customFormat="1" ht="33.75">
      <c r="A505" s="6" t="s">
        <v>911</v>
      </c>
      <c r="B505" s="73" t="s">
        <v>384</v>
      </c>
      <c r="C505" s="74" t="s">
        <v>26</v>
      </c>
      <c r="D505" s="75">
        <v>21.65</v>
      </c>
      <c r="E505" s="9"/>
      <c r="F505" s="10"/>
      <c r="G505" s="11"/>
    </row>
    <row r="506" spans="1:7" s="1" customFormat="1" ht="45">
      <c r="A506" s="6" t="s">
        <v>912</v>
      </c>
      <c r="B506" s="73" t="s">
        <v>385</v>
      </c>
      <c r="C506" s="74" t="s">
        <v>26</v>
      </c>
      <c r="D506" s="75">
        <v>19.7</v>
      </c>
      <c r="E506" s="9"/>
      <c r="F506" s="10"/>
      <c r="G506" s="11"/>
    </row>
    <row r="507" spans="1:7" s="1" customFormat="1" ht="33.75">
      <c r="A507" s="6" t="s">
        <v>913</v>
      </c>
      <c r="B507" s="73" t="s">
        <v>73</v>
      </c>
      <c r="C507" s="74" t="s">
        <v>18</v>
      </c>
      <c r="D507" s="75">
        <v>19.440000000000001</v>
      </c>
      <c r="E507" s="9"/>
      <c r="F507" s="10"/>
      <c r="G507" s="11"/>
    </row>
    <row r="508" spans="1:7" s="1" customFormat="1" ht="33.75">
      <c r="A508" s="6" t="s">
        <v>914</v>
      </c>
      <c r="B508" s="73" t="s">
        <v>74</v>
      </c>
      <c r="C508" s="74" t="s">
        <v>19</v>
      </c>
      <c r="D508" s="75">
        <v>466.56000000000006</v>
      </c>
      <c r="E508" s="9"/>
      <c r="F508" s="10"/>
      <c r="G508" s="11"/>
    </row>
    <row r="509" spans="1:7" s="1" customFormat="1">
      <c r="A509" s="18" t="s">
        <v>396</v>
      </c>
      <c r="B509" s="19" t="s">
        <v>386</v>
      </c>
      <c r="C509" s="20"/>
      <c r="D509" s="21"/>
      <c r="E509" s="66"/>
      <c r="F509" s="22"/>
      <c r="G509" s="66">
        <f>ROUND(SUM(G510:G525),2)</f>
        <v>0</v>
      </c>
    </row>
    <row r="510" spans="1:7" s="1" customFormat="1" ht="45">
      <c r="A510" s="6" t="s">
        <v>915</v>
      </c>
      <c r="B510" s="73" t="s">
        <v>53</v>
      </c>
      <c r="C510" s="74" t="s">
        <v>18</v>
      </c>
      <c r="D510" s="75">
        <v>15.97</v>
      </c>
      <c r="E510" s="9"/>
      <c r="F510" s="10"/>
      <c r="G510" s="11"/>
    </row>
    <row r="511" spans="1:7" s="1" customFormat="1" ht="45">
      <c r="A511" s="6" t="s">
        <v>916</v>
      </c>
      <c r="B511" s="73" t="s">
        <v>166</v>
      </c>
      <c r="C511" s="74" t="s">
        <v>18</v>
      </c>
      <c r="D511" s="75">
        <v>2.96</v>
      </c>
      <c r="E511" s="9"/>
      <c r="F511" s="10"/>
      <c r="G511" s="11"/>
    </row>
    <row r="512" spans="1:7" s="1" customFormat="1" ht="33.75">
      <c r="A512" s="6" t="s">
        <v>917</v>
      </c>
      <c r="B512" s="73" t="s">
        <v>27</v>
      </c>
      <c r="C512" s="74" t="s">
        <v>17</v>
      </c>
      <c r="D512" s="75">
        <v>9.24</v>
      </c>
      <c r="E512" s="9"/>
      <c r="F512" s="10"/>
      <c r="G512" s="11"/>
    </row>
    <row r="513" spans="1:7" s="1" customFormat="1" ht="33.75">
      <c r="A513" s="6" t="s">
        <v>918</v>
      </c>
      <c r="B513" s="73" t="s">
        <v>379</v>
      </c>
      <c r="C513" s="74" t="s">
        <v>18</v>
      </c>
      <c r="D513" s="75">
        <v>2.77</v>
      </c>
      <c r="E513" s="9"/>
      <c r="F513" s="10"/>
      <c r="G513" s="11"/>
    </row>
    <row r="514" spans="1:7" s="1" customFormat="1" ht="45">
      <c r="A514" s="6" t="s">
        <v>919</v>
      </c>
      <c r="B514" s="73" t="s">
        <v>380</v>
      </c>
      <c r="C514" s="74" t="s">
        <v>17</v>
      </c>
      <c r="D514" s="75">
        <v>4.8</v>
      </c>
      <c r="E514" s="9"/>
      <c r="F514" s="10"/>
      <c r="G514" s="11"/>
    </row>
    <row r="515" spans="1:7" s="1" customFormat="1" ht="33.75">
      <c r="A515" s="6" t="s">
        <v>920</v>
      </c>
      <c r="B515" s="73" t="s">
        <v>34</v>
      </c>
      <c r="C515" s="74" t="s">
        <v>17</v>
      </c>
      <c r="D515" s="75">
        <v>12</v>
      </c>
      <c r="E515" s="9"/>
      <c r="F515" s="10"/>
      <c r="G515" s="11"/>
    </row>
    <row r="516" spans="1:7" s="1" customFormat="1" ht="33.75">
      <c r="A516" s="6" t="s">
        <v>921</v>
      </c>
      <c r="B516" s="73" t="s">
        <v>35</v>
      </c>
      <c r="C516" s="74" t="s">
        <v>26</v>
      </c>
      <c r="D516" s="75">
        <v>167.86</v>
      </c>
      <c r="E516" s="9"/>
      <c r="F516" s="10"/>
      <c r="G516" s="11"/>
    </row>
    <row r="517" spans="1:7" s="1" customFormat="1" ht="22.5">
      <c r="A517" s="6" t="s">
        <v>922</v>
      </c>
      <c r="B517" s="73" t="s">
        <v>45</v>
      </c>
      <c r="C517" s="74" t="s">
        <v>18</v>
      </c>
      <c r="D517" s="75">
        <v>1.87</v>
      </c>
      <c r="E517" s="9"/>
      <c r="F517" s="10"/>
      <c r="G517" s="11"/>
    </row>
    <row r="518" spans="1:7" s="1" customFormat="1" ht="22.5">
      <c r="A518" s="6" t="s">
        <v>923</v>
      </c>
      <c r="B518" s="73" t="s">
        <v>52</v>
      </c>
      <c r="C518" s="74" t="s">
        <v>17</v>
      </c>
      <c r="D518" s="75">
        <v>13.6</v>
      </c>
      <c r="E518" s="9"/>
      <c r="F518" s="10"/>
      <c r="G518" s="11"/>
    </row>
    <row r="519" spans="1:7" s="1" customFormat="1" ht="45">
      <c r="A519" s="6" t="s">
        <v>924</v>
      </c>
      <c r="B519" s="73" t="s">
        <v>381</v>
      </c>
      <c r="C519" s="74" t="s">
        <v>17</v>
      </c>
      <c r="D519" s="75">
        <v>27.2</v>
      </c>
      <c r="E519" s="9"/>
      <c r="F519" s="10"/>
      <c r="G519" s="11"/>
    </row>
    <row r="520" spans="1:7" s="1" customFormat="1" ht="33.75">
      <c r="A520" s="6" t="s">
        <v>925</v>
      </c>
      <c r="B520" s="73" t="s">
        <v>387</v>
      </c>
      <c r="C520" s="74" t="s">
        <v>26</v>
      </c>
      <c r="D520" s="75">
        <v>670.1</v>
      </c>
      <c r="E520" s="9"/>
      <c r="F520" s="10"/>
      <c r="G520" s="11"/>
    </row>
    <row r="521" spans="1:7" s="1" customFormat="1" ht="33.75">
      <c r="A521" s="6" t="s">
        <v>926</v>
      </c>
      <c r="B521" s="73" t="s">
        <v>388</v>
      </c>
      <c r="C521" s="74" t="s">
        <v>26</v>
      </c>
      <c r="D521" s="75">
        <v>64.41</v>
      </c>
      <c r="E521" s="9"/>
      <c r="F521" s="10"/>
      <c r="G521" s="11"/>
    </row>
    <row r="522" spans="1:7" s="1" customFormat="1" ht="33.75">
      <c r="A522" s="6" t="s">
        <v>927</v>
      </c>
      <c r="B522" s="73" t="s">
        <v>389</v>
      </c>
      <c r="C522" s="74" t="s">
        <v>26</v>
      </c>
      <c r="D522" s="75">
        <v>340.37</v>
      </c>
      <c r="E522" s="9"/>
      <c r="F522" s="10"/>
      <c r="G522" s="11"/>
    </row>
    <row r="523" spans="1:7" s="1" customFormat="1" ht="45">
      <c r="A523" s="6" t="s">
        <v>928</v>
      </c>
      <c r="B523" s="73" t="s">
        <v>385</v>
      </c>
      <c r="C523" s="74" t="s">
        <v>26</v>
      </c>
      <c r="D523" s="75">
        <v>48.64</v>
      </c>
      <c r="E523" s="9"/>
      <c r="F523" s="10"/>
      <c r="G523" s="11"/>
    </row>
    <row r="524" spans="1:7" s="1" customFormat="1" ht="33.75">
      <c r="A524" s="6" t="s">
        <v>929</v>
      </c>
      <c r="B524" s="73" t="s">
        <v>73</v>
      </c>
      <c r="C524" s="74" t="s">
        <v>18</v>
      </c>
      <c r="D524" s="75">
        <v>13.010000000000002</v>
      </c>
      <c r="E524" s="9"/>
      <c r="F524" s="10"/>
      <c r="G524" s="11"/>
    </row>
    <row r="525" spans="1:7" s="1" customFormat="1" ht="33.75">
      <c r="A525" s="6" t="s">
        <v>930</v>
      </c>
      <c r="B525" s="73" t="s">
        <v>74</v>
      </c>
      <c r="C525" s="74" t="s">
        <v>19</v>
      </c>
      <c r="D525" s="75">
        <v>312.24</v>
      </c>
      <c r="E525" s="9"/>
      <c r="F525" s="10"/>
      <c r="G525" s="11"/>
    </row>
    <row r="526" spans="1:7" s="1" customFormat="1">
      <c r="A526" s="18" t="s">
        <v>397</v>
      </c>
      <c r="B526" s="19" t="s">
        <v>390</v>
      </c>
      <c r="C526" s="20"/>
      <c r="D526" s="21"/>
      <c r="E526" s="66"/>
      <c r="F526" s="22"/>
      <c r="G526" s="66">
        <f>ROUND(SUM(G527:G536),2)</f>
        <v>0</v>
      </c>
    </row>
    <row r="527" spans="1:7" s="1" customFormat="1" ht="22.5">
      <c r="A527" s="6" t="s">
        <v>931</v>
      </c>
      <c r="B527" s="73" t="s">
        <v>135</v>
      </c>
      <c r="C527" s="74" t="s">
        <v>24</v>
      </c>
      <c r="D527" s="75">
        <v>24</v>
      </c>
      <c r="E527" s="9"/>
      <c r="F527" s="10"/>
      <c r="G527" s="11"/>
    </row>
    <row r="528" spans="1:7" s="1" customFormat="1" ht="45">
      <c r="A528" s="6" t="s">
        <v>932</v>
      </c>
      <c r="B528" s="73" t="s">
        <v>53</v>
      </c>
      <c r="C528" s="74" t="s">
        <v>18</v>
      </c>
      <c r="D528" s="75">
        <v>24.88</v>
      </c>
      <c r="E528" s="9"/>
      <c r="F528" s="10"/>
      <c r="G528" s="11"/>
    </row>
    <row r="529" spans="1:7" s="1" customFormat="1" ht="22.5">
      <c r="A529" s="6" t="s">
        <v>933</v>
      </c>
      <c r="B529" s="73" t="s">
        <v>136</v>
      </c>
      <c r="C529" s="74" t="s">
        <v>18</v>
      </c>
      <c r="D529" s="75">
        <v>2.0070000000000001</v>
      </c>
      <c r="E529" s="9"/>
      <c r="F529" s="10"/>
      <c r="G529" s="11"/>
    </row>
    <row r="530" spans="1:7" s="1" customFormat="1" ht="33.75">
      <c r="A530" s="6" t="s">
        <v>934</v>
      </c>
      <c r="B530" s="73" t="s">
        <v>391</v>
      </c>
      <c r="C530" s="74" t="s">
        <v>24</v>
      </c>
      <c r="D530" s="75">
        <v>24</v>
      </c>
      <c r="E530" s="9"/>
      <c r="F530" s="10"/>
      <c r="G530" s="11"/>
    </row>
    <row r="531" spans="1:7" s="1" customFormat="1" ht="33.75">
      <c r="A531" s="6" t="s">
        <v>935</v>
      </c>
      <c r="B531" s="73" t="s">
        <v>392</v>
      </c>
      <c r="C531" s="74" t="s">
        <v>18</v>
      </c>
      <c r="D531" s="75">
        <v>10.130000000000001</v>
      </c>
      <c r="E531" s="9"/>
      <c r="F531" s="12"/>
      <c r="G531" s="11"/>
    </row>
    <row r="532" spans="1:7" s="1" customFormat="1" ht="45">
      <c r="A532" s="6" t="s">
        <v>936</v>
      </c>
      <c r="B532" s="73" t="s">
        <v>166</v>
      </c>
      <c r="C532" s="74" t="s">
        <v>18</v>
      </c>
      <c r="D532" s="75">
        <v>6.84</v>
      </c>
      <c r="E532" s="9"/>
      <c r="F532" s="12"/>
      <c r="G532" s="11"/>
    </row>
    <row r="533" spans="1:7" s="1" customFormat="1" ht="56.25">
      <c r="A533" s="6" t="s">
        <v>937</v>
      </c>
      <c r="B533" s="73" t="s">
        <v>247</v>
      </c>
      <c r="C533" s="74" t="s">
        <v>18</v>
      </c>
      <c r="D533" s="75">
        <v>4.5600000000000005</v>
      </c>
      <c r="E533" s="9"/>
      <c r="F533" s="10"/>
      <c r="G533" s="11"/>
    </row>
    <row r="534" spans="1:7" s="1" customFormat="1" ht="112.5">
      <c r="A534" s="6" t="s">
        <v>938</v>
      </c>
      <c r="B534" s="73" t="s">
        <v>393</v>
      </c>
      <c r="C534" s="74" t="s">
        <v>25</v>
      </c>
      <c r="D534" s="75">
        <v>4</v>
      </c>
      <c r="E534" s="9"/>
      <c r="F534" s="10"/>
      <c r="G534" s="11"/>
    </row>
    <row r="535" spans="1:7" s="1" customFormat="1" ht="33.75">
      <c r="A535" s="6" t="s">
        <v>939</v>
      </c>
      <c r="B535" s="73" t="s">
        <v>73</v>
      </c>
      <c r="C535" s="74" t="s">
        <v>18</v>
      </c>
      <c r="D535" s="75">
        <v>18.04</v>
      </c>
      <c r="E535" s="9"/>
      <c r="F535" s="10"/>
      <c r="G535" s="11"/>
    </row>
    <row r="536" spans="1:7" s="1" customFormat="1" ht="33.75">
      <c r="A536" s="6" t="s">
        <v>940</v>
      </c>
      <c r="B536" s="73" t="s">
        <v>74</v>
      </c>
      <c r="C536" s="74" t="s">
        <v>19</v>
      </c>
      <c r="D536" s="75">
        <v>432.96</v>
      </c>
      <c r="E536" s="9"/>
      <c r="F536" s="10"/>
      <c r="G536" s="11"/>
    </row>
    <row r="537" spans="1:7">
      <c r="A537" s="3" t="s">
        <v>375</v>
      </c>
      <c r="B537" s="4" t="s">
        <v>222</v>
      </c>
      <c r="C537" s="4"/>
      <c r="D537" s="4"/>
      <c r="E537" s="4"/>
      <c r="F537" s="4"/>
      <c r="G537" s="5">
        <f>ROUND(SUM(G538:G551),2)</f>
        <v>0</v>
      </c>
    </row>
    <row r="538" spans="1:7" s="1" customFormat="1" ht="33.75">
      <c r="A538" s="6" t="s">
        <v>941</v>
      </c>
      <c r="B538" s="73" t="s">
        <v>241</v>
      </c>
      <c r="C538" s="74" t="s">
        <v>25</v>
      </c>
      <c r="D538" s="75">
        <v>7</v>
      </c>
      <c r="E538" s="9"/>
      <c r="F538" s="10"/>
      <c r="G538" s="11"/>
    </row>
    <row r="539" spans="1:7" s="1" customFormat="1" ht="33.75">
      <c r="A539" s="6" t="s">
        <v>942</v>
      </c>
      <c r="B539" s="73" t="s">
        <v>223</v>
      </c>
      <c r="C539" s="74" t="s">
        <v>25</v>
      </c>
      <c r="D539" s="75">
        <v>17</v>
      </c>
      <c r="E539" s="9"/>
      <c r="F539" s="10"/>
      <c r="G539" s="11"/>
    </row>
    <row r="540" spans="1:7" s="1" customFormat="1" ht="33.75">
      <c r="A540" s="6" t="s">
        <v>943</v>
      </c>
      <c r="B540" s="73" t="s">
        <v>224</v>
      </c>
      <c r="C540" s="74" t="s">
        <v>25</v>
      </c>
      <c r="D540" s="75">
        <v>23</v>
      </c>
      <c r="E540" s="9"/>
      <c r="F540" s="10"/>
      <c r="G540" s="11"/>
    </row>
    <row r="541" spans="1:7" s="1" customFormat="1" ht="33.75">
      <c r="A541" s="6" t="s">
        <v>944</v>
      </c>
      <c r="B541" s="73" t="s">
        <v>242</v>
      </c>
      <c r="C541" s="74" t="s">
        <v>25</v>
      </c>
      <c r="D541" s="75">
        <v>7</v>
      </c>
      <c r="E541" s="9"/>
      <c r="F541" s="10"/>
      <c r="G541" s="11"/>
    </row>
    <row r="542" spans="1:7" s="1" customFormat="1" ht="33.75">
      <c r="A542" s="6" t="s">
        <v>945</v>
      </c>
      <c r="B542" s="73" t="s">
        <v>243</v>
      </c>
      <c r="C542" s="74" t="s">
        <v>25</v>
      </c>
      <c r="D542" s="75">
        <v>6</v>
      </c>
      <c r="E542" s="9"/>
      <c r="F542" s="10"/>
      <c r="G542" s="11"/>
    </row>
    <row r="543" spans="1:7" s="1" customFormat="1" ht="33.75">
      <c r="A543" s="6" t="s">
        <v>946</v>
      </c>
      <c r="B543" s="73" t="s">
        <v>244</v>
      </c>
      <c r="C543" s="74" t="s">
        <v>25</v>
      </c>
      <c r="D543" s="75">
        <v>6</v>
      </c>
      <c r="E543" s="9"/>
      <c r="F543" s="10"/>
      <c r="G543" s="11"/>
    </row>
    <row r="544" spans="1:7" s="1" customFormat="1" ht="33.75">
      <c r="A544" s="6" t="s">
        <v>947</v>
      </c>
      <c r="B544" s="73" t="s">
        <v>225</v>
      </c>
      <c r="C544" s="74" t="s">
        <v>25</v>
      </c>
      <c r="D544" s="75">
        <v>12</v>
      </c>
      <c r="E544" s="9"/>
      <c r="F544" s="10"/>
      <c r="G544" s="11"/>
    </row>
    <row r="545" spans="1:7" s="1" customFormat="1" ht="33.75">
      <c r="A545" s="6" t="s">
        <v>948</v>
      </c>
      <c r="B545" s="73" t="s">
        <v>226</v>
      </c>
      <c r="C545" s="74" t="s">
        <v>17</v>
      </c>
      <c r="D545" s="75">
        <v>157.46</v>
      </c>
      <c r="E545" s="9"/>
      <c r="F545" s="10"/>
      <c r="G545" s="11"/>
    </row>
    <row r="546" spans="1:7" s="1" customFormat="1" ht="33.75">
      <c r="A546" s="6" t="s">
        <v>949</v>
      </c>
      <c r="B546" s="73" t="s">
        <v>227</v>
      </c>
      <c r="C546" s="74" t="s">
        <v>25</v>
      </c>
      <c r="D546" s="75">
        <v>492</v>
      </c>
      <c r="E546" s="9"/>
      <c r="F546" s="10"/>
      <c r="G546" s="11"/>
    </row>
    <row r="547" spans="1:7" s="1" customFormat="1" ht="33.75">
      <c r="A547" s="6" t="s">
        <v>950</v>
      </c>
      <c r="B547" s="73" t="s">
        <v>228</v>
      </c>
      <c r="C547" s="74" t="s">
        <v>25</v>
      </c>
      <c r="D547" s="75">
        <v>576</v>
      </c>
      <c r="E547" s="9"/>
      <c r="F547" s="10"/>
      <c r="G547" s="11"/>
    </row>
    <row r="548" spans="1:7" s="1" customFormat="1" ht="33.75">
      <c r="A548" s="6" t="s">
        <v>951</v>
      </c>
      <c r="B548" s="73" t="s">
        <v>229</v>
      </c>
      <c r="C548" s="74" t="s">
        <v>25</v>
      </c>
      <c r="D548" s="75">
        <v>156</v>
      </c>
      <c r="E548" s="9"/>
      <c r="F548" s="70"/>
      <c r="G548" s="11"/>
    </row>
    <row r="549" spans="1:7" s="1" customFormat="1" ht="33.75">
      <c r="A549" s="6" t="s">
        <v>952</v>
      </c>
      <c r="B549" s="73" t="s">
        <v>230</v>
      </c>
      <c r="C549" s="74" t="s">
        <v>25</v>
      </c>
      <c r="D549" s="75">
        <v>880</v>
      </c>
      <c r="E549" s="9"/>
      <c r="F549" s="70"/>
      <c r="G549" s="11"/>
    </row>
    <row r="550" spans="1:7" s="1" customFormat="1" ht="33.75">
      <c r="A550" s="6" t="s">
        <v>953</v>
      </c>
      <c r="B550" s="73" t="s">
        <v>231</v>
      </c>
      <c r="C550" s="74" t="s">
        <v>25</v>
      </c>
      <c r="D550" s="75">
        <v>3950</v>
      </c>
      <c r="E550" s="9"/>
      <c r="F550" s="70"/>
      <c r="G550" s="11"/>
    </row>
    <row r="551" spans="1:7" s="1" customFormat="1" ht="22.5">
      <c r="A551" s="6" t="s">
        <v>954</v>
      </c>
      <c r="B551" s="73" t="s">
        <v>232</v>
      </c>
      <c r="C551" s="74" t="s">
        <v>18</v>
      </c>
      <c r="D551" s="75">
        <v>125.89</v>
      </c>
      <c r="E551" s="9"/>
      <c r="F551" s="10"/>
      <c r="G551" s="11"/>
    </row>
    <row r="552" spans="1:7">
      <c r="A552" s="3" t="s">
        <v>398</v>
      </c>
      <c r="B552" s="4" t="s">
        <v>159</v>
      </c>
      <c r="C552" s="4"/>
      <c r="D552" s="4"/>
      <c r="E552" s="4"/>
      <c r="F552" s="4"/>
      <c r="G552" s="5">
        <f>ROUND(SUM(G553,G607,G595),2)</f>
        <v>0</v>
      </c>
    </row>
    <row r="553" spans="1:7" s="68" customFormat="1">
      <c r="A553" s="18" t="s">
        <v>399</v>
      </c>
      <c r="B553" s="19" t="s">
        <v>160</v>
      </c>
      <c r="C553" s="20"/>
      <c r="D553" s="21"/>
      <c r="E553" s="66"/>
      <c r="F553" s="22"/>
      <c r="G553" s="66">
        <f>ROUND(SUM(G554:G594),2)</f>
        <v>0</v>
      </c>
    </row>
    <row r="554" spans="1:7" s="1" customFormat="1" ht="33.75">
      <c r="A554" s="6" t="s">
        <v>955</v>
      </c>
      <c r="B554" s="73" t="s">
        <v>161</v>
      </c>
      <c r="C554" s="74" t="s">
        <v>24</v>
      </c>
      <c r="D554" s="75">
        <v>197.45</v>
      </c>
      <c r="E554" s="9"/>
      <c r="F554" s="10"/>
      <c r="G554" s="11"/>
    </row>
    <row r="555" spans="1:7" s="1" customFormat="1" ht="33.75">
      <c r="A555" s="6" t="s">
        <v>956</v>
      </c>
      <c r="B555" s="73" t="s">
        <v>162</v>
      </c>
      <c r="C555" s="74" t="s">
        <v>24</v>
      </c>
      <c r="D555" s="75">
        <v>364.78</v>
      </c>
      <c r="E555" s="9"/>
      <c r="F555" s="10"/>
      <c r="G555" s="11"/>
    </row>
    <row r="556" spans="1:7" s="1" customFormat="1" ht="22.5">
      <c r="A556" s="6" t="s">
        <v>957</v>
      </c>
      <c r="B556" s="73" t="s">
        <v>163</v>
      </c>
      <c r="C556" s="74" t="s">
        <v>24</v>
      </c>
      <c r="D556" s="75">
        <v>84.33</v>
      </c>
      <c r="E556" s="9"/>
      <c r="F556" s="10"/>
      <c r="G556" s="11"/>
    </row>
    <row r="557" spans="1:7" s="1" customFormat="1" ht="22.5">
      <c r="A557" s="6" t="s">
        <v>958</v>
      </c>
      <c r="B557" s="73" t="s">
        <v>164</v>
      </c>
      <c r="C557" s="74" t="s">
        <v>24</v>
      </c>
      <c r="D557" s="75">
        <v>477.9</v>
      </c>
      <c r="E557" s="9"/>
      <c r="F557" s="10"/>
      <c r="G557" s="11"/>
    </row>
    <row r="558" spans="1:7" s="1" customFormat="1" ht="45">
      <c r="A558" s="6" t="s">
        <v>959</v>
      </c>
      <c r="B558" s="73" t="s">
        <v>165</v>
      </c>
      <c r="C558" s="74" t="s">
        <v>18</v>
      </c>
      <c r="D558" s="75">
        <v>33.729999999999997</v>
      </c>
      <c r="E558" s="9"/>
      <c r="F558" s="10"/>
      <c r="G558" s="11"/>
    </row>
    <row r="559" spans="1:7" s="1" customFormat="1" ht="45">
      <c r="A559" s="6" t="s">
        <v>960</v>
      </c>
      <c r="B559" s="73" t="s">
        <v>166</v>
      </c>
      <c r="C559" s="74" t="s">
        <v>18</v>
      </c>
      <c r="D559" s="75">
        <v>33.729999999999997</v>
      </c>
      <c r="E559" s="9"/>
      <c r="F559" s="10"/>
      <c r="G559" s="11"/>
    </row>
    <row r="560" spans="1:7" s="1" customFormat="1" ht="22.5">
      <c r="A560" s="6" t="s">
        <v>961</v>
      </c>
      <c r="B560" s="73" t="s">
        <v>167</v>
      </c>
      <c r="C560" s="74" t="s">
        <v>24</v>
      </c>
      <c r="D560" s="75">
        <v>31</v>
      </c>
      <c r="E560" s="9"/>
      <c r="F560" s="10"/>
      <c r="G560" s="11"/>
    </row>
    <row r="561" spans="1:7" s="1" customFormat="1" ht="22.5">
      <c r="A561" s="6" t="s">
        <v>962</v>
      </c>
      <c r="B561" s="73" t="s">
        <v>168</v>
      </c>
      <c r="C561" s="74" t="s">
        <v>25</v>
      </c>
      <c r="D561" s="75">
        <v>23</v>
      </c>
      <c r="E561" s="9"/>
      <c r="F561" s="10"/>
      <c r="G561" s="11"/>
    </row>
    <row r="562" spans="1:7" s="1" customFormat="1" ht="45">
      <c r="A562" s="6" t="s">
        <v>963</v>
      </c>
      <c r="B562" s="73" t="s">
        <v>169</v>
      </c>
      <c r="C562" s="74" t="s">
        <v>25</v>
      </c>
      <c r="D562" s="75">
        <v>20</v>
      </c>
      <c r="E562" s="9"/>
      <c r="F562" s="10"/>
      <c r="G562" s="11"/>
    </row>
    <row r="563" spans="1:7" s="1" customFormat="1" ht="45">
      <c r="A563" s="6" t="s">
        <v>964</v>
      </c>
      <c r="B563" s="73" t="s">
        <v>170</v>
      </c>
      <c r="C563" s="74" t="s">
        <v>25</v>
      </c>
      <c r="D563" s="75">
        <v>8</v>
      </c>
      <c r="E563" s="9"/>
      <c r="F563" s="10"/>
      <c r="G563" s="11"/>
    </row>
    <row r="564" spans="1:7" s="1" customFormat="1" ht="22.5">
      <c r="A564" s="6" t="s">
        <v>965</v>
      </c>
      <c r="B564" s="73" t="s">
        <v>171</v>
      </c>
      <c r="C564" s="74" t="s">
        <v>18</v>
      </c>
      <c r="D564" s="75">
        <v>11.24</v>
      </c>
      <c r="E564" s="9"/>
      <c r="F564" s="10"/>
      <c r="G564" s="11"/>
    </row>
    <row r="565" spans="1:7" s="1" customFormat="1" ht="45">
      <c r="A565" s="6" t="s">
        <v>966</v>
      </c>
      <c r="B565" s="73" t="s">
        <v>172</v>
      </c>
      <c r="C565" s="74" t="s">
        <v>25</v>
      </c>
      <c r="D565" s="75">
        <v>15</v>
      </c>
      <c r="E565" s="9"/>
      <c r="F565" s="10"/>
      <c r="G565" s="11"/>
    </row>
    <row r="566" spans="1:7" s="1" customFormat="1" ht="45">
      <c r="A566" s="6" t="s">
        <v>967</v>
      </c>
      <c r="B566" s="73" t="s">
        <v>173</v>
      </c>
      <c r="C566" s="74" t="s">
        <v>25</v>
      </c>
      <c r="D566" s="75">
        <v>8</v>
      </c>
      <c r="E566" s="9"/>
      <c r="F566" s="10"/>
      <c r="G566" s="11"/>
    </row>
    <row r="567" spans="1:7" s="1" customFormat="1" ht="90">
      <c r="A567" s="6" t="s">
        <v>968</v>
      </c>
      <c r="B567" s="73" t="s">
        <v>174</v>
      </c>
      <c r="C567" s="74" t="s">
        <v>25</v>
      </c>
      <c r="D567" s="75">
        <v>16</v>
      </c>
      <c r="E567" s="9"/>
      <c r="F567" s="10"/>
      <c r="G567" s="11"/>
    </row>
    <row r="568" spans="1:7" s="1" customFormat="1" ht="90">
      <c r="A568" s="6" t="s">
        <v>969</v>
      </c>
      <c r="B568" s="73" t="s">
        <v>175</v>
      </c>
      <c r="C568" s="74" t="s">
        <v>25</v>
      </c>
      <c r="D568" s="75">
        <v>8</v>
      </c>
      <c r="E568" s="9"/>
      <c r="F568" s="10"/>
      <c r="G568" s="11"/>
    </row>
    <row r="569" spans="1:7" s="1" customFormat="1" ht="123.75">
      <c r="A569" s="6" t="s">
        <v>970</v>
      </c>
      <c r="B569" s="73" t="s">
        <v>176</v>
      </c>
      <c r="C569" s="74" t="s">
        <v>25</v>
      </c>
      <c r="D569" s="75">
        <v>15</v>
      </c>
      <c r="E569" s="9"/>
      <c r="F569" s="10"/>
      <c r="G569" s="11"/>
    </row>
    <row r="570" spans="1:7" s="1" customFormat="1" ht="123.75">
      <c r="A570" s="6" t="s">
        <v>971</v>
      </c>
      <c r="B570" s="73" t="s">
        <v>177</v>
      </c>
      <c r="C570" s="74" t="s">
        <v>25</v>
      </c>
      <c r="D570" s="75">
        <v>4</v>
      </c>
      <c r="E570" s="9"/>
      <c r="F570" s="10"/>
      <c r="G570" s="11"/>
    </row>
    <row r="571" spans="1:7" s="1" customFormat="1" ht="123.75">
      <c r="A571" s="6" t="s">
        <v>972</v>
      </c>
      <c r="B571" s="73" t="s">
        <v>178</v>
      </c>
      <c r="C571" s="74" t="s">
        <v>25</v>
      </c>
      <c r="D571" s="75">
        <v>6</v>
      </c>
      <c r="E571" s="9"/>
      <c r="F571" s="10"/>
      <c r="G571" s="11"/>
    </row>
    <row r="572" spans="1:7" s="1" customFormat="1" ht="78.75">
      <c r="A572" s="6" t="s">
        <v>973</v>
      </c>
      <c r="B572" s="73" t="s">
        <v>179</v>
      </c>
      <c r="C572" s="74" t="s">
        <v>25</v>
      </c>
      <c r="D572" s="75">
        <v>19</v>
      </c>
      <c r="E572" s="9"/>
      <c r="F572" s="10"/>
      <c r="G572" s="11"/>
    </row>
    <row r="573" spans="1:7" s="1" customFormat="1" ht="78.75">
      <c r="A573" s="6" t="s">
        <v>974</v>
      </c>
      <c r="B573" s="73" t="s">
        <v>180</v>
      </c>
      <c r="C573" s="74" t="s">
        <v>25</v>
      </c>
      <c r="D573" s="75">
        <v>6</v>
      </c>
      <c r="E573" s="9"/>
      <c r="F573" s="10"/>
      <c r="G573" s="11"/>
    </row>
    <row r="574" spans="1:7" s="1" customFormat="1" ht="56.25">
      <c r="A574" s="6" t="s">
        <v>975</v>
      </c>
      <c r="B574" s="73" t="s">
        <v>181</v>
      </c>
      <c r="C574" s="74" t="s">
        <v>25</v>
      </c>
      <c r="D574" s="75">
        <v>4</v>
      </c>
      <c r="E574" s="9"/>
      <c r="F574" s="10"/>
      <c r="G574" s="11"/>
    </row>
    <row r="575" spans="1:7" s="1" customFormat="1" ht="56.25">
      <c r="A575" s="6" t="s">
        <v>976</v>
      </c>
      <c r="B575" s="73" t="s">
        <v>182</v>
      </c>
      <c r="C575" s="74" t="s">
        <v>25</v>
      </c>
      <c r="D575" s="75">
        <v>6</v>
      </c>
      <c r="E575" s="9"/>
      <c r="F575" s="10"/>
      <c r="G575" s="11"/>
    </row>
    <row r="576" spans="1:7" s="1" customFormat="1" ht="33.75">
      <c r="A576" s="6" t="s">
        <v>977</v>
      </c>
      <c r="B576" s="73" t="s">
        <v>183</v>
      </c>
      <c r="C576" s="74" t="s">
        <v>25</v>
      </c>
      <c r="D576" s="75">
        <v>9</v>
      </c>
      <c r="E576" s="9"/>
      <c r="F576" s="10"/>
      <c r="G576" s="11"/>
    </row>
    <row r="577" spans="1:7" s="1" customFormat="1" ht="45">
      <c r="A577" s="6" t="s">
        <v>978</v>
      </c>
      <c r="B577" s="73" t="s">
        <v>184</v>
      </c>
      <c r="C577" s="74" t="s">
        <v>25</v>
      </c>
      <c r="D577" s="75">
        <v>75</v>
      </c>
      <c r="E577" s="9"/>
      <c r="F577" s="10"/>
      <c r="G577" s="11"/>
    </row>
    <row r="578" spans="1:7" s="1" customFormat="1" ht="45">
      <c r="A578" s="6" t="s">
        <v>979</v>
      </c>
      <c r="B578" s="73" t="s">
        <v>185</v>
      </c>
      <c r="C578" s="74" t="s">
        <v>24</v>
      </c>
      <c r="D578" s="75">
        <v>654.17999999999995</v>
      </c>
      <c r="E578" s="9"/>
      <c r="F578" s="10"/>
      <c r="G578" s="11"/>
    </row>
    <row r="579" spans="1:7" s="1" customFormat="1" ht="247.5">
      <c r="A579" s="6" t="s">
        <v>980</v>
      </c>
      <c r="B579" s="73" t="s">
        <v>186</v>
      </c>
      <c r="C579" s="74" t="s">
        <v>25</v>
      </c>
      <c r="D579" s="75">
        <v>1</v>
      </c>
      <c r="E579" s="9"/>
      <c r="F579" s="10"/>
      <c r="G579" s="11"/>
    </row>
    <row r="580" spans="1:7" s="1" customFormat="1" ht="225">
      <c r="A580" s="6" t="s">
        <v>981</v>
      </c>
      <c r="B580" s="73" t="s">
        <v>187</v>
      </c>
      <c r="C580" s="74" t="s">
        <v>25</v>
      </c>
      <c r="D580" s="75">
        <v>1</v>
      </c>
      <c r="E580" s="9"/>
      <c r="F580" s="10"/>
      <c r="G580" s="11"/>
    </row>
    <row r="581" spans="1:7" s="1" customFormat="1" ht="78.75">
      <c r="A581" s="6" t="s">
        <v>982</v>
      </c>
      <c r="B581" s="73" t="s">
        <v>188</v>
      </c>
      <c r="C581" s="74" t="s">
        <v>25</v>
      </c>
      <c r="D581" s="75">
        <v>1</v>
      </c>
      <c r="E581" s="9"/>
      <c r="F581" s="10"/>
      <c r="G581" s="11"/>
    </row>
    <row r="582" spans="1:7" s="1" customFormat="1" ht="33.75">
      <c r="A582" s="6" t="s">
        <v>983</v>
      </c>
      <c r="B582" s="73" t="s">
        <v>189</v>
      </c>
      <c r="C582" s="74" t="s">
        <v>25</v>
      </c>
      <c r="D582" s="75">
        <v>20</v>
      </c>
      <c r="E582" s="9"/>
      <c r="F582" s="10"/>
      <c r="G582" s="11"/>
    </row>
    <row r="583" spans="1:7" s="1" customFormat="1" ht="33.75">
      <c r="A583" s="6" t="s">
        <v>984</v>
      </c>
      <c r="B583" s="73" t="s">
        <v>190</v>
      </c>
      <c r="C583" s="74" t="s">
        <v>25</v>
      </c>
      <c r="D583" s="75">
        <v>24</v>
      </c>
      <c r="E583" s="9"/>
      <c r="F583" s="10"/>
      <c r="G583" s="11"/>
    </row>
    <row r="584" spans="1:7" s="1" customFormat="1" ht="33.75">
      <c r="A584" s="6" t="s">
        <v>985</v>
      </c>
      <c r="B584" s="73" t="s">
        <v>191</v>
      </c>
      <c r="C584" s="74" t="s">
        <v>25</v>
      </c>
      <c r="D584" s="75">
        <v>51</v>
      </c>
      <c r="E584" s="9"/>
      <c r="F584" s="10"/>
      <c r="G584" s="11"/>
    </row>
    <row r="585" spans="1:7" s="1" customFormat="1" ht="56.25">
      <c r="A585" s="6" t="s">
        <v>986</v>
      </c>
      <c r="B585" s="73" t="s">
        <v>192</v>
      </c>
      <c r="C585" s="74" t="s">
        <v>25</v>
      </c>
      <c r="D585" s="75">
        <v>1</v>
      </c>
      <c r="E585" s="9"/>
      <c r="F585" s="10"/>
      <c r="G585" s="11"/>
    </row>
    <row r="586" spans="1:7" s="1" customFormat="1" ht="22.5">
      <c r="A586" s="6" t="s">
        <v>987</v>
      </c>
      <c r="B586" s="73" t="s">
        <v>193</v>
      </c>
      <c r="C586" s="74" t="s">
        <v>25</v>
      </c>
      <c r="D586" s="75">
        <v>75</v>
      </c>
      <c r="E586" s="9"/>
      <c r="F586" s="10"/>
      <c r="G586" s="11"/>
    </row>
    <row r="587" spans="1:7" s="1" customFormat="1" ht="22.5">
      <c r="A587" s="6" t="s">
        <v>988</v>
      </c>
      <c r="B587" s="73" t="s">
        <v>194</v>
      </c>
      <c r="C587" s="74" t="s">
        <v>25</v>
      </c>
      <c r="D587" s="75">
        <v>20</v>
      </c>
      <c r="E587" s="9"/>
      <c r="F587" s="10"/>
      <c r="G587" s="11"/>
    </row>
    <row r="588" spans="1:7" s="1" customFormat="1" ht="22.5">
      <c r="A588" s="6" t="s">
        <v>989</v>
      </c>
      <c r="B588" s="73" t="s">
        <v>195</v>
      </c>
      <c r="C588" s="74" t="s">
        <v>25</v>
      </c>
      <c r="D588" s="75">
        <v>5</v>
      </c>
      <c r="E588" s="9"/>
      <c r="F588" s="10"/>
      <c r="G588" s="11"/>
    </row>
    <row r="589" spans="1:7" s="1" customFormat="1" ht="33.75">
      <c r="A589" s="6" t="s">
        <v>990</v>
      </c>
      <c r="B589" s="73" t="s">
        <v>196</v>
      </c>
      <c r="C589" s="74" t="s">
        <v>25</v>
      </c>
      <c r="D589" s="75">
        <v>25</v>
      </c>
      <c r="E589" s="9"/>
      <c r="F589" s="10"/>
      <c r="G589" s="11"/>
    </row>
    <row r="590" spans="1:7" s="1" customFormat="1" ht="33.75">
      <c r="A590" s="6" t="s">
        <v>991</v>
      </c>
      <c r="B590" s="73" t="s">
        <v>197</v>
      </c>
      <c r="C590" s="74" t="s">
        <v>198</v>
      </c>
      <c r="D590" s="75">
        <v>19</v>
      </c>
      <c r="E590" s="9"/>
      <c r="F590" s="10"/>
      <c r="G590" s="11"/>
    </row>
    <row r="591" spans="1:7" s="1" customFormat="1" ht="33.75">
      <c r="A591" s="6" t="s">
        <v>992</v>
      </c>
      <c r="B591" s="73" t="s">
        <v>199</v>
      </c>
      <c r="C591" s="74" t="s">
        <v>198</v>
      </c>
      <c r="D591" s="75">
        <v>25</v>
      </c>
      <c r="E591" s="9"/>
      <c r="F591" s="10"/>
      <c r="G591" s="11"/>
    </row>
    <row r="592" spans="1:7" s="1" customFormat="1" ht="33.75">
      <c r="A592" s="6" t="s">
        <v>993</v>
      </c>
      <c r="B592" s="73" t="s">
        <v>200</v>
      </c>
      <c r="C592" s="74" t="s">
        <v>24</v>
      </c>
      <c r="D592" s="75">
        <v>69</v>
      </c>
      <c r="E592" s="9"/>
      <c r="F592" s="10"/>
      <c r="G592" s="11"/>
    </row>
    <row r="593" spans="1:31" s="1" customFormat="1" ht="22.5">
      <c r="A593" s="6" t="s">
        <v>994</v>
      </c>
      <c r="B593" s="73" t="s">
        <v>107</v>
      </c>
      <c r="C593" s="74" t="s">
        <v>18</v>
      </c>
      <c r="D593" s="75">
        <v>0.15</v>
      </c>
      <c r="E593" s="9"/>
      <c r="F593" s="10"/>
      <c r="G593" s="11"/>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s="1" customFormat="1" ht="67.5">
      <c r="A594" s="6" t="s">
        <v>995</v>
      </c>
      <c r="B594" s="73" t="s">
        <v>201</v>
      </c>
      <c r="C594" s="74" t="s">
        <v>25</v>
      </c>
      <c r="D594" s="75">
        <v>1</v>
      </c>
      <c r="E594" s="9"/>
      <c r="F594" s="10"/>
      <c r="G594" s="11"/>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s="68" customFormat="1">
      <c r="A595" s="18" t="s">
        <v>400</v>
      </c>
      <c r="B595" s="19" t="s">
        <v>202</v>
      </c>
      <c r="C595" s="20"/>
      <c r="D595" s="21"/>
      <c r="E595" s="66"/>
      <c r="F595" s="22"/>
      <c r="G595" s="66">
        <f>ROUND(SUM(G596:G606),2)</f>
        <v>0</v>
      </c>
    </row>
    <row r="596" spans="1:31" s="1" customFormat="1" ht="33.75">
      <c r="A596" s="6" t="s">
        <v>996</v>
      </c>
      <c r="B596" s="73" t="s">
        <v>203</v>
      </c>
      <c r="C596" s="74" t="s">
        <v>24</v>
      </c>
      <c r="D596" s="75">
        <v>10</v>
      </c>
      <c r="E596" s="9"/>
      <c r="F596" s="10"/>
      <c r="G596" s="11"/>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s="1" customFormat="1" ht="22.5">
      <c r="A597" s="6" t="s">
        <v>997</v>
      </c>
      <c r="B597" s="73" t="s">
        <v>204</v>
      </c>
      <c r="C597" s="74" t="s">
        <v>205</v>
      </c>
      <c r="D597" s="75">
        <v>10</v>
      </c>
      <c r="E597" s="9"/>
      <c r="F597" s="10"/>
      <c r="G597" s="11"/>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s="1" customFormat="1" ht="22.5">
      <c r="A598" s="6" t="s">
        <v>998</v>
      </c>
      <c r="B598" s="73" t="s">
        <v>206</v>
      </c>
      <c r="C598" s="74" t="s">
        <v>25</v>
      </c>
      <c r="D598" s="75">
        <v>7</v>
      </c>
      <c r="E598" s="9"/>
      <c r="F598" s="10"/>
      <c r="G598" s="11"/>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s="1" customFormat="1" ht="33.75">
      <c r="A599" s="6" t="s">
        <v>999</v>
      </c>
      <c r="B599" s="73" t="s">
        <v>207</v>
      </c>
      <c r="C599" s="74" t="s">
        <v>24</v>
      </c>
      <c r="D599" s="75">
        <v>70.2</v>
      </c>
      <c r="E599" s="9"/>
      <c r="F599" s="10"/>
      <c r="G599" s="11"/>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s="1" customFormat="1" ht="33.75">
      <c r="A600" s="6" t="s">
        <v>1000</v>
      </c>
      <c r="B600" s="73" t="s">
        <v>208</v>
      </c>
      <c r="C600" s="74" t="s">
        <v>24</v>
      </c>
      <c r="D600" s="75">
        <v>70.2</v>
      </c>
      <c r="E600" s="9"/>
      <c r="F600" s="10"/>
      <c r="G600" s="11"/>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s="1" customFormat="1" ht="33.75">
      <c r="A601" s="6" t="s">
        <v>1001</v>
      </c>
      <c r="B601" s="73" t="s">
        <v>209</v>
      </c>
      <c r="C601" s="74" t="s">
        <v>24</v>
      </c>
      <c r="D601" s="75">
        <v>70.2</v>
      </c>
      <c r="E601" s="9"/>
      <c r="F601" s="10"/>
      <c r="G601" s="11"/>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s="1" customFormat="1" ht="33.75">
      <c r="A602" s="6" t="s">
        <v>1002</v>
      </c>
      <c r="B602" s="73" t="s">
        <v>162</v>
      </c>
      <c r="C602" s="74" t="s">
        <v>24</v>
      </c>
      <c r="D602" s="75">
        <v>17</v>
      </c>
      <c r="E602" s="9"/>
      <c r="F602" s="10"/>
      <c r="G602" s="11"/>
    </row>
    <row r="603" spans="1:31" s="1" customFormat="1" ht="135">
      <c r="A603" s="6" t="s">
        <v>1003</v>
      </c>
      <c r="B603" s="73" t="s">
        <v>210</v>
      </c>
      <c r="C603" s="74" t="s">
        <v>25</v>
      </c>
      <c r="D603" s="75">
        <v>1</v>
      </c>
      <c r="E603" s="9"/>
      <c r="F603" s="10"/>
      <c r="G603" s="11"/>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s="1" customFormat="1" ht="78.75">
      <c r="A604" s="6" t="s">
        <v>1004</v>
      </c>
      <c r="B604" s="73" t="s">
        <v>211</v>
      </c>
      <c r="C604" s="74" t="s">
        <v>25</v>
      </c>
      <c r="D604" s="75">
        <v>5</v>
      </c>
      <c r="E604" s="9"/>
      <c r="F604" s="10"/>
      <c r="G604" s="11"/>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s="1" customFormat="1" ht="90">
      <c r="A605" s="6" t="s">
        <v>1005</v>
      </c>
      <c r="B605" s="73" t="s">
        <v>212</v>
      </c>
      <c r="C605" s="74" t="s">
        <v>25</v>
      </c>
      <c r="D605" s="75">
        <v>10</v>
      </c>
      <c r="E605" s="9"/>
      <c r="F605" s="10"/>
      <c r="G605" s="11"/>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s="1" customFormat="1" ht="33.75">
      <c r="A606" s="6" t="s">
        <v>1006</v>
      </c>
      <c r="B606" s="73" t="s">
        <v>213</v>
      </c>
      <c r="C606" s="74" t="s">
        <v>25</v>
      </c>
      <c r="D606" s="75">
        <v>17</v>
      </c>
      <c r="E606" s="9"/>
      <c r="F606" s="10"/>
      <c r="G606" s="11"/>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s="68" customFormat="1">
      <c r="A607" s="18" t="s">
        <v>401</v>
      </c>
      <c r="B607" s="19" t="s">
        <v>214</v>
      </c>
      <c r="C607" s="20"/>
      <c r="D607" s="21"/>
      <c r="E607" s="66"/>
      <c r="F607" s="22"/>
      <c r="G607" s="66">
        <f>ROUND(SUM(G608:G618),2)</f>
        <v>0</v>
      </c>
    </row>
    <row r="608" spans="1:31" s="69" customFormat="1" ht="33.75">
      <c r="A608" s="6" t="s">
        <v>1007</v>
      </c>
      <c r="B608" s="73" t="s">
        <v>34</v>
      </c>
      <c r="C608" s="74" t="s">
        <v>17</v>
      </c>
      <c r="D608" s="75">
        <v>1.99</v>
      </c>
      <c r="E608" s="9"/>
      <c r="F608" s="10"/>
      <c r="G608" s="11"/>
    </row>
    <row r="609" spans="1:7" s="69" customFormat="1" ht="33.75">
      <c r="A609" s="6" t="s">
        <v>1008</v>
      </c>
      <c r="B609" s="73" t="s">
        <v>102</v>
      </c>
      <c r="C609" s="74" t="s">
        <v>17</v>
      </c>
      <c r="D609" s="75">
        <v>0.2</v>
      </c>
      <c r="E609" s="9"/>
      <c r="F609" s="10"/>
      <c r="G609" s="11"/>
    </row>
    <row r="610" spans="1:7" s="69" customFormat="1" ht="33.75">
      <c r="A610" s="6" t="s">
        <v>1009</v>
      </c>
      <c r="B610" s="73" t="s">
        <v>35</v>
      </c>
      <c r="C610" s="74" t="s">
        <v>26</v>
      </c>
      <c r="D610" s="75">
        <v>43.44</v>
      </c>
      <c r="E610" s="9"/>
      <c r="F610" s="10"/>
      <c r="G610" s="11"/>
    </row>
    <row r="611" spans="1:7" s="69" customFormat="1" ht="22.5">
      <c r="A611" s="6" t="s">
        <v>1010</v>
      </c>
      <c r="B611" s="73" t="s">
        <v>41</v>
      </c>
      <c r="C611" s="74" t="s">
        <v>18</v>
      </c>
      <c r="D611" s="75">
        <v>0.26</v>
      </c>
      <c r="E611" s="9"/>
      <c r="F611" s="10"/>
      <c r="G611" s="11"/>
    </row>
    <row r="612" spans="1:7" s="69" customFormat="1" ht="56.25">
      <c r="A612" s="6" t="s">
        <v>1011</v>
      </c>
      <c r="B612" s="73" t="s">
        <v>215</v>
      </c>
      <c r="C612" s="74" t="s">
        <v>17</v>
      </c>
      <c r="D612" s="75">
        <v>1.95</v>
      </c>
      <c r="E612" s="9"/>
      <c r="F612" s="10"/>
      <c r="G612" s="11"/>
    </row>
    <row r="613" spans="1:7" s="69" customFormat="1" ht="33.75">
      <c r="A613" s="6" t="s">
        <v>1012</v>
      </c>
      <c r="B613" s="73" t="s">
        <v>216</v>
      </c>
      <c r="C613" s="74" t="s">
        <v>17</v>
      </c>
      <c r="D613" s="75">
        <v>4.8</v>
      </c>
      <c r="E613" s="9"/>
      <c r="F613" s="10"/>
      <c r="G613" s="11"/>
    </row>
    <row r="614" spans="1:7" s="69" customFormat="1" ht="33.75">
      <c r="A614" s="6" t="s">
        <v>1013</v>
      </c>
      <c r="B614" s="73" t="s">
        <v>217</v>
      </c>
      <c r="C614" s="74" t="s">
        <v>24</v>
      </c>
      <c r="D614" s="75">
        <v>3.4</v>
      </c>
      <c r="E614" s="9"/>
      <c r="F614" s="10"/>
      <c r="G614" s="11"/>
    </row>
    <row r="615" spans="1:7" s="69" customFormat="1" ht="33.75">
      <c r="A615" s="6" t="s">
        <v>1014</v>
      </c>
      <c r="B615" s="73" t="s">
        <v>218</v>
      </c>
      <c r="C615" s="74" t="s">
        <v>24</v>
      </c>
      <c r="D615" s="75">
        <v>6.8</v>
      </c>
      <c r="E615" s="9"/>
      <c r="F615" s="10"/>
      <c r="G615" s="11"/>
    </row>
    <row r="616" spans="1:7" s="69" customFormat="1" ht="33.75">
      <c r="A616" s="6" t="s">
        <v>1015</v>
      </c>
      <c r="B616" s="73" t="s">
        <v>219</v>
      </c>
      <c r="C616" s="74" t="s">
        <v>17</v>
      </c>
      <c r="D616" s="75">
        <v>4.8</v>
      </c>
      <c r="E616" s="9"/>
      <c r="F616" s="10"/>
      <c r="G616" s="11"/>
    </row>
    <row r="617" spans="1:7" s="69" customFormat="1" ht="45">
      <c r="A617" s="6" t="s">
        <v>1016</v>
      </c>
      <c r="B617" s="73" t="s">
        <v>220</v>
      </c>
      <c r="C617" s="74" t="s">
        <v>26</v>
      </c>
      <c r="D617" s="75">
        <v>49.05</v>
      </c>
      <c r="E617" s="9"/>
      <c r="F617" s="10"/>
      <c r="G617" s="11"/>
    </row>
    <row r="618" spans="1:7" s="69" customFormat="1" ht="56.25">
      <c r="A618" s="6" t="s">
        <v>1017</v>
      </c>
      <c r="B618" s="73" t="s">
        <v>221</v>
      </c>
      <c r="C618" s="74" t="s">
        <v>25</v>
      </c>
      <c r="D618" s="75">
        <v>1</v>
      </c>
      <c r="E618" s="9"/>
      <c r="F618" s="10"/>
      <c r="G618" s="11"/>
    </row>
    <row r="619" spans="1:7" s="1" customFormat="1">
      <c r="A619" s="3" t="s">
        <v>376</v>
      </c>
      <c r="B619" s="4" t="s">
        <v>464</v>
      </c>
      <c r="C619" s="4"/>
      <c r="D619" s="4"/>
      <c r="E619" s="4"/>
      <c r="F619" s="4"/>
      <c r="G619" s="5">
        <f>ROUND(SUM(G620:G633),2)</f>
        <v>0</v>
      </c>
    </row>
    <row r="620" spans="1:7" s="1" customFormat="1" ht="33.75">
      <c r="A620" s="6" t="s">
        <v>1018</v>
      </c>
      <c r="B620" s="7" t="s">
        <v>465</v>
      </c>
      <c r="C620" s="8" t="s">
        <v>18</v>
      </c>
      <c r="D620" s="67">
        <v>144.31</v>
      </c>
      <c r="E620" s="9"/>
      <c r="F620" s="10"/>
      <c r="G620" s="11"/>
    </row>
    <row r="621" spans="1:7" s="1" customFormat="1" ht="33.75">
      <c r="A621" s="6" t="s">
        <v>1019</v>
      </c>
      <c r="B621" s="7" t="s">
        <v>75</v>
      </c>
      <c r="C621" s="8" t="s">
        <v>17</v>
      </c>
      <c r="D621" s="67">
        <v>965.22</v>
      </c>
      <c r="E621" s="9"/>
      <c r="F621" s="10"/>
      <c r="G621" s="11"/>
    </row>
    <row r="622" spans="1:7" s="1" customFormat="1" ht="56.25">
      <c r="A622" s="6" t="s">
        <v>1020</v>
      </c>
      <c r="B622" s="7" t="s">
        <v>466</v>
      </c>
      <c r="C622" s="8" t="s">
        <v>18</v>
      </c>
      <c r="D622" s="67">
        <v>193.04</v>
      </c>
      <c r="E622" s="9"/>
      <c r="F622" s="10"/>
      <c r="G622" s="11"/>
    </row>
    <row r="623" spans="1:7" s="1" customFormat="1" ht="56.25">
      <c r="A623" s="6" t="s">
        <v>1021</v>
      </c>
      <c r="B623" s="7" t="s">
        <v>287</v>
      </c>
      <c r="C623" s="8" t="s">
        <v>18</v>
      </c>
      <c r="D623" s="67">
        <v>193.04</v>
      </c>
      <c r="E623" s="9"/>
      <c r="F623" s="10"/>
      <c r="G623" s="11"/>
    </row>
    <row r="624" spans="1:7" s="1" customFormat="1" ht="33.75">
      <c r="A624" s="6" t="s">
        <v>1022</v>
      </c>
      <c r="B624" s="7" t="s">
        <v>51</v>
      </c>
      <c r="C624" s="8" t="s">
        <v>17</v>
      </c>
      <c r="D624" s="67">
        <v>965.22</v>
      </c>
      <c r="E624" s="9"/>
      <c r="F624" s="10"/>
      <c r="G624" s="11"/>
    </row>
    <row r="625" spans="1:7" s="1" customFormat="1" ht="56.25">
      <c r="A625" s="6" t="s">
        <v>1023</v>
      </c>
      <c r="B625" s="7" t="s">
        <v>467</v>
      </c>
      <c r="C625" s="8" t="s">
        <v>17</v>
      </c>
      <c r="D625" s="67">
        <v>965.22</v>
      </c>
      <c r="E625" s="9"/>
      <c r="F625" s="10"/>
      <c r="G625" s="11"/>
    </row>
    <row r="626" spans="1:7" s="1" customFormat="1" ht="67.5">
      <c r="A626" s="6" t="s">
        <v>1024</v>
      </c>
      <c r="B626" s="7" t="s">
        <v>261</v>
      </c>
      <c r="C626" s="8" t="s">
        <v>25</v>
      </c>
      <c r="D626" s="67">
        <v>6</v>
      </c>
      <c r="E626" s="9"/>
      <c r="F626" s="10"/>
      <c r="G626" s="11"/>
    </row>
    <row r="627" spans="1:7" s="68" customFormat="1" ht="67.5">
      <c r="A627" s="6" t="s">
        <v>1025</v>
      </c>
      <c r="B627" s="7" t="s">
        <v>468</v>
      </c>
      <c r="C627" s="8" t="s">
        <v>25</v>
      </c>
      <c r="D627" s="67">
        <v>2</v>
      </c>
      <c r="E627" s="9"/>
      <c r="F627" s="10"/>
      <c r="G627" s="11"/>
    </row>
    <row r="628" spans="1:7" s="68" customFormat="1" ht="45">
      <c r="A628" s="6" t="s">
        <v>1026</v>
      </c>
      <c r="B628" s="7" t="s">
        <v>469</v>
      </c>
      <c r="C628" s="8" t="s">
        <v>17</v>
      </c>
      <c r="D628" s="67">
        <v>2.1</v>
      </c>
      <c r="E628" s="9"/>
      <c r="F628" s="10"/>
      <c r="G628" s="11"/>
    </row>
    <row r="629" spans="1:7" s="68" customFormat="1" ht="45">
      <c r="A629" s="6" t="s">
        <v>1027</v>
      </c>
      <c r="B629" s="7" t="s">
        <v>470</v>
      </c>
      <c r="C629" s="8" t="s">
        <v>25</v>
      </c>
      <c r="D629" s="67">
        <v>2</v>
      </c>
      <c r="E629" s="9"/>
      <c r="F629" s="10"/>
      <c r="G629" s="11"/>
    </row>
    <row r="630" spans="1:7" s="68" customFormat="1" ht="33.75">
      <c r="A630" s="6" t="s">
        <v>1028</v>
      </c>
      <c r="B630" s="7" t="s">
        <v>471</v>
      </c>
      <c r="C630" s="8" t="s">
        <v>26</v>
      </c>
      <c r="D630" s="67">
        <v>42.5</v>
      </c>
      <c r="E630" s="9"/>
      <c r="F630" s="10"/>
      <c r="G630" s="11"/>
    </row>
    <row r="631" spans="1:7" s="68" customFormat="1" ht="22.5">
      <c r="A631" s="6" t="s">
        <v>1029</v>
      </c>
      <c r="B631" s="7" t="s">
        <v>472</v>
      </c>
      <c r="C631" s="8" t="s">
        <v>18</v>
      </c>
      <c r="D631" s="67">
        <v>0.95</v>
      </c>
      <c r="E631" s="9"/>
      <c r="F631" s="10"/>
      <c r="G631" s="11"/>
    </row>
    <row r="632" spans="1:7" s="1" customFormat="1" ht="33.75">
      <c r="A632" s="6" t="s">
        <v>1030</v>
      </c>
      <c r="B632" s="7" t="s">
        <v>73</v>
      </c>
      <c r="C632" s="8" t="s">
        <v>18</v>
      </c>
      <c r="D632" s="67">
        <v>193.04</v>
      </c>
      <c r="E632" s="9"/>
      <c r="F632" s="10"/>
      <c r="G632" s="11"/>
    </row>
    <row r="633" spans="1:7" s="1" customFormat="1" ht="33.75">
      <c r="A633" s="6" t="s">
        <v>1031</v>
      </c>
      <c r="B633" s="7" t="s">
        <v>74</v>
      </c>
      <c r="C633" s="8" t="s">
        <v>19</v>
      </c>
      <c r="D633" s="67">
        <v>4632.96</v>
      </c>
      <c r="E633" s="9"/>
      <c r="F633" s="10"/>
      <c r="G633" s="11"/>
    </row>
    <row r="634" spans="1:7">
      <c r="A634" s="3" t="s">
        <v>473</v>
      </c>
      <c r="B634" s="17" t="s">
        <v>239</v>
      </c>
      <c r="C634" s="14"/>
      <c r="D634" s="15"/>
      <c r="E634" s="15"/>
      <c r="F634" s="15"/>
      <c r="G634" s="5">
        <f>ROUND(SUM(G635),2)</f>
        <v>0</v>
      </c>
    </row>
    <row r="635" spans="1:7" s="1" customFormat="1" ht="22.5">
      <c r="A635" s="6" t="s">
        <v>1032</v>
      </c>
      <c r="B635" s="73" t="s">
        <v>240</v>
      </c>
      <c r="C635" s="74" t="s">
        <v>17</v>
      </c>
      <c r="D635" s="75">
        <v>10045.749999999998</v>
      </c>
      <c r="E635" s="9"/>
      <c r="F635" s="16"/>
      <c r="G635" s="11"/>
    </row>
    <row r="636" spans="1:7" s="37" customFormat="1">
      <c r="A636" s="40"/>
      <c r="B636" s="41"/>
      <c r="C636" s="42"/>
      <c r="D636" s="43"/>
      <c r="E636" s="39"/>
      <c r="F636" s="39"/>
      <c r="G636" s="44"/>
    </row>
    <row r="637" spans="1:7" s="37" customFormat="1">
      <c r="A637" s="40"/>
      <c r="B637" s="41"/>
      <c r="C637" s="42"/>
      <c r="D637" s="43"/>
      <c r="E637" s="39"/>
      <c r="F637" s="39"/>
      <c r="G637" s="44"/>
    </row>
    <row r="638" spans="1:7" s="37" customFormat="1">
      <c r="A638" s="40"/>
      <c r="B638" s="41"/>
      <c r="C638" s="42"/>
      <c r="D638" s="43"/>
      <c r="E638" s="39"/>
      <c r="F638" s="39"/>
      <c r="G638" s="44"/>
    </row>
    <row r="639" spans="1:7">
      <c r="A639" s="3"/>
      <c r="B639" s="17" t="s">
        <v>1033</v>
      </c>
      <c r="C639" s="14"/>
      <c r="D639" s="15"/>
      <c r="E639" s="15"/>
      <c r="F639" s="15"/>
      <c r="G639" s="5"/>
    </row>
    <row r="640" spans="1:7" s="37" customFormat="1" ht="24">
      <c r="A640" s="40"/>
      <c r="B640" s="120" t="str">
        <f>+B5</f>
        <v>Rehabilitación de la Unidad Deportiva la Primavera y obras complementarias, ubicada en calle Enrique E. Faudón, la Primavera, Municipio de Zapopan, Jalisco</v>
      </c>
      <c r="C640" s="42"/>
      <c r="D640" s="43"/>
      <c r="E640" s="39"/>
      <c r="F640" s="39"/>
      <c r="G640" s="44"/>
    </row>
    <row r="641" spans="1:7" s="37" customFormat="1">
      <c r="A641" s="40"/>
      <c r="B641" s="41"/>
      <c r="C641" s="42"/>
      <c r="D641" s="43"/>
      <c r="E641" s="39"/>
      <c r="F641" s="39"/>
      <c r="G641" s="44"/>
    </row>
    <row r="642" spans="1:7" s="37" customFormat="1">
      <c r="A642" s="40"/>
      <c r="B642" s="41"/>
      <c r="C642" s="42"/>
      <c r="D642" s="43"/>
      <c r="E642" s="39"/>
      <c r="F642" s="39"/>
      <c r="G642" s="44"/>
    </row>
    <row r="643" spans="1:7" s="37" customFormat="1">
      <c r="A643" s="38" t="str">
        <f>+A16</f>
        <v>A</v>
      </c>
      <c r="B643" s="71" t="str">
        <f>+B16</f>
        <v>PRELIMINARES</v>
      </c>
      <c r="C643" s="71"/>
      <c r="D643" s="71"/>
      <c r="E643" s="71"/>
      <c r="F643" s="39"/>
      <c r="G643" s="119">
        <f>+G16</f>
        <v>0</v>
      </c>
    </row>
    <row r="644" spans="1:7" s="37" customFormat="1">
      <c r="A644" s="38" t="str">
        <f>+A45</f>
        <v xml:space="preserve">B </v>
      </c>
      <c r="B644" s="95" t="str">
        <f>+B45</f>
        <v>BANQUETAS, CRUCES PEATONALES Y ACCESIBILIDAD UNIVERSAL</v>
      </c>
      <c r="C644" s="95"/>
      <c r="D644" s="95"/>
      <c r="E644" s="95"/>
      <c r="F644" s="39"/>
      <c r="G644" s="119">
        <f>+G45</f>
        <v>0</v>
      </c>
    </row>
    <row r="645" spans="1:7" s="37" customFormat="1">
      <c r="A645" s="38" t="str">
        <f>+A66</f>
        <v xml:space="preserve">C </v>
      </c>
      <c r="B645" s="95" t="str">
        <f>+B66</f>
        <v>SEÑALAMIENTO  VERTICAL</v>
      </c>
      <c r="C645" s="95"/>
      <c r="D645" s="95"/>
      <c r="E645" s="95"/>
      <c r="F645" s="39"/>
      <c r="G645" s="119">
        <f>+G66</f>
        <v>0</v>
      </c>
    </row>
    <row r="646" spans="1:7" s="37" customFormat="1">
      <c r="A646" s="38" t="str">
        <f>+A70</f>
        <v>D</v>
      </c>
      <c r="B646" s="95" t="str">
        <f>+B70</f>
        <v>INGRESO PRINCIPAL Y CASETA DE SEGURIDAD</v>
      </c>
      <c r="C646" s="95"/>
      <c r="D646" s="95"/>
      <c r="E646" s="95"/>
      <c r="F646" s="39"/>
      <c r="G646" s="119">
        <f>+G70</f>
        <v>0</v>
      </c>
    </row>
    <row r="647" spans="1:7" s="37" customFormat="1">
      <c r="A647" s="40" t="str">
        <f>+A71</f>
        <v>D1</v>
      </c>
      <c r="B647" s="41" t="str">
        <f>+B71</f>
        <v>MURO DE CONCRETO</v>
      </c>
      <c r="C647" s="42"/>
      <c r="D647" s="43"/>
      <c r="E647" s="39"/>
      <c r="F647" s="39"/>
      <c r="G647" s="115">
        <f>+G71</f>
        <v>0</v>
      </c>
    </row>
    <row r="648" spans="1:7" s="37" customFormat="1">
      <c r="A648" s="40" t="str">
        <f>+A83</f>
        <v>D2</v>
      </c>
      <c r="B648" s="41" t="str">
        <f>+B83</f>
        <v>PORTÓN DE HERRERÍA</v>
      </c>
      <c r="C648" s="42"/>
      <c r="D648" s="43"/>
      <c r="E648" s="39"/>
      <c r="F648" s="39"/>
      <c r="G648" s="115">
        <f>+G83</f>
        <v>0</v>
      </c>
    </row>
    <row r="649" spans="1:7" s="37" customFormat="1">
      <c r="A649" s="40" t="str">
        <f>+A93</f>
        <v>D3</v>
      </c>
      <c r="B649" s="41" t="str">
        <f>+B93</f>
        <v>PLACA CONMEMORATIVA</v>
      </c>
      <c r="C649" s="42"/>
      <c r="D649" s="43"/>
      <c r="E649" s="39"/>
      <c r="F649" s="39"/>
      <c r="G649" s="115">
        <f>+G93</f>
        <v>0</v>
      </c>
    </row>
    <row r="650" spans="1:7" s="37" customFormat="1">
      <c r="A650" s="40" t="str">
        <f>+A96</f>
        <v>D4</v>
      </c>
      <c r="B650" s="41" t="str">
        <f>+B96</f>
        <v>CUBIERTA ESTRUCTURAL DEL INGRESO</v>
      </c>
      <c r="C650" s="42"/>
      <c r="D650" s="43"/>
      <c r="E650" s="39"/>
      <c r="F650" s="39"/>
      <c r="G650" s="115">
        <f>+G96</f>
        <v>0</v>
      </c>
    </row>
    <row r="651" spans="1:7" s="37" customFormat="1">
      <c r="A651" s="40" t="str">
        <f>+A101</f>
        <v>D5</v>
      </c>
      <c r="B651" s="41" t="str">
        <f>+B101</f>
        <v>CASETA DE VIGILANCIA</v>
      </c>
      <c r="C651" s="42"/>
      <c r="D651" s="43"/>
      <c r="E651" s="39"/>
      <c r="F651" s="39"/>
      <c r="G651" s="115">
        <f>+G101</f>
        <v>0</v>
      </c>
    </row>
    <row r="652" spans="1:7" s="37" customFormat="1">
      <c r="A652" s="38" t="str">
        <f>+A150</f>
        <v>E</v>
      </c>
      <c r="B652" s="95" t="str">
        <f>+B150</f>
        <v>ANDADORES</v>
      </c>
      <c r="C652" s="95"/>
      <c r="D652" s="95"/>
      <c r="E652" s="95"/>
      <c r="F652" s="39"/>
      <c r="G652" s="119">
        <f>+G150</f>
        <v>0</v>
      </c>
    </row>
    <row r="653" spans="1:7" s="37" customFormat="1">
      <c r="A653" s="40" t="str">
        <f>+A151</f>
        <v>E1</v>
      </c>
      <c r="B653" s="41" t="str">
        <f>+B151</f>
        <v>EXCAVACIONES Y RELLENOS</v>
      </c>
      <c r="C653" s="42"/>
      <c r="D653" s="43"/>
      <c r="E653" s="39"/>
      <c r="F653" s="39"/>
      <c r="G653" s="115">
        <f>+G151</f>
        <v>0</v>
      </c>
    </row>
    <row r="654" spans="1:7" s="37" customFormat="1">
      <c r="A654" s="40" t="str">
        <f>+A157</f>
        <v>E2</v>
      </c>
      <c r="B654" s="41" t="str">
        <f>+B157</f>
        <v>MURO DE CONTENCIÓN</v>
      </c>
      <c r="C654" s="42"/>
      <c r="D654" s="43"/>
      <c r="E654" s="39"/>
      <c r="F654" s="39"/>
      <c r="G654" s="115">
        <f>+G157</f>
        <v>0</v>
      </c>
    </row>
    <row r="655" spans="1:7" s="37" customFormat="1">
      <c r="A655" s="40" t="str">
        <f>+A164</f>
        <v>E3</v>
      </c>
      <c r="B655" s="41" t="str">
        <f>+B164</f>
        <v>FORJADO DE ESCALONES</v>
      </c>
      <c r="C655" s="42"/>
      <c r="D655" s="43"/>
      <c r="E655" s="39"/>
      <c r="F655" s="39"/>
      <c r="G655" s="115">
        <f>+G164</f>
        <v>0</v>
      </c>
    </row>
    <row r="656" spans="1:7" s="37" customFormat="1">
      <c r="A656" s="40" t="str">
        <f>+A168</f>
        <v>E4</v>
      </c>
      <c r="B656" s="41" t="str">
        <f>+B168</f>
        <v>PISOS DE CONCRETO</v>
      </c>
      <c r="C656" s="42"/>
      <c r="D656" s="43"/>
      <c r="E656" s="39"/>
      <c r="F656" s="39"/>
      <c r="G656" s="115">
        <f>+G168</f>
        <v>0</v>
      </c>
    </row>
    <row r="657" spans="1:7" s="37" customFormat="1">
      <c r="A657" s="40" t="str">
        <f>+A173</f>
        <v>E5</v>
      </c>
      <c r="B657" s="41" t="str">
        <f>+B173</f>
        <v>MOBILIARIO</v>
      </c>
      <c r="C657" s="42"/>
      <c r="D657" s="43"/>
      <c r="E657" s="39"/>
      <c r="F657" s="39"/>
      <c r="G657" s="115">
        <f>+G173</f>
        <v>0</v>
      </c>
    </row>
    <row r="658" spans="1:7" s="37" customFormat="1">
      <c r="A658" s="38" t="str">
        <f>+A175</f>
        <v xml:space="preserve">F </v>
      </c>
      <c r="B658" s="95" t="str">
        <f>+B175</f>
        <v>RAMPAS DE ACCESO UNIVERSAL</v>
      </c>
      <c r="C658" s="95"/>
      <c r="D658" s="95"/>
      <c r="E658" s="95"/>
      <c r="F658" s="39"/>
      <c r="G658" s="119">
        <f>+G175</f>
        <v>0</v>
      </c>
    </row>
    <row r="659" spans="1:7" s="37" customFormat="1">
      <c r="A659" s="40" t="str">
        <f>+A176</f>
        <v>F1</v>
      </c>
      <c r="B659" s="41" t="str">
        <f>+B176</f>
        <v>EXCAVACIONES Y RELLENOS</v>
      </c>
      <c r="C659" s="42"/>
      <c r="D659" s="43"/>
      <c r="E659" s="39"/>
      <c r="F659" s="39"/>
      <c r="G659" s="115">
        <f>+G176</f>
        <v>0</v>
      </c>
    </row>
    <row r="660" spans="1:7" s="37" customFormat="1">
      <c r="A660" s="40" t="str">
        <f>+A183</f>
        <v>F2</v>
      </c>
      <c r="B660" s="41" t="str">
        <f>+B183</f>
        <v>MUROS DE CONTENCIÓN</v>
      </c>
      <c r="C660" s="42"/>
      <c r="D660" s="43"/>
      <c r="E660" s="39"/>
      <c r="F660" s="39"/>
      <c r="G660" s="115">
        <f>+G183</f>
        <v>0</v>
      </c>
    </row>
    <row r="661" spans="1:7" s="37" customFormat="1">
      <c r="A661" s="40" t="str">
        <f>+A196</f>
        <v>F3</v>
      </c>
      <c r="B661" s="41" t="str">
        <f>+B196</f>
        <v>PISOS DE CONCRETO</v>
      </c>
      <c r="C661" s="42"/>
      <c r="D661" s="43"/>
      <c r="E661" s="39"/>
      <c r="F661" s="39"/>
      <c r="G661" s="115">
        <f>+G196</f>
        <v>0</v>
      </c>
    </row>
    <row r="662" spans="1:7" s="37" customFormat="1">
      <c r="A662" s="40" t="str">
        <f>+A201</f>
        <v>F4</v>
      </c>
      <c r="B662" s="41" t="str">
        <f>+B201</f>
        <v>BARANDALES</v>
      </c>
      <c r="C662" s="42"/>
      <c r="D662" s="43"/>
      <c r="E662" s="39"/>
      <c r="F662" s="39"/>
      <c r="G662" s="115">
        <f>+G201</f>
        <v>0</v>
      </c>
    </row>
    <row r="663" spans="1:7" s="37" customFormat="1">
      <c r="A663" s="72" t="str">
        <f>+A203</f>
        <v>G</v>
      </c>
      <c r="B663" s="95" t="str">
        <f>+B203</f>
        <v>REHABILITACIÓN DE CERCADO PERIMETRAL</v>
      </c>
      <c r="C663" s="95"/>
      <c r="D663" s="95"/>
      <c r="E663" s="95"/>
      <c r="F663" s="39"/>
      <c r="G663" s="119">
        <f>+G203</f>
        <v>0</v>
      </c>
    </row>
    <row r="664" spans="1:7" s="37" customFormat="1">
      <c r="A664" s="40" t="str">
        <f>+A204</f>
        <v>G1</v>
      </c>
      <c r="B664" s="41" t="str">
        <f>+B204</f>
        <v>EXCAVACIONES Y RELLENOS</v>
      </c>
      <c r="C664" s="42"/>
      <c r="D664" s="43"/>
      <c r="E664" s="39"/>
      <c r="F664" s="39"/>
      <c r="G664" s="115">
        <f>+G204</f>
        <v>0</v>
      </c>
    </row>
    <row r="665" spans="1:7" s="37" customFormat="1">
      <c r="A665" s="40" t="str">
        <f>+A209</f>
        <v>G2</v>
      </c>
      <c r="B665" s="41" t="str">
        <f>+B209</f>
        <v>MURO DE MAMPOSTERÍA</v>
      </c>
      <c r="C665" s="42"/>
      <c r="D665" s="43"/>
      <c r="E665" s="39"/>
      <c r="F665" s="39"/>
      <c r="G665" s="115">
        <f>+G209</f>
        <v>0</v>
      </c>
    </row>
    <row r="666" spans="1:7" s="37" customFormat="1">
      <c r="A666" s="40" t="str">
        <f>+A218</f>
        <v>G3</v>
      </c>
      <c r="B666" s="41" t="str">
        <f>+B218</f>
        <v>HERRERÍA</v>
      </c>
      <c r="C666" s="42"/>
      <c r="D666" s="43"/>
      <c r="E666" s="39"/>
      <c r="F666" s="39"/>
      <c r="G666" s="115">
        <f>+G218</f>
        <v>0</v>
      </c>
    </row>
    <row r="667" spans="1:7" s="37" customFormat="1">
      <c r="A667" s="38" t="str">
        <f>+A221</f>
        <v xml:space="preserve">H </v>
      </c>
      <c r="B667" s="95" t="str">
        <f>+B221</f>
        <v>CONSTRUCCIÓN Y REHABILITACIÓN DE MUROS COLINDANTES</v>
      </c>
      <c r="C667" s="95"/>
      <c r="D667" s="95"/>
      <c r="E667" s="95"/>
      <c r="F667" s="39"/>
      <c r="G667" s="119">
        <f>+G221</f>
        <v>0</v>
      </c>
    </row>
    <row r="668" spans="1:7" s="37" customFormat="1">
      <c r="A668" s="40" t="str">
        <f>+A222</f>
        <v>H1</v>
      </c>
      <c r="B668" s="41" t="str">
        <f>+B222</f>
        <v>EXCAVACIONES Y RELLENOS</v>
      </c>
      <c r="C668" s="42"/>
      <c r="D668" s="43"/>
      <c r="E668" s="39"/>
      <c r="F668" s="39"/>
      <c r="G668" s="115">
        <f>+G222</f>
        <v>0</v>
      </c>
    </row>
    <row r="669" spans="1:7" s="37" customFormat="1">
      <c r="A669" s="40" t="str">
        <f>+A228</f>
        <v>H2</v>
      </c>
      <c r="B669" s="41" t="str">
        <f>+B228</f>
        <v>CIMENTACIÓN</v>
      </c>
      <c r="C669" s="42"/>
      <c r="D669" s="43"/>
      <c r="E669" s="39"/>
      <c r="F669" s="39"/>
      <c r="G669" s="115">
        <f>+G228</f>
        <v>0</v>
      </c>
    </row>
    <row r="670" spans="1:7" s="37" customFormat="1">
      <c r="A670" s="40" t="str">
        <f>+A233</f>
        <v>H3</v>
      </c>
      <c r="B670" s="76" t="str">
        <f>+B233</f>
        <v>MURO</v>
      </c>
      <c r="C670" s="42"/>
      <c r="D670" s="43"/>
      <c r="E670" s="39"/>
      <c r="F670" s="39"/>
      <c r="G670" s="115">
        <f>+G233</f>
        <v>0</v>
      </c>
    </row>
    <row r="671" spans="1:7" s="37" customFormat="1">
      <c r="A671" s="38" t="str">
        <f>+A243</f>
        <v>I</v>
      </c>
      <c r="B671" s="95" t="str">
        <f>+B243</f>
        <v>ÁREA DE PÍCNIC</v>
      </c>
      <c r="C671" s="95"/>
      <c r="D671" s="95"/>
      <c r="E671" s="95"/>
      <c r="F671" s="39"/>
      <c r="G671" s="119">
        <f>+G243</f>
        <v>0</v>
      </c>
    </row>
    <row r="672" spans="1:7" s="37" customFormat="1">
      <c r="A672" s="40" t="str">
        <f>+A244</f>
        <v>I1</v>
      </c>
      <c r="B672" s="41" t="str">
        <f>+B244</f>
        <v>EXCAVACIONES Y RELLENOS</v>
      </c>
      <c r="C672" s="42"/>
      <c r="D672" s="43"/>
      <c r="E672" s="39"/>
      <c r="F672" s="39"/>
      <c r="G672" s="115">
        <f>+G244</f>
        <v>0</v>
      </c>
    </row>
    <row r="673" spans="1:7" s="37" customFormat="1">
      <c r="A673" s="40" t="str">
        <f>+A250</f>
        <v>I2</v>
      </c>
      <c r="B673" s="41" t="str">
        <f>+B250</f>
        <v>PISO DE CONCRETO</v>
      </c>
      <c r="C673" s="42"/>
      <c r="D673" s="43"/>
      <c r="E673" s="39"/>
      <c r="F673" s="39"/>
      <c r="G673" s="115">
        <f>+G250</f>
        <v>0</v>
      </c>
    </row>
    <row r="674" spans="1:7" s="37" customFormat="1">
      <c r="A674" s="40" t="str">
        <f>+A255</f>
        <v>I3</v>
      </c>
      <c r="B674" s="41" t="str">
        <f>+B255</f>
        <v>MOBILIARIO</v>
      </c>
      <c r="C674" s="42"/>
      <c r="D674" s="43"/>
      <c r="E674" s="39"/>
      <c r="F674" s="39"/>
      <c r="G674" s="115">
        <f>+G255</f>
        <v>0</v>
      </c>
    </row>
    <row r="675" spans="1:7" s="37" customFormat="1">
      <c r="A675" s="38" t="str">
        <f>+A263</f>
        <v>J</v>
      </c>
      <c r="B675" s="95" t="str">
        <f>+B263</f>
        <v>ÁREA DE JUEGOS INFANTILES</v>
      </c>
      <c r="C675" s="95"/>
      <c r="D675" s="95"/>
      <c r="E675" s="95"/>
      <c r="F675" s="39"/>
      <c r="G675" s="119">
        <f>+G263</f>
        <v>0</v>
      </c>
    </row>
    <row r="676" spans="1:7" s="37" customFormat="1">
      <c r="A676" s="40" t="str">
        <f>+A264</f>
        <v>J1</v>
      </c>
      <c r="B676" s="41" t="str">
        <f>+B264</f>
        <v>EXCAVACIONES Y RELLENOS</v>
      </c>
      <c r="C676" s="42"/>
      <c r="D676" s="43"/>
      <c r="E676" s="39"/>
      <c r="F676" s="39"/>
      <c r="G676" s="115">
        <f>+G264</f>
        <v>0</v>
      </c>
    </row>
    <row r="677" spans="1:7" s="37" customFormat="1">
      <c r="A677" s="40" t="str">
        <f>+A270</f>
        <v>J2</v>
      </c>
      <c r="B677" s="41" t="str">
        <f>+B270</f>
        <v>PISO AMORTIGUANTE</v>
      </c>
      <c r="C677" s="42"/>
      <c r="D677" s="43"/>
      <c r="E677" s="39"/>
      <c r="F677" s="39"/>
      <c r="G677" s="115">
        <f>+G270</f>
        <v>0</v>
      </c>
    </row>
    <row r="678" spans="1:7" s="37" customFormat="1">
      <c r="A678" s="40" t="str">
        <f>+A275</f>
        <v>J3</v>
      </c>
      <c r="B678" s="41" t="str">
        <f>+B275</f>
        <v>MOBILIARIO</v>
      </c>
      <c r="C678" s="42"/>
      <c r="D678" s="43"/>
      <c r="E678" s="39"/>
      <c r="F678" s="39"/>
      <c r="G678" s="115">
        <f>+G275</f>
        <v>0</v>
      </c>
    </row>
    <row r="679" spans="1:7" s="37" customFormat="1">
      <c r="A679" s="38" t="str">
        <f>+A279</f>
        <v>K</v>
      </c>
      <c r="B679" s="95" t="str">
        <f>+B279</f>
        <v>ÁREA DE CALISTENIA</v>
      </c>
      <c r="C679" s="95"/>
      <c r="D679" s="95"/>
      <c r="E679" s="95"/>
      <c r="F679" s="39"/>
      <c r="G679" s="119">
        <f>+G279</f>
        <v>0</v>
      </c>
    </row>
    <row r="680" spans="1:7" s="37" customFormat="1">
      <c r="A680" s="40" t="str">
        <f>+A280</f>
        <v>K1</v>
      </c>
      <c r="B680" s="41" t="str">
        <f>+B280</f>
        <v>EXCAVACIONES Y RELLENOS</v>
      </c>
      <c r="C680" s="42"/>
      <c r="D680" s="43"/>
      <c r="E680" s="39"/>
      <c r="F680" s="39"/>
      <c r="G680" s="115">
        <f>+G280</f>
        <v>0</v>
      </c>
    </row>
    <row r="681" spans="1:7" s="37" customFormat="1">
      <c r="A681" s="40" t="str">
        <f>+A286</f>
        <v>K2</v>
      </c>
      <c r="B681" s="41" t="str">
        <f>+B286</f>
        <v>PISO DE CONCRETO</v>
      </c>
      <c r="C681" s="42"/>
      <c r="D681" s="43"/>
      <c r="E681" s="39"/>
      <c r="F681" s="39"/>
      <c r="G681" s="115">
        <f>+G286</f>
        <v>0</v>
      </c>
    </row>
    <row r="682" spans="1:7" s="37" customFormat="1">
      <c r="A682" s="40" t="str">
        <f>+A291</f>
        <v>K3</v>
      </c>
      <c r="B682" s="41" t="str">
        <f>+B291</f>
        <v>MOBILIARIO</v>
      </c>
      <c r="C682" s="42"/>
      <c r="D682" s="43"/>
      <c r="E682" s="39"/>
      <c r="F682" s="39"/>
      <c r="G682" s="115">
        <f>+G291</f>
        <v>0</v>
      </c>
    </row>
    <row r="683" spans="1:7" s="37" customFormat="1">
      <c r="A683" s="38" t="str">
        <f>+A304</f>
        <v>L</v>
      </c>
      <c r="B683" s="95" t="str">
        <f>+B304</f>
        <v>PISTA DE TROTE</v>
      </c>
      <c r="C683" s="95"/>
      <c r="D683" s="95"/>
      <c r="E683" s="95"/>
      <c r="F683" s="39"/>
      <c r="G683" s="119">
        <f>+G304</f>
        <v>0</v>
      </c>
    </row>
    <row r="684" spans="1:7" s="37" customFormat="1">
      <c r="A684" s="40" t="str">
        <f>+A305</f>
        <v>L1</v>
      </c>
      <c r="B684" s="41" t="str">
        <f>+B305</f>
        <v>EXCAVACIONES Y RELLENOS</v>
      </c>
      <c r="C684" s="42"/>
      <c r="D684" s="43"/>
      <c r="E684" s="39"/>
      <c r="F684" s="39"/>
      <c r="G684" s="115">
        <f>+G305</f>
        <v>0</v>
      </c>
    </row>
    <row r="685" spans="1:7" s="37" customFormat="1">
      <c r="A685" s="40" t="str">
        <f>+A312</f>
        <v>L2</v>
      </c>
      <c r="B685" s="41" t="str">
        <f>+B312</f>
        <v>CARPETA ASFÁLTICA</v>
      </c>
      <c r="C685" s="42"/>
      <c r="D685" s="43"/>
      <c r="E685" s="39"/>
      <c r="F685" s="39"/>
      <c r="G685" s="115">
        <f>+G312</f>
        <v>0</v>
      </c>
    </row>
    <row r="686" spans="1:7" s="37" customFormat="1">
      <c r="A686" s="40" t="str">
        <f>+A316</f>
        <v>L3</v>
      </c>
      <c r="B686" s="41" t="str">
        <f>+B316</f>
        <v>SEÑALAMIENTO HORIZONTAL</v>
      </c>
      <c r="C686" s="42"/>
      <c r="D686" s="43"/>
      <c r="E686" s="39"/>
      <c r="F686" s="39"/>
      <c r="G686" s="115">
        <f>+G316</f>
        <v>0</v>
      </c>
    </row>
    <row r="687" spans="1:7" s="37" customFormat="1">
      <c r="A687" s="38" t="str">
        <f>+A318</f>
        <v>M</v>
      </c>
      <c r="B687" s="95" t="str">
        <f>+B318</f>
        <v>CANCHA DE USOS MÚLTIPLES</v>
      </c>
      <c r="C687" s="95"/>
      <c r="D687" s="95"/>
      <c r="E687" s="95"/>
      <c r="F687" s="39"/>
      <c r="G687" s="119">
        <f>+G318</f>
        <v>0</v>
      </c>
    </row>
    <row r="688" spans="1:7" s="37" customFormat="1">
      <c r="A688" s="40" t="str">
        <f>+A319</f>
        <v>M1</v>
      </c>
      <c r="B688" s="41" t="str">
        <f>+B319</f>
        <v>EXCAVACIONES Y RELLENOS</v>
      </c>
      <c r="C688" s="42"/>
      <c r="D688" s="43"/>
      <c r="E688" s="39"/>
      <c r="F688" s="39"/>
      <c r="G688" s="115">
        <f>+G319</f>
        <v>0</v>
      </c>
    </row>
    <row r="689" spans="1:7" s="37" customFormat="1">
      <c r="A689" s="40" t="str">
        <f>+A325</f>
        <v>M2</v>
      </c>
      <c r="B689" s="41" t="str">
        <f>+B325</f>
        <v>MURO DE CONTENCIÓN</v>
      </c>
      <c r="C689" s="42"/>
      <c r="D689" s="43"/>
      <c r="E689" s="39"/>
      <c r="F689" s="39"/>
      <c r="G689" s="115">
        <f>+G325</f>
        <v>0</v>
      </c>
    </row>
    <row r="690" spans="1:7" s="37" customFormat="1">
      <c r="A690" s="40" t="str">
        <f>+A332</f>
        <v>M3</v>
      </c>
      <c r="B690" s="41" t="str">
        <f>+B332</f>
        <v>LOSA DE CONCRETO</v>
      </c>
      <c r="C690" s="42"/>
      <c r="D690" s="43"/>
      <c r="E690" s="39"/>
      <c r="F690" s="39"/>
      <c r="G690" s="115">
        <f>+G332</f>
        <v>0</v>
      </c>
    </row>
    <row r="691" spans="1:7" s="37" customFormat="1">
      <c r="A691" s="40" t="str">
        <f>+A340</f>
        <v>M4</v>
      </c>
      <c r="B691" s="41" t="str">
        <f>+B340</f>
        <v>REJILLA PLUVIAL</v>
      </c>
      <c r="C691" s="42"/>
      <c r="D691" s="43"/>
      <c r="E691" s="39"/>
      <c r="F691" s="39"/>
      <c r="G691" s="115">
        <f>+G340</f>
        <v>0</v>
      </c>
    </row>
    <row r="692" spans="1:7" s="37" customFormat="1">
      <c r="A692" s="40" t="str">
        <f>+A344</f>
        <v>M5</v>
      </c>
      <c r="B692" s="41" t="str">
        <f>+B344</f>
        <v>RED DE VOLEIBOL</v>
      </c>
      <c r="C692" s="42"/>
      <c r="D692" s="43"/>
      <c r="E692" s="39"/>
      <c r="F692" s="39"/>
      <c r="G692" s="115">
        <f>+G344</f>
        <v>0</v>
      </c>
    </row>
    <row r="693" spans="1:7" s="37" customFormat="1">
      <c r="A693" s="40" t="str">
        <f>+A347</f>
        <v>M6</v>
      </c>
      <c r="B693" s="41" t="str">
        <f>+B347</f>
        <v>MOBILIARIO</v>
      </c>
      <c r="C693" s="42"/>
      <c r="D693" s="43"/>
      <c r="E693" s="39"/>
      <c r="F693" s="39"/>
      <c r="G693" s="115">
        <f>+G347</f>
        <v>0</v>
      </c>
    </row>
    <row r="694" spans="1:7" s="37" customFormat="1">
      <c r="A694" s="40" t="str">
        <f>+A350</f>
        <v>M7</v>
      </c>
      <c r="B694" s="41" t="str">
        <f>+B350</f>
        <v>BACKSTOP</v>
      </c>
      <c r="C694" s="42"/>
      <c r="D694" s="43"/>
      <c r="E694" s="39"/>
      <c r="F694" s="39"/>
      <c r="G694" s="115">
        <f>+G350</f>
        <v>0</v>
      </c>
    </row>
    <row r="695" spans="1:7" s="37" customFormat="1">
      <c r="A695" s="38" t="str">
        <f>+A362</f>
        <v>N</v>
      </c>
      <c r="B695" s="95" t="str">
        <f>+B362</f>
        <v>CONSTRUCCIÓN DE CANCHA DE FUTBOL</v>
      </c>
      <c r="C695" s="95"/>
      <c r="D695" s="95"/>
      <c r="E695" s="95"/>
      <c r="F695" s="39"/>
      <c r="G695" s="119">
        <f>+G362</f>
        <v>0</v>
      </c>
    </row>
    <row r="696" spans="1:7" s="37" customFormat="1">
      <c r="A696" s="40" t="str">
        <f>+A363</f>
        <v>N1</v>
      </c>
      <c r="B696" s="41" t="str">
        <f>+B363</f>
        <v>EXCAVACIONES Y RELLENOS</v>
      </c>
      <c r="C696" s="42"/>
      <c r="D696" s="43"/>
      <c r="E696" s="39"/>
      <c r="F696" s="39"/>
      <c r="G696" s="115">
        <f>+G363</f>
        <v>0</v>
      </c>
    </row>
    <row r="697" spans="1:7" s="37" customFormat="1">
      <c r="A697" s="40" t="str">
        <f>+A371</f>
        <v>N2</v>
      </c>
      <c r="B697" s="41" t="str">
        <f>+B371</f>
        <v>PASTO SINTÉTICO</v>
      </c>
      <c r="C697" s="42"/>
      <c r="D697" s="43"/>
      <c r="E697" s="39"/>
      <c r="F697" s="39"/>
      <c r="G697" s="115">
        <f>+G371</f>
        <v>0</v>
      </c>
    </row>
    <row r="698" spans="1:7" s="37" customFormat="1">
      <c r="A698" s="40" t="str">
        <f>+A377</f>
        <v>N3</v>
      </c>
      <c r="B698" s="41" t="str">
        <f>+B377</f>
        <v>REJILLA PLUVIAL</v>
      </c>
      <c r="C698" s="42"/>
      <c r="D698" s="43"/>
      <c r="E698" s="39"/>
      <c r="F698" s="39"/>
      <c r="G698" s="115">
        <f>+G377</f>
        <v>0</v>
      </c>
    </row>
    <row r="699" spans="1:7" s="37" customFormat="1">
      <c r="A699" s="40" t="str">
        <f>+A381</f>
        <v>N4</v>
      </c>
      <c r="B699" s="41" t="str">
        <f>+B381</f>
        <v>PORTERÍAS</v>
      </c>
      <c r="C699" s="42"/>
      <c r="D699" s="43"/>
      <c r="E699" s="39"/>
      <c r="F699" s="39"/>
      <c r="G699" s="115">
        <f>+G381</f>
        <v>0</v>
      </c>
    </row>
    <row r="700" spans="1:7" s="37" customFormat="1">
      <c r="A700" s="40" t="str">
        <f>+A387</f>
        <v>N5</v>
      </c>
      <c r="B700" s="41" t="str">
        <f>+B387</f>
        <v>BACKSTOP</v>
      </c>
      <c r="C700" s="42"/>
      <c r="D700" s="43"/>
      <c r="E700" s="39"/>
      <c r="F700" s="39"/>
      <c r="G700" s="115">
        <f>+G387</f>
        <v>0</v>
      </c>
    </row>
    <row r="701" spans="1:7" s="37" customFormat="1">
      <c r="A701" s="38" t="str">
        <f>+A399</f>
        <v xml:space="preserve">O </v>
      </c>
      <c r="B701" s="95" t="str">
        <f>+B399</f>
        <v>CONSTRUCCIÓN DE GRADAS DE CONCRETO</v>
      </c>
      <c r="C701" s="95"/>
      <c r="D701" s="95"/>
      <c r="E701" s="95"/>
      <c r="F701" s="39"/>
      <c r="G701" s="119">
        <f>+G399</f>
        <v>0</v>
      </c>
    </row>
    <row r="702" spans="1:7" s="37" customFormat="1">
      <c r="A702" s="40" t="str">
        <f>+A400</f>
        <v xml:space="preserve"> O1</v>
      </c>
      <c r="B702" s="41" t="str">
        <f>+B400</f>
        <v>EXCAVACIONES Y RELLENOS</v>
      </c>
      <c r="C702" s="42"/>
      <c r="D702" s="43"/>
      <c r="E702" s="39"/>
      <c r="F702" s="39"/>
      <c r="G702" s="115">
        <f>+G400</f>
        <v>0</v>
      </c>
    </row>
    <row r="703" spans="1:7" s="37" customFormat="1">
      <c r="A703" s="40" t="str">
        <f>+A407</f>
        <v>O2</v>
      </c>
      <c r="B703" s="41" t="str">
        <f>+B407</f>
        <v>CIMENTACIÓN</v>
      </c>
      <c r="C703" s="42"/>
      <c r="D703" s="43"/>
      <c r="E703" s="39"/>
      <c r="F703" s="39"/>
      <c r="G703" s="115">
        <f>+G407</f>
        <v>0</v>
      </c>
    </row>
    <row r="704" spans="1:7" s="37" customFormat="1">
      <c r="A704" s="40" t="str">
        <f>+A411</f>
        <v>O3</v>
      </c>
      <c r="B704" s="41" t="str">
        <f>+B411</f>
        <v>MUROS Y LOSAS DE CONCRETO</v>
      </c>
      <c r="C704" s="42"/>
      <c r="D704" s="43"/>
      <c r="E704" s="39"/>
      <c r="F704" s="39"/>
      <c r="G704" s="115">
        <f>+G411</f>
        <v>0</v>
      </c>
    </row>
    <row r="705" spans="1:7" s="37" customFormat="1">
      <c r="A705" s="38" t="str">
        <f>+A419</f>
        <v>P</v>
      </c>
      <c r="B705" s="95" t="str">
        <f>+B419</f>
        <v>CERCADO PERIMETRAL DE CANCHA DE FUTBOL</v>
      </c>
      <c r="C705" s="95"/>
      <c r="D705" s="95"/>
      <c r="E705" s="95"/>
      <c r="F705" s="39"/>
      <c r="G705" s="119">
        <f>+G419</f>
        <v>0</v>
      </c>
    </row>
    <row r="706" spans="1:7" s="37" customFormat="1">
      <c r="A706" s="40" t="str">
        <f>+A420</f>
        <v>P1</v>
      </c>
      <c r="B706" s="41" t="str">
        <f>+B420</f>
        <v>EXCAVACIONES Y RELLENOS</v>
      </c>
      <c r="C706" s="42"/>
      <c r="D706" s="43"/>
      <c r="E706" s="39"/>
      <c r="F706" s="39"/>
      <c r="G706" s="115">
        <f>+G420</f>
        <v>0</v>
      </c>
    </row>
    <row r="707" spans="1:7" s="37" customFormat="1">
      <c r="A707" s="40" t="str">
        <f>+A425</f>
        <v>P2</v>
      </c>
      <c r="B707" s="41" t="str">
        <f>+B425</f>
        <v>CIMENTACIÓN</v>
      </c>
      <c r="C707" s="42"/>
      <c r="D707" s="43"/>
      <c r="E707" s="39"/>
      <c r="F707" s="39"/>
      <c r="G707" s="115">
        <f>+G425</f>
        <v>0</v>
      </c>
    </row>
    <row r="708" spans="1:7" s="37" customFormat="1">
      <c r="A708" s="40" t="str">
        <f>+A429</f>
        <v>P3</v>
      </c>
      <c r="B708" s="41" t="str">
        <f>+B429</f>
        <v>HERRERÍA</v>
      </c>
      <c r="C708" s="42"/>
      <c r="D708" s="43"/>
      <c r="E708" s="39"/>
      <c r="F708" s="39"/>
      <c r="G708" s="115">
        <f>+G429</f>
        <v>0</v>
      </c>
    </row>
    <row r="709" spans="1:7" s="37" customFormat="1">
      <c r="A709" s="38" t="str">
        <f>+A433</f>
        <v>Q</v>
      </c>
      <c r="B709" s="95" t="str">
        <f>+B433</f>
        <v>REHABILITACIÓN DE MÓDULOS DE BAÑO</v>
      </c>
      <c r="C709" s="95"/>
      <c r="D709" s="95"/>
      <c r="E709" s="95"/>
      <c r="F709" s="39"/>
      <c r="G709" s="119">
        <f>+G433</f>
        <v>0</v>
      </c>
    </row>
    <row r="710" spans="1:7" s="37" customFormat="1">
      <c r="A710" s="40" t="str">
        <f>+A434</f>
        <v>Q1</v>
      </c>
      <c r="B710" s="41" t="str">
        <f>+B434</f>
        <v>ALBAÑILERIAS</v>
      </c>
      <c r="C710" s="42"/>
      <c r="D710" s="43"/>
      <c r="E710" s="39"/>
      <c r="F710" s="39"/>
      <c r="G710" s="115">
        <f>+G434</f>
        <v>0</v>
      </c>
    </row>
    <row r="711" spans="1:7" s="37" customFormat="1">
      <c r="A711" s="40" t="str">
        <f>+A439</f>
        <v>Q2</v>
      </c>
      <c r="B711" s="41" t="str">
        <f>+B439</f>
        <v xml:space="preserve">RECUBRIMIENTOS Y ACABADOS </v>
      </c>
      <c r="C711" s="42"/>
      <c r="D711" s="43"/>
      <c r="E711" s="39"/>
      <c r="F711" s="39"/>
      <c r="G711" s="115">
        <f>+G439</f>
        <v>0</v>
      </c>
    </row>
    <row r="712" spans="1:7" s="37" customFormat="1">
      <c r="A712" s="40" t="str">
        <f>+A453</f>
        <v>Q3</v>
      </c>
      <c r="B712" s="41" t="str">
        <f>+B453</f>
        <v>ACCESORIOS DE BAÑO</v>
      </c>
      <c r="C712" s="42"/>
      <c r="D712" s="43"/>
      <c r="E712" s="39"/>
      <c r="F712" s="39"/>
      <c r="G712" s="115">
        <f>+G453</f>
        <v>0</v>
      </c>
    </row>
    <row r="713" spans="1:7" s="37" customFormat="1">
      <c r="A713" s="40" t="str">
        <f>+A467</f>
        <v>Q4</v>
      </c>
      <c r="B713" s="41" t="str">
        <f>+B467</f>
        <v>SALIDAS  HIDROSANITARIAS</v>
      </c>
      <c r="C713" s="42"/>
      <c r="D713" s="43"/>
      <c r="E713" s="39"/>
      <c r="F713" s="39"/>
      <c r="G713" s="115">
        <f>+G467</f>
        <v>0</v>
      </c>
    </row>
    <row r="714" spans="1:7" s="37" customFormat="1">
      <c r="A714" s="40" t="str">
        <f>+A470</f>
        <v>Q5</v>
      </c>
      <c r="B714" s="41" t="str">
        <f>+B470</f>
        <v xml:space="preserve">LÍNEA SANITARIA DE ALEJAMIENTO </v>
      </c>
      <c r="C714" s="42"/>
      <c r="D714" s="43"/>
      <c r="E714" s="39"/>
      <c r="F714" s="39"/>
      <c r="G714" s="115">
        <f>+G470</f>
        <v>0</v>
      </c>
    </row>
    <row r="715" spans="1:7" s="37" customFormat="1">
      <c r="A715" s="40" t="str">
        <f>+A483</f>
        <v>Q6</v>
      </c>
      <c r="B715" s="41" t="str">
        <f>+B483</f>
        <v>HERRERÍA (PUERTAS Y VENTANAS)</v>
      </c>
      <c r="C715" s="42"/>
      <c r="D715" s="43"/>
      <c r="E715" s="39"/>
      <c r="F715" s="39"/>
      <c r="G715" s="115">
        <f>+G483</f>
        <v>0</v>
      </c>
    </row>
    <row r="716" spans="1:7" s="37" customFormat="1">
      <c r="A716" s="38" t="str">
        <f>+A489</f>
        <v>R</v>
      </c>
      <c r="B716" s="95" t="str">
        <f>+B489</f>
        <v>ALCANTARILLADO  PLUVIAL</v>
      </c>
      <c r="C716" s="95"/>
      <c r="D716" s="95"/>
      <c r="E716" s="95"/>
      <c r="F716" s="39"/>
      <c r="G716" s="119">
        <f>+G489</f>
        <v>0</v>
      </c>
    </row>
    <row r="717" spans="1:7" s="37" customFormat="1">
      <c r="A717" s="40" t="str">
        <f>+A490</f>
        <v>R1</v>
      </c>
      <c r="B717" s="41" t="str">
        <f>+B490</f>
        <v xml:space="preserve">BOCA DE TORMENTA EN BANQUETA </v>
      </c>
      <c r="C717" s="42"/>
      <c r="D717" s="43"/>
      <c r="E717" s="39"/>
      <c r="F717" s="39"/>
      <c r="G717" s="115">
        <f>+G490</f>
        <v>0</v>
      </c>
    </row>
    <row r="718" spans="1:7" s="37" customFormat="1">
      <c r="A718" s="40" t="str">
        <f>+A509</f>
        <v>R2</v>
      </c>
      <c r="B718" s="41" t="str">
        <f>+B509</f>
        <v>BOCA DE TORMENTA EN VIALIDAD</v>
      </c>
      <c r="C718" s="42"/>
      <c r="D718" s="43"/>
      <c r="E718" s="39"/>
      <c r="F718" s="39"/>
      <c r="G718" s="115">
        <f>+G509</f>
        <v>0</v>
      </c>
    </row>
    <row r="719" spans="1:7" s="37" customFormat="1">
      <c r="A719" s="40" t="str">
        <f>+A526</f>
        <v>R3</v>
      </c>
      <c r="B719" s="41" t="str">
        <f>+B526</f>
        <v>POZOS DE ABSORCIÓN</v>
      </c>
      <c r="C719" s="42"/>
      <c r="D719" s="43"/>
      <c r="E719" s="39"/>
      <c r="F719" s="39"/>
      <c r="G719" s="115">
        <f>+G526</f>
        <v>0</v>
      </c>
    </row>
    <row r="720" spans="1:7" s="37" customFormat="1">
      <c r="A720" s="38" t="str">
        <f>+A537</f>
        <v>S</v>
      </c>
      <c r="B720" s="95" t="str">
        <f>+B537</f>
        <v>ÁREAS VERDES</v>
      </c>
      <c r="C720" s="95"/>
      <c r="D720" s="95"/>
      <c r="E720" s="95"/>
      <c r="F720" s="39"/>
      <c r="G720" s="119">
        <f>+G537</f>
        <v>0</v>
      </c>
    </row>
    <row r="721" spans="1:7" s="37" customFormat="1">
      <c r="A721" s="38" t="str">
        <f>+A552</f>
        <v>T</v>
      </c>
      <c r="B721" s="95" t="str">
        <f>+B552</f>
        <v>INSTALACIÓN ELÉCTRICA</v>
      </c>
      <c r="C721" s="95"/>
      <c r="D721" s="95"/>
      <c r="E721" s="95"/>
      <c r="F721" s="39"/>
      <c r="G721" s="119">
        <f>+G552</f>
        <v>0</v>
      </c>
    </row>
    <row r="722" spans="1:7" s="37" customFormat="1">
      <c r="A722" s="40" t="str">
        <f>+A553</f>
        <v>T1</v>
      </c>
      <c r="B722" s="41" t="str">
        <f>+B553</f>
        <v>ALUMBRADO PÚBLICO</v>
      </c>
      <c r="C722" s="42"/>
      <c r="D722" s="43"/>
      <c r="E722" s="39"/>
      <c r="F722" s="39"/>
      <c r="G722" s="115">
        <f>+G553</f>
        <v>0</v>
      </c>
    </row>
    <row r="723" spans="1:7" s="37" customFormat="1">
      <c r="A723" s="40" t="str">
        <f>+A595</f>
        <v>T2</v>
      </c>
      <c r="B723" s="41" t="str">
        <f>+B595</f>
        <v xml:space="preserve">CASETA Y SANITARIOS </v>
      </c>
      <c r="C723" s="42"/>
      <c r="D723" s="43"/>
      <c r="E723" s="39"/>
      <c r="F723" s="39"/>
      <c r="G723" s="115">
        <f>+G595</f>
        <v>0</v>
      </c>
    </row>
    <row r="724" spans="1:7" s="37" customFormat="1">
      <c r="A724" s="40" t="str">
        <f>+A607</f>
        <v>T3</v>
      </c>
      <c r="B724" s="41" t="str">
        <f>+B607</f>
        <v>MURETE DE MEDICIÓN</v>
      </c>
      <c r="C724" s="42"/>
      <c r="D724" s="43"/>
      <c r="E724" s="39"/>
      <c r="F724" s="39"/>
      <c r="G724" s="115">
        <f>+G607</f>
        <v>0</v>
      </c>
    </row>
    <row r="725" spans="1:7" s="37" customFormat="1">
      <c r="A725" s="38" t="str">
        <f>+A619</f>
        <v>U</v>
      </c>
      <c r="B725" s="95" t="str">
        <f>+B619</f>
        <v>OBRAS COMPLEMENTARIAS</v>
      </c>
      <c r="C725" s="95"/>
      <c r="D725" s="95"/>
      <c r="E725" s="95"/>
      <c r="F725" s="39"/>
      <c r="G725" s="119">
        <f>+G619</f>
        <v>0</v>
      </c>
    </row>
    <row r="726" spans="1:7" s="37" customFormat="1">
      <c r="A726" s="38" t="str">
        <f>+A634</f>
        <v>V</v>
      </c>
      <c r="B726" s="95" t="str">
        <f>+B634</f>
        <v>LIMPIEZA</v>
      </c>
      <c r="C726" s="95"/>
      <c r="D726" s="95"/>
      <c r="E726" s="95"/>
      <c r="F726" s="39"/>
      <c r="G726" s="119">
        <f>+G634</f>
        <v>0</v>
      </c>
    </row>
    <row r="727" spans="1:7" s="37" customFormat="1">
      <c r="A727" s="40"/>
      <c r="B727" s="41"/>
      <c r="C727" s="42"/>
      <c r="D727" s="43"/>
      <c r="E727" s="39"/>
      <c r="F727" s="39"/>
      <c r="G727" s="115"/>
    </row>
    <row r="728" spans="1:7" s="37" customFormat="1">
      <c r="A728" s="45"/>
      <c r="B728" s="46"/>
      <c r="C728" s="47"/>
      <c r="D728" s="59"/>
      <c r="E728" s="48"/>
      <c r="F728" s="48"/>
      <c r="G728" s="116"/>
    </row>
    <row r="729" spans="1:7" s="37" customFormat="1">
      <c r="A729" s="45"/>
      <c r="B729" s="46"/>
      <c r="C729" s="47"/>
      <c r="D729" s="59"/>
      <c r="E729" s="48"/>
      <c r="F729" s="48"/>
      <c r="G729" s="116"/>
    </row>
    <row r="730" spans="1:7" s="37" customFormat="1">
      <c r="A730" s="40"/>
      <c r="B730" s="41"/>
      <c r="C730" s="42"/>
      <c r="D730" s="43"/>
      <c r="E730" s="39"/>
      <c r="F730" s="39"/>
      <c r="G730" s="115"/>
    </row>
    <row r="731" spans="1:7" s="37" customFormat="1" ht="15" customHeight="1">
      <c r="A731" s="89" t="s">
        <v>23</v>
      </c>
      <c r="B731" s="89"/>
      <c r="C731" s="89"/>
      <c r="D731" s="89"/>
      <c r="E731" s="89"/>
      <c r="F731" s="121" t="s">
        <v>14</v>
      </c>
      <c r="G731" s="117">
        <f>ROUND(SUM(G643,G644,G645,G646,G652,G658,G663,G667,G671,G675,G679,G683,G687,G695,G701,G705,G709,G716,G720,G721,G725,G726),2)</f>
        <v>0</v>
      </c>
    </row>
    <row r="732" spans="1:7" s="37" customFormat="1" ht="15" customHeight="1">
      <c r="A732" s="90"/>
      <c r="B732" s="90"/>
      <c r="C732" s="90"/>
      <c r="D732" s="90"/>
      <c r="E732" s="90"/>
      <c r="F732" s="121" t="s">
        <v>15</v>
      </c>
      <c r="G732" s="117">
        <f>ROUND(PRODUCT(G731,0.16),2)</f>
        <v>0</v>
      </c>
    </row>
    <row r="733" spans="1:7" s="37" customFormat="1" ht="15.75">
      <c r="A733" s="90"/>
      <c r="B733" s="90"/>
      <c r="C733" s="90"/>
      <c r="D733" s="90"/>
      <c r="E733" s="90"/>
      <c r="F733" s="121" t="s">
        <v>16</v>
      </c>
      <c r="G733" s="118">
        <f>ROUND(SUM(G731,G732),2)</f>
        <v>0</v>
      </c>
    </row>
  </sheetData>
  <protectedRanges>
    <protectedRange sqref="B9:C9 B5" name="DATOS_3"/>
    <protectedRange sqref="C1" name="DATOS_1_2"/>
    <protectedRange sqref="F4:F7" name="DATOS_3_1"/>
  </protectedRanges>
  <mergeCells count="33">
    <mergeCell ref="A732:E733"/>
    <mergeCell ref="A731:E731"/>
    <mergeCell ref="B658:E658"/>
    <mergeCell ref="B646:E646"/>
    <mergeCell ref="B695:E695"/>
    <mergeCell ref="B687:E687"/>
    <mergeCell ref="B667:E667"/>
    <mergeCell ref="B663:E663"/>
    <mergeCell ref="B671:E671"/>
    <mergeCell ref="B675:E675"/>
    <mergeCell ref="B679:E679"/>
    <mergeCell ref="B683:E683"/>
    <mergeCell ref="G9:G10"/>
    <mergeCell ref="A12:G12"/>
    <mergeCell ref="A15:G15"/>
    <mergeCell ref="B726:E726"/>
    <mergeCell ref="B721:E721"/>
    <mergeCell ref="B720:E720"/>
    <mergeCell ref="B705:E705"/>
    <mergeCell ref="B701:E701"/>
    <mergeCell ref="B709:E709"/>
    <mergeCell ref="B716:E716"/>
    <mergeCell ref="B725:E725"/>
    <mergeCell ref="B644:E644"/>
    <mergeCell ref="B645:E645"/>
    <mergeCell ref="B652:E652"/>
    <mergeCell ref="C1:F1"/>
    <mergeCell ref="C2:F3"/>
    <mergeCell ref="B5:B7"/>
    <mergeCell ref="C8:F8"/>
    <mergeCell ref="B9:B10"/>
    <mergeCell ref="C9:F9"/>
    <mergeCell ref="C10:F10"/>
  </mergeCells>
  <printOptions horizontalCentered="1"/>
  <pageMargins left="0.39370078740157483" right="0.39370078740157483" top="0.39370078740157483" bottom="0.39370078740157483" header="0.27559055118110237" footer="0.19685039370078741"/>
  <pageSetup scale="59" fitToWidth="6" fitToHeight="6" orientation="landscape" r:id="rId1"/>
  <headerFooter>
    <oddFooter>&amp;CPágina &amp;P de &amp;N</oddFooter>
  </headerFooter>
  <rowBreaks count="6" manualBreakCount="6">
    <brk id="303" max="6" man="1"/>
    <brk id="469" max="6" man="1"/>
    <brk id="551" max="6" man="1"/>
    <brk id="633" max="6" man="1"/>
    <brk id="637" max="16383" man="1"/>
    <brk id="68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DOPI-MUN-CUSMAX-EP-LP-094-2023</vt:lpstr>
      <vt:lpstr>'DOPI-MUN-CUSMAX-EP-LP-094-2023'!Área_de_impresión</vt:lpstr>
      <vt:lpstr>'DOPI-MUN-CUSMAX-EP-LP-094-2023'!Títulos_a_imprimir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2023-07-05T00:02:44Z</cp:lastPrinted>
  <dcterms:created xsi:type="dcterms:W3CDTF">2019-08-15T17:13:54Z</dcterms:created>
  <dcterms:modified xsi:type="dcterms:W3CDTF">2023-07-05T16:36:10Z</dcterms:modified>
</cp:coreProperties>
</file>