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10.20.47.239\Presupuesto Base\CATALOGOS 2023\UEP-UPCOP\81 - 04.Jul-2023 UD la Primavera\"/>
    </mc:Choice>
  </mc:AlternateContent>
  <xr:revisionPtr revIDLastSave="0" documentId="13_ncr:1_{4AFBF248-C92A-4734-8D9B-88A70810B7E9}" xr6:coauthVersionLast="36" xr6:coauthVersionMax="36" xr10:uidLastSave="{00000000-0000-0000-0000-000000000000}"/>
  <bookViews>
    <workbookView xWindow="0" yWindow="0" windowWidth="28800" windowHeight="11505" tabRatio="885" xr2:uid="{00000000-000D-0000-FFFF-FFFF00000000}"/>
  </bookViews>
  <sheets>
    <sheet name="DOPI-MUN-CUSMAX-EP-LP-094-2023" sheetId="3" r:id="rId1"/>
  </sheets>
  <externalReferences>
    <externalReference r:id="rId2"/>
    <externalReference r:id="rId3"/>
  </externalReferences>
  <definedNames>
    <definedName name="_xlnm._FilterDatabase" localSheetId="0" hidden="1">'DOPI-MUN-CUSMAX-EP-LP-094-2023'!$A$14:$G$637</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'DOPI-MUN-CUSMAX-EP-LP-094-2023'!$A$1:$G$733</definedName>
    <definedName name="cargo">#REF!</definedName>
    <definedName name="cargocontacto">#REF!</definedName>
    <definedName name="cargocontacto1">#REF!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'DOPI-MUN-CUSMAX-EP-LP-094-2023'!$1:$14</definedName>
    <definedName name="totalpresupuestoprimeramoneda">#REF!</definedName>
    <definedName name="totalpresupuestosegundamoneda">#REF!</definedName>
    <definedName name="volumenes">#REF!</definedName>
  </definedNames>
  <calcPr calcId="191029"/>
</workbook>
</file>

<file path=xl/calcChain.xml><?xml version="1.0" encoding="utf-8"?>
<calcChain xmlns="http://schemas.openxmlformats.org/spreadsheetml/2006/main">
  <c r="B640" i="3" l="1"/>
  <c r="B711" i="3" l="1"/>
  <c r="A711" i="3"/>
  <c r="B710" i="3"/>
  <c r="A710" i="3"/>
  <c r="G434" i="3" l="1"/>
  <c r="G710" i="3" s="1"/>
  <c r="G439" i="3"/>
  <c r="G711" i="3" s="1"/>
  <c r="G16" i="3"/>
  <c r="B725" i="3"/>
  <c r="A725" i="3"/>
  <c r="G619" i="3" l="1"/>
  <c r="G725" i="3" s="1"/>
  <c r="B714" i="3"/>
  <c r="A714" i="3"/>
  <c r="B713" i="3"/>
  <c r="A713" i="3"/>
  <c r="G467" i="3" l="1"/>
  <c r="G713" i="3" s="1"/>
  <c r="G470" i="3"/>
  <c r="G714" i="3" s="1"/>
  <c r="B651" i="3"/>
  <c r="A651" i="3"/>
  <c r="B650" i="3"/>
  <c r="A650" i="3"/>
  <c r="B649" i="3"/>
  <c r="A649" i="3"/>
  <c r="B648" i="3"/>
  <c r="A648" i="3"/>
  <c r="B647" i="3"/>
  <c r="A647" i="3"/>
  <c r="G93" i="3" l="1"/>
  <c r="G649" i="3" s="1"/>
  <c r="G83" i="3"/>
  <c r="G648" i="3" s="1"/>
  <c r="G101" i="3"/>
  <c r="G651" i="3" s="1"/>
  <c r="G71" i="3"/>
  <c r="G647" i="3" s="1"/>
  <c r="G96" i="3"/>
  <c r="G650" i="3" s="1"/>
  <c r="B719" i="3"/>
  <c r="A719" i="3"/>
  <c r="B718" i="3"/>
  <c r="A718" i="3"/>
  <c r="A716" i="3"/>
  <c r="B717" i="3"/>
  <c r="B716" i="3"/>
  <c r="A717" i="3"/>
  <c r="G526" i="3" l="1"/>
  <c r="G719" i="3" s="1"/>
  <c r="G70" i="3"/>
  <c r="G509" i="3"/>
  <c r="G718" i="3" s="1"/>
  <c r="G490" i="3"/>
  <c r="G717" i="3" s="1"/>
  <c r="G489" i="3" l="1"/>
  <c r="G716" i="3" s="1"/>
  <c r="A726" i="3"/>
  <c r="B715" i="3"/>
  <c r="A715" i="3"/>
  <c r="B712" i="3"/>
  <c r="B709" i="3"/>
  <c r="A709" i="3"/>
  <c r="A712" i="3"/>
  <c r="B686" i="3"/>
  <c r="A686" i="3"/>
  <c r="B685" i="3"/>
  <c r="B684" i="3"/>
  <c r="B683" i="3"/>
  <c r="A683" i="3"/>
  <c r="A685" i="3"/>
  <c r="A684" i="3"/>
  <c r="B682" i="3"/>
  <c r="A682" i="3"/>
  <c r="B681" i="3"/>
  <c r="B680" i="3"/>
  <c r="B679" i="3"/>
  <c r="A679" i="3"/>
  <c r="A681" i="3"/>
  <c r="A680" i="3"/>
  <c r="B678" i="3"/>
  <c r="A678" i="3"/>
  <c r="B677" i="3"/>
  <c r="A677" i="3"/>
  <c r="B676" i="3"/>
  <c r="B675" i="3"/>
  <c r="A675" i="3"/>
  <c r="A676" i="3"/>
  <c r="B674" i="3"/>
  <c r="A674" i="3"/>
  <c r="B673" i="3"/>
  <c r="A673" i="3"/>
  <c r="B672" i="3"/>
  <c r="B671" i="3"/>
  <c r="A671" i="3"/>
  <c r="A672" i="3"/>
  <c r="B662" i="3"/>
  <c r="A662" i="3"/>
  <c r="B661" i="3"/>
  <c r="A661" i="3"/>
  <c r="B660" i="3"/>
  <c r="A660" i="3"/>
  <c r="B659" i="3"/>
  <c r="B658" i="3"/>
  <c r="A659" i="3"/>
  <c r="A658" i="3"/>
  <c r="B657" i="3"/>
  <c r="A657" i="3"/>
  <c r="B656" i="3"/>
  <c r="A656" i="3"/>
  <c r="B655" i="3"/>
  <c r="A655" i="3"/>
  <c r="B654" i="3"/>
  <c r="A654" i="3"/>
  <c r="B653" i="3"/>
  <c r="B652" i="3"/>
  <c r="A653" i="3"/>
  <c r="A652" i="3"/>
  <c r="A645" i="3"/>
  <c r="B645" i="3"/>
  <c r="A644" i="3"/>
  <c r="B644" i="3"/>
  <c r="G201" i="3"/>
  <c r="G173" i="3"/>
  <c r="G316" i="3"/>
  <c r="G45" i="3" l="1"/>
  <c r="G644" i="3" s="1"/>
  <c r="G255" i="3"/>
  <c r="G291" i="3"/>
  <c r="G682" i="3" s="1"/>
  <c r="G151" i="3"/>
  <c r="G66" i="3"/>
  <c r="G645" i="3" s="1"/>
  <c r="G275" i="3"/>
  <c r="G678" i="3" s="1"/>
  <c r="G270" i="3"/>
  <c r="G677" i="3" s="1"/>
  <c r="G176" i="3"/>
  <c r="G280" i="3"/>
  <c r="G680" i="3" s="1"/>
  <c r="G157" i="3"/>
  <c r="G654" i="3" s="1"/>
  <c r="G196" i="3"/>
  <c r="G661" i="3" s="1"/>
  <c r="G244" i="3"/>
  <c r="G672" i="3" s="1"/>
  <c r="G164" i="3"/>
  <c r="G168" i="3"/>
  <c r="G656" i="3" s="1"/>
  <c r="G305" i="3"/>
  <c r="G684" i="3" s="1"/>
  <c r="G483" i="3"/>
  <c r="G715" i="3" s="1"/>
  <c r="G183" i="3"/>
  <c r="G660" i="3" s="1"/>
  <c r="G250" i="3"/>
  <c r="G286" i="3"/>
  <c r="G264" i="3"/>
  <c r="G453" i="3"/>
  <c r="G312" i="3"/>
  <c r="G674" i="3"/>
  <c r="G686" i="3"/>
  <c r="G657" i="3"/>
  <c r="G662" i="3"/>
  <c r="G150" i="3" l="1"/>
  <c r="G652" i="3" s="1"/>
  <c r="G279" i="3"/>
  <c r="G679" i="3" s="1"/>
  <c r="G433" i="3"/>
  <c r="G709" i="3" s="1"/>
  <c r="G653" i="3"/>
  <c r="G175" i="3"/>
  <c r="G658" i="3" s="1"/>
  <c r="G243" i="3"/>
  <c r="G671" i="3" s="1"/>
  <c r="G263" i="3"/>
  <c r="G675" i="3" s="1"/>
  <c r="G673" i="3"/>
  <c r="G304" i="3"/>
  <c r="G683" i="3" s="1"/>
  <c r="G685" i="3"/>
  <c r="G712" i="3"/>
  <c r="G681" i="3"/>
  <c r="G659" i="3"/>
  <c r="G676" i="3"/>
  <c r="G655" i="3"/>
  <c r="B726" i="3" l="1"/>
  <c r="G634" i="3"/>
  <c r="G726" i="3" l="1"/>
  <c r="B724" i="3"/>
  <c r="A724" i="3"/>
  <c r="B723" i="3"/>
  <c r="A723" i="3"/>
  <c r="A721" i="3"/>
  <c r="B722" i="3"/>
  <c r="B721" i="3"/>
  <c r="A722" i="3"/>
  <c r="A720" i="3"/>
  <c r="B720" i="3"/>
  <c r="B708" i="3"/>
  <c r="A708" i="3"/>
  <c r="B707" i="3"/>
  <c r="B706" i="3"/>
  <c r="A707" i="3"/>
  <c r="A706" i="3"/>
  <c r="A705" i="3"/>
  <c r="B705" i="3"/>
  <c r="B704" i="3"/>
  <c r="A704" i="3"/>
  <c r="B703" i="3"/>
  <c r="A703" i="3"/>
  <c r="B702" i="3"/>
  <c r="B701" i="3"/>
  <c r="A701" i="3"/>
  <c r="A702" i="3"/>
  <c r="B700" i="3"/>
  <c r="A700" i="3"/>
  <c r="B699" i="3"/>
  <c r="A699" i="3"/>
  <c r="B698" i="3"/>
  <c r="A698" i="3"/>
  <c r="B697" i="3"/>
  <c r="A697" i="3"/>
  <c r="B696" i="3"/>
  <c r="B695" i="3"/>
  <c r="A695" i="3"/>
  <c r="A696" i="3"/>
  <c r="B694" i="3"/>
  <c r="A694" i="3"/>
  <c r="B693" i="3"/>
  <c r="A693" i="3"/>
  <c r="B692" i="3"/>
  <c r="B691" i="3"/>
  <c r="A692" i="3"/>
  <c r="A691" i="3"/>
  <c r="B690" i="3"/>
  <c r="B689" i="3"/>
  <c r="A690" i="3"/>
  <c r="A689" i="3"/>
  <c r="A687" i="3"/>
  <c r="B688" i="3"/>
  <c r="B687" i="3"/>
  <c r="A688" i="3"/>
  <c r="B670" i="3"/>
  <c r="B669" i="3"/>
  <c r="A670" i="3"/>
  <c r="A669" i="3"/>
  <c r="B668" i="3"/>
  <c r="B667" i="3"/>
  <c r="A667" i="3"/>
  <c r="A668" i="3"/>
  <c r="B666" i="3"/>
  <c r="A666" i="3"/>
  <c r="B665" i="3"/>
  <c r="A665" i="3"/>
  <c r="A663" i="3"/>
  <c r="B664" i="3"/>
  <c r="B663" i="3"/>
  <c r="A664" i="3"/>
  <c r="A646" i="3"/>
  <c r="B646" i="3"/>
  <c r="A643" i="3"/>
  <c r="B643" i="3"/>
  <c r="G228" i="3" l="1"/>
  <c r="G669" i="3" s="1"/>
  <c r="G222" i="3"/>
  <c r="G537" i="3"/>
  <c r="G720" i="3" s="1"/>
  <c r="G233" i="3"/>
  <c r="G221" i="3" l="1"/>
  <c r="G667" i="3" s="1"/>
  <c r="G668" i="3"/>
  <c r="G670" i="3"/>
  <c r="G607" i="3" l="1"/>
  <c r="G724" i="3" s="1"/>
  <c r="G553" i="3"/>
  <c r="G722" i="3" s="1"/>
  <c r="G595" i="3"/>
  <c r="G552" i="3" l="1"/>
  <c r="G721" i="3" s="1"/>
  <c r="G723" i="3"/>
  <c r="G344" i="3" l="1"/>
  <c r="G692" i="3" s="1"/>
  <c r="G407" i="3" l="1"/>
  <c r="G703" i="3" s="1"/>
  <c r="G411" i="3" l="1"/>
  <c r="G704" i="3" s="1"/>
  <c r="G400" i="3"/>
  <c r="G399" i="3" l="1"/>
  <c r="G701" i="3" s="1"/>
  <c r="G702" i="3"/>
  <c r="G420" i="3" l="1"/>
  <c r="G706" i="3" s="1"/>
  <c r="G429" i="3"/>
  <c r="G425" i="3"/>
  <c r="G419" i="3" l="1"/>
  <c r="G707" i="3"/>
  <c r="G708" i="3"/>
  <c r="G705" i="3"/>
  <c r="G340" i="3" l="1"/>
  <c r="G691" i="3" s="1"/>
  <c r="G218" i="3" l="1"/>
  <c r="G666" i="3" s="1"/>
  <c r="G204" i="3"/>
  <c r="G209" i="3"/>
  <c r="G665" i="3" s="1"/>
  <c r="G664" i="3"/>
  <c r="G203" i="3" l="1"/>
  <c r="G663" i="3" s="1"/>
  <c r="G646" i="3"/>
  <c r="G377" i="3" l="1"/>
  <c r="G371" i="3"/>
  <c r="G347" i="3"/>
  <c r="G363" i="3" l="1"/>
  <c r="G319" i="3"/>
  <c r="G387" i="3"/>
  <c r="G381" i="3"/>
  <c r="G350" i="3"/>
  <c r="G325" i="3"/>
  <c r="G689" i="3" s="1"/>
  <c r="G332" i="3"/>
  <c r="G690" i="3" s="1"/>
  <c r="G693" i="3"/>
  <c r="G362" i="3" l="1"/>
  <c r="G318" i="3"/>
  <c r="G687" i="3" s="1"/>
  <c r="G700" i="3"/>
  <c r="G699" i="3"/>
  <c r="G696" i="3"/>
  <c r="G694" i="3"/>
  <c r="G698" i="3"/>
  <c r="G697" i="3"/>
  <c r="G688" i="3"/>
  <c r="G643" i="3" l="1"/>
  <c r="G695" i="3"/>
  <c r="G731" i="3" l="1"/>
  <c r="G732" i="3" s="1"/>
  <c r="G733" i="3" s="1"/>
</calcChain>
</file>

<file path=xl/sharedStrings.xml><?xml version="1.0" encoding="utf-8"?>
<sst xmlns="http://schemas.openxmlformats.org/spreadsheetml/2006/main" count="1805" uniqueCount="1034">
  <si>
    <t>MUNICIPIO DE ZAPOPAN, JALISCO</t>
  </si>
  <si>
    <t>DIRECCIÓN DE OBRAS PÚBLICAS E INFRAESTRUCTURA.</t>
  </si>
  <si>
    <t>UNIDAD DE PRESUPUESTOS Y CONTRATACION DE OBRA PUBLICA</t>
  </si>
  <si>
    <t>DESCRIPCIÓN GENERAL DE LOS TRABAJOS:</t>
  </si>
  <si>
    <t>PLAZO DE EJECUCIÓN:</t>
  </si>
  <si>
    <t>NOMBRE, CARGO Y FIRMA DEL LICITANTE</t>
  </si>
  <si>
    <t>DOCUMENTO</t>
  </si>
  <si>
    <t>CLAVE</t>
  </si>
  <si>
    <t xml:space="preserve">DESCRIPCIÓN </t>
  </si>
  <si>
    <t>UNIDAD</t>
  </si>
  <si>
    <t>CANTIDAD</t>
  </si>
  <si>
    <t>PRECIO UNITARIO ($)</t>
  </si>
  <si>
    <t>PRECIO UNITARIO ($) CON LETRA</t>
  </si>
  <si>
    <t>IMPORTE ($) M. N.</t>
  </si>
  <si>
    <t>SUBTOTAL M. N.</t>
  </si>
  <si>
    <t>IVA M. N.</t>
  </si>
  <si>
    <t>TOTAL M. N.</t>
  </si>
  <si>
    <t>M2</t>
  </si>
  <si>
    <t>M3</t>
  </si>
  <si>
    <t>M3-KM</t>
  </si>
  <si>
    <t>FECHA DE INICIO:</t>
  </si>
  <si>
    <t>FECHA DE TERMINACIÓN:</t>
  </si>
  <si>
    <t>FECHA DE PRESENTACIÓN:</t>
  </si>
  <si>
    <t>IMPORTE TOTAL CON LETRA</t>
  </si>
  <si>
    <t>M</t>
  </si>
  <si>
    <t>PZA</t>
  </si>
  <si>
    <t>KG</t>
  </si>
  <si>
    <t>PLANTILLA DE 5 CM DE ESPESOR DE CONCRETO HECHO EN OBRA DE F´C=100 KG/CM2, INCLUYE: PREPARACIÓN DE LA SUPERFICIE, NIVELACIÓN, MAESTREADO, COLADO, MANO DE OBRA, EQUIPO Y HERRAMIENTA.</t>
  </si>
  <si>
    <t>ASENTAMIENTO DE PLACAS METÁLICAS DE ESTRUCTURA A BASE DE GROUT NO METÁLICO, INCLUYE: MATERIALES, MANO DE OBRA, EQUIPO Y HERRAMIENTA.</t>
  </si>
  <si>
    <t>SUMINISTRO Y COLOCACIÓN DE DADO DE CONCRETO PARA ANCLAJE DE ESTRUCTURA DE PORTERÍA, A BASE DE CONCRETO HECHO EN OBRA F’C= 200 KG/CM2, T.M.A. 19 MM., CON ARMADO DE 1 VARILLA DEL #4 @ESQUINA Y ESTRIBOS DEL #3 @20 CM, MEDIDAS DE 0.40 X 0.40 X 0.90 M, INCLUYE: HERRAMIENTA, HABILITADO DE ACERO, ACARREOS, MATERIALES, EQUIPO Y MANO DE OBRA.</t>
  </si>
  <si>
    <t>EXCAVACIONES Y RELLENOS</t>
  </si>
  <si>
    <t>LOSA DE CONCRETO</t>
  </si>
  <si>
    <t>SUMINISTRO Y APLICACIÓN DE LÍNEAS DELIMITADORAS, CON PINTURA BASE ACEITE DE SECADO RÁPIDO, MATE MARCA COMEX O SIMILAR, DE 5 CM DE ANCHO, ACABADO MATE SECADO RÁPIDO, INCLUYE: HERRAMIENTA, LIMPIEZA Y PREPARACIÓN DE LA SUPERFICIE, MATERIALES, EQUIPO Y MANO DE OBRA.</t>
  </si>
  <si>
    <t>CATÁLOGO DE CONCEPTOS</t>
  </si>
  <si>
    <t>CIMBRA ACABADO COMÚN EN DALAS Y CASTILLOS A BASE DE MADERA DE PINO DE 3A, INCLUYE: HERRAMIENTA, SUMINISTRO DE MATERIALES, ACARREOS, CORTES, HABILITADO, CIMBRADO, DESCIMBRA, EQUIPO Y MANO DE OBRA.</t>
  </si>
  <si>
    <t>SUMINISTRO, HABILITADO Y COLOCACIÓN DE ACERO DE REFUERZO DE FY= 4200 KG/CM2, INCLUYE: MATERIALES, TRASLAPES, SILLETAS, HABILITADO, AMARRES, MANO DE OBRA, EQUIPO Y HERRAMIENTA.</t>
  </si>
  <si>
    <t>CIMBRA EN DADOS DE CIMENTACIÓN, ACABADO COMÚN, INCLUYE: SUMINISTRO DE MATERIALES, ACARREOS, CORTES, HABILITADO, CIMBRADO, DESCIMBRADO, MANO DE OBRA, LIMPIEZA, EQUIPO Y HERRAMIENTA.</t>
  </si>
  <si>
    <t>J</t>
  </si>
  <si>
    <t>J1</t>
  </si>
  <si>
    <t>J2</t>
  </si>
  <si>
    <t>J3</t>
  </si>
  <si>
    <t>CONCRETO HECHO EN OBRA DE F'C= 200 KG/CM2, T.MA. 3/4", R.N., INCLUYE: HERRAMIENTA, ELABORACIÓN DE CONCRETO, ACARREOS, COLADO, VIBRADO, EQUIPO Y MANO DE OBRA.</t>
  </si>
  <si>
    <t>SUMINISTRO Y APLICACIÓN DE LOGO CON PLANTILLA, CON LA LEYENDA DE "Ciudad de las niñas" Y/O "Ciudad de los niños" CON PINTURA BASE ACEITE DE SECADO RÁPIDO, MATE MARCA COMEX O SIMILAR, MEDIDAS PROMEDIO DE 2.66 M X 1.22 M CONFORME A DETALLE DE PROYECTO, INCLUYE: HERRAMIENTA, LIMPIEZA Y PREPARACIÓN DE LA SUPERFICIE, MATERIALES, EQUIPO Y MANO DE OBRA.</t>
  </si>
  <si>
    <t>SUMINISTRO Y APLICACIÓN DE LOGO CON PLANTILLA, CON LA LEYENDA DE "n_ñ" CON PINTURA BASE ACEITE DE SECADO RÁPIDO, MATE MARCA COMEX O SIMILAR, MEDIDAS PROMEDIO DE 2.29 M X 1.60 M CONFORME A DETALLE DE PROYECTO, INCLUYE: HERRAMIENTA, LIMPIEZA Y PREPARACIÓN DE LA SUPERFICIE, MATERIALES, EQUIPO Y MANO DE OBRA.</t>
  </si>
  <si>
    <t>BACKSTOP</t>
  </si>
  <si>
    <t>CONCRETO HECHO EN OBRA DE F'C= 250 KG/CM2, T.MA. 3/4", R.N., INCLUYE: HERRAMIENTA, ELABORACIÓN DE CONCRETO, ACARREOS, COLADO, VIBRADO, EQUIPO Y MANO DE OBRA.</t>
  </si>
  <si>
    <t>SUMINISTRO, HABILITADO Y MONTAJE DE ANCLA DE ACERO A-36  A BASE DE REDONDO LISO DE 1/2"  DE DIÁMETRO CON UN DESARROLLO DE 0.75 M CON ROSCA EN AMBOS EXTREMOS, 15 CM EN LA PARTE SUPERIOR Y 10 CM EN LA PARTE INFERIOR, INCLUYE: HERRAMIENTA, TUERCAS HEXAGONALES DE 1/2" ESTRUCTURALES PESADA GRADO 5 CON RONDANA PLANA, CORTES, EQUIPO Y MANO DE OBRA.</t>
  </si>
  <si>
    <t>SUMINISTRO Y APLICACIÓN DE PINTURA DE ESMALTE 100 MATE COMEX O SIMILAR, CUALQUIER COLOR, EN ESTRUCTURAS METÁLICAS, INCLUYE: APLICACIÓN DE RECUBRIMIENTO A 4 MILÉSIMAS DE ESPESOR, MATERIALES, MANO DE OBRA, EQUIPO Y HERRAMIENTA.</t>
  </si>
  <si>
    <t>MOBILIARIO</t>
  </si>
  <si>
    <t>SUMINISTRO, HABILITADO Y MONTAJE DE PLACA DE ACERO A-36 DE 20 X 20 CM Y 5/8" DE ESPESOR, INCLUYE: HERRAMIENTA, 4 PERFORACIONES PARA COLOCAR ANCLAS DE 1/2", TRAZO, MATERIALES, CORTES, SOLDADURA, FIJACIÓN, EQUIPO Y MANO DE OBRA.</t>
  </si>
  <si>
    <t xml:space="preserve"> </t>
  </si>
  <si>
    <t>RIEGO DE IMPREGNACIÓN EN SUPERFICIE DE BASE HIDRÁULICA CON EMULSIONES ASFÁLTICAS CATIÓNICAS RR-2K A RAZÓN DE 1.5 L/M2 CON POREO DE ARENA, INCLUYE: MANO DE OBRA, EQUIPO Y HERRAMIENTA.</t>
  </si>
  <si>
    <t>MURO TIPO TEZON DE BLOCK 11 X 14 X 28 CM ASENTADO CON MORTERO CEMENTO-ARENA 1:3, ACABADO COMÚN, INCLUYE: MATERIALES, MANO DE OBRA, EQUIPO Y HERRAMIENTA.</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</si>
  <si>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</si>
  <si>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</si>
  <si>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PRELIMINARES</t>
  </si>
  <si>
    <t>DEMOLICIÓN POR MEDIOS MANUALES DE PISO CERÁMICO CON ESPESOR DE 2.00 A 3.00 CM PROMEDIO, INCLUYE: HERRAMIENTA, ACARREO DEL MATERIAL A BANCO DE OBRA PARA SU POSTERIOR RETIRO, ABUNDAMIENTO, MANO DE OBRA.</t>
  </si>
  <si>
    <t>A</t>
  </si>
  <si>
    <t>E</t>
  </si>
  <si>
    <t>E1</t>
  </si>
  <si>
    <t>E2</t>
  </si>
  <si>
    <t>E3</t>
  </si>
  <si>
    <t>N</t>
  </si>
  <si>
    <t>N1</t>
  </si>
  <si>
    <t>N2</t>
  </si>
  <si>
    <t>N3</t>
  </si>
  <si>
    <t>N5</t>
  </si>
  <si>
    <t>MURO DE CONTENCIÓN</t>
  </si>
  <si>
    <t>APLANADO DE 2 CM DE ESPESOR EN MURO CON MORTERO CEMENTO-ARENA 1:3, ACABADO PULIDO, INCLUYE: MATERIALES, ACARREOS, DESPERDICIOS, MANO DE OBRA, PLOMEADO, NIVELADO, REGLEADO, RECORTES, MANO DE OBRA, EQUIPO Y HERRAMIENTA.</t>
  </si>
  <si>
    <t>DEMOLICIÓN POR MEDIOS MECÁNICOS DE CONCRETO SIMPLE EN PISOS DE CONCRETO Y/O BANQUETAS, INCLUYE: HERRAMIENTA, CORTE CON DISCO DE DIAMANTE PARA DELIMITAR ÁREA, ACARREO DEL MATERIAL A BANCO DE OBRA PARA SU POSTERIOR RETIRO, VOLUMEN MEDIDO EN SECCIÓN, ABUNDAMIENTO, EQUIPO Y MANO DE OBRA.</t>
  </si>
  <si>
    <t>DEMOLICIÓN DE GUARNICIÓN DE CONCRETO SIMPLE POR MEDIOS MECÁNICOS, INCLUYE: HERRAMIENTA, CORTE CON DISCO DE DIAMANTE PARA DELIMITAR ÁREA, ACARREO DEL MATERIAL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</si>
  <si>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</si>
  <si>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DEMOLICIÓN DE CIMENTACIÓN DE MAMPOSTERÍA POR MEDIOS MECÁNICOS, HASTA 1.50 M DE PROFUNDIDAD, INCLUYE: HERRAMIENTA, ACOPIO DE LOS MATERIALES PARA SU POSTERIOR RETIRO, VOLUMEN MEDIDO EN SECCIONES, ABUNDAMIENTO, EQUIPO Y MANO DE OBRA.</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</si>
  <si>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</si>
  <si>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</si>
  <si>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TRAZO Y NIVELACIÓN CON EQUIPO TOPOGRÁFICO DEL TERRENO ESTABLECIENDO EJES Y REFERENCIAS Y BANCOS DE NIVEL, INCLUYE: HERRAMIENTA, CRUCETAS, ESTACAS, HILOS, MARCAS Y TRAZOS CON CALHIDRA, EQUIPO Y MANO DE OBRA.</t>
  </si>
  <si>
    <t>RELLENO EN CEPAS O MESETAS CON MATERIAL DE BANCO (TEPETATE), COMPACTADO CON EQUIPO DE IMPACTO AL 95% ± 2 DE SU P.V.S.M., PRUEBA AASHTO ESTÁNDAR, CBR DEL 5% MÍNIMO, EN CAPAS NO MAYORES DE 20 CM, INCLUYE: HERRAMIENTA, INCORPORACIÓN DE AGUA NECESARIA, MEDIDO EN TERRENO NATURAL POR SECCIÓN SEGÚN PROYECTOS, ABUNDAMIENTO, EQUIPO Y MANO DE OBRA.</t>
  </si>
  <si>
    <t>SUMINISTRO Y COLOCACIÓN DE MALLA ELECTROSOLDADA 6X6-10/10, INCLUYE: HABILITADO, DESPERDICIOS, CORTES, AJUSTES, ALAMBRE, TRASLAPES, SILLETAS, MATERIAL DE FIJACIÓN, ACARREO DEL MATERIAL AL SITIO DE SU COLOCACIÓN, MANO DE OBRA Y HERRAMIENTA.</t>
  </si>
  <si>
    <t>CORTE CON DISCO DE DIAMANTE HASTA 1/3 DE ESPESOR DE LA LOSA Y HASTA 3 MM DE ANCHO, INCLUYE: EQUIPO, DISCO DE DIAMANTE, HERRAMIENTA Y MANO DE OBRA.</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</si>
  <si>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</si>
  <si>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DEMOLICIÓN POR MEDIOS MECÁNICOS DE ELEMENTOS ESTRUCTURALES DE CONCRETO ARMADO, INCLUYE: HERRAMIENTA, CORTE DE ACERO, ACARREO DEL MATERIAL A BANCO DE OBRA PARA SU POSTERIOR RETIRO Y LIMPIEZA DEL ÁREA DE LOS TRABAJOS, VOLUMEN MEDIDO E SECCIONES, ABUNDAMIENTO, EQUIPO Y MANO DE OBRA.</t>
  </si>
  <si>
    <t>CIMBRA ACABADO APARENTE EN MUROS, A BASE DE MADERA DE PINO, INCLUYE:  HERRAMIENTA, HABILITADO, CHAFLANES, CIMBRA, DESCIMBRA, LIMPIEZA, ACARREO DE MATERIALES AL SITIO DE SU UTILIZACIÓN, A CUALQUIER NIVEL, EQUIPO Y MANO DE OBRA.</t>
  </si>
  <si>
    <t>CONSTRUCCIÓN DE CANCHA DE FUTBOL</t>
  </si>
  <si>
    <t>ESCARIFICACIÓN DEL TERRENO NATURAL DE 20 CM DE ESPESOR POR MEDIOS MECÁNICOS, COMPACTADO POR MEDIOS MECÁNICOS EN CAPAS NO MAYORES DE 20 CM AL 90% DE SU P.V.S.M, PRUEBA AASHTO ESTÁNDAR, INCLUYE: EXTENDIDO DEL MATERIAL, HOMOGENIZADO, AFINE DE LA SUPERFICIE, COMPACTADO, MANO DE OBRA, EQUIPO Y HERRAMIENTA.</t>
  </si>
  <si>
    <t>PASTO SINTÉTICO</t>
  </si>
  <si>
    <t>SUMINISTRO E INSTALACIÓN DE PLÁSTICO NEGRO CAL. 600, PARA PROTECCIÓN DE BASE, PARA RECIBIR SISTEMA DE PASTO SINTÉTICO, INCLUYE: CORTES, DESPERDICIOS, MATERIAL, MANO DE OBRA Y HERRAMIENTA.</t>
  </si>
  <si>
    <t>SUMINISTRO Y COLOCACIÓN DE PASTO SINTÉTICO DE POLIETILENO FIBRILADO (Z) Y MONOFILAMENTO DE 45 MM DE ALTURA Y 850 GR/M2 CON LÍNEAS DE MARCAJE EN 2 COLORES PARA FUTBOL (BLANCO), TOCHITO (AMARILLO), LIENZOS UNIDOS MEDIANTE CINTA UNIÓN Y POLIURETANO COLOR VERDE, INCLUYE: HERRAMIENTA, ARENA SÍLICA EN PROPORCIÓN 25 KG/M2, CAUCHO GRANULADO EN PROPORCIÓN 6.5 KG/M2, MATERIALES, CORTES, DESPERDICIOS, EQUIPO Y MANO DE OBRA.</t>
  </si>
  <si>
    <t>GUARNICIÓN TIPO "I" EN SECCIÓN 10 X 20 CM DE ALTURA A BASE DE CONCRETO PREMEZCLADO F'C= 200 KG/CM2., T.M.A. 19 MM., R.N., ACABADO COMÚN EN COSTADOS Y PULIDO EN CORONA, INCLUYE: HERRAMIENTA, CIMBRA, DESCIMBRA, COLADO, CURADO, MATERIALES, EQUIPO Y MANO DE OBRA.</t>
  </si>
  <si>
    <t>REJILLA PLUVIAL</t>
  </si>
  <si>
    <t>CONSTRUCCIÓN DE CANALETA DE CONCRETO PREMEZCLADO F'C= 150 KG/CM2, T.M.A. 19 MM, R.N., ADICIONADO CON FIBRA DE POLIPROPILENO A RAZÓN DE 140 G/M3, MEDIDAS INTERIORES DE CANALETA DE 25 CM DE ANCHO Y ALTURA PROMEDIO DE 20 A 30 CM, ESPESOR DE MUROS DE 10 CM, ESPESOR DE PISO DE CANALETA DE 10 CM CON REJILLA IRVING ESTÁNDAR IS-01 DE 1" X 3/16" (PINTADO EN NEGRO) O SIMILAR, CONTRA MARCO A BASE DE ÁNGULO DE 1 1/4" x 1/8", ANCLAS A BASE DE ÁNGULO DE 1 1/4" x 1/8" DE 10 CM DE LARGO @ 60 CM, REJILLA, INCLUYE: HERRAMIENTA, COLADO, VIBRADO, CIMBRA COMÚN, DESCIMBRA, SOLDADURAS, MATERIALES DE CONSUMO, EQUIPO Y MANO DE OBRA.</t>
  </si>
  <si>
    <t>PORTERÍAS</t>
  </si>
  <si>
    <t>SUMINISTRO, FABRICACIÓN Y COLOCACIÓN DE HERRERÍA ESTRUCTURAL A BASE DE PERFIL TUBULAR DE ACERO PG DE 3", DE HASTA 2.50 M DE ALTURA, DE ACUERDO AL PLANO DE DISEÑO PROPORCIONADO,  INCLUYE: HERRAMIENTA, SOLDADURA, CORTES, AJUSTES, MATERIALES MENORES, DESPERDICIOS, PRIMARIO ANTICORROSIVO, FLETES, ACARREO DE MATERIALES AL SITIO DE SU UTILIZACIÓN, EQUIPO Y MANO DE OBRA.</t>
  </si>
  <si>
    <t>SUMINISTRO Y COLOCACIÓN DE PASADOR DE TUBO DE 2" X 50 CM C-40, CON PALANCA Y ANILLOS CON SOLERA DE 2" X 1/4", INCLUYE: SOLDADURA, EQUIPO, MATERIALES MENORES, MANO DE OBRA Y HERRAMIENTA.</t>
  </si>
  <si>
    <t>SUMINISTRO Y APLICACIÓN DE PINTURA DE ESMALTE 100 MATE COMEX O SIMILAR, COLOR BLANCO Y/O NEGRO, EN ESTRUCTURAS METÁLICAS, INCLUYE: APLICACIÓN DE RECUBRIMIENTO A 4 MILÉSIMAS DE ESPESOR, MATERIALES, MANO DE OBRA, EQUIPO Y HERRAMIENTA.</t>
  </si>
  <si>
    <t>REHABILITACIÓN DE CERCADO PERIMETRAL</t>
  </si>
  <si>
    <t>MURO DE MAMPOSTERÍA</t>
  </si>
  <si>
    <t>CIMIENTO DE MAMPOSTERÍA DE PIEDRA BRAZA, ASENTADA CON MORTERO CEMENTO-ARENA  EN PROPORCIÓN 1:3, INCLUYE: MATERIALES, DESPERDICIOS, HERRAMIENTAS, LIMPIEZA, MANO DE OBRA Y ACARREO DE MATERIALES AL SITIO DE SU UTILIZACIÓN.</t>
  </si>
  <si>
    <t xml:space="preserve">MAMPOSTERÍA DE PIEDRA BRAZA ASENTADA CON MORTERO CEMENTO-ARENA 1:3, ACABADO APARENTE A DOS CARAS, DE 0.00 A 3.00 M DE ALTURA, INCLUYE: SELECCIÓN DE PIEDRA, MATERIALES, DESPERDICIOS, MANO DE OBRA, HERRAMIENTA, ANDAMIOS, EQUIPO Y ACARREOS. </t>
  </si>
  <si>
    <t>CALAVEREADO EN JUNTA DE MAMPOSTERÍA EXISTENTE A BASE DE MORTERO CEMENTO-ARENA PROPORCIÓN 1:3, INCLUYE: MATERIALES, MANO DE OBRA, EQUIPO Y HERRAMIENTA.</t>
  </si>
  <si>
    <t>REPISÓN SOBRE MURO DE MAMPOSTERÍA, A BASE DE CONCRETO HECHO EN OBRA F'C= 150 KG/CM2, T.M.A. 19 MM, CON SECCIÓN DE 50 CM X 10 CM DE ESPESOR, CON CHAFLÁN DE 1" EN LOS EXTREMOS, ARMADO CON MALLA ELECTROSOLDADA 6-6/10-10, INCLUYE: HERRAMIENTA, CIMBRA, DESPERDICIOS, COLADO, VIBRADO, DESCIMBRA, CURADO, EQUIPO Y MANO DE OBRA.</t>
  </si>
  <si>
    <t>HERRERÍA</t>
  </si>
  <si>
    <t>SUMINISTRO, FABRICACIÓN Y COLOCACIÓN DE HERRERÍA TUBULAR PG Y/O ESTRUCTURAL PARA CERCADO PERIMETRAL EN TIPO REJA DE HASTA 4.00 M DE ALTURA, DE ACUERDO AL PLANO DE DISEÑO PROPORCIONADO,  INCLUYE: HERRAMIENTA, SOLDADURA, CORTES, AJUSTES, MATERIALES MENORES, DESPERDICIOS, PRIMARIO ANTICORROSIVO, FLETES, ACARREO DE MATERIALES AL SITIO DE SU UTILIZACIÓN, EQUIPO Y MANO DE OBRA.</t>
  </si>
  <si>
    <t>CIMBRA ACABADO COMÚN EN LOSAS A BASE DE MADERA DE PINO DE 3A, INCLUYE: HERRAMIENTA, SUMINISTRO DE MATERIALES, ACARREOS, CORTES, HABILITADO, CIMBRADO, DESCIMBRA, EQUIPO Y MANO DE OBRA.</t>
  </si>
  <si>
    <t>SUMINISTRO DE CONCRETO PREMEZCLADO BOMBEABLE F´C= 250 KG/CM2, REV. 16 CM, T.M.A. 19 MM, R.N., INCLUYE: MATERIALES, COLADO, VIBRADO, DESCIMBRA, CURADO,  BOMBA, MANO DE OBRA, EQUIPO Y HERRAMIENTA.</t>
  </si>
  <si>
    <t>CIMBRA EN ZAPATAS Y DADOS DE CIMENTACIÓN, ACABADO COMÚN, INCLUYE: SUMINISTRO DE MATERIALES, ACARREOS, CORTES, HABILITADO, CIMBRADO, DESCIMBRADO, MANO DE OBRA, LIMPIEZA, EQUIPO Y HERRAMIENTA.</t>
  </si>
  <si>
    <t>SUMINISTRO, FABRICACIÓN Y COLOCACIÓN DE HERRERÍA ESTRUCTURAL A BASE DE PERFILES PTR, HSS PARA BACKSTOP, DE HASTA 6.50 M DE ALTURA, DE ACUERDO AL PLANO DE DISEÑO PROPORCIONADO,  INCLUYE: HERRAMIENTA, SOLDADURA, CORTES, AJUSTES, MATERIALES MENORES, DESPERDICIOS, PRIMARIO ANTICORROSIVO, FLETES, ACARREO DE MATERIALES AL SITIO DE SU UTILIZACIÓN, EQUIPO Y MANO DE OBRA.</t>
  </si>
  <si>
    <t xml:space="preserve">MAMPOSTERÍA DE PIEDRA BRAZA ASENTADA CON MORTERO CEMENTO-ARENA 1:3, ACABADO APARENTE A UNA CARA, DE 0.00 A 3.00 M DE ALTURA, INCLUYE: SELECCIÓN DE PIEDRA, MATERIALES, DESPERDICIOS, MANO DE OBRA, HERRAMIENTA, ANDAMIOS, EQUIPO Y ACARREOS. </t>
  </si>
  <si>
    <t>ASENTAMIENTO DE PLACAS METÁLICAS DE POSTES A BASE DE GROUT NO METÁLICO, INCLUYE: MATERIALES, MANO DE OBRA, EQUIPO Y HERRAMIENTA.</t>
  </si>
  <si>
    <t>BASE HIDRÁULICA CON PROPORCIÓN 60-40, 60% DE GRAVA DE 1 1/2" A FINOS Y 40% DE MATERIAL DE BANCO, EN CAPAS NO MAYORES DE 20 CM DE ESPESOR, COMPACTADA MÍNIMO AL 100% DE SU P.V.S.M., PRUEBA AASHTO MODIFICADA, INCLUYE: MATERIALES, AGUA, MANO DE OBRA, EQUIPO PARA MEZCLADO DE MATERIALES, EXTENDIDO, CONFORMACIÓN, COMPACTACIÓN Y DESPERDICIOS Y HERRAMIENTA.</t>
  </si>
  <si>
    <t>O2</t>
  </si>
  <si>
    <t>O3</t>
  </si>
  <si>
    <t>CANCHA DE USOS MÚLTIPLES</t>
  </si>
  <si>
    <t>PISO DE 10 CM DE ESPESOR A BASE DE CONCRETO PREMEZCLADO CON COLOR INTEGRAL MORADO AL 4%  F'C= 200 KG/CM2, T.MA. 3/4", ACABADO SEMIPULIDO, INCLUYE: HERRAMIENTA, SUMINISTRO DE MATERIALES, CURADO CON AGUA, DESPERDICIOS, ACARREOS, REGLEADO, ACABADO, CIMBRA EN FRONTERAS, DESCIMBRA, COLADO, REMATES, MUESTREADO, EQUIPO Y MANO DE OBRA.</t>
  </si>
  <si>
    <t>SUMINISTRO Y APLICACIÓN DE LOGO CON PLANTILLA, CON LA LEYENDA DE "n_ñ" CON PINTURA BASE ACEITE DE SECADO RÁPIDO, MATE MARCA COMEX O SIMILAR, MEDIDAS PROMEDIO DE 11.26 M X 7.84 M CONFORME A DETALLE DE PROYECTO, INCLUYE: HERRAMIENTA, LIMPIEZA Y PREPARACIÓN DE LA SUPERFICIE, MATERIALES, EQUIPO Y MANO DE OBRA.</t>
  </si>
  <si>
    <t>SUMINISTRO Y APLICACIÓN DE LOGO CON PLANTILLA, CON LA LEYENDA DE "Ciudad de las niñas" Y/O "Ciudad de los niños" CON PINTURA BASE ACEITE DE SECADO RÁPIDO, MATE MARCA COMEX O SIMILAR, MEDIDAS PROMEDIO DE 10.11 M X 4.69 M CONFORME A DETALLE DE PROYECTO, INCLUYE: HERRAMIENTA, LIMPIEZA Y PREPARACIÓN DE LA SUPERFICIE, MATERIALES, EQUIPO Y MANO DE OBRA.</t>
  </si>
  <si>
    <t xml:space="preserve">SUMINISTRO E INSTALACIÓN DE ESTRUCTURAS TIPO PORTERÍA CON EXTENSIONES PARA SOPORTAR LOS TABLEROS DE BASQUETBOL, FABRICADOS A BASE DE TUBO DE 4" Y EXTENSIONES EN TUBO DE 2" TODO EN CEDULA 40, MEDIDAS (3.80 M DE ALTO POR 3.10 M DE ANCHO Y 2.02 M DE FONDO), LA DISTANCIA DE LA PORTERÍA AL TABLERO ES DE 2.75 M, TABLERO PROFESIONAL PARA BASQUETBOL EN ACRÍLICO DE 15 MM DE GROSOR REVESTIDO CON BASTIDOR DE PTR 1" VERDE (1.62 KG/M), MEDIDAS OFICIALES 1.80 M POR 1.05 M, AROS TIPO NBA DISEÑADOS PARA USO RUDO CAPACES DE SOPORTAR EL PESO DE UN JUGADOR AL COLGARSE, RED DE USO RUDO, INCLUYE: HERRAMIENTA, PRIMER ANTICORROSIVO Y TERMINADO EN ESMALTE 100 MATE COMEX O SIMILAR EN COLOR BLANCO, MATERIALES,  ACARREOS, EQUIPO Y MANO DE OBRA. </t>
  </si>
  <si>
    <t>CIMENTACIÓN</t>
  </si>
  <si>
    <t>CERCADO PERIMETRAL DE CANCHA DE FUTBOL</t>
  </si>
  <si>
    <t>SUMINISTRO, FABRICACIÓN Y COLOCACIÓN DE HERRERÍA TUBULAR PG Y/O ESTRUCTURAL PARA CERCADO PERIMETRAL EN TIPO REJA DE HASTA 4.00 M DE ALTURA, DE ACUERDO AL PLANO DE DISEÑO PROPORCIONADO,  INCLUYE: 2 ANCLAS A BASE DE ÁNGULO DE 1" X 1/8" POR CADA POSTE DE PTR 4", HERRAMIENTA, SOLDADURA, CORTES, AJUSTES, MATERIALES MENORES, DESPERDICIOS, PRIMARIO ANTICORROSIVO, FLETES, ACARREO DE MATERIALES AL SITIO DE SU UTILIZACIÓN, EQUIPO Y MANO DE OBRA.</t>
  </si>
  <si>
    <t>CONSTRUCCIÓN Y REHABILITACIÓN DE MUROS COLINDANTES</t>
  </si>
  <si>
    <t xml:space="preserve">CIMENTACIÓN DE PIEDRA BRAZA ACOMODADA, ASENTADA CON MORTERO CEMENTO-ARENA 1:3, INCLUYE: SELECCIÓN DE PIEDRA, MATERIALES, DESPERDICIOS, MANO DE OBRA, HERRAMIENTA, EQUIPO Y ACARREOS. </t>
  </si>
  <si>
    <t>CONSTRUCCIÓN DE GRADAS DE CONCRETO</t>
  </si>
  <si>
    <t>PINTURA DE ESMALTE 100 MARCA COMEX O SIMILAR, SOBRE SUPERFICIES METÁLICAS EN HERRERÍA CERRADA (VENTANAS, PROTECCIONES, CANCELERIA) A DOS MANOS, INCLUYE: PREPARACIÓN DE LA SUPERFICIE, MATERIALES MENORES Y DE CONSUMO, ANDAMIOS, HERRAMIENTAS, LIMPIEZA, MANO DE OBRA A CUALQUIER NIVEL.</t>
  </si>
  <si>
    <t>PLACA CONMEMORATIVA</t>
  </si>
  <si>
    <t>FABRICACIÓN Y COLOCACIÓN DE PORTÓN DE HERRERÍA FABRICADA CON 2 FIJOS VERTICALES EN LOS EXTREMOS DEL PORTÓN DE PTR DE 6" X 4" EMPOTRADAS A MURO CON ANCLAS DE ÁNGULO DE 2 1/2 "X 2 1/2"X 3/16" CON CORTE EN SU VÉRTICE DE 7 CM A 45°, PUERTAS CON MARCO DE PTR DE 4" X 3", FORRADA CON REJILLA DE 1 PTR VERTICAL @2" DE 2" X 2", BASE SUPERIOR PARA SOPORTAR PUERTAS A BASE DE PLACA DE 1/2" DE 15 X 8 CM PARA FIJACIÓN DE TEJUELOS Y CARTABÓN DE 6"X6" Y BASE INFERIOR A BASE DE PLACA DE 1/2", CARTABÓN DE 15 X 15 CM, PLACABASE, RECTÁNGULO DE 15 X 8 CM PARA FIJACIÓN DE TEJUELOS, INCLUYE: HERRAMIENTA, BIBEL GRANDE D70, TEJUELOS, FLETES Y MANIOBRAS, ACARREOS, CORTES, DESPERDICIOS, FIJACIÓN, SOLDADURAS, PLOMEO, PRIMARIO ANTICORROSIVO, MATERIALES MENORES, EQUIPO Y MANO DE OBRA.</t>
  </si>
  <si>
    <t>SUMINISTRO Y COLOCACIÓN DE PASADOR DE VARILLA REDONDA LISA DE 1/2", BASE Y ANILLOS DE SOLERA, PARA CANDADOS DE 1 X 3/16, INCLUYE: SOLDADURA, TUBO DE FO.GA. DE 5/8" DIÁMETRO Y 20 CM LARGO, EQUIPO, MATERIALES MENORES, MANO DE OBRA Y HERRAMIENTA.</t>
  </si>
  <si>
    <t>SUMINISTRO Y COLOCACIÓN DE ANCLA DE ÁNGULO DE 2 1/2" X 2 1/2" X 3/16" DE 15 CM CON CORTE EN SU VÉRTICE DE 7 CM A 45° INCLUYE: HERRAMIENTA, PRIMER ANTICORROSIVO Y TERMINADO EN ESMALTE 100 MATE COMEX, MATERIALES, EQUIPO Y MANO DE OBRA.</t>
  </si>
  <si>
    <t>SUMINISTRO Y COLOCACIÓN DE LETRERO CON LA LEYENDA DE "Unidad Deportiva La Primavera"  EN ALTO RELIEVE CON ELEMENTOS INDIVIDUALES, CORTADOS CON LÁSER, FABRICADOS EN PLACA 3/16" (4.7 MM) #304 A1 DE ACERO INOXIDABLE, PULIDO MECÁNICAMENTE, TERMINADO ESPEJO, PROTECCIÓN CON RECUBRIMIENTO DE BARNIZ TRANSPARENTE DE POLIURETANO, PREPARACIÓN DE ANCLAS DE 15 CM FABRICADAS CON SÓLIDO INOX 1/4" PARA SER FIJADAS A MURO, CON 5 CM DE SEPARACIÓN CON ADHESIVO EPÓXICO ANCHORFIX COLOR GRIS, FUENTE TIPO ISIDORA BOLD, H= 25 CM, INCLUYE: HERRAMIENTA, ACARREOS, DESPERDICIOS, MATERIALES, COLOCACIÓN, BARRENOS, EQUIPO Y MANO DE OBRA.</t>
  </si>
  <si>
    <t>SUMINISTRO Y COLOCACIÓN DE PLACA CON LAS LEYENDAS Y LOGOTIPOS INSTITUCIONALES DEL GOBIERNO DE ZAPOPAN, COMUDE Y Ciudad de las niñas y niños, CON MEDIDAS DE 1.06 M X 0.60 M, DE 1/4" (6.35 MM) DE ACERO INOXIDABLE CORTADO A LÁSER, PULIDO MECÁNICAMENTE, TERMINADO ESPEJO. PROTECCIÓN CON RECUBRIMIENTO DE BARNIZ TRANSPARENTE DE POLIURETANO. PREPARACIÓN DE ANCLAS DE 15 CM FABRICADAS CON SÓLIDO INOX DE 1/4" PARA SER FIJADAS A MURO DE CONCRETO CON 5 CM DE SEPARACIÓN CON ADHESIVO EPÓXICO ANCHORFIX COLOR GRIS O SIMILAR, INCLUYE: HERRAMIENTA, ACARRETOS, DESPERDICIOS, MATERIALES, COLOCACIÓN, BARRENOS, EQUIPO Y MANO DE OBRA.</t>
  </si>
  <si>
    <t>CIMBRA EN MUROS DE CIMENTACIÓN, ACABADO COMÚN, INCLUYE: SUMINISTRO DE MATERIALES, ACARREOS, CORTES, HABILITADO, CIMBRADO, DESCIMBRADO, MANO DE OBRA, LIMPIEZA, EQUIPO Y HERRAMIENTA.</t>
  </si>
  <si>
    <t>MUROS Y LOSAS DE CONCRETO</t>
  </si>
  <si>
    <t>CIMBRA EN PERALTES DE LOSA, ACABADO COMÚN, INCLUYE: SUMINISTRO DE MATERIALES, ACARREOS, CORTES, HABILITADO, CIMBRADO, CHAFLANES, DESCIMBRADO, MANO DE OBRA, LIMPIEZA, EQUIPO Y HERRAMIENTA.</t>
  </si>
  <si>
    <t>RELLENO EN CEPAS O MESETAS DE SUELO-CEMENTO, A BASE DE MATERIAL DE BANCO, EN PROPORCIÓN DE 8:1, COMPACTADO CON EQUIPO DE IMPACTO EN CAPAS NO MAYORES DE 20 CM AL 95% DE SU P.V.S.M, PRUEBA AASHTO ESTÁNDAR, INCLUYE: HERRAMIENTA, SUMINISTRO DE AGUA PARA LOGRAR HUMEDAD ÓPTIMA, MEZCLADO, TENDIDO, EQUIPO, PRUEBAS DE COMPACTACIÓN, ABUNDAMIENTO, EQUIPO Y MANO DE OBRA. (MEDIDO EN TERRENO NATURAL POR SECCIÓN SEGÚN PROYECTOS.)</t>
  </si>
  <si>
    <t>SUMINISTRO DE CONCRETO PREMEZCLADO TIRO DIRECTO F´C= 250 KG/CM2, REV. 14 CM, T.M.A. 19 MM, R.N. CON CEMENTO BLANCO, INCLUYE: MATERIALES, COLADO, VIBRADO, DESCIMBRA, CURADO, MANO DE OBRA, EQUIPO Y HERRAMIENTA.</t>
  </si>
  <si>
    <t>DEMOLICIÓN DE MURO DE MAMPOSTERÍA POR MEDIOS MECÁNICOS, HASTA 3.00 M DE ALTURA, INCLUYE: HERRAMIENTA, ACOPIO DE LOS MATERIALES PARA SU POSTERIOR RETIRO, VOLUMEN MEDIDO EN SECCIONES, ABUNDAMIENTO, EQUIPO Y MANO DE OBRA.</t>
  </si>
  <si>
    <t>TRAZO Y NIVELACIÓN PARA LÍNEAS, INCLUYE: EQUIPO DE TOPOGRAFÍA, MATERIALES PARA SEÑALAMIENTO, MANO DE OBRA, EQUIPO Y HERRAMIENTA.</t>
  </si>
  <si>
    <t>CAMA DE ARENA AMARILLA PARA APOYO DE TUBERÍAS, INCLUYE: MATERIALES, ACARREOS, MANO DE OBRA, EQUIPO Y HERRAMIENTA.</t>
  </si>
  <si>
    <t>RED DE VOLEIBOL</t>
  </si>
  <si>
    <t>DADO DE CONCRETO, CON MEDIDAS DE 0.40 X 0.40 X 0.90 M PARA ANCLAJE DE POSTE DE RED DE VOLEIBOL, A BASE DE CONCRETO HECHO EN OBRA F’C= 200 KG/CM2, T.M.A. 19 MM., CON ARMADO DE 1 VARILLA DEL #4 @ESQUINA Y ESTRIBOS DEL #3 @20 CM, INCLUYE: HERRAMIENTA, TUBO METÁLICO DE 3" CÉDULA 40 DE 60 CM DE LARGO AHOGADO EN DADO DE CONCRETO, HABILITADO DE ACERO, ACARREOS, CIMBRA, DESCIMBRA, VIBRADO, CURADO, MATERIALES, EQUIPO Y MANO DE OBRA.</t>
  </si>
  <si>
    <t>SUMINISTRO E INSTALACIÓN DE RED PARA VOLEIBOL MODELO PVB-117 O SIMILAR, CON MEDIDAS DE 11.00 M DE LARGO X 2.55 M DE ALTURA X 1.00 M DE ANCHO DE RED, MEDIDAS PROMEDIO,  INCLUYE: HERRAMIENTA, 2 POSTES DE 2 1/2" CEDULA 40 CON 4 AROS FORJADOS DE REDONDO LISO DE 3/8" Y 5 CM DE DIÁMETRO, RED, ELEMENTOS DE FIJACIÓN, MATERIALES,  ACARREOS, EQUIPO Y MANO DE OBRA.</t>
  </si>
  <si>
    <t>DESMONTAJE Y RETIRO DE JUEGO INFANTIL "SUBE Y BAJA"  A BASE DE HERRERÍA, CON RECUPERACIÓN. INCLUYE: HERRAMIENTA, DEMOLICIÓN DE DADOS DE CONCRETO, ACARREOS HACÍA ALMACÉN DE LA OBRA Y POSTERIOR RETIRO FUERA DE LA OBRA DONDE INDIQUE SUPERVISOR, EQUIPO Y MANO DE OBRA.</t>
  </si>
  <si>
    <t>DESMONTAJE Y RETIRO DE JUEGO INFANTIL "COLUMPIO" A BASE DE HERRERÍA, CON RECUPERACIÓN.  INCLUYE: HERRAMIENTA, DEMOLICIÓN DE DADOS DE CONCRETO, ACARREOS HACÍA ALMACÉN DE LA OBRA Y POSTERIOR RETIRO FUERA DE LA OBRA DONDE INDIQUE SUPERVISOR, EQUIPO Y MANO DE OBRA.</t>
  </si>
  <si>
    <t>DESMONTAJE Y RETIRO DE JUEGO INFANTIL "RESBALADILLA" A BASE DE HERRERÍA, CON RECUPERACIÓN. INCLUYE: HERRAMIENTA, DEMOLICIÓN DE DADOS DE CONCRETO, ACARREOS HACÍA ALMACÉN DE LA OBRA Y POSTERIOR RETIRO FUERA DE LA OBRA DONDE INDIQUE SUPERVISOR, EQUIPO Y MANO DE OBRA.</t>
  </si>
  <si>
    <t>DESMONTAJE Y RETIRO DE BANCA, A BASE DE HERRERÍA, CON RECUPERACIÓN.  INCLUYE: HERRAMIENTA, DEMOLICIÓN DE DADOS DE CONCRETO, ACARREOS HACÍA ALMACÉN DE LA OBRA Y POSTERIOR RETIRO FUERA DE LA OBRA DONDE INDIQUE SUPERVISOR, EQUIPO Y MANO DE OBRA.</t>
  </si>
  <si>
    <t>DESMONTAJE Y RETIRO DE PORTERÍA, SIN RECUPERACIÓN, INCLUYE: HERRAMIENTA, DEMOLICIÓN DE DADOS DE CONCRETO, ACARREOS HACÍA ALMACÉN DE LA OBRA Y POSTERIOR RETIRO FUERA DE LA OBRA DONDE INDIQUE SUPERVISOR, EQUIPO Y MANO DE OBRA.</t>
  </si>
  <si>
    <t>DESMANTELAMIENTO SIN RECUPERACIÓN DE CERCACEL EXISTENTE, POSTES VERTICALES Y HORIZONTALES, ACARREOS A LUGAR INDICADO POR SUPERVISIÓN DENTRO Y FUERA DE LA OBRA, INCLUYE: HERRAMIENTA, DEMOLICIÓN EN LA BASE DE LOS POSTES DONDE SE ENCUENTRA AHOGADO EN UNA DALA DE CONCRETO, DEMOLICIÓN PROMEDIO DE 15 X 14 X 20 CM, EQUIPO Y MANO DE OBRA.</t>
  </si>
  <si>
    <t>DESMONTAJE Y RETIRO DE PORTÓN DE INGRESO, A BASE DE  CERCACEL Y MARCOS DE PTR DE 2.00 X 2.50 M, SIN RECUPERACIÓN, INCLUYE: HERRAMIENTA, DEMOLICIÓN DE CONCRETO DONDE SE ENCUENTRAN AHOGADAS LAS ANCLAS, ACARREOS DENTRO Y FUERA DE LA OBRA A LUGAR AUTORIZADO POR SUPERVISOR, EQUIPO Y MANO DE OBRA.</t>
  </si>
  <si>
    <t>DESMONTAJE Y RETIRO DE PUERTAS Y VENTANAS A BASE DE HERRERÍA ABIERTA Y/O CERRADA, CON RECUPERACIÓN, INCLUYE: HERRAMIENTA, CORTES CON EQUIPO, RETIRO DE MARCOS, DEMOLICIÓN EN MUROS Y CASTILLOS PARA RETIRO DE ANCLAS, ACARREOS DENTRO Y FUERA DE LA OBRA A LUGAR AUTORIZADO POR SUPERVISIÓN, EQUIPO Y MANO DE OBRA.</t>
  </si>
  <si>
    <t>DEMOLICIÓN POR MEDIOS MANUALES DE APLANADO DE 2.00 A 4.00 CM EN MUROS Y/O PLAFONES, A CUALQUIER ALTURA, INCLUYE: HERRAMIENTA, ANDAMIOS, ACARREO DEL MATERIAL A BANCO DE OBRA PARA SU POSTERIOR RETIRO, LIMPIEZA DEL ÁREA DE LOS TRABAJOS, ABUNDAMIENTO, EQUIPO Y MANO DE OBRA.</t>
  </si>
  <si>
    <t>DEMOLICIÓN POR MEDIOS MANUALES DE AZULEJO Y PEGAZULEJO EN MUROS CON ESPESOR DE 1.00 A 2.00 CM PROMEDIO, INCLUYE: HERRAMIENTA, ACARREO DEL MATERIAL A BANCO DE OBRA PARA SU POSTERIOR RETIRO, ABUNDAMIENTO Y MANO DE OBRA.</t>
  </si>
  <si>
    <t>DESINSTALACIÓN, DESMONTAJE Y RETIRO DE MUEBLES DE BAÑO YA SEA INODORO, LAVABO, MINGITORIO, SIN RECUPERACIÓN, INCLUYE: HERRAMIENTA, DESCONEXIÓN, ACARREOS, RETIRO DE MUEBLE FUERA DE LA OBRA, EQUIPO Y MANO DE OBRA.</t>
  </si>
  <si>
    <t>DESINSTALACIÓN DE ACCESORIOS DE BAÑO YA SEA PORTAROLLO, TOALLERO, DISPENSADOR DE JABÓN Y BARRAS DE SEGURIDAD, CON RECUPERACIÓN, INCLUYE: HERRAMIENTA, DESCONEXIÓN, ACARREOS, EQUIPO Y MANO DE OBRA.</t>
  </si>
  <si>
    <t>DESINSTALACIÓN DE MAMPARAS Y PUERTAS DE MAMPARAS POR MEDIOS MANUALES SIN RECUPERACIÓN,  FORMADO POR PUERTAS, PANELES Y PILASTRAS CON HERRAJES DE ACERO INOXIDABLE, INCLUYE: MATERIALES, DESINSTALACIÓN, MANO DE OBRA, EQUIPO Y HERRAMIENTA.</t>
  </si>
  <si>
    <t>DESMONTAJE Y RETIRO CON RECUPERACIÓN DE LUMINARIAS EXISTENTES, A  CUALQUIER ALTURA, INCLUYE: HERRAMIENTA, DESCONEXIÓN, ACARREOS A LUGAR INDICADO POR EL SUPERVISOR, MATERIALES, EQUIPO Y MANO DE OBRA.</t>
  </si>
  <si>
    <t>DESMANTELAMIENTO DE MURO DE TABLAROCA Y ESTRUCTURA DE SOPORTE DE ALUMINIO, DE UNA Y DOS CARAS, POR MEDIOS MANUALES, CON UN ESPESOR DE HASTA 15 CM Y A CUALQUIER ALTURA, INCLUYE: HERRAMIENTA, DESINSTALACIÓN, CANCELACIÓN Y RETIRO DE INSTALACIONES EXISTENTES, ANDAMIOS, ACARREOS, EQUIPO Y MANO DE OBRA</t>
  </si>
  <si>
    <t>DEMOLICIÓN POR MEDIOS MANUALES DE ZOCLO A BASE DE LOSETA CERAMICA DE 8.00 CM DE ESPESOR, INCLUYE: HERRAMIENTA, ACARREO DEL MATERIAL A BANCO DE OBRA PARA SU POSTERIOR RETIRO, ABUNDAMIENTO, MANO DE OBRA.</t>
  </si>
  <si>
    <t>CANCELACIÓN DE SALIDA HIDRÁULICA Y SANITARIA DE MUEBLE DE BAÑO, LAVABOS, TARJAS O VERTEDEROS, RESANANDO CON MORTERO CEMENTO-ARENA DE RIO EN PROPORCIÓN 1:3 HECHO EN OBRA, COLOCANDO TAPÓN GORRO DE ½" DE DIÁMETRO Y TAPÓN DE PVC DE 2" DE DIÁMETRO, INCLUYE: MATERIALES MENORES Y DE CONSUMO, HERRAMIENTAS, LIMPIEZA DEL ÁREA, MANO DE OBRA Y ACARREOS.</t>
  </si>
  <si>
    <t>SAL</t>
  </si>
  <si>
    <t>DEMOLICIÓN POR MEDIOS MANUALES DE BARRA PARA LAVABOS A BASE DE CONCRETO FORRADA DE ELEMENTOS CERÁMICOS O PIEDRA, CON UN ESPESOR DE 10 A 15 CM, A CUALQUIER NIVEL, INCLUYE: HERRAMIENTA, ACOPIO DEL MATERIAL, ACARREOS, MATERIALES, EQUIPO Y MANO DE OBRA.</t>
  </si>
  <si>
    <t>INSTALACIÓN ELÉCTRICA</t>
  </si>
  <si>
    <t>ALUMBRADO PÚBLICO</t>
  </si>
  <si>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2 AWG  (F)  +  CAL.  4 AWG (T) </t>
    </r>
    <r>
      <rPr>
        <sz val="8"/>
        <color indexed="8"/>
        <rFont val="Isidora Bold"/>
      </rPr>
      <t xml:space="preserve"> MARCA CONDUMEX O SIMILAR, INCLUYE: HERRAMIENTA, MATERIALES, CONEXIÓN,  PRUEBAS, EQUIPO Y MANO DE OBRA.</t>
    </r>
  </si>
  <si>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4 AWG  (F)  +  CAL.  4 AWG (T) </t>
    </r>
    <r>
      <rPr>
        <sz val="8"/>
        <color indexed="8"/>
        <rFont val="Isidora Bold"/>
      </rPr>
      <t xml:space="preserve"> MARCA CONDUMEX O SIMILAR, INCLUYE: HERRAMIENTA, MATERIALES, CONEXIÓN,  PRUEBAS, EQUIPO Y MANO DE OBRA.</t>
    </r>
  </si>
  <si>
    <r>
      <rPr>
        <sz val="8"/>
        <color rgb="FF000000"/>
        <rFont val="Isidora Bold"/>
      </rPr>
      <t>SUMINISTRO E INSTALACIÓN DE TUBO PAD RD 19 DE 53 MM</t>
    </r>
    <r>
      <rPr>
        <sz val="8"/>
        <color indexed="8"/>
        <rFont val="Isidora Bold"/>
      </rPr>
      <t xml:space="preserve"> DE Ø, INCLUYE: HERRAMIENTA, MATERIALES, DESPERDICIOS, ACARREO AL SITIO DE COLOCACIÓN, GUIADO Y MANO DE OBRA.</t>
    </r>
  </si>
  <si>
    <r>
      <rPr>
        <sz val="8"/>
        <color rgb="FF000000"/>
        <rFont val="Isidora Bold"/>
      </rPr>
      <t>SUMINISTRO E INSTALACIÓN DE TUBO PAD RD 19 DE 41 MM</t>
    </r>
    <r>
      <rPr>
        <sz val="8"/>
        <color indexed="8"/>
        <rFont val="Isidora Bold"/>
      </rPr>
      <t xml:space="preserve"> DE Ø, INCLUYE: HERRAMIENTA, MATERIALES, DESPERDICIOS, ACARREO AL SITIO DE COLOCACIÓN, GUIADO Y MANO DE OBRA.</t>
    </r>
  </si>
  <si>
    <t>EXCAVACIÓN POR MEDIOS MANUALES EN MATERIAL TIPO II, DE 0.00 A -2.00 M DE PROFUNDIDAD, INCLUYE: AFINE DE PLANTILLA Y TALUDES, ACARREO DEL MATERIAL A BANCO DE OBRA PARA SU POSTERIOR RETIRO, MANO DE OBRA, EQUIPO Y HERRAMIENTA. (MEDIDO EN TERRENO NATURAL POR SECCIÓN).</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</si>
  <si>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</si>
  <si>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SUMINISTRO E INSTALACIÓN DE TUBO PVC CONDUIT S. P. DE 35 MM, INCLUYE: HERRAMIENTA, MATERIAL, DESPERDICIO, ACARREO AL SITIO DE COLOCACIÓN, GUIADO Y MANO DE OBRA.</t>
  </si>
  <si>
    <t>SUMINISTRO E INSTALACIÓN DE CURVA PVC CONDUIT S. P. DE 21 MM, INCLUYE: HERRAMIENTA, MATERIAL, DESPERDICIO, ACARREO AL SITIO DE COLOCACIÓN, GUIADO Y MANO DE OBRA.</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</si>
  <si>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</si>
  <si>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</si>
  <si>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 xml:space="preserve">SUMINISTRO Y COLOCACIÓN DE GRAVA DE 3/4", PARA FONDO DE REGISTRO ELÉCTRICO, INCLUYE: HERRAMIENTA, ACARREOS Y MANO DE OBRA. </t>
  </si>
  <si>
    <t>SUMINISTRO Y COLOCACIÓN DE LUMINARIA PUNTA DE POSTE DE 54 W LED 4000°K, 120/277V IP-66, RESISTENTE A VANDALISMO IK-10 MARCA SIMON O SIMILAR, MOD. ALTIYF-BTF-5-SA-NDL-54W700-IAMXP-1N-C1-GY9007, INCLUYE: HERRAMIENTA, SUMINISTRO, FLETES, ACARREOS, ELEVACIÓN, CONEXIONES, PRUEBAS, EQUIPO Y MANO DE OBRA</t>
  </si>
  <si>
    <t>SUMINISTRO Y COLOCACIÓN DE LUMINARIA TIPO REFLECTOR MONTAJE EN CRUCETA, OPERA MODULO INTEGRADO LED 165 W, 120-277 V, 5000K, PHILIPS. O SIMILAR, FLOODLIGHT LED, INCLUYE: HERRAMIENTA, SUMINISTRO, FLETES, ACARREOS, ELEVACIÓN, CONEXIONES, PRUEBAS, EQUIPO Y MANO DE OBRA.</t>
  </si>
  <si>
    <t>SUMINISTRO Y COLOCACIÓN DE LUMINARIA TIPO REFLECTOR FLOODLIGHT  MONTAJE EN CRUCETA, A UNA ALTURA DE 12.00m, TECNOLOGIA LED 600W, FLUJO LUMINOSO MÍNIMO DE 72,000 LM. DISTRIBUCIÓN FOTOMÉTRICA CON ÁNGULO DE APERTURA 60°, CON UNA TEMPERATURA DE COLOR CORRELACIONADA PROMEDIO (CCT) DE 5700K Y UN ÍNDICE DE REPRODUCCIÓN CROMÁTICA (CRI) MÍNIMO DE 80.  EL GRADO DE HERMETICIDAD REQUERIDO ES IP65 PARA CADA UNO DE LOS MÓDULOS LED Y GRADO DE RESISTENCIA AL IMPACTO IK-08. EL LUMINARIO DEBERÁ OPERAR A UN RANGO DE VOLTAJE DE 120 A 277 VOLTS. MODELO. 86745, INCLUYE: HERRAMIENTA, SUMINISTRO, FLETES, ACARREOS, ELEVACIÓN, CONEXIONES, PRUEBAS, EQUIPO Y MANO DE OBRA.</t>
  </si>
  <si>
    <t xml:space="preserve">SUMINISTRO Y COLOCACIÓN DE LUMINARIA TIPO REFLECTOR FLOODLIGHT  MONTAJE EN CRUCETA, A UNA ALTURA DE 12.00m,TECNOLOGÍA LED 600W, FLUJO LUMINOSO MÍNIMO DE 72,000 LM. DISTRIBUCIÓN FOTOMÉTRICA CON ÁNGULO DE APERTURA 30°, CON UNA TEMPERATURA DE COLOR CORRELACIONADA PROMEDIO (CCT) DE 5700K Y UN ÍNDICE DE REPRODUCCIÓN CROMÁTICA (CRI) MÍNIMO DE 80.  EL GRADO DE HERMETICIDAD REQUERIDO ES IP65 PARA CADA UNO DE LOS MÓDULOS LED Y GRADO DE RESISTENCIA AL IMPACTO IK-08. EL LUMINARIO DEBERÁ OPERAR A UN RANGO DE VOLTAJE DE 120 A 277 VOLTS. MODELO. 86801, INCLUYE: HERRAMIENTA, SUMINISTRO, FLETES, ACARREOS, ELEVACIÓN, CONEXIONES, PRUEBAS, EQUIPO Y MANO DE OBRA. </t>
  </si>
  <si>
    <t>SUMINISTRO Y COLOCACIÓN DE POSTE DE SECCIÓN CIRCULAR TIPO CÓNICO PARA ALUMBRADO PÚBLICO DE 5.50 M DE ALTURA, PUNTA POSTE CON NIPLE PARA MONTAJE DE LUMINARIA  DE DIÁMETRO SEGÚN ESPECIFICACIÓN DE LUMINARIA Y CON PLACA BASE DE 280 X 280 MM Y UN ESPESOR DE 19 MM (3/4"), CON 4 BARRENOS  DISTANCIADOS  A 190 MM ENTRE EJES, CON 4 BARRENOS DE  28.6 MM DE DIÁMETRO, CON REGISTRO PARA CONEXIONES DE 195 MM DE LONGITUD X 80 MM DE ANCHO DE FORMA OVALADA, CON UNA TAPA TROQUELADA OVALADA DE ACUERDO A DIBUJO ESQUEMÁTICO, QUE SE  FIJARA MEDIANTE DOS TORNILLOS EN LOS EXTREMOS LONGITUDINALES UBICADA A 60 CM DESDE LA BASE, PINTURA PRIMARIO ANTICORROSIVO ROJO OXIDO Y PINTURA PARA ACABADO SEGÚN COLOR ACORDADO CON LA SUPERVISIÓN DE OBRA, INCLUYE: HERRAMIENTA, SUMINISTRO, FLETES, ACARREOS, ELEVACIÓN, PLOMEADO, EQUIPO Y MANO DE OBRA.</t>
  </si>
  <si>
    <t>SUMINISTRO Y COLOCACIÓN DE POSTE DE SECCIÓN CIRCULAR  TIPO CÓNICO PARA ALUMBRADO PÚBLICO DE 9.0 M DE ALTURA, PUNTA POSTE CON NIPLE PARA MONTAJE DE CRUCETA DE DIÁMETRO SEGÚN ESPECIFICACIÓN DE CRUCETA CLT-22A PARA 2 REFLECTORES Y CON PLACA BASE DE 280 X 280 MM. Y UN ESPESOR DE 12.7 MM. (1/2"), CON 4 BARRENOS  DISTANCIADOS  A 190 MM. ENTRE EJES, CON 4 BARRENOS DE  28.6 MM. DE DIÁMETRO, CON REGISTRO PARA CONEXIONES DE 195 MM DE LONGITUD X 80 MM DE ANCHO DE FORMA OVALADA, CON UNA TAPA TROQUELADA OVALADA DE ACUERDO A DIBUJO ESQUEMÁTICO, QUE SE  FIJARA MEDIANTE DOS TORNILLOS EN LOS EXTREMOS LONGITUDINALES UBICADA A 60 CM DESDE LA BASE, PINTURA PRAIMER ANTICORROSIVA ROJO OXIDO Y PINTURA PARA ACABADO SEGÚN COLOR ACORDADO CON LA SUPERVISIÓN DE OBRA, INCLUYE: HERRAMIENTA, SUMINISTRO, FLETES, ACARREOS, ELEVACIÓN, PLOMEADO, EQUIPO Y MANO DE OBRA.</t>
  </si>
  <si>
    <t>SUMINISTRO Y COLOCACIÓN DE POSTE DE SECCIÓN CIRCULAR  TIPO CÓNICO PARA ALUMBRADO PÚBLICO DE 12.0 M DE ALTURA, PUNTA POSTE CON NIPLE PARA MONTAJE DE CRUCETA DE DIÁMETRO SEGÚN ESPECIFICACIÓN DE CRUCETA CLT-24A PARA 4 REFLECTORES Y CON PLACA BASE DE 280 X 280 MM. Y UN ESPESOR DE 12.7 MM. (1/2"), CON 4 BARRENOS  DISTANCIADOS  A 190 MM. ENTRE EJES, CON 4 BARRENOS DE  28.6 MM. DE DIÁMETRO, CON REGISTRO PARA CONEXIONES DE 195 MM DE LONGITUD X 80 MM DE ANCHO DE FORMA OVALADA, CON UNA TAPA TROQUELADA OVALADA DE ACUERDO A DIBUJO ESQUEMÁTICO, QUE SE  FIJARA MEDIANTE DOS TORNILLOS EN LOS EXTREMOS LONGITUDINALES UBICADA A 60 CM DESDE LA BASE, PINTURA PRAIMER ANTICORROSIVA ROJO OXIDO Y PINTURA PARA ACABADO SEGÚN COLOR ACORDADO CON LA SUPERVISIÓN DE OBRA, INCLUYE: HERRAMIENTA, SUMINISTRO, FLETES, ACARREOS, ELEVACIÓN, PLOMEADO, EQUIPO Y MANO DE OBRA.</t>
  </si>
  <si>
    <r>
      <rPr>
        <sz val="8"/>
        <color rgb="FF000000"/>
        <rFont val="Isidora Bold"/>
      </rPr>
      <t>SUMINISTRO Y COLOCACIÓN DE ANCLA</t>
    </r>
    <r>
      <rPr>
        <sz val="8"/>
        <color indexed="8"/>
        <rFont val="Isidora Bold"/>
      </rPr>
      <t xml:space="preserve"> PARA POSTE METÁLICO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r>
  </si>
  <si>
    <r>
      <rPr>
        <sz val="8"/>
        <color rgb="FF000000"/>
        <rFont val="Isidora Bold"/>
      </rPr>
      <t>SUMINISTRO Y COLOCACIÓN DE ANCLA</t>
    </r>
    <r>
      <rPr>
        <sz val="8"/>
        <color indexed="8"/>
        <rFont val="Isidora Bold"/>
      </rPr>
      <t xml:space="preserve"> PARA POSTE METÁLICO DE 0.40X0.40X1.50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r>
  </si>
  <si>
    <t>SUMINISTRO Y COLOCACIÓN DE CRUCETA PARA MONTAJE DE 2 REFLECTORES EN PUNTA POSTE CAT.  CLT-22A MARCA PEC DE PUEBLA, PINTURA PRAIMER ANTICORROSIVA ROJO OXIDO Y PINTURA PARA ACABADO SEGÚN COLOR ACORDADO CON LA SUPERVISIÓN DE OBRA, INCLUYE: HERRAMIENTA, SUMINISTRO, FLETES, ACARREOS, ELEVACIÓN, PLOMEADO, EQUIPO Y MANO DE OBRA.</t>
  </si>
  <si>
    <t>SUMINISTRO Y COLOCACIÓN DE CRUCETA PARA MONTAJE DE 4 REFLECTORES EN PUNTA POSTE CAT.  CLT-24A MARCA PEC DE PUEBLA, PINTURA PRAIMER ANTICORROSIVA ROJO OXIDO Y PINTURA PARA ACABADO SEGÚN COLOR ACORDADO CON LA SUPERVISIÓN DE OBRA, INCLUYE: HERRAMIENTA, SUMINISTRO, FLETES, ACARREOS, ELEVACIÓN, PLOMEADO, EQUIPO Y MANO DE OBRA.</t>
  </si>
  <si>
    <t>SUMINISTRO E INSTALACIÓN DE SISTEMA DE TIERRA, INCLUYE: 1 VARILLA COOPER WELD 5/8 X 3.00 M, CARGA CADWELD NO 90, 4.00 M DE CABLE DE COBRE DESNUDO CAL 2, CONECTOR DE VARILLA DE 5/8", INCLUYE: MANO DE OBRA, EQUIPO Y HERRAMIENTA.</t>
  </si>
  <si>
    <r>
      <rPr>
        <sz val="8"/>
        <color rgb="FF000000"/>
        <rFont val="Isidora Bold"/>
      </rPr>
      <t>SUMINISTRO Y COLOCACIÓN DE CONECTOR DE ALUMINIO EN "T" DE 3 DERIVACIONES</t>
    </r>
    <r>
      <rPr>
        <sz val="8"/>
        <color indexed="8"/>
        <rFont val="Isidora Bold"/>
      </rPr>
      <t xml:space="preserve"> Y MANGAS REMOVIBLES ACEPTA CAL. 2 Y 4 AWG EN EL PRINCIPAL Y DERIVACIÓN A LUMINARIA EN CAL. 6 Y 8 AWG QUE CUMPLA CON ESPECIFICACIÓN NMX-J-519, INCLUYE: HERRAMIENTA,  MATERIAL, EQUIPO Y MANO  DE  OBRA.</t>
    </r>
  </si>
  <si>
    <r>
      <rPr>
        <sz val="8"/>
        <color rgb="FF000000"/>
        <rFont val="Isidora Bold"/>
      </rPr>
      <t>SUMINISTRO E INSTALACIÓN DE CABLE DE ALUMINIO XHHW-2</t>
    </r>
    <r>
      <rPr>
        <sz val="8"/>
        <color indexed="8"/>
        <rFont val="Isidora Bold"/>
      </rPr>
      <t xml:space="preserve">, 600 V, CAL. 6 MONOPOLAR, MARCA CONDUMEX O SIMILAR, CABLEADO DE REGISTRO A LUMINARIA POR EL INTERIOR DEL POSTE, INCLUYE: HERRAMIENTA, MATERIALES, CONEXIÓN, PRUEBAS, EQUIPO Y MANO DE OBRA.
</t>
    </r>
  </si>
  <si>
    <t>SUMINISTRO E INSTALACIÓN DE CONTROL PARA ALUMBRADO GENERAL Y CANCHAS INTEGRADO POR: (1) GABINETE CLASIFICACIÓN NEMA 4X (IP66), DE DIMENSIONES MÍNIMAS 80 X 60 X 30 CM, CON RECUBRIMIENTO DE PINTURA EN POLIÉSTER TEXTURIZADO COLOR RAL7035, CON CHAPA MARCA SOUTHCO MODELO E3-110-25, (2) CONTACTORES ELECTROMAGNÉTICO 3 POLOS, SIN GABINETE, TAMAÑO NEMA 1 PARA 30 AMP, CLASE 8502 TIPO SA, PARA UNA TENSIÓN MÁXIMA DE 600 VCA. LA BOBINA DEBE OPERAR A 220 VCA, 60 HERTZ. CONTAR CON CERTIFICADOS QUE ACREDITEN EL CUMPLIMIENTO DE LAS NORMAS: NMX-J-290-ANCE-1999, NMX-J-118/1-ANCE-2000, O EN SU DEFECTO IEC 947-4-1 O 60947-4-1, (1) CONTACTOR ELECTROMAGNÉTICO 3 POLOS, SIN GABINETE, TAMAÑO NEMA 2 PARA 60 AMP, CLASE 8502 TIPO SA, PARA UNA TENSIÓN MÁXIMA DE 600 VCA. LA BOBINA DEBE OPERAR A 220 VCA, 60 HERTZ. CONTAR CON CERTIFICADOS QUE ACREDITEN EL CUMPLIMIENTO DE LAS NORMAS: NMX-J-290-ANCE-1999, NMX-J-118/1-ANCE-2000, O EN SU DEFECTO IEC 947-4-1 O 60947-4-1, (1) BASE SOQUET PARA FOTOCELDA, CON FOTOCELDA / FOTOCONTROL, MONTAJE DE MEDIA VUELTA, RANGO DE ENCENDIDO DE 10-30 LUXES, APAGADO 5 VECES EL NIVEL DE ENCENDIDO, CON DISEÑO DE EXPULSIÓN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(2) INTERRUPTORES DIGITALES DE RELOJ MCA. TORK CAT. E101B. INCLUYE: HERRAMIENTA, CABLEADO INTERNO, SUMINISTRO DE MATERIALES, ACARREOS, ELEVACIÓN, MATERIALES PARA SUJECIÓN, MANO DE OBRA, CONEXIÓN Y PRUEBAS.</t>
  </si>
  <si>
    <t xml:space="preserve">SUMINISTRO E INSTALACIÓN DE TABLERO PRINCIPAL INTEGRADO POR CENTRO DE CARGA QOD 12 POLOS, 125A, 2F-3H, DE SOBREPONER MARCA SQUARE D CAT.QO112L125GRB O SIMILIAR, INCLUYE: (2) INTERRUPTORES TERMO MAGNÉTICO ENCHUFABLE DE 2 X 30 AMP, CAPACIDAD INTERRUPTIVA, 10 KA, 60 HZ, CON TERMINALES PARA CONECTAR CON CONDUCTORES DE CU O AL, DE LÍNEA Y CARGA, CALIBRE MÍNIMO 14 AWG, CALIBRE MÁXIMO 3/0 AWG. TEMPERATURA AMBIENTE DE FUNCIONAMIENTO 40°C. QUE CUMPLA CON LA NORMA NOM-001-SEDE, (1) INTERRUPTOR TERMO MAGNÉTICO ENCHUFABLE DE 2 X 125 AMP, CAPACIDAD INTERRUPTIVA, 10 KA, 60 HZ, CON TERMINALES PARA CONECTAR CON CONDUCTORES DE CU O AL, DE LÍNEA Y CARGA, CALIBRE MÍNIMO 14 AWG, CALIBRE MÁXIMO 3/0 AWG. TEMPERATURA AMBIENTE DE FUNCIONAMIENTO 40°C. QUE CUMPLA CON LA NORMA NOM-001-SEDE, (1) INTERRUPTOR TERMO MAGNÉTICO ENCHUFABLE DE 2 X 60 AMP, CAPACIDAD INTERRUPTIVA, 10 KA, 60 HZ, CON TERMINALES PARA CONECTAR CON CONDUCTORES DE CU O AL, DE LÍNEA Y CARGA, CALIBRE MÍNIMO 14 AWG, CALIBRE MÁXIMO 3/0 AWG. TEMPERATURA AMBIENTE DE FUNCIONAMIENTO 40°C. QUE CUMPLA CON LA NORMA NOM-001-SEDE, (1) INTERRUPTOR TERMO MAGNÉTICO ENCHUFABLE DE 2 X 20 AMP, CAPACIDAD INTERRUPTIVA, 10 KA, 60 HZ, CON TERMINALES PARA CONECTAR CON CONDUCTORES DE CU O AL, DE LÍNEA Y CARGA, CALIBRE MÍNIMO 14 AWG, CALIBRE MÁXIMO 3/0 AWG. TEMPERATURA AMBIENTE DE FUNCIONAMIENTO 40°C. QUE CUMPLA CON LA NORMA NOM-001-SEDE.  INCLUYE: HERRAMIENTA, CABLEADO INTERNO, SUMINISTRO DE MATERIALES, ACARREOS, ELEVACIÓN, MATERIALES PARA SUJECIÓN, MANO DE OBRA, CONEXIÓN Y PRUEBAS.
</t>
  </si>
  <si>
    <r>
      <rPr>
        <sz val="8"/>
        <color rgb="FF000000"/>
        <rFont val="Isidora Bold"/>
      </rPr>
      <t>BASE PARA MEDIDOR TRIFÁSICO</t>
    </r>
    <r>
      <rPr>
        <sz val="8"/>
        <color indexed="8"/>
        <rFont val="Isidora Bold"/>
      </rPr>
      <t>,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r>
  </si>
  <si>
    <t>TERMINAL ZAPATA PARA TIERRA, DE ALUMINIO BIMETALICO PARA ALOJAR CABLES CALIBRE DESDE 14 AWG HASTA 2 AWG, CON UN ORIFICIO D FIJACIÓN DE 1/4", OPRESOR TIPO ALLEN. INCLUYE PIJABROCA DE 1/4" X 1", GALVANIZADA, CABEZA HEXAGONAL.</t>
  </si>
  <si>
    <r>
      <rPr>
        <sz val="8"/>
        <color rgb="FF000000"/>
        <rFont val="Isidora Bold"/>
      </rPr>
      <t>TAPONADO DE DUCTOS</t>
    </r>
    <r>
      <rPr>
        <sz val="8"/>
        <color indexed="8"/>
        <rFont val="Isidora Bold"/>
      </rPr>
      <t xml:space="preserve"> EN EL REGISTRO DE ALUMBRADO DE</t>
    </r>
    <r>
      <rPr>
        <sz val="8"/>
        <color rgb="FF000000"/>
        <rFont val="Isidora Bold"/>
      </rPr>
      <t xml:space="preserve"> 53 MM</t>
    </r>
    <r>
      <rPr>
        <sz val="8"/>
        <color indexed="8"/>
        <rFont val="Isidora Bold"/>
      </rPr>
      <t xml:space="preserve"> DE Ø, POSTERIOR A LA INSTALACIÓN DEL CABLEADO CON ESPUMA DE POLIURETANO (SELLO DUCTO) O SIMILAR, INCLUYE: HERRAMIENTA, MATERIALES, ACARREOS Y MANO DE OBRA.</t>
    </r>
  </si>
  <si>
    <t>TAPONADO DE DUCTOS EN EL REGISTRO DE ALUMBRADO DE 41 MM DE Ø, POSTERIOR A LA INSTALACIÓN DEL CABLEADO CON ESPUMA DE POLIURETANO (SELLO DUCTO) O SIMILAR, INCLUYE: HERRAMIENTA, MATERIALES, ACARREOS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</si>
  <si>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</si>
  <si>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</si>
  <si>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</si>
  <si>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CONECTOR MÚLTIPLE EN BAJA TENSIÓN 600 (6V), INCLUYE: HERRAMIENTA, MATERIAL, EQUIPO Y MANO DE OBRA.</t>
  </si>
  <si>
    <t>SUMINISTRO Y COLOCACIÓN DE (3) CONECTORES DERIVADOR DE ALUMINIO A COMPRESIÓN TIPO "H" CAL. 6- 2 AWG BIMETÁLICO CAT. YHO100 BURNDY,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</si>
  <si>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</si>
  <si>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</si>
  <si>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Y COLOCACIÓN DE CONECTOR  TIPO  ZAPATA  DE  ALUMINIO  CAL. 6 AWG, 1 BARRENO, CON TORNILLO   Y   MANGA   TERMO CONTRÁCTIL  PARA  CONECTOR  MÚLTIPLE BAJA  TENSIÓN,  INCLUYE: HERRAMIENTA,  MATERIAL, EQUIPO Y MANO  DE  OBRA.</t>
  </si>
  <si>
    <t>SUMINISTRO E INSTALACIÓN DE CABLE DE ACERO CON RECUBRIMIENTO DE COBRE TIPO CONDUCLAD ACS7 NO. 9 (46.44 MM2) MCA. CONDUMEX O SIMILAR, INCLUYE: HERRAMIENTA, MATERIALES,  DESPERDICIOS, EQUIPO Y MANO DE OBRA.</t>
  </si>
  <si>
    <t>SUMINISTRO Y COLOCACIÓN DE TRANSFORMADOR MONOFASICO 25 KVA 2 HILOS 23 KV/120-240V Δ/Y INTEGRADO POR (2) ADAPTADORES PARA ATERRIZAR PANTALLA, 23 KV, 200 A, PARA CAL. 1/0 AWG, (2) CONECTORES SEPARABLES TIPO CODO OPERACIÓN CON CARGA, 23 KV, 200 A, CON PUNTO DE PRUEBA PARA CAL. 1/0 AWG, (2) BOQUILLAS TIPO INSERTO, 23 KV, 200 A, OCC, CAT. 2701A4. INCLUYE:  HERRAMIENTA, SUMINISTRO, FLETES, ACARREOS, ELEVACIÓN, CONEXIONES, PRUEBAS, EQUIPO Y MANO DE OBRA.</t>
  </si>
  <si>
    <t xml:space="preserve">CASETA Y SANITARIOS </t>
  </si>
  <si>
    <t>SUMINISTRO E INSTALACIÓN DE CABLE DE ACERO CON RECUBRIMIENTO DE COBRE TIPO CONDUCLAD ACS7 NO. 9 (46.44 MM2) MCA.  CONDUMEX  O  SIMILAR, INCLUYE: HERRAMIENTA, MATERIALES,  DESPERDICIOS,  EQUIPO Y MANO DE OBRA.</t>
  </si>
  <si>
    <t>SUMINISTRO Y COLOCACIÓN DE APAGADOR SENCILLO CON PLACA QUE INCLUYE: CAJA CUADRADA PVC Y TAPA REALZADA, RANURAS, NIVELACION, CONEXIÓN Y PRUEBAS.</t>
  </si>
  <si>
    <t xml:space="preserve">PZ </t>
  </si>
  <si>
    <t>SUMINISTRO Y COLOCACIÓN DE CONTACTO DOBLE MONOPOLAR CON PLACA QUE INCLUYE: CAJA CUADRADA PVC Y TAPA REALZADA, RANURAS, NIVELACION, CONEXIÓN Y PRUEBAS.</t>
  </si>
  <si>
    <t>SUMINISTRO E INSTALACIÓN DE CABLE DE COBRE THHW, 600 V, CAL. 12 MONOPOLAR COLOR BLANCO, MARCA CONDUMEX O SIMILAR, INCLUYE: HERRAMIENTA, MATERIALES, CONEXIÓN, PRUEBAS, EQUIPO Y MANO DE OBRA</t>
  </si>
  <si>
    <t>SUMINISTRO E INSTALACIÓN DE CABLE DE COBRE THHW, 600 V, CAL. 12 MONOPOLAR COLOR NEGRO, MARCA CONDUMEX O SIMILAR, INCLUYE: HERRAMIENTA, MATERIALES, CONEXIÓN, PRUEBAS, EQUIPO Y MANO DE OBRA</t>
  </si>
  <si>
    <t>SUMINISTRO E INSTALACIÓN DE CABLE DE COBRE THHW, 600 V, CAL. 12 MONOPOLAR COLOR VERDE, MARCA CONDUMEX O SIMILAR, INCLUYE: HERRAMIENTA, MATERIALES, CONEXIÓN, PRUEBAS, EQUIPO Y MANO DE OBRA</t>
  </si>
  <si>
    <t>SUMINISTRO E INSTALACIÓN DE ALIMENTACION A CASETA DE VIGILANCIA INTEGRADO POR CENTRO DE CARGA QOD 8 POLOS, 100A, 2F-3H, DE EMPOTRAR MARCA SQUARE D CAT.QOD8F O SIMILIAR, INCLUYE: (3) INTERRUPTORES TERMO MAGNÉTICO ENCHUFABLE DE 1 X 20 AMP, CAPACIDAD INTERRUPTIVA, 10 KA, 60 HZ, CON TERMINALES PARA CONECTAR CON CONDUCTORES DE CU O AL, DE LÍNEA Y CARGA, CALIBRE MÍNIMO 14 AWG, CALIBRE MÁXIMO 3/0 AWG. TEMPERATURA AMBIENTE DE FUNCIONAMIENTO 40°C. QUE CUMPLA CON LA NORMA NOM-001-SEDE, (2) INTERRUPTORES TERMO MAGNÉTICO ENCHUFABLE DE 1 X 10 AMP, CAPACIDAD INTERRUPTIVA, 10 KA, 60 HZ, CON TERMINALES PARA CONECTAR CON CONDUCTORES DE CU O AL, DE LÍNEA Y CARGA, CALIBRE MÍNIMO 14 AWG, CALIBRE MÁXIMO 3/0 AWG. TEMPERATURA AMBIENTE DE FUNCIONAMIENTO 40°C. QUE CUMPLA CON LA NORMA NOM-001-SEDE.  INCLUYE: HERRAMIENTA, CABLEADO INTERNO, SUMINISTRO DE MATERIALES, ACARREOS, ELEVACIÓN, MATERIALES PARA SUJECIÓN, MANO DE OBRA, CONEXIÓN Y PRUEBAS.</t>
  </si>
  <si>
    <t>SUMINISTRO Y COLOCACIÓN  DE LUMINARIO TECNOLOGÍA LED 15W, FLUJO LUMINOSO MÍNIMO DE 1,125 LM. DISTRIBUCIÓN FOTOMÉTRICA CON ÁNGULO DE APERTURA 120°, CON UNA TEMPERATURA DE COLOR CORRELACIONADA PROMEDIO (CCT) DE 4000K Y UN ÍNDICE DE REPRODUCCIÓN CROMÁTICA (CRI) MÍNIMO DE 80.  EL GRADO DE HERMETICIDAD REQUERIDO ES IP20 PARA CADA UNO DE LOS MÓDULOS LED. EL LUMINARIO DEBERÁ OPERAR A UN RANGO DE VOLTAJE DE 120 A 240 VOLTS. MODELO. 86492 O SIMILAR,  MONTAJE EN LOSA A 3 M DE ALTURA. INCLUYE: HERRAMIENTA, SUMINISTRO, FLETES, ACARREOS, ELEVACIÓN, CONEXIONES, PRUEBAS, EQUIPO Y MANO DE OBRA.</t>
  </si>
  <si>
    <t xml:space="preserve">SUMINISTRO Y COLOCACIÓN  DE LUMINARIA HERMETICA TECNOLOGÍA LED 58W, FLUJO LUMINOSO MÍNIMO DE 6,960 LM. DISTRIBUCIÓN FOTOMÉTRICA CON ÁNGULO DE APERTURA 115°, CON UNA TEMPERATURA DE COLOR CORRELACIONADA PROMEDIO (CCT) DE 4000K Y UN ÍNDICE DE REPRODUCCIÓN CROMÁTICA (CRI) MÍNIMO DE 80.  EL GRADO DE HERMETICIDAD REQUERIDO ES IP65 PARA CADA UNO DE LOS MÓDULOS LED Y GRADO DE RESISTENCIA AL IMPACTO IK-08. EL LUMINARIO DEBERÁ OPERAR A UN RANGO DE VOLTAJE DE 120 A 277 VOLTS. MODELO. 80575 O SIMILAR.  INCLUYE: HERRAMIENTA, SUMINISTRO, FLETES, ACARREOS, ELEVACIÓN, CONEXIONES, PRUEBAS, EQUIPO Y MANO DE OBRA. </t>
  </si>
  <si>
    <t>SUMINISTRO E INSTALACIÓN DE CAJA CUADRADA DE PVC CON TAPA PARA TUBO DE 21 MM, INCLUYE: HERRAMIENTA, MATERIAL, DESPERDICIO, ACARREO AL SITIO DE COLOCACIÓN, FIJACION A ESTRUCTURA Y MANO DE OBRA.</t>
  </si>
  <si>
    <t>MURETE DE MEDICIÓN</t>
  </si>
  <si>
    <t>MURO DE BLOCK DE JALCRETO SÓLIDO, DE 14 CM DE ESPESOR PROMEDIO, A SOGA, CON BLOCK 11 X 14 X 28 CM, ACABADO COMÚN, ASENTADO CON MORTERO CEMENTO-ARENA EN PROPORCIÓN 1:3, INCLUYE: TRAZO, NIVELACIÓN, PLOMEO, ANDAMIOS, MATERIALES, DESPERDICIOS, MANO DE OBRA, LIMPIEZA, ACARREO DE MATERIALES AL SITIO DE SU UTILIZACIÓN A CUALQUIER ALTURA Y HERRAMIENTA.</t>
  </si>
  <si>
    <t>APLANADO DE 2 CM DE ESPESOR EN MURO CON MORTERO CEMENTO-ARENA 1:4, ACABADO APALILLADO,  INCLUYE: MATERIALES, ACARREOS, DESPERDICIOS, MANO DE OBRA, PLOMEADO, NIVELADO, REGLEADO, RECORTES, MANO DE OBRA, EQUIPO Y HERRAMIENTA.</t>
  </si>
  <si>
    <t>BOQUILLA DE 15 A 20 CM DE ANCHO, CON MORTERO CEMENTO ARENA PROPORCIÓN 1:3, TERMINADO APALILLADO, EN APERTURA DE VANOS DE PUERTAS Y VENTANAS, INCLUYE: SUMINISTRO, PULIDO, MANO DE OBRA, HERRAMIENTA Y EQUIPO.</t>
  </si>
  <si>
    <t xml:space="preserve">FILETES Y BOLEADOS, HECHOS CON MORTERO CEMENTO-ARENA EN PROPORCIÓN 1:3, TANTO INCLINADOS COMO VERTICALES A TIRO DE HILO Y ESCUADRA,  INCLUYE: DESPERDICIOS, ANDAMIOS Y ACARREO DE MATERIALES AL SITIO DE SU UTILIZACIÓN, A CUALQUIER NIVEL. </t>
  </si>
  <si>
    <t>SUMINISTRO Y APLICACIÓN DE PINTURA VINÍLICA LÍNEA VINIMEX PREMIUM DE COMEX A DOS MANOS DE 0.00 M A 3.00 M, EN CUALQUIER COLOR, LIMPIANDO Y PREPARANDO LA SUPERFICIE CON SELLADOR, INCLUYE: MATERIALES, ANDAMIOS, MANO DE OBRA, EQUIPO Y HERRAMIENTA.</t>
  </si>
  <si>
    <t>PUERTAS FABRICADAS CON BASTIDORES DE PTR DE 2" X 1",  CON REJILLA DE CELOSÍA TIPO "Z", EN LA PARTE SUPERIOR Y FORRADO CON LAMINA LISA CAL. 14, PRIMARIO ANTICORROSIVO, PINTADA CON PINTURA DE ESMALTE, COLOR GRIS SEMI MATE,  4 ANCLAS CON ÁNGULO DE 1" DE 20 CM, INCLUYE: MATERIALES, MANO DE OBRA, EQUIPO Y HERRAMIENTA.</t>
  </si>
  <si>
    <t>SUMINISTRO E INSTALACIÓN DE REGISTRO DE CONCRETO HIDRAULICO PARA MEDIA TENSION, NORMA CFE-BTMRMTB3 DE 166X119X90 CM CON TAPA, MARCO Y CONTRAMARCO DE FIERRO ANGULO GALVANIZADO POR INMERSION EN CALIENTE, MARCA CENMEX O SIMILAR, INCLUYE: HERRAMIENTA, SUMINISTRO, FLETES, MANIOBRAS DE CARGA Y DESCARGA, EQUIPO Y MANO DE OBRA.</t>
  </si>
  <si>
    <t>ÁREAS VERDES</t>
  </si>
  <si>
    <t xml:space="preserve">SUMINISTRO Y PLANTACIÓN DE ÁRBOL ARRAYÁN DE MÍNIMO 2.00 M DE ALTURA Y 2" DE DIÁMETRO EN TRONCO, INCLUYE: HERRAMIENTA, EXCAVACIÓN, CAPA  DE TIERRA VEGETAL, AGUA PARA RIEGO, MANO DE OBRA, RIEGO Y CUIDADOS POR 30 DÍAS. </t>
  </si>
  <si>
    <t>SUMINISTRO Y PLANTACIÓN DE ÁRBOL LLUVIA DE ORO  DE MÍNIMO 2.00 M DE ALTURA Y 2" DE DIÁMETRO EN TRONCO, INCLUYE: HERRAMIENTA, EXCAVACIÓN, CAPA  DE TIERRA VEGETAL, AGUA PARA RIEGO, MANO DE OBRA, RIEGO Y CUIDADOS POR 30 DÍAS.</t>
  </si>
  <si>
    <t>SUMINISTRO Y PLANTACIÓN DE ÁRBOL JACARANDA DE MÍNIMO 2.00 M DE ALTURA Y 2" DE DIÁMETRO EN TRONCO, INCLUYE: HERRAMIENTA, EXCAVACIÓN, CAPA  DE TIERRA VEGETAL, AGUA PARA RIEGO, MANO DE OBRA, RIEGO Y CUIDADOS POR 30 DÍAS.</t>
  </si>
  <si>
    <t>SUMINISTRO Y PLANTACIÓN DE PLANTA DEDO-MORO A RAZÓN DE 20 PZAS POR M2 DE 12 CM DE LARGO PROMEDIO, INCLUYE:  EXCAVACIÓN, CAPA  DE TIERRA VEGETAL, AGUA PARA RIEGO, HERRAMIENTA, MANO DE OBRA, RIEGO Y CUIDADOS POR 30 DÍAS.</t>
  </si>
  <si>
    <t>SUMINISTRO Y PLANTACIÓN DE PLANTA IPOMEA MORADA DE LARGO PROMEDIO, INCLUYE:  EXCAVACIÓN, CAPA  DE TIERRA VEGETAL, AGUA PARA RIEGO, HERRAMIENTA, MANO DE OBRA, RIEGO Y CUIDADOS POR 30 DÍAS.</t>
  </si>
  <si>
    <t>SUMINISTRO Y PLANTACIÓN DE PLANTA IPOMEA DE LARGO PROMEDIO, INCLUYE:  EXCAVACIÓN, CAPA  DE TIERRA VEGETAL, AGUA PARA RIEGO, HERRAMIENTA, MANO DE OBRA, RIEGO Y CUIDADOS POR 30 DÍAS.</t>
  </si>
  <si>
    <t>SUMINISTRO Y PLANTACIÓN DE PLANTA ROMERO DE HASTA 30 A 50 CM DE LARGO, INCLUYE: HERRAMIENTA, EXCAVACIÓN, CAPA DE TIERRA VEGETAL, AGUA PARA RIEGO, MANO DE OBRA Y CUIDADOS POR 30 DÍAS.</t>
  </si>
  <si>
    <t>SUMINISTRO Y PLANTACIÓN DE PLANTA AGAPANDO DE HASTA 30 A 50 CM DE LARGO, INCLUYE: HERRAMIENTA, EXCAVACIÓN, CAPA DE TIERRA VEGETAL, AGUA PARA RIEGO, MANO DE OBRA Y CUIDADOS POR 30 DÍAS.</t>
  </si>
  <si>
    <t>SUMINISTRO Y PLANTACIÓN DE PLANTA WEDELIA DE HASTA 30 A 50 CM DE LARGO, INCLUYE: HERRAMIENTA, EXCAVACIÓN, CAPA DE TIERRA VEGETAL, AGUA PARA RIEGO, MANO DE OBRA Y CUIDADOS POR 30 DÍAS.</t>
  </si>
  <si>
    <t>SUMINISTRO Y COLOCACIÓN DE TIERRA VEGETAL PREPARADA PARA JARDINERÍA, INCLUYE: SUMINISTRO, ACARREO, COLOCACIÓN, MANO DE OBRA, EQUIPO Y HERRAMIENTA.</t>
  </si>
  <si>
    <t>MURO</t>
  </si>
  <si>
    <t>APLANADO DE 2.00 CM DE ESPESOR EN MURO CON MORTERO CEMENTO-ARENA 1:4, ACABADO APALILLADO FINO, INCLUYE: HERRAMIENTA, MATERIALES, ACARREOS, DESPERDICIOS, MANO DE OBRA, ANDAMIOS, PLOMEADO, NIVELADO, REGLEADO, RECORTES, EQUIPO Y MANO DE OBRA.</t>
  </si>
  <si>
    <t>SUMINISTRO Y APLICACIÓN DE PINTURA VINÍLICA LÍNEA VINIMEX PREMIUM DE COMEX O SIMILAR A DOS MANOS, EN CUALQUIER COLOR, LIMPIANDO Y PREPARANDO LA SUPERFICIE CON SELLADOR, INCLUYE: MATERIALES, ANDAMIOS, MANO DE OBRA, EQUIPO Y HERRAMIENTA.</t>
  </si>
  <si>
    <t>BOQUILLA DE 15 A 20 CM DE ANCHO, CON MORTERO CEMENTO ARENA PROPORCIÓN 1:3, TERMINADO PULIDO Y/O APALILLADO, EN APERTURA DE VANOS DE PUERTAS, VENTANAS Y/O PRETILES, INCLUYE: HERRAMIENTA, SUMINISTRO, ACABADO, EQUIPO Y MANO DE OBRA.</t>
  </si>
  <si>
    <t>FILETES Y BOLEADOS, HECHOS CON MORTERO CEMENTO-ARENA EN PROPORCIÓN 1:3, TANTO INCLINADOS COMO VERTICALES A TIRO DE HILO Y ESCUADRA, INCLUYE: DESPERDICIOS, ANDAMIOS, ACARREO DE MATERIALES AL SITIO DE SU UTILIZACIÓN, A CUALQUIER NIVEL, EQUIPO Y MANO DE OBRA.</t>
  </si>
  <si>
    <t>SUMINISTRO Y COLOCACIÓN DE PLACA DE POLIESTIRENO DE 14 CM DE ANCHO Y 3/4" DE ESPESOR, EN JUNTA CONSTRUCTIVA DE MURO, INCLUYE: HERRAMIENTA, CHAFLÁN, MATERIALES, CORTES, AJUSTES, FIJACIÓN, FLETES, ACARREOS, DESPERDICIOS Y MANO DE OBRA.</t>
  </si>
  <si>
    <t>LIMPIEZA</t>
  </si>
  <si>
    <t>LIMPIEZA GRUESA DE OBRA, INCLUYE: ACARREO A BANCO DE OBRA, MANO DE OBRA, EQUIPO Y HERRAMIENTA.</t>
  </si>
  <si>
    <t xml:space="preserve">SUMINISTRO Y PLANTACIÓN DE ÁRBOL OLIVO NEGRO DE MÍNIMO 2.00 M DE ALTURA Y 2" DE DIÁMETRO EN TRONCO, INCLUYE: HERRAMIENTA, EXCAVACIÓN, CAPA  DE TIERRA VEGETAL, AGUA PARA RIEGO, MANO DE OBRA, RIEGO Y CUIDADOS POR 30 DÍAS. </t>
  </si>
  <si>
    <t>SUMINISTRO Y PLANTACIÓN DE ÁRBOL GUAYABO FRESA DE MÍNIMO 2.00 M DE ALTURA Y 2" DE DIÁMETRO EN TRONCO, INCLUYE: HERRAMIENTA, EXCAVACIÓN, CAPA  DE TIERRA VEGETAL, AGUA PARA RIEGO, MANO DE OBRA, RIEGO Y CUIDADOS POR 30 DÍAS.</t>
  </si>
  <si>
    <t>SUMINISTRO Y PLANTACIÓN DE ÁRBOL PRIMAVERA DE MÍNIMO 2.00 M DE ALTURA Y 2" DE DIÁMETRO EN TRONCO, INCLUYE: HERRAMIENTA, EXCAVACIÓN, CAPA  DE TIERRA VEGETAL, AGUA PARA RIEGO, MANO DE OBRA, RIEGO Y CUIDADOS POR 30 DÍAS.</t>
  </si>
  <si>
    <t>SUMINISTRO Y PLANTACIÓN DE ÁRBOL ROSA MORADA DE MÍNIMO 2.00 M DE ALTURA Y 2" DE DIÁMETRO EN TRONCO, INCLUYE: HERRAMIENTA, EXCAVACIÓN, CAPA  DE TIERRA VEGETAL, AGUA PARA RIEGO, MANO DE OBRA, RIEGO Y CUIDADOS POR 30 DÍAS.</t>
  </si>
  <si>
    <t>BANQUETAS, CRUCES PEATONALES Y ACCESIBILIDAD UNIVERSAL</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</si>
  <si>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</si>
  <si>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</si>
  <si>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GUARNICIÓN TIPO "L" EN SECCIÓN 35-20X45 Y CORONA DE 15 CM DE ALTURA POR 12X15 CM, DE CONCRETO PREMEZCLADO F'C=250 KG/CM2., T.M.A. 19 MM., R.N., INCLUYE: CIMBRA, DESCIMBRA, COLADO, CURADO, MATERIALES, DESPERDICIOS, MANO DE OBRA, PRUEBAS DE LABORATORIO, EQUIPO Y HERRAMIENTA.</t>
  </si>
  <si>
    <t>LOSA DE AJUSTE EN SECCIÓN 45 X 20 CM DE CONCRETO F'C=250 KG/CM2, T.M.A. 19 MM, R.N, PREMEZCLADO, INCLUYE: CIMBRA, DESCIMBRA, COLADO, MATERIALES, DESPERDICIOS, CURADO, MANO DE OBRA, PRUEBAS DE LABORATORIO, EQUIPO Y HERRAMIENTA.</t>
  </si>
  <si>
    <t>GUARNICIÓN TIPO "I" EN SECCIÓN 15X35 CM DE ALTURA A BASE DE CONCRETO PREMEZCLADO F'C= 250 KG/CM2, T.M.A. 19 MM, R.N., ACABADO APARENTE, INCLUYE: CIMBRA, DESCIMBRA, COLADO, MATERIALES, CURADO, DESPERDICIOS, MANO DE OBRA, PRUEBAS DE LABORATORIO, EQUIPO Y HERRAMIENTA.</t>
  </si>
  <si>
    <t>CENEFA DE 10 CM DE ESPESOR DE CONCRETO PREMEZCLADO F´C= 200 KG/CM2, R. N., T.M.A. 19 MM, TIRO DIRECTO, COLOR NEGRO INTEGRADO AL 4%, ACABADO ESTAMPADO TIPO PIEL DE ELEFANTE, INCLUYE: CIMBRA, DESCIMBRA, COLADO, DESMOLDANTE, BARNIZ, CURADO, MATERIALES, ACARREOS, DESPERDICIOS, MANO DE OBRA, PRUEBAS DE LABORATORIO, EQUIPO Y HERRAMIENTA.</t>
  </si>
  <si>
    <t>BANQUETA DE 10 CM DE ESPESOR DE CONCRETO PREMEZCLADO F'C= 200  KG/CM2., R.N., T.M.A. 19 MM, CON ACABADO ESCOBILLADO, INCLUYE: CIMBRA, DESCIMBRA, COLADO, CURADO, MATERIALES, ACARREOS, DESPERDICIOS,  MANO DE OBRA, PRUEBAS DE LABORATORIO, EQUIPO Y HERRAMIENTA.</t>
  </si>
  <si>
    <t>FORJADO DE ESCALÓN DE 30X15 CM A BASE DE BLOCK DE JALCRETO 11X14X28 CM, ASENTADO Y APLANADO DE 2.5 CM DE ESPESOR CON MORTERO CEMENTO- ARENA 1:3; ACABADO PULIDO O APALILLADO, INCLUYE: MATERIAL, DESPERDICIOS, MANO DE OBRA, HERRAMIENTA, EQUIPO Y ACARREOS.</t>
  </si>
  <si>
    <t>HUELLA DE 30 CM DE ANCHO Y 5 CM DE ESPESOR A BASE DE CONCRETO PREMEZCLADO F'C= 200 KG/CM2., R.N., T.M.A. 19 MM, ACABADO ESCOBILLADO, INCLUYE: CIMBRA PERIMETRAL, COLADO, CURADO, MATERIAL, DESPERDICIOS, MANO DE OBRA, HERRAMIENTA, EQUIPO Y ACARREOS.</t>
  </si>
  <si>
    <t>APLANADO DE 2 CM DE ESPESOR EN MURO CON MORTERO CEMENTO-ARENA 1:4, ACABADO FINO,  INCLUYE: MATERIALES, ACARREOS, DESPERDICIOS, MANO DE OBRA, PLOMEADO, NIVELADO, REGLEADO, RECORTES, MANO DE OBRA, EQUIPO Y HERRAMIENTA.</t>
  </si>
  <si>
    <t>SUMINISTRO Y APLICACIÓN DE PINTURA VINÍLICA LÍNEA VINIMEX PREMIUM DE COMEX O SIMILAR, CON DOS APLICACIONES COMO MINIMO, LIMPIANDO Y PREPARANDO LA SUPERFICIE, INCLUYE: SELLADOR VINILICO, MATERIALES, DESPERDICIOS, MANO DE OBRA, ANDAMIOS, EQUIPO, HERRAMIENTA Y ACARREOS.</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</si>
  <si>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</si>
  <si>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</si>
  <si>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D</t>
  </si>
  <si>
    <t>D1</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</si>
  <si>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</si>
  <si>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PELÍCULA REFLEJANTE ALTA INTENSIDAD, ADICIONAL UN TABLERO DE 0.61 X 0.20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</si>
  <si>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SR-37 (DE 61 CM X 20 CM - SENTIDO DEL FLUJO VEHICULAR), EN LÁMINA GALVANIZADA CALIBRE 16, CON PELÍCULA REFLEJANTE ALTA INTENSIDAD, UBICAR EN PARAMENTOS, INCLUYE: HERRAMIENTA, SUMINISTRO Y COLOCACIÓN, MATERIALES, EQUIPO Y MANO DE OBRA.</t>
  </si>
  <si>
    <t>ÁREA DE PÍCNIC</t>
  </si>
  <si>
    <t>PISO DE CONCRETO</t>
  </si>
  <si>
    <t>GUARNICIÓN TIPO "I" EN SECCIÓN 15 X 30 CM DE ALTURA A BASE DE CONCRETO PREMEZCLADO F'C= 200 KG/CM2., T.M.A. 19 MM., R.N., ACABADO COMÚN EN COSTADOS Y PULIDO EN CORONA, INCLUYE: HERRAMIENTA, CIMBRA, DESCIMBRA, COLADO, CURADO, MATERIALES, EQUIPO Y MANO DE OBRA.</t>
  </si>
  <si>
    <t>PISO DE CONCRETO PREMEZCLADO F'C= 200 KG/CM2, T.MA. 3/4", CON AGREGADO INTEGRAL DE GRANO DE MÁRMOL H3 DEL #3 (5 KG POR 1 M2) R.N. DE 10 CM DE ESPESOR, COLOR NATURAL, ACABADO LAVADO, INCLUYE: HERRAMIENTA, ACARREOS, PREPARACIÓN DE LA SUPERFICIE, CIMBRA, DESCIMBRA, NIVELACIÓN, COLADO, VIBRADO, CURADO, MATERIALES, EQUIPO Y MANO DE OBRA.</t>
  </si>
  <si>
    <t>SUMINISTRO Y COLOCACIÓN  DE MESA DE PÍCNIC CUADRANGULAR, MODELO RD-319 O SIMILAR EN CALIDAD, MEDIDAS: 1.80 X 1.80 X 0.80 M, INCLUYE: HERRAMIENTA, MATERIALES, ACARREOS, FIJACIÓN A DADO DE CONCRETO, EQUIPO Y MANO DE OBRA.</t>
  </si>
  <si>
    <t>SUMINISTRO Y COLOCACIÓN  DE MESA DE AJEDREZ, MODELO RD-G160 O SIMILAR EN CALIDAD, MEDIDAS: 1.49 X 1.49 X 0.75 M, INCLUYE: HERRAMIENTA, MATERIALES, ACARREOS, FIJACIÓN A DADO DE CONCRETO, EQUIPO Y MANO DE OBRA.</t>
  </si>
  <si>
    <t>ÁREA DE CALISTENIA</t>
  </si>
  <si>
    <t>PISO DE CONCRETO PREMEZCLADO F'C= 200 KG/CM2, T.MA. 3/4", R.N. DE 10 CM DE ESPESOR, CON COLOR INTEGRAL MORADO AL 4%, ACABADO PULIDO, INCLUYE: HERRAMIENTA, ACARREOS, PREPARACIÓN DE LA SUPERFICIE, CIMBRA, DESCIMBRA, NIVELACIÓN, COLADO, VIBRADO, CURADO, MATERIALES, EQUIPO Y MANO DE OBRA.</t>
  </si>
  <si>
    <t>SUMINISTRO Y COLOCACIÓN  DE MÓDULO DE EJERCICIO TIPO "GIMNASIO MULTIUSOS", MODELO INP-G905 O SIMILAR EN CALIDAD, MEDIDAS: 3.30 X 4.10 X 2.30 M, INCLUYE: HERRAMIENTA, MATERIALES, ACARREOS, FIJACIÓN, EQUIPO Y MANO DE OBRA.</t>
  </si>
  <si>
    <t>SUMINISTRO Y COLOCACIÓN  DE MÓDULO DE EJERCICIO TIPO "ABDOMINAL DOBLE", MODELO INP-G001 O SIMILAR EN CALIDAD, MEDIDAS: 1.30 X 1.30 X 0.60 M, INCLUYE: HERRAMIENTA, MATERIALES, ACARREOS, FIJACIÓN A DADO DE CONCRETO, EQUIPO Y MANO DE OBRA.</t>
  </si>
  <si>
    <t>SUMINISTRO Y COLOCACIÓN  DE MÓDULO DE EJERCICIO TIPO "BARRAS Y ESCALONES", MODELO INP-TEBE04 O SIMILAR EN CALIDAD, MEDIDAS: 2.00 X 1.00 X 1.30 M, INCLUYE: HERRAMIENTA, MATERIALES, ACARREOS, FIJACIÓN A DADO DE CONCRETO, EQUIPO Y MANO DE OBRA.</t>
  </si>
  <si>
    <t>SUMINISTRO Y COLOCACIÓN  DE MÓDULO DE EJERCICIO TIPO "CAMINADORA", MODELO INP-G902 O SIMILAR EN CALIDAD, MEDIDAS: 1.50 X 0.50 X 1.20 M, INCLUYE: HERRAMIENTA, MATERIALES, ACARREOS, FIJACIÓN A DADO DE CONCRETO, EQUIPO Y MANO DE OBRA.</t>
  </si>
  <si>
    <t>SUMINISTRO Y COLOCACIÓN  DE MÓDULO DE EJERCICIO TIPO "PRENSA PECHO EN BARRA", MODELO INP-G502 O SIMILAR EN CALIDAD, MEDIDAS: 0.80 X 1.70 X 1.80 M, INCLUYE: HERRAMIENTA, MATERIALES, ACARREOS, FIJACIÓN A DADO DE CONCRETO, EQUIPO Y MANO DE OBRA.</t>
  </si>
  <si>
    <t>SUMINISTRO Y COLOCACIÓN  DE MÓDULO DE EJERCICIO TIPO "ELÍPTICA", MODELO INP-G301 O SIMILAR EN CALIDAD, MEDIDAS: 1.10 X 1.40 X 1.50 M, INCLUYE: HERRAMIENTA, MATERIALES, ACARREOS, FIJACIÓN A DADO DE CONCRETO, EQUIPO Y MANO DE OBRA.</t>
  </si>
  <si>
    <t>SUMINISTRO Y COLOCACIÓN  DE MÓDULO DE GIMNASIO, MODELO INP-G637 O SIMILAR EN CALIDAD, MEDIDAS: 3.05 X 1.90 X 2.15 M, INCLUYE: HERRAMIENTA, MATERIALES, ACARREOS, FIJACIÓN A DADO DE CONCRETO, EQUIPO Y MANO DE OBRA.</t>
  </si>
  <si>
    <t>ÁREA DE JUEGOS INFANTILES</t>
  </si>
  <si>
    <t>PISO AMORTIGUANTE</t>
  </si>
  <si>
    <t>FIRME DE 8 CM DE ESPESOR DE CONCRETO PREMEZCLADO F´C= 150 KG/CM2, ACABADO COMÚN, INCLUYE: CIMBRA, DESCIMBRA, COLADO, CURADO, SUMINISTRO DE MATERIALES, DESPERDICIOS Y  MANO DE OBRA, EQUIPO Y HERRAMIENTA.</t>
  </si>
  <si>
    <t>SUMINISTRO Y COLOCACIÓN DE PISO AMORTIGUANTE VACIADO EN SITIO RESISTENTE A LA ABRASIÓN, IMPERMEABLE,  RESISTENTE AL INTEMPERISMO,  ANTIDERRAPANTE SIN JUNTAS CONSTRUCTIVAS, COLOR DE ACUERDO A PROYECTO DE 3 CM DE ESPESOR, BICAPA CON CUBIERTA SUPERFICIAL DE EDPM AL 50%, INCLUYE: HERRAMIENTA,  PEGAMENTO PARA LIGA DE CAPAS, MATERIALES DE FIJACIÓN,  DESPERDICIOS, FLETES, ACARREOS, EQUIPO Y MANO DE OBRA.</t>
  </si>
  <si>
    <t>SUMINISTRO Y COLOCACIÓN  DE MÓDULO DE JUEGO TIPO "MÓDULO MULTIFUNCIONAL", MODELO RD-ES800 O SIMILAR EN CALIDAD, MEDIDAS: 9.90 X 4.00 X 2.30 M, INCLUYE: HERRAMIENTA, MATERIALES, ACARREOS, FIJACIÓN, EQUIPO Y MANO DE OBRA.</t>
  </si>
  <si>
    <t>SUMINISTRO Y COLOCACIÓN  DE MÓDULO DE JUEGO TIPO "SERIE MEDIA ESFERA", MODELO RD-E233 O SIMILAR EN CALIDAD, MEDIDAS: 4.04 X 4.04 X 2.20 M, INCLUYE: HERRAMIENTA, MATERIALES, ACARREOS, FIJACIÓN, EQUIPO Y MANO DE OBRA.</t>
  </si>
  <si>
    <t>SUMINISTRO Y COLOCACIÓN  DE MÓDULO DE JUEGO TIPO "SERIE BASIC", MODELO RD-P210 O SIMILAR EN CALIDAD, MEDIDAS: 6.50 X 4.40 X 3.30 M, INCLUYE: HERRAMIENTA, MATERIALES, ACARREOS, FIJACIÓN A DADO DE CONCRETO, EQUIPO Y MANO DE OBRA.</t>
  </si>
  <si>
    <t>PISTA DE TROTE</t>
  </si>
  <si>
    <t>SUMINISTRO Y COLOCACIÓN DE 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</si>
  <si>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CARPETA ASFÁLTICA</t>
  </si>
  <si>
    <t>SUMINISTRO Y COLOCACIÓN MANUAL DE ASFALTO EN ÁREAS MUY REDUCIDAS DE 5 CM DE ESPESOR, MEZCLA EN CALIENTE HECHA EN PLANTA, CON CEMENTO PG 64-22 EKBE SUPERPAVE, SEGÚN DISEÑO, T.M.A. DE 1/2" A FINOS, COMPACTADA AL 95% MARSHALL, INCLUYE: HERRAMIENTA, DELIMITACIÓN DEL ÁREA, LIMPIEZA, RETIRO DE RESIDUOS, PRUEBAS DE COMPACTACIÓN Y ESPESOR, PRUEBA DE CALIDAD, APLICACIÓN CON ASPERSORA MANUAL DE RIEGO DE LIGA CON EMULSIÓN DE ROMPIMIENTO RÁPIDO (ECR-60) A RAZÓN DE 0.70 L/M2, TENDIDO DE LA MEZCLA ASFÁLTICA, COMPACTACIÓN MECÁNICA CON EQUIPO DE IMPACTO, EQUIPO Y MANO DE OBRA.</t>
  </si>
  <si>
    <t>SEÑALAMIENTO HORIZONTAL</t>
  </si>
  <si>
    <t>SUMINISTRO Y APLICACIÓN DE PINTURA TERMOPLÁSTICA PARA RAYA SEPARADORA DE CARRILES DISCONTINUA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</si>
  <si>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ANDADORES</t>
  </si>
  <si>
    <t>MURO DE BLOCK DE JALCRETO DE 11X14X28 CM A TEZÓN, ASENTADO CON MORTERO CEMENTO-ARENA 1:3, ACABADO COMÚN, INCLUYE: TRAZO, NIVELACIÓN, PLOMEO, MATERIALES, DESPERDICIOS, MANO DE OBRA, HERRAMIENTA, ANDAMIOS, EQUIPO Y ACARREOS.</t>
  </si>
  <si>
    <t>CONCRETO HECHO EN OBRA DE F'C= 150 KG/CM2, T.MA. 3/4", R.N., INCLUYE: HERRAMIENTA, ELABORACIÓN DE CONCRETO, ACARREOS, COLADO, VIBRADO, EQUIPO Y MANO DE OBRA.</t>
  </si>
  <si>
    <t>FORJADO DE ESCALONES</t>
  </si>
  <si>
    <t>FORJADO DE ESCALÓN DE 30 CM DE ANCHO Y PERALTE PROMEDIO DE 15 CM A 18 CM, ELABORADO A BASE DE CONCRETO F´C= 200 KG/CM2, T.M.A. 19 MM, CON AGREGADO INTEGRAL DE GRANO DE MARMOL #3 (5 KG/M2), ACABADO LAVADO EN TODAS SUS CARAS, INCLUYE: HERRAMIENTA, MATERIAL, LOSA DE ASENTAMIENTO DE 10 CM DE ESPESOR A BASE DE CONCRETO F´C= 200 KG/CM2, T.M.A. 19 MM, DESPERDICIOS, CIMBRA, COLADO, CURADO, DESCIMBRA, EQUIPO Y MANO DE OBRA.</t>
  </si>
  <si>
    <t>PISOS DE CONCRETO</t>
  </si>
  <si>
    <t>PISO DE CONCRETO PREMEZCLADO F'C= 200 KG/CM2 CON AGREGADO INTEGRAL DE GRANO DE MÁRMOL H3 DEL #3 (5 KG POR 1 M2), DE 10 CM DE ESPESOR, ACABADO LAVADO, INCLUYE: HERRAMIENTA, ACARREOS, PREPARACIÓN DE LA SUPERFICIE, NIVELACIÓN, CIMBRADO, DESCIMBRADO,  COLADO, VIBRADO, SUMINISTRO DE MATERIALES, EQUIPO Y MANO DE OBRA.</t>
  </si>
  <si>
    <t>SUMINISTRO Y COLOCACIÓN  DE BANCA DE PTR RD-312B O SIMILAR EN CALIDAD, MEDIDAS: 1.50 X 0.60 X 0.95 M, INCLUYE: HERRAMIENTA, MATERIALES, ACARREOS, FIJACIÓN, EQUIPO Y MANO DE OBRA.</t>
  </si>
  <si>
    <t>RAMPAS DE ACCESO UNIVERSAL</t>
  </si>
  <si>
    <t>MUROS DE CONTENCIÓN</t>
  </si>
  <si>
    <t>MURO DE BLOCK DE JALCRETO DE 11X14X28 CM A SOGA, ASENTADO CON MORTERO CEMENTO-ARENA 1:3, ACABADO COMÚN, INCLUYE: TRAZO, NIVELACIÓN, PLOMEO, MATERIALES, DESPERDICIOS, MANO DE OBRA, HERRAMIENTA, ANDAMIOS, EQUIPO Y ACARREOS.</t>
  </si>
  <si>
    <t>APLANADO DE 1 CM DE ESPESOR  EN MURO CON MORTERO CEMENTO-ARENA 1:3, ACABADO APALILLADO FINO, INCLUYE: MATERIALES, ACARREOS, DESPERDICIOS, MANO DE OBRA, PLOMEADO, NIVELADO, REGLEADO, RECORTES, MANO DE OBRA, EQUIPO Y HERRAMIENTA.</t>
  </si>
  <si>
    <t>BOQUILLA DE 15 A 20 CM DE ANCHO, CON MORTERO CEMENTO ARENA PROPORCIÓN 1:3, TERMINADO APALILLADO, INCLUYE: MATERIALES, ACARREOS, DESPERDICIOS, MANO DE OBRA, PLOMEADO, NIVELADO, REGLEADO, RECORTES, MANO DE OBRA, EQUIPO Y HERRAMIENTA.</t>
  </si>
  <si>
    <t>BOQUILLA DE 28 A 32 CM DE ANCHO, CON MORTERO CEMENTO ARENA PROPORCIÓN 1:3, TERMINADO APALILLADO, INCLUYE: MATERIALES, ACARREOS, DESPERDICIOS, MANO DE OBRA, PLOMEADO, NIVELADO, REGLEADO, RECORTES, MANO DE OBRA, EQUIPO Y HERRAMIENTA.</t>
  </si>
  <si>
    <t>SUMINISTRO Y COLOCACIÓN DE CONCRETO PREMEZCLADO F'C=200 KG/CM2, R.N., T.M.A. 19 MM EN RAMPA PEATONAL DE 10 CM DE ESPESOR PROMEDIO EN BANQUETAS Y/O ANDADORES CON PENDIENTE MÁXIMA DEL 6%, ACABADO LAVADO, CON GRANO DE MARMOL #3 (5KG POR 1 M2) , INCLUYE: CIMBRA, DESCIMBRA, COLADO, CURADO, MATERIALES, MANO DE OBRA, EQUIPO Y HERRAMIENTA.</t>
  </si>
  <si>
    <t>PISO DE 10 CM DE ESPESOR A BASE DE CONCRETO PREMEZCLADO  F'C= 200 KG/CM2, T.M.A. 3/4", ACABADO LAVADO, CON GRANO DE MARMOL #3 (5KG POR 1 M2), INCLUYE: HERRAMIENTA, SUMINISTRO DE MATERIALES, AGUA, DESPERDICIOS, ACARREOS, REGLEADO, ACABADO, CIMBRA EN FRONTERAS, DESCIMBRA, COLADO, CURADO, REMATES, MUESTREADO, EQUIPO Y MANO DE OBRA.</t>
  </si>
  <si>
    <t>BARANDALES</t>
  </si>
  <si>
    <t>SUMINISTRO, HABILITADO Y COLOCACIÓN DE PERFIL PTR DE 2 X 2 X 1/4", SOLERA DE 3 X 1/4" Y2 X 1/4" , PARA FABRICACIÓN DE BARANDAL SEGÚN DISEÑO, FIJADA CON PLACA DE 1/2" A-36 DE 15 CM. DE ANCHO, AHOGADA EN LOSA Y ANCLAS DE REDONDO LISO DE 1/2'' @ 20 CM. INCLUYE: UNA MANO DE PRIMARIO ANTICORROSIVO, DOS MANOS DE PINTURA DE ESMALTE ALQUIDÁLICO, COLOR S. M. A., PLACAS BASE PARA FIJAR BARANDAL, MATERIALES, MANO DE OBRA, EQUIPO Y HERRAMIENTA.</t>
  </si>
  <si>
    <t>REHABILITACIÓN DE MÓDULOS DE BAÑO</t>
  </si>
  <si>
    <t>ACCESORIOS DE BAÑO</t>
  </si>
  <si>
    <t>SUMINISTRO Y COLOCACIÓN DE BARRA DE SEGURIDAD DE 70 CM FABRICADA EN ACERO INOXIDABLE MODELO B-700S O SIMILAR, FIJADO A PARED MEDIANTE APLICACIÓN CON TAQUETES Y TORNILLOS, INCLUYE: HERRAMIENTA, BARRENOS, ELEMENTOS DE FIJACIÓN, ACARREOS, MATERIALES, EQUIPO Y MANO DE OBRA.</t>
  </si>
  <si>
    <t>SUMINISTRO Y COLOCACIÓN DE DISPENSADOR DE JABÓN, MOD.  FUTURA AC-54000 COLOR INOX SATINADO DE ACERO INOXIDABLE MEDIDAS 20 X 14 X 11 CM O SIMILAR, INCLUYE: MATERIALES, MANO DE OBRA, HERRAJES DE FIJACIÓN Y HERRAMIENTA.</t>
  </si>
  <si>
    <t>SUMINISTRO  Y  COLOCACIÓN DE LLAVE TEMPORIZADORA A MURO O SIMILAR, MODELO 25.2518.21 CROMO O SIMILAR, INCLUYE: MANO DE OBRA, EQUIPO Y HERRAMIENTA.</t>
  </si>
  <si>
    <t>SUMINISTRO Y COLOCACIÓN DE MINGITORIO ECOLÓGICO, MODELO MTA-3004 O SIMILAR, COLOR BLANCO O SIMILAR, INCLUYE: MATERIAL, MANO DE OBRA, EQUIPO Y HERRAMIENTA.</t>
  </si>
  <si>
    <t>SUMINISTRO Y COLOCACIÓN DE FLUXÓMETRO MANUAL PARA W.C. DE 4.8 LPD MODELO 6047121MX.002 O SIMILARES EN CALIDAD, INCLUYE: MATERIALES, MANO DE OBRA, EQUIPO Y HERRAMIENTA.</t>
  </si>
  <si>
    <t>SUMINISTRO Y COLOCACIÓN DE INODORO TAZA CADET FLUX FLOWISE BLANCO, MODELO 1231.020 O SIMILAR, INCLUYE: MATERIAL, MANO DE OBRA, EQUIPO Y HERRAMIENTA.</t>
  </si>
  <si>
    <t>SUMINISTRO Y COLOCACIÓN DE DISPENSADOR DE PAPEL HIGIÉNICO EN ACERO INOXIDABLE SATINADO DE ALTA CALIDAD Y RESISTENCIA, PARA ROLLO DE  HASTA 400 M Y 260 MM DE DIÁMETRO, CERRADURA CON LLAVE Y VISOR FRONTAL DE CARGA, MODELO FUTURA AE26000 O SIMILAR, INCLUYE: HERRAMIENTA, ACCESORIOS PARA INSTALAR, BARRENACIONES, FIJACIONES, MATERIALES, EQUIPO Y MANO DE OBRA.</t>
  </si>
  <si>
    <t>SUMINISTRO Y COLOCACIÓN DE LAVABO DE CERÁMICA VITRIFICADA COLOR BLANCO, SOBRE CUBIERTA RECTANGULAR, CON MEDIDAS DE 60 X 40 CM, MODELO MB-D-396-0 O SIMILAR, INCLUYE: HERRAMIENTA, CONTRA DE REJILLA, MANGUERAS DE 1/2", LLAVES ANGULARES, MATERIALES, EQUIPO Y MANO DE OBRA.</t>
  </si>
  <si>
    <t>SUMINISTRO Y COLOCACIÓN DE BOTE DE BASURA COLOR NEGRO DIMENSIONES DE 31.5 X 29.2 X 21.5 CM, INCLUYE: MANO DE OBRA, EQUIPO Y HERRAMIENTA.</t>
  </si>
  <si>
    <t>SUMINISTRO Y COLOCACIÓN DE ESPEJO FLOTADO RECTANGULAR BISELADO DE 6 MM INCLINACIÓN DE 10 Y DIMENSIONES DE 0.60 M X 0.75 M, INCLUYE: MATERIALES MENORES Y DE CONSUMO,  ELEMENTOS DE FIJACION, MARCO DE ALUMINIO, VINILO, PIJAS, HERRAMIENTAS, LIMPIEZA Y MANO DE OBRA ESPECIALIZADA.</t>
  </si>
  <si>
    <t>SUMINISTRO Y COLOCACIÓN DE MAMPARA LEEDER 12.7 MM., MODELO ESTÁNDAR M1 O SIMILAR, COLOR "LAPIS BLUE" ESTRUCTURADO DE 7 MÓDULOS, CONSISTE EN 1 PUERTA DE 0.55 M X 1.50 M, 1 PANEL L DE 1.05 M X 1.50 M, 2 PUERTAS DE 0.65 M. X 1.50 M., 1 PILASTRA DE 0.35 M X 1.80 M, 2 PLACAS PARA MINGITORIO DE 0.60 M X 1.20 M. INCLUYE: SUMINISTRO DE MATERIALES, HERRAJES DE ACUERDO A LAS DIMENSIONES Y ESPECIFICACIONES DE LAS PUERTAS Y PILASTRAS, ELEVACIONES, ACARREOS, MANO DE OBRA, EQUIPO Y HERRAMIENTA.</t>
  </si>
  <si>
    <t>SUMINISTRO Y COLOCACIÓN DE MAMPARA LEEDER 12.7 MM., MODELO ESTÁNDAR M1 O SIMILAR, COLOR "LAPIS BLUE" ESTRUCTURADO DE 11 MÓDULOS, CONSISTE EN 3 PUERTA DE 0.55 M X 1.50 M, 3 PANEL L DE 1.05 M X 1.50 M, 2 PUERTAS DE 0.65 M. X 1.50 M., 3 PILASTRAS DE 0.30 M X 1.80 M, INCLUYE: SUMINISTRO DE MATERIALES, HERRAJES DE ACUERDO A LAS DIMENSIONES Y ESPECIFICACIONES DE LAS PUERTAS Y PILASTRAS, ELEVACIONES, ACARREOS, MANO DE OBRA, EQUIPO Y HERRAMIENTA.</t>
  </si>
  <si>
    <t>HERRERÍA (PUERTAS Y VENTANAS)</t>
  </si>
  <si>
    <t>SUMINISTRO Y COLOCACIÓN DE MARCO PARA VENTANAS A BASE DE HERRERÍA (TUBULAR P-250, ANCLAS DE ANGULO DE 1" X 1/4" EN SENTIDO HORIZONTAL Y REDONDO DE 1/2" EN ANCLAJES VERTICALES , GUÍA GP - 25, TUBULAR J-U DE 12 X 12 CM, SOLERAS DE 4" X 1/4" Y 3" X 1/4" , RIEL U-29, CARRITO D-100 SR, JALADERA ÁNGULO DE 3/4" X 1/8", CUADRADOS DE 1/2") Y CERRADURA EMBUTIR, MODELO 425 CI, ACABADO NATURAL, DERECHA, DOS LLAVES, INCLUYE: HERRAMIENTA, HABILITADO, RECORTES, DESPERDICIOS, FABRICACIÓN, COLOCACIÓN, ELEMENTOS DE FIJACIÓN, ADECUACIONES, SOLDADURAS, PRIMARIO ANTICORROSIVO, ACARREOS, EQUIPO Y MANO DE OBRA ESPECIALIZADA.</t>
  </si>
  <si>
    <t>SUMINISTRO DE CRISTAL FLOTADO DE 6 MM DE ESPESOR,  ASENTADO CON SILICÓN, INCLUYE: CORTES, DESPERDICIOS Y ACARREO DE MATERIALES AL SITIO DE SU UTILIZACIÓN A CUALQUIER NIVEL.</t>
  </si>
  <si>
    <t>SUMINISTRO DE PROTECCIÓN DE HERRERÍA, CON MARCO DE SOLERA DE 3" X 1/4" 3.798 KG/M, CON VERTICALES DE TUBULAR RECTANGULAR DE 58X20 MM Y LONGITUDINALES DE TUBULAR RECTANGULAR DE 58X20 MM SEPARADO A CADA 10 CM, ANCLAS DE ANGULO DE 1" X 1/4" DE 10 CM DE LARGO, INCLUYE: HERRAMIENTA, TRABAJOS EN HERRERÍA, MATERIALES, CORTES, DESPERDICIOS, SOLDADURA, PLANTA DE SOLDAR, PRIMARIO ANTICORROSIVO, MANO DE OBRA, ACARREOS, HERRAJES DE FIJACIÓN, PERFORACIÓN, ELEVACIONES, AJUSTES EN SITIO, EQUIPO Y MANO DE OBRA.</t>
  </si>
  <si>
    <t>FABRICACIÓN Y COLOCACIÓN DE PUERTA DE HERRERÍA CON DIMENSIONES DE 0.8 X 2.10 M, FABRICADA CON MARCO DE ÁNGULO DE 1 1/4" X 1/8", AHOGADO A MUROS Y/O PISO CON ÁNGULO DE 1" X 1/4" DE 10 CM DE LARGO, FORRADA CON LAMINA DEL #18 (9.96 KG/M2), ACABADO LISO, BISAGRA TIPO BARRIL DE 1/2", CUADRADO DE 1/2", INCLUYE: HERRAMIENTA, TRABAJOS EN HERRERÍA, MATERIALES, CORTES, DESPERDICIOS, SOLDADURA, PLANTA DE SOLDAR, PRIMARIO ANTICORROSIVO, MANO DE OBRA, ACARREOS, HERRAJES DE FIJACIÓN, PERFORACIÓN, ELEVACIONES, AJUSTES EN SITIO, EQUIPO Y MANO DE OBRA.</t>
  </si>
  <si>
    <t>FABRICACIÓN Y COLOCACIÓN DE PUERTA DE HERRERÍA CON DIMENSIONES DE 1.00 X 2.10 M, FABRICADA CON MARCO DE ÁNGULO DE 1 1/4" X 1/8", AHOGADO A MUROS Y/O PISO CON ÁNGULO DE 1" X 1/4" DE 10 CM DE LARGO, FORRADA CON LAMINA DEL #18 (9.96 KG/M2), ACABADO LISO, BISAGRA TIPO BARRIL DE 1/2", CUADRADO DE 1/2", INCLUYE: HERRAMIENTA, TRABAJOS EN HERRERÍA, MATERIALES, CORTES, DESPERDICIOS, SOLDADURA, PLANTA DE SOLDAR, PRIMARIO ANTICORROSIVO, MANO DE OBRA, ACARREOS, HERRAJES DE FIJACIÓN, PERFORACIÓN, ELEVACIONES, AJUSTES EN SITIO, EQUIPO Y MANO DE OBRA.</t>
  </si>
  <si>
    <t>SEÑALAMIENTO  VERTICAL</t>
  </si>
  <si>
    <t xml:space="preserve">B </t>
  </si>
  <si>
    <t xml:space="preserve">C </t>
  </si>
  <si>
    <t>I</t>
  </si>
  <si>
    <t>E4</t>
  </si>
  <si>
    <t>E5</t>
  </si>
  <si>
    <t xml:space="preserve">F </t>
  </si>
  <si>
    <t>F1</t>
  </si>
  <si>
    <t>F2</t>
  </si>
  <si>
    <t>F3</t>
  </si>
  <si>
    <t>F4</t>
  </si>
  <si>
    <t>G</t>
  </si>
  <si>
    <t>G1</t>
  </si>
  <si>
    <t>G2</t>
  </si>
  <si>
    <t>G3</t>
  </si>
  <si>
    <t xml:space="preserve">H </t>
  </si>
  <si>
    <t>H1</t>
  </si>
  <si>
    <t>H2</t>
  </si>
  <si>
    <t>H3</t>
  </si>
  <si>
    <t>I1</t>
  </si>
  <si>
    <t>I2</t>
  </si>
  <si>
    <t>I3</t>
  </si>
  <si>
    <t>K</t>
  </si>
  <si>
    <t>K1</t>
  </si>
  <si>
    <t>K2</t>
  </si>
  <si>
    <t>K3</t>
  </si>
  <si>
    <t>L</t>
  </si>
  <si>
    <t>L1</t>
  </si>
  <si>
    <t>L2</t>
  </si>
  <si>
    <t>L3</t>
  </si>
  <si>
    <t>M1</t>
  </si>
  <si>
    <t>M4</t>
  </si>
  <si>
    <t>M5</t>
  </si>
  <si>
    <t>M6</t>
  </si>
  <si>
    <t>M7</t>
  </si>
  <si>
    <t>N4</t>
  </si>
  <si>
    <t xml:space="preserve">O </t>
  </si>
  <si>
    <t xml:space="preserve"> O1</t>
  </si>
  <si>
    <t>P</t>
  </si>
  <si>
    <t>P1</t>
  </si>
  <si>
    <t>P2</t>
  </si>
  <si>
    <t>P3</t>
  </si>
  <si>
    <t>Q</t>
  </si>
  <si>
    <t>Q1</t>
  </si>
  <si>
    <t>Q2</t>
  </si>
  <si>
    <t>S</t>
  </si>
  <si>
    <t>U</t>
  </si>
  <si>
    <t>ALCANTARILLADO  PLUVIAL</t>
  </si>
  <si>
    <t xml:space="preserve">BOCA DE TORMENTA EN BANQUETA </t>
  </si>
  <si>
    <t>PLANTILLA DE MAMPOSTERÍA DE PIEDRA BRAZA DE 0.30 M DE ESPESOR  ASENTADA CON MORTERO CEMENTO-ARENA 1:3, INCLUYE: HERRAMIENTA, SUMINISTRO DE MATERIALES, ACARREOS, DESPERDICIOS, EQUIPO Y MANO DE OBRA.</t>
  </si>
  <si>
    <t>REVESTIMIENTO DE 10 CM DE ESPESOR EN BOCA DE TORMENTA A BASE DE CONCRETO PREMEZCLADO F'C= 200 KG/CM2, R.N., T.M.A. 19 MM R.N., INCLUYE: HERRAMIENTA, PREPARACIÓN DE LA SUPERFICIE, SUMINISTRO DE MATERIALES, NIVELACIÓN, MAESTREADO, COLADO, EQUIPO Y MANO DE OBRA.</t>
  </si>
  <si>
    <t>APLANADO DE 3 CM DE ESPESOR EN MURO CON MORTERO CEMENTO-ARENA 1:3 CON IMPERMEABILIZANTE INTEGRAL A RAZÓN DE 0.20 KG/M2, ACABADO PULIDO, INCLUYE: MATERIALES, ACARREOS, DESPERDICIOS, MANO DE OBRA, PLOMEADO, NIVELADO, REGLEADO, RECORTES, MANO DE OBRA, EQUIPO Y HERRAMIENTA.</t>
  </si>
  <si>
    <t>LOSA DE 10 CM DE ESPESOR DE CONCRETO HECHO EN OBRA F´C= 250 KG/CM2 T.M.A. 19 MM R.N., ACABADO ESCOBILLADO, INCLUYE: CIMBRA EN FRONTERAS, COLADO, CURADO, DESCIMBRADO, MANO DE OBRA, EQUIPO Y HERRAMIENTA.</t>
  </si>
  <si>
    <t>SUMINISTRO Y COLOCACIÓN DE ÁNGULO DE 2" X 1/4" PARA CONTRAMARCO Y ÁNGULO DE 1 3/4" X 3/16" PARA MARCO DE TAPA EN ENTRADA HOMBRE, INCLUYE: HERRAMIENTA, MATERIALES, ACARREOS, RECORTES, SOLDADURAS, DESPERDICIOS, EQUIPO Y MANO DE OBRA.</t>
  </si>
  <si>
    <t>SUMINISTRO Y COLOCACIÓN DE REFUERZO EN ESQUINAS DE BOCA DE TORMENTA DE BANQUETA SEGÚN PROYECTO, A BASE DE ÁNGULO DE ACERO DE 4", INCLUYE: HERRAMIENTA, MATERIALES, ACARREOS, RECORTES, SOLDADURAS, DESPERDICIOS, EQUIPO Y MANO DE OBRA.</t>
  </si>
  <si>
    <t>SUMINISTRO Y COLOCACIÓN DE HERRERÍA ESTRUCTURAL A BASE DE PERFILES IPR, IPS, PARA UTILIZAR EN BOCAS DE TORMENTA, INCLUYE, HERRAMIENTA, HABILITADO, ACARREOS, CORTES, DESPERDICIOS, SOLDADURAS, PINTURA ANTICORROSIVA (PRIMER), MATERIALES, EQUIPO Y MANO DE OBRA.</t>
  </si>
  <si>
    <t>BOCA DE TORMENTA EN VIALIDAD</t>
  </si>
  <si>
    <t>SUMINISTRO Y COLOCACIÓN DE SOLERA DE 1/2" X 4" CON BARRENOS PARA REDONDO LISO DE 3/8", INCLUYE: HERRAMIENTA, MATERIALES, ACARREOS, RECORTES, SOLDADURAS, PRIMARIO ANTICORROSIVO, DESPERDICIOS, EQUIPO Y MANO DE OBRA.</t>
  </si>
  <si>
    <t>SUMINISTRO Y COLOCACIÓN DE REDONDO LISO DE 3/8", INCLUYE: HERRAMIENTA, MATERIALES, ACARREOS, RECORTES, SOLDADURAS, PRIMARIO ANTICORROSIVO, DESPERDICIOS, EQUIPO Y MANO DE OBRA.</t>
  </si>
  <si>
    <t>SUMINISTRO Y COLOCACIÓN DE CONTRA MARCO EN ANGULO, A BASE DE SOLERA DE 1/2" X 4" PARA RECIBIR REJILLA TIPO IRVING, INCLUYE: HERRAMIENTA, MATERIALES, ACARREOS, RECORTES, SOLDADURAS, DESPERDICIOS, PRIMARIO ANTICORROSIVO, EQUIPO Y MANO DE OBRA.</t>
  </si>
  <si>
    <t>POZOS DE ABSORCIÓN</t>
  </si>
  <si>
    <t>SUMINISTRO E INSTALACIÓN DE TUBERÍA DE P.V.C. PARA ALCANTARILLADO SANITARIO SERIE 20, DIÁMETRO DE 10", INCLUYE: MATERIALES NECESARIOS, EQUIPO, MANO DE OBRA Y PRUEBA HIDROSTÁTICA.</t>
  </si>
  <si>
    <t>RELLENO ACOSTILLADO EN CEPAS O MESETAS CON MATERIAL DE BANCO, COMPACTADO MANUALMENTE EN CAPAS NO MAYORES DE 20 CM, INCLUYE: ABUNDAMIENTO, INCORPORACIÓN DE AGUA NECESARIA, MANO DE OBRA, HERRAMIENTAS Y ACARREOS.</t>
  </si>
  <si>
    <t xml:space="preserve">SUMINISTRO Y COLOCACIÓN DE POZO DE ABSORCIÓN DE 6.00 M DE PROFUNDIDAD X 1.40 M DE DIÁMETRO, EN MATERIAL TIPO II ESTABLE, INCLUYE: HERRAMIENTA, TUBERÍA PREFABRICADA A BASE DE CONCRETO ARMADO DE 96 CM DE DIÁMETRO EXTERIOR Y 80 CM DE DIÁMETRO INTERIOR, CON 130 ORIFICIOS DE 1 1/4" EN TUBERÍA FILTRANTE, ESCALONES DE ACERO EN TUBERÍA, BROCAL Y TAPA FABRICADO A BASE DE HIERRO DÚCTIL, LOSA CONICA DE CONCRETO ARMADO DE 96 CM DE DIÁMETRO EXTERIOR Y 10 CM DE ESPESOR, BASE DE CONCRETO ARMADO DE 96 CM DE DIÁMETRO EXTERIOR Y 10 CM DE ESPESOR, TELA GEOTEXTIL EN ADEME Y PERFORACIÓN , FILTRO DE GRAVA LATERAL EN ÁREA FILTRANTE, DEMOLICIONES, REPOSICIÓN DE MATERIAL, ARMADO CON VARILLA DE 1/2" EN DIAMANTE, TRAZO Y NIVELACIÓN, RETIRO DE MATERIAL PRODUCTO DE LA EXCAVACIÓN, EQUIPO Y MANO DE OBRA. </t>
  </si>
  <si>
    <t>R</t>
  </si>
  <si>
    <t>R1</t>
  </si>
  <si>
    <t>R2</t>
  </si>
  <si>
    <t>R3</t>
  </si>
  <si>
    <t>T</t>
  </si>
  <si>
    <t>T1</t>
  </si>
  <si>
    <t>T2</t>
  </si>
  <si>
    <t>T3</t>
  </si>
  <si>
    <t>GUARNICIÓN TIPO "I" EN SECCIÓN 15X30 CM DE ALTURA A BASE DE CONCRETO PREMEZCLADO F'C= 200 KG/CM2, T.M.A. 19 MM, R.N., COLOR INTEGRAL NEGRO AL 4%, ACABADO PULIDO, INCLUYE: CIMBRA, DESCIMBRA, COLADO, MATERIALES, CURADO, DESPERDICIOS, MANO DE OBRA, PRUEBAS DE LABORATORIO, EQUIPO Y HERRAMIENTA.</t>
  </si>
  <si>
    <t>SUMINISTRO Y COLOCACIÓN DE SELLO CON MORTERO ASFALTICO SLURRY SEAL TIPO II DE 8 MM DE ESPESOR COMPACTO, INCLUYE: PRUEBAS DE CALIDAD, MATERIALES, ACARREOS, MANO DE OBRA, EQUIPO Y HERRAMIENTA.</t>
  </si>
  <si>
    <t>GUARNICIÓN TIPO "I" EN SECCIÓN 15X30 CM DE ALTURA A BASE DE CONCRETO PREMEZCLADO F'C= 200 KG/CM2, T.M.A. 19 MM, R.N., COLOR NATURAL, ACABADO COMÚN, INCLUYE: CIMBRA, DESCIMBRA, COLADO, MATERIALES, CURADO, DESPERDICIOS, MANO DE OBRA, PRUEBAS DE LABORATORIO, EQUIPO Y HERRAMIENTA.</t>
  </si>
  <si>
    <t>SUMINISTRO Y COLOCACIÓN DE DISPENSADOR DE TOALLAS FORMATO ZIG - ZAG, MOD. FUTURA Z-600 DE ACERO INOXIDABLE  O SIMILAR, INCLUYE: MATERIALES, MANO DE OBRA, HERRAJES DE FIJACIÓN Y HERRAMIENTA.</t>
  </si>
  <si>
    <t>INGRESO PRINCIPAL Y CASETA DE SEGURIDAD</t>
  </si>
  <si>
    <t>MURO DE CONCRETO</t>
  </si>
  <si>
    <t>CIMBRA EN ZAPATAS DE CIMENTACIÓN, ACABADO COMÚN, INCLUYE: SUMINISTRO DE MATERIALES, ACARREOS, CORTES, HABILITADO, CIMBRADO, DESCIMBRADO, MANO DE OBRA, LIMPIEZA, EQUIPO Y HERRAMIENTA.</t>
  </si>
  <si>
    <t>CIMBRA DE MADERA ACABADO APARENTE CON DUELA, UN SOLO USO, EN MUROS DE CONCRETO ARMADO, A BASE DE TARIMAS DE 1.22 M X 2.44 M, ELABORADOS DE LA SIGUIENTE FORMA: MARCO DE 1.22 M X 2.44 M, CON BARROTE ( DE 2"X4"X8') MÁS DOS REFUERZOS VERTICALES INTERMEDIOS, CARA CUBIERTA A BASE UNA HOJA DE TRIPLAY DE PINO DE SEGUNDA DE 15 MM, HOJA DE 1.22X2.44 M, SOBRE ESA CARA SE COLOCA LA DUELA DE PINO DE PRIMERA DE 1"X4"X8', ESTUFADA, CEPILLADA Y RECTIFICADA PARA TROQUELAR LAS TARIMAS SE UTILIZA  4 REFUERZOS EN FORMA HORIZONTAL DE POLÍN (4"X 4"X10') MÁS BARROTE (2"X4"X10') CADA UNO, POR CADA UNO DE ÉSTOS REFUERZOS SE COLOCAN 2 PLACAS CUÑA DE ACERO PARA SEPARADOR DE CONO (MOÑO) DE CIMBRA, (PARA SUJETAR POLÍN MÁS BARROTE), 2 SEPARADORES DE CONO (MOÑO), APUNTALAMIENTO DE MURO DIAGONAL A BASE DE PUNTAL METÁLICO DE 3.70 M DE ALTURA CEDULA 40, ANDAMIAJES, SUMINISTRO DE MATERIALES, CORTES, HABILITADO, CIMBRADO, CHAFLANES, DESCIMBRA, HERRAMIENTA, EQUIPO Y MANO DE OBRA.</t>
  </si>
  <si>
    <t>SUMINISTRO Y COLOCACIÓN DE CONCRETO PREMEZCLADO F´C= 250 KG/CM2 REV. 14 CM T.M.A. 19 MM R.N., EN CIMENTACIÓN, INCLUYE: MATERIALES, COLADO, VIBRADO, DESCIMBRA, CURADO,  MANO DE OBRA, EQUIPO Y HERRAMIENTA.</t>
  </si>
  <si>
    <t>SUMINISTRO Y COLOCACIÓN DE CONCRETO PREMEZCLADO BOMBEABLE  F'C=250 KG/CM2, T.M.A.19 MM, REV. 16 CM, R.N., INCLUYE: COLADO, EXTENDIDO, NIVELADO, MATERIALES, MANIOBRAS, BOMBA, VIBRADO, DESPERDICIO, MANO DE OBRA, HERRAMIENTA Y EQUIPO.</t>
  </si>
  <si>
    <t>PORTÓN DE HERRERÍA</t>
  </si>
  <si>
    <t>CUBIERTA ESTRUCTURAL DEL INGRESO</t>
  </si>
  <si>
    <t>SUMINISTRO, HABILITADO, MONTAJE Y NIVELACIÓN DE ESTRUCTURA METÁLICA PARA CUBIERTA EN ACCESO DE UNA ALTURA DE HASTA 4.50 M, A BASE DE PERFILES ESTRUCTURALES, SOLDADOS Y/O ATORNILLADOS (HSS, IPR, IPS, CPS, OR, OC, TUBULARES, PTR, POLÍN MONTEN EN CAJÓN, VIGAS W, REDONDOS, SOLERAS, PLACAS). INCLUYE: HERRAMIENTA,  PRIMARIO ANTICORROSIVO, TRAZO, CORTES, BARRENOS, SOLDADURA, MATERIALES, EQUIPO Y MANO DE OBRA</t>
  </si>
  <si>
    <t>SUMINISTRO Y APLICACION DE PINTURA DE ESMALTE 100 MARCA COMEX O SIMILAR, SOBRE SUPERFICIES METÁLICAS EN HERRERÍA ABIERTA A DOS MANOS, INCLUYE: PREPARACIÓN DE LA SUPERFICIE, MATERIALES MENORES Y DE CONSUMO, ANDAMIOS, HERRAMIENTAS, LIMPIEZA, MANO DE OBRA A CUALQUIER NIVEL.</t>
  </si>
  <si>
    <t>SUMINISTRO, HABILITADO Y MONTAJE DE PLACA DE ACERO A-36 CON DIMENSIONES DE 0.18 X 0.25 M Y 3/4" DE ESPESOR, CON 2 ANCLAS DE REDONDO LISO DE 1/2"  DE DIÁMETRO EN FORMA DE GRAPA, CON UN DESARROLLO APROXIMADO DE 0.35 M CADA UNA, INCLUYE: HERRAMIENTA, CORTES, DESPERDICIOS, SOLDADURAS, PRIMARIO ANTICORROSIVO, EQUIPO Y MANO DE OBRA.</t>
  </si>
  <si>
    <t>SUMINISTRO, HABILITADO Y MONTAJE DE PLACA DE ACERO A-36 CON DIMENSIONES DE 0.15 X 0.15 M Y 1/2" DE ESPESOR, CON 2 ANCLAS DE REDONDO LISO DE 1/2"  DE DIÁMETRO EN FORMA DE GRAPA, CON UN DESARROLLO APROXIMADO DE 0.34 M CADA UNA, INCLUYE: HERRAMIENTA, CORTES, DESPERDICIOS, SOLDADURAS, EQUIPO Y MANO DE OBRA.</t>
  </si>
  <si>
    <t>CASETA DE VIGILANCIA</t>
  </si>
  <si>
    <t>CIMIENTO DE PIEDRA BRAZA ACOMODADA PIEDRA POR PIEDRA, ASENTADA CON MORTERO CEMENTO-ARENA  EN PROPORCIÓN 1:3, INCLUYE: MATERIALES, DESPERDICIOS, HERRAMIENTAS, LIMPIEZA, MANO DE OBRA Y ACARREO DE MATERIALES AL SITIO DE SU UTILIZACIÓN.</t>
  </si>
  <si>
    <t>SUMINISTRO, HABILITADO Y COLOCACIÓN DE ARMEX DE REFUERZO, 15 X 15 - 4 CON FY= 6000 KG/CM2, INCLUYE: HERRAMIENTA, EQUIPO, MATERIALES, TRASLAPES, DESPERDICIOS, SILLETAS, HABILITADO, AMARRES Y MANO DE OBRA.</t>
  </si>
  <si>
    <t>SUMINISTRO, HABILITADO Y COLOCACIÓN DE ARMEX DE REFUERZO, 15 X 30 - 4 CON FY= 6000 KG/CM2, INCLUYE: HERRAMIENTA, EQUIPO, MATERIALES, TRASLAPES, DESPERDICIOS, SILLETAS, HABILITADO, AMARRES Y MANO DE OBRA.</t>
  </si>
  <si>
    <t>MURO DE BLOCK DE JALCRETO SÓLIDO, DE 14 CM DE ESPESOR PROMEDIO, A SOGA, CON BLOCK 11 X 14 X 28 CM, ACABADO COMÚN, ASENTADO CON MORTERO CEMENTO-ARENA EN PROPORCIÓN 1:3, DE 0.00 M A 3.00 M DE ALTURA, INCLUYE: TRAZO, NIVELACIÓN, PLOMEO, ANDAMIOS, MATERIALES, DESPERDICIOS, MANO DE OBRA, LIMPIEZA, ACARREO DE MATERIALES AL SITIO DE SU UTILIZACIÓN A CUALQUIER ALTURA Y HERRAMIENTA.</t>
  </si>
  <si>
    <t>CIMBRA DE MADERA EN LOSAS, ACABADO COMÚN, INCLUYE: HERRAMIENTA, HABILITADO, CHAFLANES, CIMBRA, DESCIMBRA, LIMPIEZA, ACARREO DE MATERIALES AL SITIO DE SU UTILIZACIÓN, A CUALQUIER NIVEL, EQUIPO Y MANO DE OBRA.</t>
  </si>
  <si>
    <t>CIMBRA ACABADO COMÚN EN PERALTES DE LOSA A BASE DE MADERA, INCLUYE: HERRAMIENTA, HABILITADO, CHAFLANES, CIMBRA, DESCIMBRA, LIMPIEZA, ACARREO DE MATERIALES AL SITIO DE SU UTILIZACIÓN, HASTA 3.50 M DE ALTURA, EQUIPO Y MANO DE OBRA.</t>
  </si>
  <si>
    <t>SUMINISTRO Y COLOCACIÓN DE CONCRETO PREMEZCLADO BOMBEABLE  F'C=250 KG/CM2, T.M.A.19 MM, REV. 16 CM, R.N., INCLUYE: SUMINISTRO Y COLOCACIÓN, COLADO, EXTENDIDO, NIVELADO, MATERIALES, MANIOBRAS, BOMBA, VIBRADO, DESPERDICIO, MANO DE OBRA, HERRAMIENTA Y EQUIPO.</t>
  </si>
  <si>
    <t>SUMINISTRO Y COLOCACIÓN DE MALLA ELECTROSOLDADA 6X6-10/10 COMO REFUERZO EN LOSAS DE CONCRETO, INCLUYE: HABILITADO, DESPERDICIOS, TRASLAPES, MATERIAL DE FIJACIÓN, ACARREO DEL MATERIAL AL SITIO DE SU COLOCACIÓN, MANO DE OBRA Y HERRAMIENTA.</t>
  </si>
  <si>
    <t>SUMINISTRO E INSTALACIÓN DE CASETÓN POLIESTIRENO ALTA DENSIDAD (DENSIDAD 10) DE 15 CM DE ESPESOR, INCLUYE: HERRAMIENTA, SUMINISTRO DE MATERIALES, ACARREOS, INSTALACIÓN, A CUALQUIER ALTURA, DESPERDICIOS Y MANO DE OBRA.</t>
  </si>
  <si>
    <t>PRETIL DE BLOCK DE JALCRETO SÓLIDO, DE 14 CM DE ESPESOR PROMEDIO Y ALTURA VARIABLE, A SOGA, CON BLOCK 11 X 14 X 28 CM, ACABADO COMÚN, ASENTADO CON MORTERO CEMENTO-ARENA EN PROPORCIÓN 1:3, INCLUYE: TRAZO, NIVELACIÓN, PLOMEO, ANDAMIOS, HERRAMIENTA, MATERIALES, DESPERDICIOS, LIMPIEZA, ACARREO DE MATERIALES AL SITIO DE SU UTILIZACIÓN A CUALQUIER ALTURA, EQUIPO Y MANO DE OBRA.</t>
  </si>
  <si>
    <t>APLANADO DE 2.00 CM DE ESPESOR EN MURO CON MORTERO CEMENTO-ARENA 1:3, ACABADO APALILLADO/REPELLADO, INCLUYE: HERRAMIENTA, MATERIALES, ACARREOS, DESPERDICIOS, MANO DE OBRA, ANDAMIOS, PLOMEADO, NIVELADO, REGLEADO, RECORTES, EQUIPO Y MANO DE OBRA.</t>
  </si>
  <si>
    <t>SUMINISTRO Y COLOCACIÓN DE PIEDRA NATURAL TIPO CANTERA NEGRO AMÉRICA O SIMILAR, EN FORMATO 60 X 40 CM, COLOCADO A HUESO, ASENTADO CON PEGA PIEDRA, INCLUYE: HERRAMIENTA, CORTES, DESPERDICIOS, ACARREOS, EQUIPO Y MANO DE OBRA.</t>
  </si>
  <si>
    <t>RECUBRIMIENTO EN MUROS A BASE DE AZULEJO DE CERÁMICA ESMALTADO DE 20 X 20 CM, MOD. ASTRATTO BLANCO ANTIBACTERIAL O SIMILAR, PEGADO CON ADHESIVO PORCELÁNICO, INCLUYE: HERRAMIENTA, CORTES, DESPERDICIOS, ACARREOS, EQUIPO Y MANO DE OBRA.</t>
  </si>
  <si>
    <t>FIRME DE CONCRETO F'C=100 KG/CM2 HECHO EN OBRA, DE 10 CM, ACABADO FLOTEADO, INCLUYE: HERRAMIENTA, MATERIALES, ACARREOS, PREPARACIÓN DE LA SUPERFICIE, NIVELACIÓN, CIMBRADO, COLADO, EQUIPO Y MANO DE OBRA.</t>
  </si>
  <si>
    <t>SUMINISTRO Y COLOCACIÓN DE PISO PORCELÁNICO DE 120 X 60 CM MODELO INFINITY COLLECTION SIMPHONY GREY O SIMILAR, PEGADO CON ADHESIVO, INCLUYE: HERRAMIENTA CORTES, REMATES, ESCUADRE, DESPERDICIOS, DESPATINADO, ACARREOS, MATERIALES, LIMPIEZA Y MANO DE OBRA.</t>
  </si>
  <si>
    <t>SALIDA HIDRÁULICA DE AGUA FRÍA Y/O CALIENTE, PARA ALIMENTACIÓN A MUEBLE SANITARIO, CONSISTENTE EN TUBERÍA Y CONEXIONES DE CPVC DE 1/2" A 2" DE DIÁMETRO,  INCLUYE: TRAZO, RANURAS, CÁMARAS CONTRA GOLPE DE ARIETE, CONEXIONES,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t>
  </si>
  <si>
    <t>SALIDA SANITARIA A MUEBLE, CONSISTENTE EN TUBERÍA Y CONEXIONES DE PVC DE 2" Y 4" DE DIÁMETRO, INCLUYE: DESPERDICIO DE TUBERÍA, LÍNEA DE VENTILACIÓN (DESFOGUE),  COPLES, CODOS, TEES, YEES, REDUCCIONES, REGISTRO SANITARIO, MATERIALES MENORES, FLETES Y ACARREO DE LOS MATERIALES AL SITIO DE SU INSTALACIÓN Y PRUEBAS.</t>
  </si>
  <si>
    <t>SUMINISTRO Y COLOCACIÓN DE FALSO PLAFÓN A BASE DE TABLAROCA DE YESO (STANDARD) LISO DE 13 MM DE ESPESOR, NO REGISTRABLE, INCLUYE:  PERFILES DE ACERO GALVANIZADO PARA SOPORTERÍA Y SUSPENSIÓN OCULTA, NIVELACIÓN, CORTES, AJUSTES, DESPERDICIOS, PERFACINTA, REDIMIX, PIJAS AUTORROSCABLES S1, RESANES DEJANDO LA SUPERFICIE LISTA PARA LA APLICACIÓN DEL ACABADO, HERRAMIENTAS, MANO DE OBRA ESPECIALIZADA, ANDAMIOS, LIMPIEZA Y ACARREO DE LOS MATERIALES AL SITO DE SU COLOCACIÓN. A CUALQUIER ALTURA.</t>
  </si>
  <si>
    <t>ENTORTADO DE JALCRETO F´C= 100 KG/CM2, AGREGANDO IMPERMEABILIZANTE INTEGRAL A RAZÓN DE 1 KG/ 50 KG DE CEMENTO, DE 5.0 CM DE ESPESOR PROMEDIO, PARA DAR PENDIENTES EN AZOTEAS, ACABADO  APALILLADO FINO EN FORMA INTEGRAL (SIN PASTA),  INCLUYE: HERRAMIENTA, MATERIALES, NIVELACIÓN,  ELEVACIONES, DESPERDICIOS,  LIMPIEZA, ACARREOS AL SITIO DE SU COLOCACIÓN, EN CUALQUIER NIVEL, EQUIPO Y MANO DE OBRA.</t>
  </si>
  <si>
    <t>FORJADO DE ZAVALETA EN AZOTEA A BASE DE JALCRETO SIMPLE F´C= 100 KG/CM2, DE 15 CM POR LADO, A 45°, CON ACABADO APALILLADO, INCLUYE: HERRAMIENTA, MATERIALES, DESPERDICIOS, EQUIPO DE SEGURIDAD, LIMPIEZA, ACARREO DE MATERIALES AL LUGAR DE SU UTILIZACIÓN A CUALQUIER NIVEL, EQUIPO Y MANO DE OBRA.</t>
  </si>
  <si>
    <t>IMPERMEABILIZACIÓN DE LOSAS EN DOS CAPAS, A BASE DE IMPERMEABILIZANTE ACRÍLICO ELASTOMÉRICO, ACRITON PROSHIELD COLOR VERDE A BASE DE AGUA DE SECADO EXTRA RÁPIDO Y RENDIMIENTO DE 0.5 LITROS POR M2, CON TECNOLOGÍA HIDRO REPELENTE, RESISTENCIA A: LA ELONGACIÓN, TENSIÓN Y AL DESGASTE, GARANTÍA POR ESCRITO DE 8 AÑOS, POR LA EMPRESA CONTRATISTA, INCLUYE: HERRAMIENTA, LIMPIEZA Y PREPARACIÓN DE LA SUPERFICIE, APLICACIÓN DE ACRITON SELLADOR PARA ANCLAJE Y TAPAPORO DE LA SUPERFICIE, SELLADO DE FISURAS Y GRIETAS A BASE DE ACRITON RESANADOR A RAS DE SUPERFICIE, MATERIALES MENORES Y DE CONSUMO, CORTES, DESPERDICIOS, LIMPIEZA GENERAL, HERRAMIENTAS, MANO DE OBRA ESPECIALIZADA Y ACARREOS AL SITIO DE SU COLOCACIÓN.</t>
  </si>
  <si>
    <t>SUMINISTRO Y COLOCACIÓN DE MARCO PARA VENTANAS, A BASE DE HERRERÍA ELABORADA DE ÁNGULO, PTR, TUBULAR RECTANGULAR, CUADRADO Y/O SOLERAS SEGÚN DISEÑO EN PROYECTO, INCLUYE: HERRAMIENTA, HABILITADO, RECORTES, DESPERDICIOS, FABRICACIÓN, COLOCACIÓN, ELEMENTOS DE FIJACIÓN, ADECUACIONES, SOLDADURAS, PRIMARIO ANTICORROSIVO, ACARREOS, EQUIPO Y MANO DE OBRA ESPECIALIZADA.</t>
  </si>
  <si>
    <t>SUMINISTRO Y COLOCACIÓN DE MARCO PARA VENTANAS A BASE DE HERRERÍA (TUBULAR P-250, ANCLAS DE ANGULO DE 1" X 1/4" EN SENTIDO HORIZONTAL Y REDONDO DE 1/2" EN ANCLAJES VERTICALES , GUÍA GP - 25, TUBULAR J-U DE 12 X 12 CM, SOLERAS, RIEL U-29, CARRITO D-100 SR, JALADERA ÁNGULO DE 3/4" X 1/8", CUADRADOS DE 1/2") Y CERRADURA EMBUTIR, MODELO 425 CI, ACABADO NATURAL, DERECHA, INCLUYE: HERRAMIENTA, HABILITADO, RECORTES, DESPERDICIOS, FABRICACIÓN, COLOCACIÓN, ELEMENTOS DE FIJACIÓN, ADECUACIONES, SOLDADURAS, PRIMARIO ANTICORROSIVO, ACARREOS, EQUIPO Y MANO DE OBRA ESPECIALIZADA.</t>
  </si>
  <si>
    <t>SUMINISTRO Y COLOCACIÓN DE CRISTAL FLOTADO DE 6 MM DE ESPESOR,  ASENTADO CON SILICÓN, INCLUYE: CORTES, DESPERDICIOS Y ACARREO DE MATERIALES AL SITIO DE SU UTILIZACIÓN A CUALQUIER NIVEL.</t>
  </si>
  <si>
    <t>SUMINISTRO Y COLOCACIÓN DE PROTECCIÓN DE HERRERÍA, CON MARCO DE SOLERA DE 3" X 1/4" KG/M, CON VERTICALES DE TUBULAR RECTANGULAR DE 58X20 MM Y LONGITUDINALES DE TUBULAR RECTANGULAR DE 58X20 MM SEPARADO A CADA 10 CM, ANCLAS DE ANGULO DE 1" X 1/4" DE 10 CM DE LARGO, INCLUYE: HERRAMIENTA, TRABAJOS EN HERRERÍA, MATERIALES, CORTES, DESPERDICIOS, SOLDADURA, PLANTA DE SOLDAR, PRIMARIO ANTICORROSIVO, MANO DE OBRA, ACARREOS, HERRAJES DE FIJACIÓN, PERFORACIÓN, ELEVACIONES, AJUSTES EN SITIO, EQUIPO Y MANO DE OBRA.</t>
  </si>
  <si>
    <t>FABRICACIÓN Y COLOCACIÓN DE PUERTA DE HERRERÍA CON DIMENSIONES DE 0.90 X 2.10 M, FABRICADA CON MARCO DE ÁNGULO DE 1 1/4" X 1/8", AHOGADO A MUROS Y/O PISO CON ÁNGULO DE 1" X 1/4" DE 10 CM DE LARGO, FORRADA CON LAMINA DEL #18, ACABADO LISO, BISAGRA TIPO BARRIL DE 1/2", CUADRADO DE 1 1/2", JALADERA DE ÁNGULO DE 1" DE 10 CM, INCLUYE: HERRAMIENTA, TRABAJOS EN HERRERÍA, MATERIALES, CORTES, DESPERDICIOS, SOLDADURA, PLANTA DE SOLDAR, PRIMARIO ANTICORROSIVO, MANO DE OBRA, ACARREOS, HERRAJES DE FIJACIÓN, PERFORACIÓN, ELEVACIONES, AJUSTES EN SITIO, EQUIPO Y MANO DE OBRA.</t>
  </si>
  <si>
    <t>SUMINISTRO Y COLOCACIÓN DE CHAPA DERECHA PARA SOBREPONER EN PUERTA DE HERRERÍA, MOD. X -720 IF O SIMILAR, INCLUYE: HERRAMIENTA, TALADROS, CORTES DE HERRERÍA, CONTRA CHAPA, 3 LLAVES, ELEMENTOS DE FIJACIÓN, TORNILLERÍA, LIMPIEZA Y MANO DE OBRA.</t>
  </si>
  <si>
    <t>SUMINISTRO Y COLOCACIÓN DE INODORO CON TANQUE BAJO, MODELO 4142100MX.020 O SIMILAR, CON TRAMPA EXPUESTA Y DESCARGA DE 4.2 LPD, INCLUYE: BOTÓN ACCIONADOR, ASIENTO PARA WC, JUNTA DE CERA, MANGUERA DE 1/2", LLAVE ANGULAR, PIJAS, JUNTEO, EQUIPO Y MANO DE OBRA.</t>
  </si>
  <si>
    <t>SUMINISTRO Y COLOCACIÓN DE LAVABO CERÁMICO DE TRES PERFORACIONES DE SOBREPONER CON REBOSADERO POSTERIOR, CERÁMICA DE ALTO BRILLO Y GRUESO ESPESOR, MODELO 01003.020 O SIMILAR, INCLUYE: HERRAMIENTA, CONTRA DE REJILLA, MANGUERAS DE 1/2", LLAVES ANGULARES, EQUIPO Y MANO DE OBRA.</t>
  </si>
  <si>
    <t>SUMINISTRO Y COLOCACIÓN DE DISPENSADOR DE TOALLAS MARCA, MOD. FUTURA Z-600 DE ACERO INOXIDABLE  O SIMILAR, INCLUYE: MATERIALES, MANO DE OBRA, HERRAJES DE FIJACIÓN Y HERRAMIENTA.</t>
  </si>
  <si>
    <t>SUMINISTRO Y COLOCACIÓN DE DISPENSADOR DE JABÓN MARCA, MOD.  FUTURA AC-54000 COLOR INOXSATINADO DE ACERO INOXIDABLE MEDIDAS 24 X 14 X 11 CM O SIMILAR, INCLUYE: MATERIALES, MANO DE OBRA, HERRAJES DE FIJACIÓN Y HERRAMIENTA.</t>
  </si>
  <si>
    <t>SUMINISTRO Y COLOCACIÓN DE ESPEJO FLOTADO RECTANGULAR BISELADO DE 6 MM INCLINACIÓN DE 10 Y DIMENSIONES DE 0.60 X 0.75°, INCLUYE: MATERIALES MENORES Y DE CONSUMO,  ELEMENTOS DE FIJACION, MARCO DE ALUMINIO, VINILO, PIJAS, HERRAMIENTAS, LIMPIEZA Y MANO DE OBRA ESPECIALIZADA.</t>
  </si>
  <si>
    <t>SUMINISTRO  Y  COLOCACIÓN DE LLAVE TEMPORIZADORA A MURO O SIMILAR, MODELO 25.2518.21 CROMO O SIMILAR, INCLUYE: MANO DE OBRA, EQUIPO Y HERRAMIENTA</t>
  </si>
  <si>
    <t>D2</t>
  </si>
  <si>
    <t>D3</t>
  </si>
  <si>
    <t>D4</t>
  </si>
  <si>
    <t>D5</t>
  </si>
  <si>
    <t>SUMINISTRO E INSTALACIÓN DE TUBERÍA DE P.V.C. PARA ALCANTARILLADO SANITARIO SERIE 20, DIÁMETRO DE 6", INCLUYE: MATERIALES NECESARIOS, EQUIPO, MANO DE OBRA Y PRUEBA HIDROSTÁTICA.</t>
  </si>
  <si>
    <t>SUMINISTRO E INSTALACIÓN DE MANGA DE EMPOTRAMIENTO DE  P.V.C. DE 6" DE DIÁMETRO SERIE 20,  INCLUYE: MATERIAL, ACARREOS, MANO  DE OBRA Y HERRAMIENTA.</t>
  </si>
  <si>
    <t>SUMINISTRO E INSTALACIÓN DE CODO PVC DE 45°X 6", PARA ALCANTARILLADO SANITARIO SERIE 20, INCLUYE: MANO DE OBRA, EQUIPO Y HERRAMIENTA.</t>
  </si>
  <si>
    <t>REGISTRO SANITARIO FORJADO DE 0.60 M X 0.60 M Y HASTA 0.75 M DE PROFUNDIDAD, MEDIDAS INTERIORES, MUROS CON BLOCK 11 X 14 X 28 CM COLOCADO A SOGA, JUNTEADO CON MORTERO CEMENTO ARENA 1:3, CONTRAMARCO DE ÁNGULO DE 2" X 3/16" DE ESPESOR, TAPA DE 50 CM X 50 CM DE CONCRETO F´C= 200 KG/CM2 REFORZADA CON MALLA ELECTROSOLDADA 6X6/10-10 CON MARCO DE 1 3/4" X 3/16", CORONA Y/O DALA PERIMETRAL DE REGISTRO DE 0.14 CM X 0.10 CM A BASE DE CONCRETO F´C= 200 KG/CM2, LOSA DE PISO DE 8 CM DE CONCRETO F´C= 200 KG/CM2 HECHO EN OBRA Y APLANADO INTERIOR DE 1.50 CM CON MORTERO CEMENTO ARENA 1:3 CON IMPERMEABILIZANTE INTEGRAL A RAZÓN DE 0.20 KG/M2, INCLUYE: HERRAMIENTA, CIMBRA, DESCIMBRA, MATERIALES, EQUIPO Y MANO DE OBRA.</t>
  </si>
  <si>
    <t>Q3</t>
  </si>
  <si>
    <t>Q4</t>
  </si>
  <si>
    <t>SALIDAS  HIDROSANITARIAS</t>
  </si>
  <si>
    <t xml:space="preserve">LÍNEA SANITARIA DE ALEJAMIENTO </t>
  </si>
  <si>
    <t>OBRAS COMPLEMENTARIAS</t>
  </si>
  <si>
    <t xml:space="preserve">DEMOLICIÓN POR MEDIOS MECÁNICOS DE EMPEDRADO TRADICIONAL, CON RECUPERACIÓN DE PIEDRA, INCLUYE: HERRAMIENTA, ACARREO DE SOBRANTES A BANCO DE OBRA PARA SU POSTERIOR RETIRO, VOLUMEN MEDIDO EN SECCIÓN, ABUNDAMIENTO, EQUIPO Y MANO DE OBRA. </t>
  </si>
  <si>
    <t xml:space="preserve">CORTE DE TERRENO A CIELO ABIERTO EN CAJÓN EN MATERIAL TIPO "II" CON EQUIPO MECÁNICO PESADO PARA CONFORMACIÓN DE TERRACERÍAS, INCLUYE: AFINE DE FONDO Y TALUDES, NIVELACIÓN, REFERENCIAS, MOVIMIENTOS DE TIERRA (ACARREO INTERNO) CON EQUIPO MECÁNICO HASTA 100 M DE DISTANCIA, VOLUMEN MEDIDO EN SECCIÓN, ABUNDAMIENTO, EQUIPO Y MANO DE OBRA. </t>
  </si>
  <si>
    <t>EMPEDRADO TRADICIONAL DE 15 CM DE ESPESOR PROMEDIO, CON MATERIAL PRODUCTO DE RECUPERACIÓN 60%, INCLUYE: HERRAMIENTA, UNA CAPA DE 5 CM A BASE DE MATERIAL DE BANCO PARA EL DESPLANTE DEL EMPEDRADO, PAPEO, CRIBA, SELECCIÓN Y LIMPIEZA DE LA PIEDRA, NIVELACIÓN, JUNTEO CON MATERIAL DE BANCO, BANDEOS, MATERIALES, EQUIPO Y MANO DE OBRA.</t>
  </si>
  <si>
    <t>RENIVELACIÓN DE POZO DE VISITA TIPO "COMÚN" DE HASTA 30 CM DE ALTURA Y 60 CM DE DIÁMETRO INTERIOR, EN ÁREA DE VIALIDADES, A BASE DE MURO DE BLOCK DE JALCRETO DE 11X14X28 CM DE 28 CM DE ESPESOR (TEZÓN), ASENTADO CON MORTERO CEMENTO-ARENA EN PROPORCIÓN 1:3, APLANADO ACABADO PULIDO AL INTERIOR DEL POZO CON MORTERO CEMENTO-ARENA EN PROPORCIÓN 1:3 CON IMPERMEABILIZANTE INTEGRAL, INCLUYE: HERRAMIENTA, ELABORACIÓN DE MORTEROS, NIVELACIÓN, MATERIALES, EQUIPO Y MANO DE OBRA.</t>
  </si>
  <si>
    <t>REPELLADO EN MURO EXTERIOR DE POZO DE VISITA CON MORTERO CEMENTO-ARENA EN PROPORCIÓN 1:3 ACABADO APALILLADO, DE 2 CM DE ESPESOR PROMEDIO, INCLUYE: HERRAMIENTA, ANDAMIOS, SUMINISTRO DE LOS MATERIALES, ACARREOS Y MANIOBRAS LOCALES, EQUIPO Y MANO DE OBRA.</t>
  </si>
  <si>
    <t>SUMINISTRO Y COLOCACIÓN DE BROCAL Y TAPA CON "ESCUDO" DEL GOBIERNO DE ZAPOPAN, FABRICADO A BASE DE HIERRO DÚCTIL DE 0.60 M DE DIÁMETRO TIPO PESADO DE 130 KG PARA POZO DE VISITA. INCLUYE: HERRAMIENTA, SUMINISTRO Y COLOCACIÓN, NIVELACIÓN, MATERIALES, EQUIPO Y MANO DE OBRA.</t>
  </si>
  <si>
    <t>SUMINISTRO, COLOCACIÓN Y HABILITADO DE ACERO DE REFUERZO DE FY= 4200 KG/CM2, INCLUYE: MATERIALES, TRASLAPES, SILLETAS, HABILITADO, AMARRES, MANO DE OBRA, EQUIPO Y HERRAMIENTA.</t>
  </si>
  <si>
    <t>SUMINISTRO Y COLOCACIÓN DE CONCRETO HECHO EN OBRA DE F'C=250 KG/CM2 T.MA. 3/4", INCLUYE: ACARREOS, COLADO, VIBRADO, MANO DE OBRA, EQUIPO Y HERRAMIENTA.</t>
  </si>
  <si>
    <t>V</t>
  </si>
  <si>
    <t>DESMONTAJE Y RETIRO POR MEDIOS MECÁNICOS SIN RECUPERACIÓN DE HERRERÍA PARA BOCA DE TORMENTA (REJILLA DE VIGA 2", 3" Y 4", REJILLA TIPO IRVING) EMPOTRADA A DALAS Y/O LOSA DE CONCRETO, ANCHO PROMEDIO DE REJILLA DE 0.30 M A 1.50 M POR LARGO VARIABLE, INCLUYE: HERRAMIENTA, DEMOLICIÓN DE CONCRETO, DESMONTAJE DE MARCO Y CONTRAMARCO, MATERIALES, DESPERDICIOS, SEÑALIZACIÓN PREVENTIVA Y RESTRICTIVA DEL ÁREA DE TRABAJO, LIMPIEZA DEL ÁREA AL FINAL DE ESTA ACTIVIDAD, EQUIPO, MANO DE OBRA, CARGA Y ACARREO POR MEDIOS MECÁNICOS AL SITIO FUERA DE LA OBRA INDICADO POR SUPERVISIÓN.</t>
  </si>
  <si>
    <t>ALBAÑILERIAS</t>
  </si>
  <si>
    <t xml:space="preserve">RECUBRIMIENTOS Y ACABADOS </t>
  </si>
  <si>
    <t>APLANADO DE 2.00 CM DE ESPESOR EN MURO CON MORTERO CEMENTO-ARENA 1:3, ACABADO APALILLADO, INCLUYE: HERRAMIENTA, MATERIALES, ACARREOS, DESPERDICIOS, MANO DE OBRA, ANDAMIOS, PLOMEADO, NIVELADO, REGLEADO, RECORTES, EQUIPO Y MANO DE OBRA.</t>
  </si>
  <si>
    <t>APLANADO DE 2.00 CM DE ESPESOR EN MURO CON MORTERO CEMENTO-ARENA 1:3, ACABADO REPELLADO, INCLUYE: HERRAMIENTA, MATERIALES, ACARREOS, DESPERDICIOS, MANO DE OBRA, ANDAMIOS, PLOMEADO, NIVELADO, REGLEADO, RECORTES, EQUIPO Y MANO DE OBRA.</t>
  </si>
  <si>
    <t>BOQUILLA DE 15 A 20 CM DE ANCHO, CON MORTERO CEMENTO-ARENA PROPORCIÓN 1:3, TERMINADO APALILLADO, INCLUYE: MATERIALES, ACARREOS, DESPERDICIOS, MANO DE OBRA, PLOMEADO, NIVELADO, REGLEADO, RECORTES, MANO DE OBRA, EQUIPO Y HERRAMIENTA.</t>
  </si>
  <si>
    <t>FILETES Y BOLEADOS, HECHOS CON MORTERO CEMENTO-ARENA EN PROPORCIÓN 1:3, TANTO INCLINADOS COMO VERTICALES A TIRO DE HILO Y ESCUADRA,  INCLUYE: DESPERDICIOS, ANDAMIOS, ACARREO DE MATERIALES AL SITIO DE SU UTILIZACIÓN, A CUALQUIER NIVEL, EQUIPO Y MANO DE OBRA.</t>
  </si>
  <si>
    <t>SUMINISTRO Y APLICACIÓN DE PINTURA VINÍLICA LÍNEA VINIMEX PREMIUM DE COMEX A DOS MANOS, A CUALQUIER ALTURA, EN CUALQUIER COLOR, LIMPIANDO Y PREPARANDO LA SUPERFICIE, APLICACIÓN DE SELLADOR 5 X 1 O SIMILAR, INCLUYE: HERRAMIENTA, ANDAMIOS, MATERIALES, EQUIPO Y MANO DE OBRA.</t>
  </si>
  <si>
    <t>SUMINISTRO Y APLICACIÓN DE SELLADOR VINÍLICO, A CUALQUIER ALTURA, LIMPIEZA Y PREPARACIÓN DE LA SUPERFICIE, INCLUYE: MATERIALES, ANDAMIOS, MANO DE OBRA, EQUIPO Y HERRAMIENTA.</t>
  </si>
  <si>
    <t>SUMINISTRO Y COLOCACIÓN DE PIEDRA NATURAL TIPO CANTERA NEGRO AMÉRICA O SIMILAR, EN FORMATO 60 X 40 CM, COLOCADO A HUESO, ASENTADO CON PEGA PIEDRA PERDURA O SIMILAR, INCLUYE: HERRAMIENTA, CORTES, DESPERDICIOS, ACARREOS, EQUIPO Y MANO DE OBRA.</t>
  </si>
  <si>
    <t xml:space="preserve">SUMINISTRO Y COLOCACIÓN DE AZULEJO ESMALTADO CERÁMICO RECTIFICADO, MODELO ASTRATTO BLANCO ANTIBACTERIAL DE 20X20 CM O SIMILAR, ASENTADO CON PEGAPISO, JUNTAS A HUESO, INCLUYE: HERRAMIENTA, JUNTEADOR SIN ARENA COLOR S.M.A., CORTES, REMATES, ESCUADRE, DESPERDICIOS, DESPATINADO, ACARREOS, MATERIALES, LIMPIEZA Y MANO DE OBRA. </t>
  </si>
  <si>
    <t xml:space="preserve">SUMINISTRO Y COLOCACIÓN DE AZULEJO ESMALTADO CERÁMICO RECTIFICADO, MODELO ASTRATTO NEGRO ANTIBACTERIAL DE 20X20 CM O SIMILAR, ASENTADO CON PEGAPISO, JUNTAS A HUESO, INCLUYE: HERRAMIENTA, JUNTEADOR SIN ARENA COLOR S.M.A., CORTES, REMATES, ESCUADRE, DESPERDICIOS, DESPATINADO, ACARREOS, MATERIALES, LIMPIEZA Y MANO DE OBRA. </t>
  </si>
  <si>
    <t xml:space="preserve">SUMINISTRO Y COLOCACIÓN DE PISO PORCELÁNICO, MODELO INFINITY COLLECTION SIMPHONY GREY DE 60X120 CM O SIMILAR, ASENTADO CON PEGAPISO, JUNTAS A HUESO, INCLUYE: HERRAMIENTA, JUNTEADOR SIN ARENA COLOR S.M.A., CORTES, REMATES, ESCUADRE, DESPERDICIOS, DESPATINADO, ACARREOS, MATERIALES, LIMPIEZA Y MANO DE OBRA. </t>
  </si>
  <si>
    <t>FORJADO DE CHAFLÁN A BASE DE MORTERO CEMENTO-ARENA, EN PROPORCIÓN: 1:5, EN MEDIDAS DE 15 X 15 CM A 45°, CON ACABADO APALILLADO, INCLUYE: HERRAMIENTA, MATERIALES, DESPERDICIOS, EQUIPO DE SEGURIDAD, LIMPIEZA, ACARREO DE MATERIALES AL LUGAR DE SU UTILIZACIÓN A CUALQUIER NIVEL, EQUIPO Y MANO DE OBRA.</t>
  </si>
  <si>
    <t>IMPERMEABILIZACIÓN EN AZOTEA, A BASE DE MEMBRANA PREFABRICADA, UNIPPLAS AÉREO PLUS SBS, ALTO DESEMPEÑO CON VENTILACIÓN ANTIABOLSAMIENTOS, FABRICADA A BASE DE ASFALTOS MODIFICADOS CON POLÍMEROS SINTÉTICOS SBS (ESTIRENO BUTADIENO ESTIRENO) REFORZADA CON MALLA POLIÉSTER DE ALTA RESISTENCIA, ACABADO APARENTE A BASE DE GRAVILLA ESMALTADA A FUEGO, 4.5 MM DE ESPESOR TOTAL, COLOR INDICADO EN OBRA POR SUPERVISIÓN, INCLUYE: HERRAMIENTA, GARANTÍA POR ESCRITO DE 10 AÑOS POR LA EMPRESA CONTRATISTA, SUMINISTRO DE MATERIALES, LIMPIEZA DE LA SUPERFICIE, ACARREOS A LA ZONA DE TRABAJO EN AZOTEAS, TRASLAPES, ELEVACIONES, AJUSTES, EQUIPO Y MANO DE OBRA.</t>
  </si>
  <si>
    <t>Q5</t>
  </si>
  <si>
    <t>Q6</t>
  </si>
  <si>
    <t>Rehabilitación de la Unidad Deportiva la Primavera y obras complementarias, ubicada en calle Enrique E. Faudón, la Primavera, Municipio de Zapopan, Jalisco</t>
  </si>
  <si>
    <t>DOPI-MUN-CUSMAX-EP-LP-094-2023</t>
  </si>
  <si>
    <t>SUMINISTRO Y COLOCACIÓN DE MALLA DE TRES NUDOS URBANA 3" X 6",  INCLUYE: HERRAMIENTA, CORTES, AJUSTES, MATERIALES MENORES, DESPERDICIOS, FLETES, ACARREO DE MATERIALES AL SITIO DE SU UTILIZACIÓN, EQUIPO Y MANO DE OBRA.</t>
  </si>
  <si>
    <t>LICITACION PUBLICA No.</t>
  </si>
  <si>
    <t>PE-1</t>
  </si>
  <si>
    <t>RAZÓN SOCIAL DEL LICITANTE</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</si>
  <si>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</si>
  <si>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</si>
  <si>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</si>
  <si>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</si>
  <si>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</si>
  <si>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</si>
  <si>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</si>
  <si>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</si>
  <si>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</si>
  <si>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</si>
  <si>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</si>
  <si>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</si>
  <si>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</si>
  <si>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</si>
  <si>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</si>
  <si>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</si>
  <si>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</si>
  <si>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</si>
  <si>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</si>
  <si>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</si>
  <si>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</si>
  <si>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</si>
  <si>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</si>
  <si>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</si>
  <si>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</si>
  <si>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</si>
  <si>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</si>
  <si>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</si>
  <si>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</si>
  <si>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</si>
  <si>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</si>
  <si>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</si>
  <si>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</si>
  <si>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</si>
  <si>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</si>
  <si>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</si>
  <si>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</si>
  <si>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</si>
  <si>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</si>
  <si>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</si>
  <si>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</si>
  <si>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</si>
  <si>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</si>
  <si>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</si>
  <si>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</si>
  <si>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</si>
  <si>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</si>
  <si>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</si>
  <si>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</si>
  <si>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</si>
  <si>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</si>
  <si>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</si>
  <si>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</si>
  <si>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</si>
  <si>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</si>
  <si>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</si>
  <si>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</si>
  <si>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</si>
  <si>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</si>
  <si>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</si>
  <si>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</si>
  <si>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</si>
  <si>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</si>
  <si>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</si>
  <si>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</si>
  <si>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</si>
  <si>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</si>
  <si>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</si>
  <si>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</si>
  <si>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</si>
  <si>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</si>
  <si>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</si>
  <si>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</si>
  <si>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</si>
  <si>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</si>
  <si>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</si>
  <si>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</si>
  <si>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</si>
  <si>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</si>
  <si>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</si>
  <si>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</si>
  <si>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</si>
  <si>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</si>
  <si>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</si>
  <si>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</si>
  <si>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</si>
  <si>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</si>
  <si>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</si>
  <si>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</si>
  <si>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</si>
  <si>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</si>
  <si>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</si>
  <si>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</si>
  <si>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</si>
  <si>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</si>
  <si>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</si>
  <si>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</si>
  <si>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</si>
  <si>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</si>
  <si>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</si>
  <si>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</si>
  <si>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</si>
  <si>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</si>
  <si>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</si>
  <si>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</si>
  <si>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</si>
  <si>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</si>
  <si>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</si>
  <si>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</si>
  <si>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</si>
  <si>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</si>
  <si>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</si>
  <si>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</si>
  <si>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</si>
  <si>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</si>
  <si>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</si>
  <si>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</si>
  <si>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</si>
  <si>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</si>
  <si>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</si>
  <si>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</si>
  <si>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</si>
  <si>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</si>
  <si>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</si>
  <si>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</si>
  <si>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</si>
  <si>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</si>
  <si>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</si>
  <si>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</si>
  <si>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</si>
  <si>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</si>
  <si>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</si>
  <si>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</si>
  <si>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</si>
  <si>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</si>
  <si>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</si>
  <si>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</si>
  <si>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</si>
  <si>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</si>
  <si>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</si>
  <si>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</si>
  <si>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</si>
  <si>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</si>
  <si>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</si>
  <si>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</si>
  <si>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</si>
  <si>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</si>
  <si>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</si>
  <si>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</si>
  <si>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</si>
  <si>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</si>
  <si>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</si>
  <si>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</si>
  <si>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</si>
  <si>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</si>
  <si>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</si>
  <si>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</si>
  <si>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</si>
  <si>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</si>
  <si>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</si>
  <si>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</si>
  <si>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</si>
  <si>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</si>
  <si>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</si>
  <si>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</si>
  <si>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</si>
  <si>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</si>
  <si>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</si>
  <si>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</si>
  <si>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</si>
  <si>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</si>
  <si>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</si>
  <si>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</si>
  <si>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</si>
  <si>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</si>
  <si>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</si>
  <si>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</si>
  <si>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</si>
  <si>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</si>
  <si>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</si>
  <si>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</si>
  <si>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</si>
  <si>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</si>
  <si>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</si>
  <si>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</si>
  <si>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</si>
  <si>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</si>
  <si>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</si>
  <si>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</si>
  <si>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</si>
  <si>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</si>
  <si>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</si>
  <si>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</si>
  <si>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</si>
  <si>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</si>
  <si>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</si>
  <si>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</si>
  <si>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</si>
  <si>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</si>
  <si>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</si>
  <si>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</si>
  <si>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</si>
  <si>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</si>
  <si>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</si>
  <si>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</si>
  <si>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</si>
  <si>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</si>
  <si>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</si>
  <si>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</si>
  <si>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</si>
  <si>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</si>
  <si>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</si>
  <si>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</si>
  <si>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</si>
  <si>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</si>
  <si>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</si>
  <si>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</si>
  <si>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</si>
  <si>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</si>
  <si>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</si>
  <si>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</si>
  <si>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</si>
  <si>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</si>
  <si>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</si>
  <si>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</si>
  <si>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</si>
  <si>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</si>
  <si>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</si>
  <si>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</si>
  <si>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</si>
  <si>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</si>
  <si>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DOPI-232</t>
  </si>
  <si>
    <t>DOPI-233</t>
  </si>
  <si>
    <t>DOPI-234</t>
  </si>
  <si>
    <t>DOPI-235</t>
  </si>
  <si>
    <t>DOPI-236</t>
  </si>
  <si>
    <t>DOPI-237</t>
  </si>
  <si>
    <t>DOPI-238</t>
  </si>
  <si>
    <t>DOPI-239</t>
  </si>
  <si>
    <t>DOPI-240</t>
  </si>
  <si>
    <t>DOPI-241</t>
  </si>
  <si>
    <t>DOPI-242</t>
  </si>
  <si>
    <t>DOPI-243</t>
  </si>
  <si>
    <t>DOPI-244</t>
  </si>
  <si>
    <t>DOPI-245</t>
  </si>
  <si>
    <t>DOPI-246</t>
  </si>
  <si>
    <t>DOPI-247</t>
  </si>
  <si>
    <t>DOPI-248</t>
  </si>
  <si>
    <t>DOPI-249</t>
  </si>
  <si>
    <t>DOPI-250</t>
  </si>
  <si>
    <t>DOPI-251</t>
  </si>
  <si>
    <t>DOPI-252</t>
  </si>
  <si>
    <t>DOPI-253</t>
  </si>
  <si>
    <t>DOPI-254</t>
  </si>
  <si>
    <t>DOPI-255</t>
  </si>
  <si>
    <t>DOPI-256</t>
  </si>
  <si>
    <t>DOPI-257</t>
  </si>
  <si>
    <t>DOPI-258</t>
  </si>
  <si>
    <t>DOPI-259</t>
  </si>
  <si>
    <t>DOPI-260</t>
  </si>
  <si>
    <t>DOPI-261</t>
  </si>
  <si>
    <t>DOPI-262</t>
  </si>
  <si>
    <t>DOPI-263</t>
  </si>
  <si>
    <t>DOPI-264</t>
  </si>
  <si>
    <t>DOPI-265</t>
  </si>
  <si>
    <t>DOPI-266</t>
  </si>
  <si>
    <t>DOPI-267</t>
  </si>
  <si>
    <t>DOPI-268</t>
  </si>
  <si>
    <t>DOPI-269</t>
  </si>
  <si>
    <t>DOPI-270</t>
  </si>
  <si>
    <t>DOPI-271</t>
  </si>
  <si>
    <t>DOPI-272</t>
  </si>
  <si>
    <t>DOPI-273</t>
  </si>
  <si>
    <t>DOPI-274</t>
  </si>
  <si>
    <t>DOPI-275</t>
  </si>
  <si>
    <t>DOPI-276</t>
  </si>
  <si>
    <t>DOPI-277</t>
  </si>
  <si>
    <t>DOPI-278</t>
  </si>
  <si>
    <t>DOPI-279</t>
  </si>
  <si>
    <t>DOPI-280</t>
  </si>
  <si>
    <t>DOPI-281</t>
  </si>
  <si>
    <t>DOPI-282</t>
  </si>
  <si>
    <t>DOPI-283</t>
  </si>
  <si>
    <t>DOPI-284</t>
  </si>
  <si>
    <t>DOPI-285</t>
  </si>
  <si>
    <t>DOPI-286</t>
  </si>
  <si>
    <t>DOPI-287</t>
  </si>
  <si>
    <t>DOPI-288</t>
  </si>
  <si>
    <t>DOPI-289</t>
  </si>
  <si>
    <t>DOPI-290</t>
  </si>
  <si>
    <t>DOPI-291</t>
  </si>
  <si>
    <t>DOPI-292</t>
  </si>
  <si>
    <t>DOPI-293</t>
  </si>
  <si>
    <t>DOPI-294</t>
  </si>
  <si>
    <t>DOPI-295</t>
  </si>
  <si>
    <t>DOPI-296</t>
  </si>
  <si>
    <t>DOPI-297</t>
  </si>
  <si>
    <t>DOPI-298</t>
  </si>
  <si>
    <t>DOPI-299</t>
  </si>
  <si>
    <t>DOPI-300</t>
  </si>
  <si>
    <t>DOPI-301</t>
  </si>
  <si>
    <t>DOPI-302</t>
  </si>
  <si>
    <t>DOPI-303</t>
  </si>
  <si>
    <t>DOPI-304</t>
  </si>
  <si>
    <t>DOPI-305</t>
  </si>
  <si>
    <t>DOPI-306</t>
  </si>
  <si>
    <t>DOPI-307</t>
  </si>
  <si>
    <t>DOPI-308</t>
  </si>
  <si>
    <t>DOPI-309</t>
  </si>
  <si>
    <t>DOPI-310</t>
  </si>
  <si>
    <t>DOPI-311</t>
  </si>
  <si>
    <t>DOPI-312</t>
  </si>
  <si>
    <t>DOPI-313</t>
  </si>
  <si>
    <t>DOPI-314</t>
  </si>
  <si>
    <t>DOPI-315</t>
  </si>
  <si>
    <t>DOPI-352</t>
  </si>
  <si>
    <t>DOPI-391</t>
  </si>
  <si>
    <t>DOPI-345</t>
  </si>
  <si>
    <t>DOPI-353</t>
  </si>
  <si>
    <t>DOPI-316</t>
  </si>
  <si>
    <t>DOPI-317</t>
  </si>
  <si>
    <t>DOPI-318</t>
  </si>
  <si>
    <t>DOPI-319</t>
  </si>
  <si>
    <t>DOPI-320</t>
  </si>
  <si>
    <t>DOPI-321</t>
  </si>
  <si>
    <t>DOPI-322</t>
  </si>
  <si>
    <t>DOPI-323</t>
  </si>
  <si>
    <t>DOPI-324</t>
  </si>
  <si>
    <t>DOPI-325</t>
  </si>
  <si>
    <t>DOPI-326</t>
  </si>
  <si>
    <t>DOPI-327</t>
  </si>
  <si>
    <t>DOPI-328</t>
  </si>
  <si>
    <t>DOPI-329</t>
  </si>
  <si>
    <t>DOPI-330</t>
  </si>
  <si>
    <t>DOPI-331</t>
  </si>
  <si>
    <t>DOPI-332</t>
  </si>
  <si>
    <t>DOPI-333</t>
  </si>
  <si>
    <t>DOPI-334</t>
  </si>
  <si>
    <t>DOPI-335</t>
  </si>
  <si>
    <t>DOPI-336</t>
  </si>
  <si>
    <t>DOPI-337</t>
  </si>
  <si>
    <t>DOPI-338</t>
  </si>
  <si>
    <t>DOPI-339</t>
  </si>
  <si>
    <t>DOPI-340</t>
  </si>
  <si>
    <t>DOPI-341</t>
  </si>
  <si>
    <t>DOPI-342</t>
  </si>
  <si>
    <t>DOPI-343</t>
  </si>
  <si>
    <t>DOPI-344</t>
  </si>
  <si>
    <t>DOPI-346</t>
  </si>
  <si>
    <t>DOPI-347</t>
  </si>
  <si>
    <t>DOPI-348</t>
  </si>
  <si>
    <t>DOPI-349</t>
  </si>
  <si>
    <t>DOPI-350</t>
  </si>
  <si>
    <t>DOPI-351</t>
  </si>
  <si>
    <t>DOPI-354</t>
  </si>
  <si>
    <t>DOPI-355</t>
  </si>
  <si>
    <t>DOPI-356</t>
  </si>
  <si>
    <t>DOPI-357</t>
  </si>
  <si>
    <t>DOPI-358</t>
  </si>
  <si>
    <t>DOPI-359</t>
  </si>
  <si>
    <t>DOPI-360</t>
  </si>
  <si>
    <t>DOPI-361</t>
  </si>
  <si>
    <t>DOPI-362</t>
  </si>
  <si>
    <t>DOPI-363</t>
  </si>
  <si>
    <t>DOPI-364</t>
  </si>
  <si>
    <t>DOPI-365</t>
  </si>
  <si>
    <t>DOPI-366</t>
  </si>
  <si>
    <t>DOPI-367</t>
  </si>
  <si>
    <t>DOPI-368</t>
  </si>
  <si>
    <t>DOPI-369</t>
  </si>
  <si>
    <t>DOPI-370</t>
  </si>
  <si>
    <t>DOPI-371</t>
  </si>
  <si>
    <t>DOPI-372</t>
  </si>
  <si>
    <t>DOPI-373</t>
  </si>
  <si>
    <t>DOPI-374</t>
  </si>
  <si>
    <t>DOPI-375</t>
  </si>
  <si>
    <t>DOPI-376</t>
  </si>
  <si>
    <t>DOPI-377</t>
  </si>
  <si>
    <t>DOPI-378</t>
  </si>
  <si>
    <t>DOPI-379</t>
  </si>
  <si>
    <t>DOPI-380</t>
  </si>
  <si>
    <t>DOPI-381</t>
  </si>
  <si>
    <t>DOPI-382</t>
  </si>
  <si>
    <t>DOPI-383</t>
  </si>
  <si>
    <t>DOPI-384</t>
  </si>
  <si>
    <t>DOPI-385</t>
  </si>
  <si>
    <t>DOPI-386</t>
  </si>
  <si>
    <t>DOPI-387</t>
  </si>
  <si>
    <t>DOPI-388</t>
  </si>
  <si>
    <t>DOPI-389</t>
  </si>
  <si>
    <t>DOPI-390</t>
  </si>
  <si>
    <t>DOPI-392</t>
  </si>
  <si>
    <t>DOPI-393</t>
  </si>
  <si>
    <t>DOPI-394</t>
  </si>
  <si>
    <t>DOPI-395</t>
  </si>
  <si>
    <t>DOPI-396</t>
  </si>
  <si>
    <t>DOPI-397</t>
  </si>
  <si>
    <t>DOPI-398</t>
  </si>
  <si>
    <t>DOPI-399</t>
  </si>
  <si>
    <t>DOPI-400</t>
  </si>
  <si>
    <t>DOPI-401</t>
  </si>
  <si>
    <t>DOPI-411</t>
  </si>
  <si>
    <t>DOPI-402</t>
  </si>
  <si>
    <t>DOPI-403</t>
  </si>
  <si>
    <t>DOPI-404</t>
  </si>
  <si>
    <t>DOPI-405</t>
  </si>
  <si>
    <t>DOPI-406</t>
  </si>
  <si>
    <t>DOPI-407</t>
  </si>
  <si>
    <t>DOPI-408</t>
  </si>
  <si>
    <t>DOPI-409</t>
  </si>
  <si>
    <t>DOPI-410</t>
  </si>
  <si>
    <t>DOPI-412</t>
  </si>
  <si>
    <t>DOPI-413</t>
  </si>
  <si>
    <t>DOPI-414</t>
  </si>
  <si>
    <t>DOPI-415</t>
  </si>
  <si>
    <t>DOPI-416</t>
  </si>
  <si>
    <t>DOPI-417</t>
  </si>
  <si>
    <t>DOPI-418</t>
  </si>
  <si>
    <t>DOPI-419</t>
  </si>
  <si>
    <t>DOPI-420</t>
  </si>
  <si>
    <t>DOPI-421</t>
  </si>
  <si>
    <t>DOPI-422</t>
  </si>
  <si>
    <t>DOPI-423</t>
  </si>
  <si>
    <t>DOPI-424</t>
  </si>
  <si>
    <t>DOPI-425</t>
  </si>
  <si>
    <t>DOPI-426</t>
  </si>
  <si>
    <t>DOPI-427</t>
  </si>
  <si>
    <t>DOPI-428</t>
  </si>
  <si>
    <t>DOPI-429</t>
  </si>
  <si>
    <t>DOPI-430</t>
  </si>
  <si>
    <t>DOPI-431</t>
  </si>
  <si>
    <t>DOPI-432</t>
  </si>
  <si>
    <t>DOPI-433</t>
  </si>
  <si>
    <t>DOPI-434</t>
  </si>
  <si>
    <t>DOPI-435</t>
  </si>
  <si>
    <t>DOPI-436</t>
  </si>
  <si>
    <t>DOPI-437</t>
  </si>
  <si>
    <t>DOPI-438</t>
  </si>
  <si>
    <t>DOPI-439</t>
  </si>
  <si>
    <t>DOPI-440</t>
  </si>
  <si>
    <t>DOPI-441</t>
  </si>
  <si>
    <t>DOPI-442</t>
  </si>
  <si>
    <t>DOPI-443</t>
  </si>
  <si>
    <t>DOPI-444</t>
  </si>
  <si>
    <t>DOPI-445</t>
  </si>
  <si>
    <t>DOPI-446</t>
  </si>
  <si>
    <t>DOPI-447</t>
  </si>
  <si>
    <t>DOPI-448</t>
  </si>
  <si>
    <t>DOPI-449</t>
  </si>
  <si>
    <t>DOPI-450</t>
  </si>
  <si>
    <t>DOPI-451</t>
  </si>
  <si>
    <t>DOPI-452</t>
  </si>
  <si>
    <t>DOPI-453</t>
  </si>
  <si>
    <t>DOPI-454</t>
  </si>
  <si>
    <t>DOPI-455</t>
  </si>
  <si>
    <t>DOPI-456</t>
  </si>
  <si>
    <t>DOPI-457</t>
  </si>
  <si>
    <t>DOPI-458</t>
  </si>
  <si>
    <t>DOPI-459</t>
  </si>
  <si>
    <t>DOPI-460</t>
  </si>
  <si>
    <t>DOPI-461</t>
  </si>
  <si>
    <t>DOPI-462</t>
  </si>
  <si>
    <t>DOPI-463</t>
  </si>
  <si>
    <t>DOPI-464</t>
  </si>
  <si>
    <t>DOPI-465</t>
  </si>
  <si>
    <t>DOPI-466</t>
  </si>
  <si>
    <t>DOPI-467</t>
  </si>
  <si>
    <t>DOPI-468</t>
  </si>
  <si>
    <t>DOPI-469</t>
  </si>
  <si>
    <t>DOPI-470</t>
  </si>
  <si>
    <t>DOPI-471</t>
  </si>
  <si>
    <t>DOPI-472</t>
  </si>
  <si>
    <t>DOPI-473</t>
  </si>
  <si>
    <t>DOPI-474</t>
  </si>
  <si>
    <t>DOPI-475</t>
  </si>
  <si>
    <t>DOPI-476</t>
  </si>
  <si>
    <t>DOPI-477</t>
  </si>
  <si>
    <t>DOPI-478</t>
  </si>
  <si>
    <t>DOPI-479</t>
  </si>
  <si>
    <t>DOPI-480</t>
  </si>
  <si>
    <t>DOPI-481</t>
  </si>
  <si>
    <t>DOPI-482</t>
  </si>
  <si>
    <t>DOPI-483</t>
  </si>
  <si>
    <t>DOPI-484</t>
  </si>
  <si>
    <t>DOPI-485</t>
  </si>
  <si>
    <t>DOPI-486</t>
  </si>
  <si>
    <t>DOPI-487</t>
  </si>
  <si>
    <t>DOPI-488</t>
  </si>
  <si>
    <t>DOPI-489</t>
  </si>
  <si>
    <t>DOPI-490</t>
  </si>
  <si>
    <t>DOPI-491</t>
  </si>
  <si>
    <t>DOPI-492</t>
  </si>
  <si>
    <t>DOPI-493</t>
  </si>
  <si>
    <t>DOPI-494</t>
  </si>
  <si>
    <t>DOPI-495</t>
  </si>
  <si>
    <t>DOPI-496</t>
  </si>
  <si>
    <t>DOPI-497</t>
  </si>
  <si>
    <t>DOPI-498</t>
  </si>
  <si>
    <t>DOPI-499</t>
  </si>
  <si>
    <t>DOPI-500</t>
  </si>
  <si>
    <t>DOPI-501</t>
  </si>
  <si>
    <t>DOPI-502</t>
  </si>
  <si>
    <t>DOPI-503</t>
  </si>
  <si>
    <t>DOPI-504</t>
  </si>
  <si>
    <t>DOPI-505</t>
  </si>
  <si>
    <t>DOPI-506</t>
  </si>
  <si>
    <t>DOPI-507</t>
  </si>
  <si>
    <t>DOPI-508</t>
  </si>
  <si>
    <t>DOPI-509</t>
  </si>
  <si>
    <t>DOPI-510</t>
  </si>
  <si>
    <t>DOPI-511</t>
  </si>
  <si>
    <t>DOPI-512</t>
  </si>
  <si>
    <t>DOPI-513</t>
  </si>
  <si>
    <t>DOPI-514</t>
  </si>
  <si>
    <t>DOPI-515</t>
  </si>
  <si>
    <t>DOPI-516</t>
  </si>
  <si>
    <t>DOPI-517</t>
  </si>
  <si>
    <t>DOPI-518</t>
  </si>
  <si>
    <t>DOPI-519</t>
  </si>
  <si>
    <t>DOPI-520</t>
  </si>
  <si>
    <t>DOPI-521</t>
  </si>
  <si>
    <t>DOPI-522</t>
  </si>
  <si>
    <t>DOPI-523</t>
  </si>
  <si>
    <t>DOPI-524</t>
  </si>
  <si>
    <t>DOPI-525</t>
  </si>
  <si>
    <t>DOPI-526</t>
  </si>
  <si>
    <t>DOPI-527</t>
  </si>
  <si>
    <t>DOPI-528</t>
  </si>
  <si>
    <t>DOPI-529</t>
  </si>
  <si>
    <t>DOPI-530</t>
  </si>
  <si>
    <t>DOPI-531</t>
  </si>
  <si>
    <t>DOPI-532</t>
  </si>
  <si>
    <t>DOPI-533</t>
  </si>
  <si>
    <t>DOPI-534</t>
  </si>
  <si>
    <t>DOPI-535</t>
  </si>
  <si>
    <t>DOPI-536</t>
  </si>
  <si>
    <t>RESUMEN DE PARTIDAS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</si>
</sst>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29">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theme="8" tint="-0.249977111117893"/>
      <name val="Isidora Bold"/>
    </font>
    <font>
      <sz val="10"/>
      <color indexed="64"/>
      <name val="Isidora Bold"/>
    </font>
    <font>
      <b/>
      <sz val="10"/>
      <color indexed="64"/>
      <name val="Isidora Bold"/>
    </font>
    <font>
      <b/>
      <sz val="10"/>
      <name val="Isidora Bold"/>
    </font>
    <font>
      <sz val="8"/>
      <name val="Isidora Bold"/>
    </font>
    <font>
      <sz val="8"/>
      <color rgb="FF000000"/>
      <name val="Isidora Bold"/>
    </font>
    <font>
      <sz val="8"/>
      <color indexed="64"/>
      <name val="Isidora Bold"/>
    </font>
    <font>
      <b/>
      <sz val="10"/>
      <color rgb="FF0070C0"/>
      <name val="Isidora Bold"/>
    </font>
    <font>
      <b/>
      <sz val="9"/>
      <name val="Isidora Bold"/>
    </font>
    <font>
      <sz val="9"/>
      <name val="Isidora Bold"/>
    </font>
    <font>
      <sz val="6"/>
      <name val="Isidora Bold"/>
    </font>
    <font>
      <sz val="11"/>
      <name val="Isidora Bold"/>
    </font>
    <font>
      <sz val="20"/>
      <name val="Isidora Bold"/>
    </font>
    <font>
      <b/>
      <sz val="11"/>
      <name val="Isidora Bold"/>
    </font>
    <font>
      <b/>
      <sz val="12"/>
      <name val="Isidora Bold"/>
    </font>
    <font>
      <b/>
      <sz val="10"/>
      <color theme="0"/>
      <name val="Isidora Bold"/>
    </font>
    <font>
      <b/>
      <sz val="10"/>
      <color theme="9" tint="-0.249977111117893"/>
      <name val="Isidora Bold"/>
    </font>
    <font>
      <sz val="12"/>
      <name val="Isidora Bold"/>
    </font>
    <font>
      <b/>
      <sz val="8"/>
      <color indexed="64"/>
      <name val="Isidora Bold"/>
    </font>
    <font>
      <sz val="18"/>
      <color theme="3"/>
      <name val="Isidora Bold"/>
    </font>
    <font>
      <sz val="10"/>
      <color theme="8" tint="-0.249977111117893"/>
      <name val="Arial"/>
      <family val="2"/>
    </font>
    <font>
      <sz val="8"/>
      <color indexed="8"/>
      <name val="Isidora Bold"/>
    </font>
    <font>
      <b/>
      <sz val="20"/>
      <name val="Isidora Bold"/>
    </font>
    <font>
      <b/>
      <sz val="22"/>
      <name val="Isidora Bold"/>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0" fontId="2" fillId="0" borderId="0"/>
    <xf numFmtId="0" fontId="3" fillId="0" borderId="0"/>
  </cellStyleXfs>
  <cellXfs count="122">
    <xf numFmtId="0" fontId="0" fillId="0" borderId="0" xfId="0"/>
    <xf numFmtId="0" fontId="5" fillId="0" borderId="0" xfId="3" applyFont="1" applyAlignment="1">
      <alignment wrapText="1"/>
    </xf>
    <xf numFmtId="0" fontId="6" fillId="0" borderId="0" xfId="3" applyFont="1"/>
    <xf numFmtId="49" fontId="7" fillId="3" borderId="0" xfId="3" applyNumberFormat="1" applyFont="1" applyFill="1" applyAlignment="1">
      <alignment horizontal="center" vertical="center" wrapText="1"/>
    </xf>
    <xf numFmtId="2" fontId="7" fillId="3" borderId="0" xfId="3" applyNumberFormat="1" applyFont="1" applyFill="1" applyAlignment="1">
      <alignment vertical="top"/>
    </xf>
    <xf numFmtId="44" fontId="8" fillId="3" borderId="0" xfId="1" applyFont="1" applyFill="1" applyBorder="1" applyAlignment="1">
      <alignment horizontal="center" vertical="top" wrapText="1"/>
    </xf>
    <xf numFmtId="49" fontId="9" fillId="0" borderId="0" xfId="0" applyNumberFormat="1" applyFont="1" applyAlignment="1">
      <alignment horizontal="center" vertical="top"/>
    </xf>
    <xf numFmtId="0" fontId="9" fillId="0" borderId="0" xfId="0" applyFont="1" applyAlignment="1">
      <alignment horizontal="justify" vertical="top" wrapText="1"/>
    </xf>
    <xf numFmtId="0" fontId="9" fillId="0" borderId="0" xfId="0" applyFont="1" applyAlignment="1">
      <alignment horizontal="center" vertical="top"/>
    </xf>
    <xf numFmtId="164" fontId="9" fillId="0" borderId="0" xfId="0" applyNumberFormat="1" applyFont="1" applyAlignment="1">
      <alignment horizontal="right" vertical="justify"/>
    </xf>
    <xf numFmtId="0" fontId="10" fillId="0" borderId="0" xfId="0" applyFont="1" applyAlignment="1">
      <alignment horizontal="center" vertical="top" wrapText="1"/>
    </xf>
    <xf numFmtId="44" fontId="11" fillId="0" borderId="0" xfId="1" applyFont="1" applyFill="1" applyBorder="1" applyAlignment="1">
      <alignment horizontal="center" vertical="top" wrapText="1"/>
    </xf>
    <xf numFmtId="4" fontId="10" fillId="0" borderId="0" xfId="0" applyNumberFormat="1" applyFont="1" applyAlignment="1">
      <alignment horizontal="center" vertical="top" wrapText="1"/>
    </xf>
    <xf numFmtId="49" fontId="7" fillId="3" borderId="0" xfId="3" applyNumberFormat="1" applyFont="1" applyFill="1" applyAlignment="1">
      <alignment horizontal="left" vertical="center" wrapText="1"/>
    </xf>
    <xf numFmtId="0" fontId="7" fillId="3" borderId="0" xfId="3" applyFont="1" applyFill="1" applyAlignment="1">
      <alignment vertical="top" wrapText="1"/>
    </xf>
    <xf numFmtId="164" fontId="7" fillId="3" borderId="0" xfId="3" applyNumberFormat="1" applyFont="1" applyFill="1" applyAlignment="1">
      <alignment horizontal="right" vertical="top" wrapText="1"/>
    </xf>
    <xf numFmtId="2" fontId="10" fillId="0" borderId="0" xfId="0" applyNumberFormat="1" applyFont="1" applyAlignment="1">
      <alignment horizontal="center" vertical="top" wrapText="1"/>
    </xf>
    <xf numFmtId="2" fontId="7" fillId="3" borderId="0" xfId="3" applyNumberFormat="1" applyFont="1" applyFill="1" applyAlignment="1">
      <alignment horizontal="justify" vertical="top"/>
    </xf>
    <xf numFmtId="0" fontId="12" fillId="2" borderId="0" xfId="3" applyFont="1" applyFill="1" applyAlignment="1">
      <alignment horizontal="center" vertical="center" wrapText="1"/>
    </xf>
    <xf numFmtId="0" fontId="12" fillId="2" borderId="0" xfId="3" applyFont="1" applyFill="1" applyAlignment="1">
      <alignment horizontal="justify" vertical="top"/>
    </xf>
    <xf numFmtId="0" fontId="12" fillId="2" borderId="0" xfId="3" applyFont="1" applyFill="1" applyAlignment="1">
      <alignment horizontal="center" vertical="top" wrapText="1"/>
    </xf>
    <xf numFmtId="164" fontId="12" fillId="2" borderId="0" xfId="3" applyNumberFormat="1" applyFont="1" applyFill="1" applyAlignment="1">
      <alignment horizontal="right" vertical="top" wrapText="1"/>
    </xf>
    <xf numFmtId="164" fontId="12" fillId="2" borderId="0" xfId="3" applyNumberFormat="1" applyFont="1" applyFill="1" applyAlignment="1">
      <alignment horizontal="left" vertical="top" wrapText="1"/>
    </xf>
    <xf numFmtId="49" fontId="13" fillId="2" borderId="0" xfId="2" applyNumberFormat="1" applyFont="1" applyFill="1" applyAlignment="1">
      <alignment horizontal="center" vertical="center" wrapText="1"/>
    </xf>
    <xf numFmtId="0" fontId="13" fillId="0" borderId="2" xfId="2" applyFont="1" applyBorder="1" applyAlignment="1">
      <alignment horizontal="justify" vertical="top" wrapText="1"/>
    </xf>
    <xf numFmtId="0" fontId="14" fillId="0" borderId="2" xfId="2" applyFont="1" applyBorder="1" applyAlignment="1">
      <alignment vertical="top" wrapText="1"/>
    </xf>
    <xf numFmtId="0" fontId="13" fillId="0" borderId="6" xfId="2" applyFont="1" applyBorder="1" applyAlignment="1">
      <alignment horizontal="justify" vertical="top" wrapText="1"/>
    </xf>
    <xf numFmtId="0" fontId="14" fillId="0" borderId="6" xfId="2" applyFont="1" applyBorder="1" applyAlignment="1">
      <alignment vertical="top" wrapText="1"/>
    </xf>
    <xf numFmtId="165" fontId="15" fillId="0" borderId="6" xfId="2" applyNumberFormat="1" applyFont="1" applyBorder="1" applyAlignment="1">
      <alignment vertical="top"/>
    </xf>
    <xf numFmtId="0" fontId="13" fillId="0" borderId="6" xfId="2" applyFont="1" applyBorder="1" applyAlignment="1">
      <alignment horizontal="center" vertical="top" wrapText="1"/>
    </xf>
    <xf numFmtId="0" fontId="17" fillId="0" borderId="6" xfId="2" applyFont="1" applyBorder="1" applyAlignment="1">
      <alignment horizontal="left"/>
    </xf>
    <xf numFmtId="0" fontId="14" fillId="0" borderId="9" xfId="2" applyFont="1" applyBorder="1" applyAlignment="1">
      <alignment horizontal="center" vertical="top"/>
    </xf>
    <xf numFmtId="2" fontId="14" fillId="0" borderId="9" xfId="2" applyNumberFormat="1" applyFont="1" applyBorder="1" applyAlignment="1">
      <alignment horizontal="right" vertical="top"/>
    </xf>
    <xf numFmtId="164" fontId="13" fillId="0" borderId="9" xfId="2" applyNumberFormat="1" applyFont="1" applyBorder="1" applyAlignment="1">
      <alignment horizontal="right" vertical="top"/>
    </xf>
    <xf numFmtId="14" fontId="14" fillId="0" borderId="9" xfId="2" applyNumberFormat="1" applyFont="1" applyBorder="1" applyAlignment="1">
      <alignment horizontal="justify" vertical="top" wrapText="1"/>
    </xf>
    <xf numFmtId="0" fontId="14" fillId="0" borderId="6" xfId="2" applyFont="1" applyBorder="1" applyAlignment="1">
      <alignment vertical="top"/>
    </xf>
    <xf numFmtId="0" fontId="13" fillId="0" borderId="2" xfId="5" applyFont="1" applyBorder="1" applyAlignment="1">
      <alignment horizontal="center" vertical="top" wrapText="1"/>
    </xf>
    <xf numFmtId="0" fontId="6" fillId="0" borderId="0" xfId="3" applyFont="1" applyAlignment="1">
      <alignment wrapText="1"/>
    </xf>
    <xf numFmtId="49" fontId="7" fillId="0" borderId="0" xfId="3" applyNumberFormat="1" applyFont="1" applyAlignment="1">
      <alignment horizontal="center" vertical="center" wrapText="1"/>
    </xf>
    <xf numFmtId="164" fontId="7" fillId="0" borderId="0" xfId="3" applyNumberFormat="1" applyFont="1" applyAlignment="1">
      <alignment horizontal="right" vertical="top" wrapText="1"/>
    </xf>
    <xf numFmtId="0" fontId="12" fillId="0" borderId="0" xfId="3" applyFont="1" applyAlignment="1">
      <alignment horizontal="center" vertical="center" wrapText="1"/>
    </xf>
    <xf numFmtId="0" fontId="12" fillId="0" borderId="0" xfId="3" applyFont="1" applyAlignment="1">
      <alignment horizontal="justify" vertical="top"/>
    </xf>
    <xf numFmtId="0" fontId="7" fillId="0" borderId="0" xfId="3" applyFont="1" applyAlignment="1">
      <alignment vertical="top" wrapText="1"/>
    </xf>
    <xf numFmtId="4" fontId="20" fillId="0" borderId="0" xfId="3" applyNumberFormat="1" applyFont="1" applyAlignment="1">
      <alignment horizontal="right" vertical="top" wrapText="1"/>
    </xf>
    <xf numFmtId="164" fontId="12" fillId="0" borderId="0" xfId="1" applyNumberFormat="1" applyFont="1" applyFill="1" applyBorder="1" applyAlignment="1">
      <alignment horizontal="right" vertical="top"/>
    </xf>
    <xf numFmtId="49" fontId="21" fillId="0" borderId="0" xfId="3" applyNumberFormat="1" applyFont="1" applyAlignment="1">
      <alignment horizontal="center" vertical="center" wrapText="1"/>
    </xf>
    <xf numFmtId="2" fontId="21" fillId="0" borderId="0" xfId="3" applyNumberFormat="1" applyFont="1" applyAlignment="1">
      <alignment horizontal="justify" vertical="top"/>
    </xf>
    <xf numFmtId="0" fontId="21" fillId="0" borderId="0" xfId="3" applyFont="1" applyAlignment="1">
      <alignment vertical="top" wrapText="1"/>
    </xf>
    <xf numFmtId="164" fontId="21" fillId="0" borderId="0" xfId="3" applyNumberFormat="1" applyFont="1" applyAlignment="1">
      <alignment horizontal="right" vertical="top" wrapText="1"/>
    </xf>
    <xf numFmtId="0" fontId="14" fillId="0" borderId="1" xfId="2" applyFont="1" applyBorder="1" applyAlignment="1">
      <alignment vertical="top" wrapText="1"/>
    </xf>
    <xf numFmtId="0" fontId="14" fillId="0" borderId="5" xfId="2" applyFont="1" applyBorder="1" applyAlignment="1">
      <alignment vertical="top" wrapText="1"/>
    </xf>
    <xf numFmtId="0" fontId="14" fillId="0" borderId="8" xfId="2" applyFont="1" applyBorder="1" applyAlignment="1">
      <alignment vertical="top" wrapText="1"/>
    </xf>
    <xf numFmtId="0" fontId="22" fillId="0" borderId="0" xfId="2" applyFont="1" applyAlignment="1">
      <alignment horizontal="center"/>
    </xf>
    <xf numFmtId="0" fontId="22" fillId="0" borderId="0" xfId="2" applyFont="1" applyAlignment="1">
      <alignment horizontal="justify" wrapText="1"/>
    </xf>
    <xf numFmtId="0" fontId="22" fillId="0" borderId="0" xfId="2" applyFont="1" applyAlignment="1">
      <alignment horizontal="centerContinuous"/>
    </xf>
    <xf numFmtId="4" fontId="22" fillId="0" borderId="0" xfId="2" applyNumberFormat="1" applyFont="1" applyAlignment="1">
      <alignment horizontal="center"/>
    </xf>
    <xf numFmtId="0" fontId="23" fillId="0" borderId="0" xfId="3" applyFont="1" applyAlignment="1">
      <alignment horizontal="right" vertical="top"/>
    </xf>
    <xf numFmtId="0" fontId="11" fillId="0" borderId="0" xfId="3" applyFont="1" applyAlignment="1">
      <alignment vertical="top" wrapText="1"/>
    </xf>
    <xf numFmtId="4" fontId="6" fillId="0" borderId="0" xfId="3" applyNumberFormat="1" applyFont="1"/>
    <xf numFmtId="4" fontId="21" fillId="0" borderId="0" xfId="3" applyNumberFormat="1" applyFont="1" applyAlignment="1">
      <alignment horizontal="right" vertical="top" wrapText="1"/>
    </xf>
    <xf numFmtId="0" fontId="11" fillId="0" borderId="0" xfId="3" applyFont="1"/>
    <xf numFmtId="44" fontId="8" fillId="3" borderId="0" xfId="1" applyFont="1" applyFill="1" applyAlignment="1">
      <alignment horizontal="center" vertical="top" wrapText="1"/>
    </xf>
    <xf numFmtId="44" fontId="12" fillId="2" borderId="0" xfId="1" applyFont="1" applyFill="1" applyAlignment="1">
      <alignment horizontal="center" vertical="top" wrapText="1"/>
    </xf>
    <xf numFmtId="44" fontId="11" fillId="0" borderId="0" xfId="1" applyFont="1" applyAlignment="1">
      <alignment horizontal="center" vertical="top" wrapText="1"/>
    </xf>
    <xf numFmtId="0" fontId="5" fillId="4" borderId="0" xfId="3" applyFont="1" applyFill="1" applyAlignment="1">
      <alignment wrapText="1"/>
    </xf>
    <xf numFmtId="0" fontId="24" fillId="0" borderId="0" xfId="3" applyFont="1" applyAlignment="1">
      <alignment wrapText="1"/>
    </xf>
    <xf numFmtId="44" fontId="12" fillId="2" borderId="0" xfId="1" applyFont="1" applyFill="1" applyBorder="1" applyAlignment="1">
      <alignment horizontal="center" vertical="top" wrapText="1"/>
    </xf>
    <xf numFmtId="4" fontId="9" fillId="0" borderId="0" xfId="0" applyNumberFormat="1" applyFont="1" applyAlignment="1">
      <alignment horizontal="right" vertical="top"/>
    </xf>
    <xf numFmtId="0" fontId="25" fillId="0" borderId="0" xfId="3" applyFont="1" applyAlignment="1">
      <alignment wrapText="1"/>
    </xf>
    <xf numFmtId="0" fontId="25" fillId="4" borderId="0" xfId="3" applyFont="1" applyFill="1" applyAlignment="1">
      <alignment wrapText="1"/>
    </xf>
    <xf numFmtId="2" fontId="26" fillId="0" borderId="0" xfId="0" applyNumberFormat="1" applyFont="1" applyAlignment="1">
      <alignment horizontal="center" vertical="top" wrapText="1"/>
    </xf>
    <xf numFmtId="2" fontId="7" fillId="0" borderId="0" xfId="3" applyNumberFormat="1" applyFont="1" applyAlignment="1">
      <alignment vertical="top"/>
    </xf>
    <xf numFmtId="0" fontId="7" fillId="0" borderId="0" xfId="3" applyNumberFormat="1" applyFont="1" applyAlignment="1">
      <alignment horizontal="center" vertical="center" wrapText="1"/>
    </xf>
    <xf numFmtId="0" fontId="9" fillId="0" borderId="0" xfId="0" applyFont="1" applyFill="1" applyAlignment="1">
      <alignment horizontal="justify" vertical="top" wrapText="1"/>
    </xf>
    <xf numFmtId="0" fontId="9" fillId="0" borderId="0" xfId="0" applyFont="1" applyFill="1" applyAlignment="1">
      <alignment horizontal="center" vertical="top"/>
    </xf>
    <xf numFmtId="4" fontId="9" fillId="0" borderId="0" xfId="0" applyNumberFormat="1" applyFont="1" applyFill="1" applyAlignment="1">
      <alignment horizontal="right" vertical="top"/>
    </xf>
    <xf numFmtId="0" fontId="12" fillId="0" borderId="0" xfId="3" applyFont="1" applyFill="1" applyAlignment="1">
      <alignment horizontal="justify" vertical="top"/>
    </xf>
    <xf numFmtId="2" fontId="16" fillId="0" borderId="6" xfId="4" applyNumberFormat="1" applyFont="1" applyBorder="1" applyAlignment="1">
      <alignment horizontal="justify" vertical="top" wrapText="1"/>
    </xf>
    <xf numFmtId="2" fontId="16" fillId="0" borderId="11" xfId="4" applyNumberFormat="1" applyFont="1" applyBorder="1" applyAlignment="1">
      <alignment horizontal="justify" vertical="top" wrapText="1"/>
    </xf>
    <xf numFmtId="0" fontId="13" fillId="0" borderId="1" xfId="2" applyFont="1" applyBorder="1" applyAlignment="1">
      <alignment horizontal="center" vertical="top" wrapText="1"/>
    </xf>
    <xf numFmtId="0" fontId="13" fillId="0" borderId="3" xfId="2" applyFont="1" applyBorder="1" applyAlignment="1">
      <alignment horizontal="center" vertical="top" wrapText="1"/>
    </xf>
    <xf numFmtId="0" fontId="13" fillId="0" borderId="4" xfId="2" applyFont="1" applyBorder="1" applyAlignment="1">
      <alignment horizontal="center" vertical="top" wrapText="1"/>
    </xf>
    <xf numFmtId="0" fontId="14" fillId="0" borderId="6" xfId="2" applyFont="1" applyBorder="1" applyAlignment="1">
      <alignment horizontal="justify" vertical="top" wrapText="1"/>
    </xf>
    <xf numFmtId="0" fontId="14" fillId="0" borderId="11" xfId="2" applyFont="1" applyBorder="1" applyAlignment="1">
      <alignment horizontal="justify" vertical="top" wrapText="1"/>
    </xf>
    <xf numFmtId="0" fontId="14" fillId="0" borderId="5" xfId="2" applyFont="1" applyBorder="1" applyAlignment="1">
      <alignment horizontal="center" vertical="top" wrapText="1"/>
    </xf>
    <xf numFmtId="0" fontId="14" fillId="0" borderId="7" xfId="2" applyFont="1" applyBorder="1" applyAlignment="1">
      <alignment horizontal="center" vertical="top" wrapText="1"/>
    </xf>
    <xf numFmtId="0" fontId="14" fillId="0" borderId="8" xfId="2" applyFont="1" applyBorder="1" applyAlignment="1">
      <alignment horizontal="center" vertical="top" wrapText="1"/>
    </xf>
    <xf numFmtId="0" fontId="14" fillId="0" borderId="9" xfId="2" applyFont="1" applyBorder="1" applyAlignment="1">
      <alignment horizontal="center" vertical="top" wrapText="1"/>
    </xf>
    <xf numFmtId="0" fontId="14" fillId="0" borderId="10" xfId="2" applyFont="1" applyBorder="1" applyAlignment="1">
      <alignment horizontal="center" vertical="top" wrapText="1"/>
    </xf>
    <xf numFmtId="0" fontId="8" fillId="2" borderId="0" xfId="5" applyFont="1" applyFill="1" applyAlignment="1">
      <alignment horizontal="center" vertical="center" wrapText="1"/>
    </xf>
    <xf numFmtId="0" fontId="19" fillId="2" borderId="0" xfId="5" applyFont="1" applyFill="1" applyAlignment="1">
      <alignment horizontal="center" vertical="center" wrapText="1"/>
    </xf>
    <xf numFmtId="0" fontId="13" fillId="2" borderId="12"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14" xfId="2" applyFont="1" applyFill="1" applyBorder="1" applyAlignment="1">
      <alignment horizontal="center" vertical="center"/>
    </xf>
    <xf numFmtId="0" fontId="6" fillId="0" borderId="0" xfId="3" applyFont="1" applyAlignment="1">
      <alignment horizontal="center"/>
    </xf>
    <xf numFmtId="2" fontId="7" fillId="0" borderId="0" xfId="3" applyNumberFormat="1" applyFont="1" applyAlignment="1">
      <alignment horizontal="left" vertical="top"/>
    </xf>
    <xf numFmtId="0" fontId="8" fillId="0" borderId="1" xfId="2" applyFont="1" applyFill="1" applyBorder="1" applyAlignment="1">
      <alignment horizontal="center" vertical="top" wrapText="1"/>
    </xf>
    <xf numFmtId="0" fontId="8" fillId="0" borderId="3" xfId="2" applyFont="1" applyFill="1" applyBorder="1" applyAlignment="1">
      <alignment horizontal="center" vertical="top" wrapText="1"/>
    </xf>
    <xf numFmtId="0" fontId="8" fillId="0" borderId="4" xfId="2" applyFont="1" applyFill="1" applyBorder="1" applyAlignment="1">
      <alignment horizontal="center" vertical="top" wrapText="1"/>
    </xf>
    <xf numFmtId="0" fontId="14" fillId="0" borderId="3" xfId="2" applyFont="1" applyFill="1" applyBorder="1" applyAlignment="1">
      <alignment horizontal="center" vertical="top"/>
    </xf>
    <xf numFmtId="2" fontId="14" fillId="0" borderId="3" xfId="2" applyNumberFormat="1" applyFont="1" applyFill="1" applyBorder="1" applyAlignment="1">
      <alignment horizontal="right" vertical="top"/>
    </xf>
    <xf numFmtId="164" fontId="13" fillId="0" borderId="3" xfId="2" applyNumberFormat="1" applyFont="1" applyFill="1" applyBorder="1" applyAlignment="1">
      <alignment horizontal="right" vertical="top"/>
    </xf>
    <xf numFmtId="14" fontId="14" fillId="0" borderId="3" xfId="2" applyNumberFormat="1" applyFont="1" applyFill="1" applyBorder="1" applyAlignment="1">
      <alignment horizontal="justify" vertical="top" wrapText="1"/>
    </xf>
    <xf numFmtId="0" fontId="14" fillId="0" borderId="0" xfId="2" applyFont="1" applyFill="1" applyAlignment="1">
      <alignment horizontal="center" vertical="top"/>
    </xf>
    <xf numFmtId="2" fontId="14" fillId="0" borderId="0" xfId="2" applyNumberFormat="1" applyFont="1" applyFill="1" applyAlignment="1">
      <alignment horizontal="right" vertical="top"/>
    </xf>
    <xf numFmtId="164" fontId="13" fillId="0" borderId="0" xfId="2" applyNumberFormat="1" applyFont="1" applyFill="1" applyAlignment="1">
      <alignment horizontal="right" vertical="top"/>
    </xf>
    <xf numFmtId="14" fontId="14" fillId="0" borderId="0" xfId="2" applyNumberFormat="1" applyFont="1" applyFill="1" applyAlignment="1">
      <alignment horizontal="justify" vertical="top" wrapText="1"/>
    </xf>
    <xf numFmtId="0" fontId="27" fillId="0" borderId="5" xfId="2" applyFont="1" applyFill="1" applyBorder="1" applyAlignment="1">
      <alignment horizontal="center" vertical="center" wrapText="1"/>
    </xf>
    <xf numFmtId="0" fontId="27" fillId="0" borderId="0" xfId="2" applyFont="1" applyFill="1" applyAlignment="1">
      <alignment horizontal="center" vertical="center" wrapText="1"/>
    </xf>
    <xf numFmtId="0" fontId="27" fillId="0" borderId="7" xfId="2" applyFont="1" applyFill="1" applyBorder="1" applyAlignment="1">
      <alignment horizontal="center" vertical="center" wrapText="1"/>
    </xf>
    <xf numFmtId="0" fontId="14" fillId="0" borderId="0" xfId="2" applyFont="1" applyBorder="1" applyAlignment="1">
      <alignment horizontal="center" vertical="top" wrapText="1"/>
    </xf>
    <xf numFmtId="0" fontId="28" fillId="0" borderId="6" xfId="5" applyFont="1" applyBorder="1" applyAlignment="1">
      <alignment horizontal="center" vertical="center" wrapText="1"/>
    </xf>
    <xf numFmtId="0" fontId="28" fillId="0" borderId="11" xfId="5" applyFont="1" applyBorder="1" applyAlignment="1">
      <alignment horizontal="center" vertical="center" wrapText="1"/>
    </xf>
    <xf numFmtId="49" fontId="13" fillId="2" borderId="0" xfId="2" applyNumberFormat="1" applyFont="1" applyFill="1" applyAlignment="1">
      <alignment horizontal="center" vertical="center"/>
    </xf>
    <xf numFmtId="0" fontId="6" fillId="0" borderId="0" xfId="3" applyFont="1" applyAlignment="1">
      <alignment horizontal="center" vertical="center"/>
    </xf>
    <xf numFmtId="44" fontId="12" fillId="0" borderId="0" xfId="1" applyNumberFormat="1" applyFont="1" applyFill="1" applyBorder="1" applyAlignment="1">
      <alignment horizontal="right" vertical="top"/>
    </xf>
    <xf numFmtId="44" fontId="21" fillId="0" borderId="0" xfId="1" applyNumberFormat="1" applyFont="1" applyFill="1" applyBorder="1" applyAlignment="1">
      <alignment horizontal="right" vertical="top"/>
    </xf>
    <xf numFmtId="44" fontId="18" fillId="2" borderId="0" xfId="3" applyNumberFormat="1" applyFont="1" applyFill="1" applyAlignment="1">
      <alignment horizontal="right" vertical="top" wrapText="1"/>
    </xf>
    <xf numFmtId="44" fontId="19" fillId="2" borderId="0" xfId="3" applyNumberFormat="1" applyFont="1" applyFill="1" applyAlignment="1">
      <alignment horizontal="right" vertical="top" wrapText="1"/>
    </xf>
    <xf numFmtId="44" fontId="8" fillId="0" borderId="0" xfId="1" applyNumberFormat="1" applyFont="1" applyFill="1" applyBorder="1" applyAlignment="1">
      <alignment horizontal="right" vertical="top"/>
    </xf>
    <xf numFmtId="2" fontId="13" fillId="0" borderId="0" xfId="3" applyNumberFormat="1" applyFont="1" applyAlignment="1">
      <alignment horizontal="justify" vertical="top"/>
    </xf>
    <xf numFmtId="0" fontId="8" fillId="2" borderId="0" xfId="5" applyFont="1" applyFill="1" applyAlignment="1">
      <alignment horizontal="right" vertical="top" wrapText="1"/>
    </xf>
  </cellXfs>
  <cellStyles count="10">
    <cellStyle name="Millares 2" xfId="7" xr:uid="{00000000-0005-0000-0000-000000000000}"/>
    <cellStyle name="Moneda" xfId="1" builtinId="4"/>
    <cellStyle name="Normal" xfId="0" builtinId="0"/>
    <cellStyle name="Normal 2" xfId="4" xr:uid="{00000000-0005-0000-0000-000003000000}"/>
    <cellStyle name="Normal 2 2" xfId="5" xr:uid="{00000000-0005-0000-0000-000004000000}"/>
    <cellStyle name="Normal 3" xfId="3" xr:uid="{00000000-0005-0000-0000-000005000000}"/>
    <cellStyle name="Normal 3 2" xfId="2" xr:uid="{00000000-0005-0000-0000-000006000000}"/>
    <cellStyle name="Normal 3 3" xfId="9" xr:uid="{00000000-0005-0000-0000-000007000000}"/>
    <cellStyle name="Normal 4" xfId="6" xr:uid="{00000000-0005-0000-0000-000008000000}"/>
    <cellStyle name="Normal 4 2" xfId="8" xr:uid="{00000000-0005-0000-0000-000009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4</xdr:row>
      <xdr:rowOff>28414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1026511</xdr:colOff>
      <xdr:row>5</xdr:row>
      <xdr:rowOff>182337</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47.239\Cat&#225;logos%20y%20Cuantificaci&#243;n\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00B0F0"/>
  </sheetPr>
  <dimension ref="A1:AE733"/>
  <sheetViews>
    <sheetView showGridLines="0" tabSelected="1" view="pageBreakPreview" topLeftCell="A561" zoomScaleNormal="70" zoomScaleSheetLayoutView="100" workbookViewId="0">
      <selection activeCell="B645" sqref="B645:E645"/>
    </sheetView>
  </sheetViews>
  <sheetFormatPr baseColWidth="10" defaultColWidth="9.140625" defaultRowHeight="12.75" customHeight="1"/>
  <cols>
    <col min="1" max="1" width="15.5703125" style="60" customWidth="1"/>
    <col min="2" max="2" width="74.7109375" style="2" customWidth="1"/>
    <col min="3" max="3" width="9.140625" style="2" customWidth="1"/>
    <col min="4" max="4" width="13.85546875" style="58" customWidth="1"/>
    <col min="5" max="5" width="16" style="2" customWidth="1"/>
    <col min="6" max="6" width="53.85546875" style="2" customWidth="1"/>
    <col min="7" max="7" width="19.42578125" style="2" customWidth="1"/>
    <col min="8" max="8" width="14.28515625" style="2" bestFit="1" customWidth="1"/>
    <col min="9" max="16384" width="9.140625" style="2"/>
  </cols>
  <sheetData>
    <row r="1" spans="1:7">
      <c r="A1" s="49"/>
      <c r="B1" s="24" t="s">
        <v>0</v>
      </c>
      <c r="C1" s="96" t="s">
        <v>494</v>
      </c>
      <c r="D1" s="97"/>
      <c r="E1" s="97"/>
      <c r="F1" s="98"/>
      <c r="G1" s="25"/>
    </row>
    <row r="2" spans="1:7">
      <c r="A2" s="50"/>
      <c r="B2" s="26" t="s">
        <v>1</v>
      </c>
      <c r="C2" s="107" t="s">
        <v>492</v>
      </c>
      <c r="D2" s="108"/>
      <c r="E2" s="108"/>
      <c r="F2" s="109"/>
      <c r="G2" s="27"/>
    </row>
    <row r="3" spans="1:7" ht="13.5" thickBot="1">
      <c r="A3" s="50"/>
      <c r="B3" s="26" t="s">
        <v>2</v>
      </c>
      <c r="C3" s="107"/>
      <c r="D3" s="108"/>
      <c r="E3" s="108"/>
      <c r="F3" s="109"/>
      <c r="G3" s="27"/>
    </row>
    <row r="4" spans="1:7" ht="15.75" customHeight="1">
      <c r="A4" s="50"/>
      <c r="B4" s="24" t="s">
        <v>3</v>
      </c>
      <c r="C4" s="99"/>
      <c r="D4" s="100"/>
      <c r="E4" s="101" t="s">
        <v>20</v>
      </c>
      <c r="F4" s="102"/>
      <c r="G4" s="28"/>
    </row>
    <row r="5" spans="1:7" ht="15.75" customHeight="1">
      <c r="A5" s="50"/>
      <c r="B5" s="77" t="s">
        <v>491</v>
      </c>
      <c r="C5" s="103"/>
      <c r="D5" s="104"/>
      <c r="E5" s="105" t="s">
        <v>21</v>
      </c>
      <c r="F5" s="106"/>
      <c r="G5" s="29"/>
    </row>
    <row r="6" spans="1:7" ht="15.75" customHeight="1">
      <c r="A6" s="50"/>
      <c r="B6" s="77"/>
      <c r="C6" s="103"/>
      <c r="D6" s="104"/>
      <c r="E6" s="105" t="s">
        <v>4</v>
      </c>
      <c r="F6" s="106"/>
      <c r="G6" s="30"/>
    </row>
    <row r="7" spans="1:7" ht="15.75" customHeight="1" thickBot="1">
      <c r="A7" s="50"/>
      <c r="B7" s="78"/>
      <c r="C7" s="31"/>
      <c r="D7" s="32"/>
      <c r="E7" s="33" t="s">
        <v>22</v>
      </c>
      <c r="F7" s="34"/>
      <c r="G7" s="35"/>
    </row>
    <row r="8" spans="1:7">
      <c r="A8" s="50"/>
      <c r="B8" s="29" t="s">
        <v>496</v>
      </c>
      <c r="C8" s="79" t="s">
        <v>5</v>
      </c>
      <c r="D8" s="80"/>
      <c r="E8" s="80"/>
      <c r="F8" s="81"/>
      <c r="G8" s="36" t="s">
        <v>6</v>
      </c>
    </row>
    <row r="9" spans="1:7">
      <c r="A9" s="50"/>
      <c r="B9" s="82" t="s">
        <v>50</v>
      </c>
      <c r="C9" s="84"/>
      <c r="D9" s="110"/>
      <c r="E9" s="110"/>
      <c r="F9" s="85"/>
      <c r="G9" s="111" t="s">
        <v>495</v>
      </c>
    </row>
    <row r="10" spans="1:7" ht="15.75" customHeight="1" thickBot="1">
      <c r="A10" s="51"/>
      <c r="B10" s="83"/>
      <c r="C10" s="86"/>
      <c r="D10" s="87"/>
      <c r="E10" s="87"/>
      <c r="F10" s="88"/>
      <c r="G10" s="112"/>
    </row>
    <row r="11" spans="1:7" ht="3" customHeight="1" thickBot="1">
      <c r="A11" s="52"/>
      <c r="B11" s="53"/>
      <c r="C11" s="54"/>
      <c r="D11" s="55"/>
      <c r="E11" s="52"/>
      <c r="F11" s="54"/>
      <c r="G11" s="54"/>
    </row>
    <row r="12" spans="1:7" ht="15.75" customHeight="1" thickBot="1">
      <c r="A12" s="91" t="s">
        <v>33</v>
      </c>
      <c r="B12" s="92"/>
      <c r="C12" s="92"/>
      <c r="D12" s="92"/>
      <c r="E12" s="92"/>
      <c r="F12" s="92"/>
      <c r="G12" s="93"/>
    </row>
    <row r="13" spans="1:7" ht="3" customHeight="1">
      <c r="A13" s="56"/>
      <c r="B13" s="57"/>
      <c r="C13" s="57"/>
    </row>
    <row r="14" spans="1:7" s="114" customFormat="1" ht="24">
      <c r="A14" s="113" t="s">
        <v>7</v>
      </c>
      <c r="B14" s="23" t="s">
        <v>8</v>
      </c>
      <c r="C14" s="113" t="s">
        <v>9</v>
      </c>
      <c r="D14" s="113" t="s">
        <v>10</v>
      </c>
      <c r="E14" s="23" t="s">
        <v>11</v>
      </c>
      <c r="F14" s="23" t="s">
        <v>12</v>
      </c>
      <c r="G14" s="23" t="s">
        <v>13</v>
      </c>
    </row>
    <row r="15" spans="1:7" ht="6" customHeight="1">
      <c r="A15" s="94"/>
      <c r="B15" s="94"/>
      <c r="C15" s="94"/>
      <c r="D15" s="94"/>
      <c r="E15" s="94"/>
      <c r="F15" s="94"/>
      <c r="G15" s="94"/>
    </row>
    <row r="16" spans="1:7">
      <c r="A16" s="3" t="s">
        <v>57</v>
      </c>
      <c r="B16" s="13" t="s">
        <v>55</v>
      </c>
      <c r="C16" s="14"/>
      <c r="D16" s="15"/>
      <c r="E16" s="15"/>
      <c r="F16" s="15"/>
      <c r="G16" s="5">
        <f>ROUND(SUM(G17:G44),2)</f>
        <v>0</v>
      </c>
    </row>
    <row r="17" spans="1:7" s="1" customFormat="1" ht="45">
      <c r="A17" s="6" t="s">
        <v>497</v>
      </c>
      <c r="B17" s="73" t="s">
        <v>69</v>
      </c>
      <c r="C17" s="74" t="s">
        <v>18</v>
      </c>
      <c r="D17" s="75">
        <v>52.3</v>
      </c>
      <c r="E17" s="9"/>
      <c r="F17" s="16"/>
      <c r="G17" s="11"/>
    </row>
    <row r="18" spans="1:7" s="1" customFormat="1" ht="45">
      <c r="A18" s="6" t="s">
        <v>498</v>
      </c>
      <c r="B18" s="73" t="s">
        <v>70</v>
      </c>
      <c r="C18" s="74" t="s">
        <v>18</v>
      </c>
      <c r="D18" s="75">
        <v>9.8800000000000008</v>
      </c>
      <c r="E18" s="9"/>
      <c r="F18" s="16"/>
      <c r="G18" s="11"/>
    </row>
    <row r="19" spans="1:7" s="1" customFormat="1" ht="45">
      <c r="A19" s="6" t="s">
        <v>499</v>
      </c>
      <c r="B19" s="73" t="s">
        <v>71</v>
      </c>
      <c r="C19" s="74" t="s">
        <v>18</v>
      </c>
      <c r="D19" s="75">
        <v>129.5</v>
      </c>
      <c r="E19" s="9"/>
      <c r="F19" s="16"/>
      <c r="G19" s="11"/>
    </row>
    <row r="20" spans="1:7" s="1" customFormat="1" ht="45">
      <c r="A20" s="6" t="s">
        <v>500</v>
      </c>
      <c r="B20" s="73" t="s">
        <v>80</v>
      </c>
      <c r="C20" s="74" t="s">
        <v>18</v>
      </c>
      <c r="D20" s="75">
        <v>1.19</v>
      </c>
      <c r="E20" s="9"/>
      <c r="F20" s="16"/>
      <c r="G20" s="11"/>
    </row>
    <row r="21" spans="1:7" s="1" customFormat="1" ht="33.75">
      <c r="A21" s="6" t="s">
        <v>501</v>
      </c>
      <c r="B21" s="73" t="s">
        <v>72</v>
      </c>
      <c r="C21" s="74" t="s">
        <v>18</v>
      </c>
      <c r="D21" s="75">
        <v>41.71</v>
      </c>
      <c r="E21" s="9"/>
      <c r="F21" s="16"/>
      <c r="G21" s="11"/>
    </row>
    <row r="22" spans="1:7" s="1" customFormat="1" ht="33.75">
      <c r="A22" s="6" t="s">
        <v>502</v>
      </c>
      <c r="B22" s="73" t="s">
        <v>134</v>
      </c>
      <c r="C22" s="74" t="s">
        <v>18</v>
      </c>
      <c r="D22" s="75">
        <v>16.36</v>
      </c>
      <c r="E22" s="9"/>
      <c r="F22" s="10"/>
      <c r="G22" s="11"/>
    </row>
    <row r="23" spans="1:7" s="1" customFormat="1" ht="45">
      <c r="A23" s="6" t="s">
        <v>503</v>
      </c>
      <c r="B23" s="73" t="s">
        <v>148</v>
      </c>
      <c r="C23" s="74" t="s">
        <v>17</v>
      </c>
      <c r="D23" s="75">
        <v>106.38</v>
      </c>
      <c r="E23" s="9"/>
      <c r="F23" s="16"/>
      <c r="G23" s="11"/>
    </row>
    <row r="24" spans="1:7" s="1" customFormat="1" ht="33.75">
      <c r="A24" s="6" t="s">
        <v>504</v>
      </c>
      <c r="B24" s="73" t="s">
        <v>149</v>
      </c>
      <c r="C24" s="74" t="s">
        <v>17</v>
      </c>
      <c r="D24" s="75">
        <v>17.73</v>
      </c>
      <c r="E24" s="9"/>
      <c r="F24" s="16"/>
      <c r="G24" s="11"/>
    </row>
    <row r="25" spans="1:7" s="1" customFormat="1" ht="33.75">
      <c r="A25" s="6" t="s">
        <v>505</v>
      </c>
      <c r="B25" s="73" t="s">
        <v>56</v>
      </c>
      <c r="C25" s="74" t="s">
        <v>17</v>
      </c>
      <c r="D25" s="75">
        <v>38.6</v>
      </c>
      <c r="E25" s="9"/>
      <c r="F25" s="16"/>
      <c r="G25" s="11"/>
    </row>
    <row r="26" spans="1:7" s="1" customFormat="1" ht="45">
      <c r="A26" s="6" t="s">
        <v>506</v>
      </c>
      <c r="B26" s="73" t="s">
        <v>158</v>
      </c>
      <c r="C26" s="74" t="s">
        <v>18</v>
      </c>
      <c r="D26" s="75">
        <v>0.3</v>
      </c>
      <c r="E26" s="9"/>
      <c r="F26" s="16"/>
      <c r="G26" s="11"/>
    </row>
    <row r="27" spans="1:7" s="1" customFormat="1" ht="33.75">
      <c r="A27" s="6" t="s">
        <v>507</v>
      </c>
      <c r="B27" s="73" t="s">
        <v>155</v>
      </c>
      <c r="C27" s="74" t="s">
        <v>24</v>
      </c>
      <c r="D27" s="75">
        <v>2.75</v>
      </c>
      <c r="E27" s="9"/>
      <c r="F27" s="16"/>
      <c r="G27" s="11"/>
    </row>
    <row r="28" spans="1:7" s="1" customFormat="1" ht="45">
      <c r="A28" s="6" t="s">
        <v>508</v>
      </c>
      <c r="B28" s="73" t="s">
        <v>154</v>
      </c>
      <c r="C28" s="74" t="s">
        <v>17</v>
      </c>
      <c r="D28" s="75">
        <v>11.82</v>
      </c>
      <c r="E28" s="9"/>
      <c r="F28" s="16"/>
      <c r="G28" s="11"/>
    </row>
    <row r="29" spans="1:7" s="1" customFormat="1" ht="78.75">
      <c r="A29" s="6" t="s">
        <v>509</v>
      </c>
      <c r="B29" s="73" t="s">
        <v>474</v>
      </c>
      <c r="C29" s="74" t="s">
        <v>17</v>
      </c>
      <c r="D29" s="75">
        <v>8.89</v>
      </c>
      <c r="E29" s="9"/>
      <c r="F29" s="16"/>
      <c r="G29" s="11"/>
    </row>
    <row r="30" spans="1:7" s="1" customFormat="1" ht="33.75">
      <c r="A30" s="6" t="s">
        <v>510</v>
      </c>
      <c r="B30" s="73" t="s">
        <v>150</v>
      </c>
      <c r="C30" s="74" t="s">
        <v>25</v>
      </c>
      <c r="D30" s="75">
        <v>8</v>
      </c>
      <c r="E30" s="9"/>
      <c r="F30" s="16"/>
      <c r="G30" s="11"/>
    </row>
    <row r="31" spans="1:7" s="1" customFormat="1" ht="56.25">
      <c r="A31" s="6" t="s">
        <v>511</v>
      </c>
      <c r="B31" s="73" t="s">
        <v>156</v>
      </c>
      <c r="C31" s="74" t="s">
        <v>157</v>
      </c>
      <c r="D31" s="75">
        <v>8</v>
      </c>
      <c r="E31" s="9"/>
      <c r="F31" s="16"/>
      <c r="G31" s="11"/>
    </row>
    <row r="32" spans="1:7" s="1" customFormat="1" ht="33.75">
      <c r="A32" s="6" t="s">
        <v>512</v>
      </c>
      <c r="B32" s="73" t="s">
        <v>151</v>
      </c>
      <c r="C32" s="74" t="s">
        <v>25</v>
      </c>
      <c r="D32" s="75">
        <v>6</v>
      </c>
      <c r="E32" s="9"/>
      <c r="F32" s="16"/>
      <c r="G32" s="11"/>
    </row>
    <row r="33" spans="1:7" s="1" customFormat="1" ht="33.75">
      <c r="A33" s="6" t="s">
        <v>513</v>
      </c>
      <c r="B33" s="73" t="s">
        <v>152</v>
      </c>
      <c r="C33" s="74" t="s">
        <v>17</v>
      </c>
      <c r="D33" s="75">
        <v>20.74</v>
      </c>
      <c r="E33" s="9"/>
      <c r="F33" s="16"/>
      <c r="G33" s="11"/>
    </row>
    <row r="34" spans="1:7" s="1" customFormat="1" ht="33.75">
      <c r="A34" s="6" t="s">
        <v>514</v>
      </c>
      <c r="B34" s="73" t="s">
        <v>144</v>
      </c>
      <c r="C34" s="74" t="s">
        <v>25</v>
      </c>
      <c r="D34" s="75">
        <v>2</v>
      </c>
      <c r="E34" s="9"/>
      <c r="F34" s="16"/>
      <c r="G34" s="11"/>
    </row>
    <row r="35" spans="1:7" s="1" customFormat="1" ht="45">
      <c r="A35" s="6" t="s">
        <v>515</v>
      </c>
      <c r="B35" s="73" t="s">
        <v>140</v>
      </c>
      <c r="C35" s="74" t="s">
        <v>25</v>
      </c>
      <c r="D35" s="75">
        <v>1</v>
      </c>
      <c r="E35" s="9"/>
      <c r="F35" s="16"/>
      <c r="G35" s="11"/>
    </row>
    <row r="36" spans="1:7" s="1" customFormat="1" ht="45">
      <c r="A36" s="6" t="s">
        <v>516</v>
      </c>
      <c r="B36" s="73" t="s">
        <v>142</v>
      </c>
      <c r="C36" s="74" t="s">
        <v>25</v>
      </c>
      <c r="D36" s="75">
        <v>2</v>
      </c>
      <c r="E36" s="9"/>
      <c r="F36" s="16"/>
      <c r="G36" s="11"/>
    </row>
    <row r="37" spans="1:7" s="1" customFormat="1" ht="33.75">
      <c r="A37" s="6" t="s">
        <v>517</v>
      </c>
      <c r="B37" s="73" t="s">
        <v>143</v>
      </c>
      <c r="C37" s="74" t="s">
        <v>25</v>
      </c>
      <c r="D37" s="75">
        <v>2</v>
      </c>
      <c r="E37" s="9"/>
      <c r="F37" s="16"/>
      <c r="G37" s="11"/>
    </row>
    <row r="38" spans="1:7" s="1" customFormat="1" ht="45">
      <c r="A38" s="6" t="s">
        <v>518</v>
      </c>
      <c r="B38" s="73" t="s">
        <v>141</v>
      </c>
      <c r="C38" s="74" t="s">
        <v>25</v>
      </c>
      <c r="D38" s="75">
        <v>2</v>
      </c>
      <c r="E38" s="9"/>
      <c r="F38" s="16"/>
      <c r="G38" s="11"/>
    </row>
    <row r="39" spans="1:7" s="1" customFormat="1" ht="45">
      <c r="A39" s="6" t="s">
        <v>519</v>
      </c>
      <c r="B39" s="73" t="s">
        <v>147</v>
      </c>
      <c r="C39" s="74" t="s">
        <v>17</v>
      </c>
      <c r="D39" s="75">
        <v>5.9</v>
      </c>
      <c r="E39" s="9"/>
      <c r="F39" s="16"/>
      <c r="G39" s="11"/>
    </row>
    <row r="40" spans="1:7" s="1" customFormat="1" ht="45">
      <c r="A40" s="6" t="s">
        <v>520</v>
      </c>
      <c r="B40" s="73" t="s">
        <v>146</v>
      </c>
      <c r="C40" s="74" t="s">
        <v>25</v>
      </c>
      <c r="D40" s="75">
        <v>1</v>
      </c>
      <c r="E40" s="9"/>
      <c r="F40" s="16"/>
      <c r="G40" s="11"/>
    </row>
    <row r="41" spans="1:7" s="1" customFormat="1" ht="56.25">
      <c r="A41" s="6" t="s">
        <v>521</v>
      </c>
      <c r="B41" s="73" t="s">
        <v>145</v>
      </c>
      <c r="C41" s="74" t="s">
        <v>17</v>
      </c>
      <c r="D41" s="75">
        <v>250.51</v>
      </c>
      <c r="E41" s="9"/>
      <c r="F41" s="12"/>
      <c r="G41" s="11"/>
    </row>
    <row r="42" spans="1:7" s="1" customFormat="1" ht="33.75">
      <c r="A42" s="6" t="s">
        <v>522</v>
      </c>
      <c r="B42" s="73" t="s">
        <v>153</v>
      </c>
      <c r="C42" s="74" t="s">
        <v>25</v>
      </c>
      <c r="D42" s="75">
        <v>7</v>
      </c>
      <c r="E42" s="9"/>
      <c r="F42" s="10"/>
      <c r="G42" s="11"/>
    </row>
    <row r="43" spans="1:7" s="1" customFormat="1" ht="33.75">
      <c r="A43" s="6" t="s">
        <v>523</v>
      </c>
      <c r="B43" s="73" t="s">
        <v>73</v>
      </c>
      <c r="C43" s="74" t="s">
        <v>18</v>
      </c>
      <c r="D43" s="75">
        <v>257.72000000000003</v>
      </c>
      <c r="E43" s="9"/>
      <c r="F43" s="12"/>
      <c r="G43" s="11"/>
    </row>
    <row r="44" spans="1:7" s="1" customFormat="1" ht="33.75">
      <c r="A44" s="6" t="s">
        <v>524</v>
      </c>
      <c r="B44" s="73" t="s">
        <v>74</v>
      </c>
      <c r="C44" s="74" t="s">
        <v>19</v>
      </c>
      <c r="D44" s="75">
        <v>6185.2800000000007</v>
      </c>
      <c r="E44" s="9"/>
      <c r="F44" s="10"/>
      <c r="G44" s="11"/>
    </row>
    <row r="45" spans="1:7" s="1" customFormat="1">
      <c r="A45" s="3" t="s">
        <v>331</v>
      </c>
      <c r="B45" s="4" t="s">
        <v>245</v>
      </c>
      <c r="C45" s="4"/>
      <c r="D45" s="4"/>
      <c r="E45" s="4"/>
      <c r="F45" s="4"/>
      <c r="G45" s="5">
        <f>ROUND(SUM(G46:G65),2)</f>
        <v>0</v>
      </c>
    </row>
    <row r="46" spans="1:7" s="1" customFormat="1" ht="33.75">
      <c r="A46" s="6" t="s">
        <v>525</v>
      </c>
      <c r="B46" s="7" t="s">
        <v>75</v>
      </c>
      <c r="C46" s="8" t="s">
        <v>17</v>
      </c>
      <c r="D46" s="67">
        <v>446.34</v>
      </c>
      <c r="E46" s="9"/>
      <c r="F46" s="10"/>
      <c r="G46" s="11"/>
    </row>
    <row r="47" spans="1:7" s="1" customFormat="1" ht="45">
      <c r="A47" s="6" t="s">
        <v>526</v>
      </c>
      <c r="B47" s="7" t="s">
        <v>54</v>
      </c>
      <c r="C47" s="8" t="s">
        <v>18</v>
      </c>
      <c r="D47" s="67">
        <v>20.09</v>
      </c>
      <c r="E47" s="9"/>
      <c r="F47" s="10"/>
      <c r="G47" s="11"/>
    </row>
    <row r="48" spans="1:7" s="1" customFormat="1" ht="45">
      <c r="A48" s="6" t="s">
        <v>527</v>
      </c>
      <c r="B48" s="7" t="s">
        <v>246</v>
      </c>
      <c r="C48" s="8" t="s">
        <v>17</v>
      </c>
      <c r="D48" s="67">
        <v>312.44</v>
      </c>
      <c r="E48" s="9"/>
      <c r="F48" s="10"/>
      <c r="G48" s="11"/>
    </row>
    <row r="49" spans="1:7" s="1" customFormat="1" ht="45">
      <c r="A49" s="6" t="s">
        <v>528</v>
      </c>
      <c r="B49" s="7" t="s">
        <v>166</v>
      </c>
      <c r="C49" s="8" t="s">
        <v>18</v>
      </c>
      <c r="D49" s="67">
        <v>8.0399999999999991</v>
      </c>
      <c r="E49" s="9"/>
      <c r="F49" s="10"/>
      <c r="G49" s="11"/>
    </row>
    <row r="50" spans="1:7" s="1" customFormat="1" ht="56.25">
      <c r="A50" s="6" t="s">
        <v>529</v>
      </c>
      <c r="B50" s="7" t="s">
        <v>247</v>
      </c>
      <c r="C50" s="8" t="s">
        <v>18</v>
      </c>
      <c r="D50" s="67">
        <v>12.05</v>
      </c>
      <c r="E50" s="9"/>
      <c r="F50" s="10"/>
      <c r="G50" s="11"/>
    </row>
    <row r="51" spans="1:7" s="1" customFormat="1" ht="45">
      <c r="A51" s="6" t="s">
        <v>530</v>
      </c>
      <c r="B51" s="7" t="s">
        <v>248</v>
      </c>
      <c r="C51" s="8" t="s">
        <v>24</v>
      </c>
      <c r="D51" s="67">
        <v>38.35</v>
      </c>
      <c r="E51" s="9"/>
      <c r="F51" s="10"/>
      <c r="G51" s="11"/>
    </row>
    <row r="52" spans="1:7" s="1" customFormat="1" ht="33.75">
      <c r="A52" s="6" t="s">
        <v>531</v>
      </c>
      <c r="B52" s="7" t="s">
        <v>249</v>
      </c>
      <c r="C52" s="8" t="s">
        <v>24</v>
      </c>
      <c r="D52" s="67">
        <v>15.96</v>
      </c>
      <c r="E52" s="9"/>
      <c r="F52" s="10"/>
      <c r="G52" s="11"/>
    </row>
    <row r="53" spans="1:7" s="1" customFormat="1" ht="45">
      <c r="A53" s="6" t="s">
        <v>532</v>
      </c>
      <c r="B53" s="7" t="s">
        <v>250</v>
      </c>
      <c r="C53" s="8" t="s">
        <v>24</v>
      </c>
      <c r="D53" s="67">
        <v>295.07</v>
      </c>
      <c r="E53" s="9"/>
      <c r="F53" s="10"/>
      <c r="G53" s="11"/>
    </row>
    <row r="54" spans="1:7" s="1" customFormat="1" ht="45">
      <c r="A54" s="6" t="s">
        <v>533</v>
      </c>
      <c r="B54" s="7" t="s">
        <v>251</v>
      </c>
      <c r="C54" s="8" t="s">
        <v>17</v>
      </c>
      <c r="D54" s="67">
        <v>90.16</v>
      </c>
      <c r="E54" s="9"/>
      <c r="F54" s="10"/>
      <c r="G54" s="11"/>
    </row>
    <row r="55" spans="1:7" s="1" customFormat="1" ht="45">
      <c r="A55" s="6" t="s">
        <v>534</v>
      </c>
      <c r="B55" s="7" t="s">
        <v>252</v>
      </c>
      <c r="C55" s="8" t="s">
        <v>17</v>
      </c>
      <c r="D55" s="67">
        <v>356.18</v>
      </c>
      <c r="E55" s="9"/>
      <c r="F55" s="10"/>
      <c r="G55" s="11"/>
    </row>
    <row r="56" spans="1:7" s="1" customFormat="1" ht="33.75">
      <c r="A56" s="6" t="s">
        <v>535</v>
      </c>
      <c r="B56" s="7" t="s">
        <v>77</v>
      </c>
      <c r="C56" s="8" t="s">
        <v>17</v>
      </c>
      <c r="D56" s="67">
        <v>35.619999999999997</v>
      </c>
      <c r="E56" s="9"/>
      <c r="F56" s="10"/>
      <c r="G56" s="11"/>
    </row>
    <row r="57" spans="1:7" s="1" customFormat="1" ht="22.5">
      <c r="A57" s="6" t="s">
        <v>536</v>
      </c>
      <c r="B57" s="7" t="s">
        <v>78</v>
      </c>
      <c r="C57" s="8" t="s">
        <v>24</v>
      </c>
      <c r="D57" s="67">
        <v>309.47000000000003</v>
      </c>
      <c r="E57" s="9"/>
      <c r="F57" s="10"/>
      <c r="G57" s="11"/>
    </row>
    <row r="58" spans="1:7" s="1" customFormat="1" ht="45">
      <c r="A58" s="6" t="s">
        <v>537</v>
      </c>
      <c r="B58" s="7" t="s">
        <v>253</v>
      </c>
      <c r="C58" s="8" t="s">
        <v>24</v>
      </c>
      <c r="D58" s="67">
        <v>1.22</v>
      </c>
      <c r="E58" s="9"/>
      <c r="F58" s="10"/>
      <c r="G58" s="11"/>
    </row>
    <row r="59" spans="1:7" s="1" customFormat="1" ht="33.75">
      <c r="A59" s="6" t="s">
        <v>538</v>
      </c>
      <c r="B59" s="7" t="s">
        <v>254</v>
      </c>
      <c r="C59" s="8" t="s">
        <v>24</v>
      </c>
      <c r="D59" s="67">
        <v>1.22</v>
      </c>
      <c r="E59" s="9"/>
      <c r="F59" s="10"/>
      <c r="G59" s="11"/>
    </row>
    <row r="60" spans="1:7" s="1" customFormat="1" ht="33.75">
      <c r="A60" s="6" t="s">
        <v>539</v>
      </c>
      <c r="B60" s="7" t="s">
        <v>255</v>
      </c>
      <c r="C60" s="8" t="s">
        <v>17</v>
      </c>
      <c r="D60" s="67">
        <v>3.85</v>
      </c>
      <c r="E60" s="9"/>
      <c r="F60" s="10"/>
      <c r="G60" s="11"/>
    </row>
    <row r="61" spans="1:7" s="1" customFormat="1" ht="45">
      <c r="A61" s="6" t="s">
        <v>540</v>
      </c>
      <c r="B61" s="7" t="s">
        <v>256</v>
      </c>
      <c r="C61" s="8" t="s">
        <v>17</v>
      </c>
      <c r="D61" s="67">
        <v>3.85</v>
      </c>
      <c r="E61" s="9"/>
      <c r="F61" s="10"/>
      <c r="G61" s="11"/>
    </row>
    <row r="62" spans="1:7" s="1" customFormat="1" ht="90">
      <c r="A62" s="6" t="s">
        <v>541</v>
      </c>
      <c r="B62" s="7" t="s">
        <v>257</v>
      </c>
      <c r="C62" s="8" t="s">
        <v>25</v>
      </c>
      <c r="D62" s="67">
        <v>37</v>
      </c>
      <c r="E62" s="9"/>
      <c r="F62" s="10"/>
      <c r="G62" s="11"/>
    </row>
    <row r="63" spans="1:7" s="1" customFormat="1" ht="90">
      <c r="A63" s="6" t="s">
        <v>542</v>
      </c>
      <c r="B63" s="7" t="s">
        <v>258</v>
      </c>
      <c r="C63" s="8" t="s">
        <v>25</v>
      </c>
      <c r="D63" s="67">
        <v>200</v>
      </c>
      <c r="E63" s="9"/>
      <c r="F63" s="10"/>
      <c r="G63" s="11"/>
    </row>
    <row r="64" spans="1:7" s="1" customFormat="1" ht="33.75">
      <c r="A64" s="6" t="s">
        <v>543</v>
      </c>
      <c r="B64" s="7" t="s">
        <v>73</v>
      </c>
      <c r="C64" s="8" t="s">
        <v>18</v>
      </c>
      <c r="D64" s="67">
        <v>12.05</v>
      </c>
      <c r="E64" s="9"/>
      <c r="F64" s="10"/>
      <c r="G64" s="11"/>
    </row>
    <row r="65" spans="1:7" s="1" customFormat="1" ht="33.75">
      <c r="A65" s="6" t="s">
        <v>544</v>
      </c>
      <c r="B65" s="7" t="s">
        <v>74</v>
      </c>
      <c r="C65" s="8" t="s">
        <v>19</v>
      </c>
      <c r="D65" s="67">
        <v>289.2</v>
      </c>
      <c r="E65" s="9"/>
      <c r="F65" s="10"/>
      <c r="G65" s="11"/>
    </row>
    <row r="66" spans="1:7" s="1" customFormat="1">
      <c r="A66" s="3" t="s">
        <v>332</v>
      </c>
      <c r="B66" s="4" t="s">
        <v>330</v>
      </c>
      <c r="C66" s="4"/>
      <c r="D66" s="4"/>
      <c r="E66" s="4"/>
      <c r="F66" s="4"/>
      <c r="G66" s="5">
        <f>ROUND(SUM(G67:G69),2)</f>
        <v>0</v>
      </c>
    </row>
    <row r="67" spans="1:7" s="1" customFormat="1" ht="67.5">
      <c r="A67" s="6" t="s">
        <v>545</v>
      </c>
      <c r="B67" s="7" t="s">
        <v>261</v>
      </c>
      <c r="C67" s="8" t="s">
        <v>25</v>
      </c>
      <c r="D67" s="67">
        <v>7</v>
      </c>
      <c r="E67" s="9"/>
      <c r="F67" s="10"/>
      <c r="G67" s="11"/>
    </row>
    <row r="68" spans="1:7" s="1" customFormat="1" ht="90">
      <c r="A68" s="6" t="s">
        <v>546</v>
      </c>
      <c r="B68" s="7" t="s">
        <v>262</v>
      </c>
      <c r="C68" s="8" t="s">
        <v>25</v>
      </c>
      <c r="D68" s="67">
        <v>1</v>
      </c>
      <c r="E68" s="9"/>
      <c r="F68" s="10"/>
      <c r="G68" s="11"/>
    </row>
    <row r="69" spans="1:7" s="1" customFormat="1" ht="45">
      <c r="A69" s="6" t="s">
        <v>547</v>
      </c>
      <c r="B69" s="7" t="s">
        <v>263</v>
      </c>
      <c r="C69" s="8" t="s">
        <v>25</v>
      </c>
      <c r="D69" s="67">
        <v>5</v>
      </c>
      <c r="E69" s="9"/>
      <c r="F69" s="10"/>
      <c r="G69" s="11"/>
    </row>
    <row r="70" spans="1:7">
      <c r="A70" s="3" t="s">
        <v>259</v>
      </c>
      <c r="B70" s="13" t="s">
        <v>406</v>
      </c>
      <c r="C70" s="14"/>
      <c r="D70" s="15"/>
      <c r="E70" s="15"/>
      <c r="F70" s="15"/>
      <c r="G70" s="5">
        <f>ROUND(SUM(G71,G83,G93,G96,G101),2)</f>
        <v>0</v>
      </c>
    </row>
    <row r="71" spans="1:7" s="1" customFormat="1">
      <c r="A71" s="18" t="s">
        <v>260</v>
      </c>
      <c r="B71" s="19" t="s">
        <v>407</v>
      </c>
      <c r="C71" s="20"/>
      <c r="D71" s="21"/>
      <c r="E71" s="66"/>
      <c r="F71" s="22"/>
      <c r="G71" s="66">
        <f>ROUND(SUM(G72:G82),2)</f>
        <v>0</v>
      </c>
    </row>
    <row r="72" spans="1:7" s="1" customFormat="1" ht="33.75">
      <c r="A72" s="6" t="s">
        <v>548</v>
      </c>
      <c r="B72" s="7" t="s">
        <v>75</v>
      </c>
      <c r="C72" s="8" t="s">
        <v>17</v>
      </c>
      <c r="D72" s="67">
        <v>7.21</v>
      </c>
      <c r="E72" s="9"/>
      <c r="F72" s="10"/>
      <c r="G72" s="11"/>
    </row>
    <row r="73" spans="1:7" s="1" customFormat="1" ht="45">
      <c r="A73" s="6" t="s">
        <v>549</v>
      </c>
      <c r="B73" s="7" t="s">
        <v>53</v>
      </c>
      <c r="C73" s="8" t="s">
        <v>18</v>
      </c>
      <c r="D73" s="67">
        <v>8.64</v>
      </c>
      <c r="E73" s="9"/>
      <c r="F73" s="10"/>
      <c r="G73" s="11"/>
    </row>
    <row r="74" spans="1:7" s="1" customFormat="1" ht="56.25">
      <c r="A74" s="6" t="s">
        <v>550</v>
      </c>
      <c r="B74" s="7" t="s">
        <v>247</v>
      </c>
      <c r="C74" s="8" t="s">
        <v>18</v>
      </c>
      <c r="D74" s="67">
        <v>5.98</v>
      </c>
      <c r="E74" s="9"/>
      <c r="F74" s="10"/>
      <c r="G74" s="11"/>
    </row>
    <row r="75" spans="1:7" s="1" customFormat="1" ht="33.75">
      <c r="A75" s="6" t="s">
        <v>551</v>
      </c>
      <c r="B75" s="7" t="s">
        <v>27</v>
      </c>
      <c r="C75" s="8" t="s">
        <v>17</v>
      </c>
      <c r="D75" s="67">
        <v>7.21</v>
      </c>
      <c r="E75" s="9"/>
      <c r="F75" s="10"/>
      <c r="G75" s="11"/>
    </row>
    <row r="76" spans="1:7" s="1" customFormat="1" ht="33.75">
      <c r="A76" s="6" t="s">
        <v>552</v>
      </c>
      <c r="B76" s="7" t="s">
        <v>408</v>
      </c>
      <c r="C76" s="8" t="s">
        <v>17</v>
      </c>
      <c r="D76" s="67">
        <v>3.57</v>
      </c>
      <c r="E76" s="9"/>
      <c r="F76" s="10"/>
      <c r="G76" s="11"/>
    </row>
    <row r="77" spans="1:7" s="1" customFormat="1" ht="135">
      <c r="A77" s="6" t="s">
        <v>553</v>
      </c>
      <c r="B77" s="7" t="s">
        <v>409</v>
      </c>
      <c r="C77" s="8" t="s">
        <v>17</v>
      </c>
      <c r="D77" s="67">
        <v>61.54</v>
      </c>
      <c r="E77" s="9"/>
      <c r="F77" s="10"/>
      <c r="G77" s="11"/>
    </row>
    <row r="78" spans="1:7" s="1" customFormat="1" ht="33.75">
      <c r="A78" s="6" t="s">
        <v>554</v>
      </c>
      <c r="B78" s="7" t="s">
        <v>35</v>
      </c>
      <c r="C78" s="8" t="s">
        <v>26</v>
      </c>
      <c r="D78" s="67">
        <v>885.36</v>
      </c>
      <c r="E78" s="9"/>
      <c r="F78" s="10"/>
      <c r="G78" s="11"/>
    </row>
    <row r="79" spans="1:7" s="1" customFormat="1" ht="33.75">
      <c r="A79" s="6" t="s">
        <v>555</v>
      </c>
      <c r="B79" s="7" t="s">
        <v>410</v>
      </c>
      <c r="C79" s="8" t="s">
        <v>18</v>
      </c>
      <c r="D79" s="67">
        <v>2.7</v>
      </c>
      <c r="E79" s="9"/>
      <c r="F79" s="10"/>
      <c r="G79" s="11"/>
    </row>
    <row r="80" spans="1:7" s="1" customFormat="1" ht="33.75">
      <c r="A80" s="6" t="s">
        <v>556</v>
      </c>
      <c r="B80" s="7" t="s">
        <v>411</v>
      </c>
      <c r="C80" s="8" t="s">
        <v>18</v>
      </c>
      <c r="D80" s="67">
        <v>6.49</v>
      </c>
      <c r="E80" s="9"/>
      <c r="F80" s="10"/>
      <c r="G80" s="11"/>
    </row>
    <row r="81" spans="1:7" s="1" customFormat="1" ht="33.75">
      <c r="A81" s="6" t="s">
        <v>557</v>
      </c>
      <c r="B81" s="7" t="s">
        <v>73</v>
      </c>
      <c r="C81" s="8" t="s">
        <v>18</v>
      </c>
      <c r="D81" s="67">
        <v>5.98</v>
      </c>
      <c r="E81" s="9"/>
      <c r="F81" s="10"/>
      <c r="G81" s="11"/>
    </row>
    <row r="82" spans="1:7" s="1" customFormat="1" ht="33.75">
      <c r="A82" s="6" t="s">
        <v>558</v>
      </c>
      <c r="B82" s="7" t="s">
        <v>74</v>
      </c>
      <c r="C82" s="8" t="s">
        <v>19</v>
      </c>
      <c r="D82" s="67">
        <v>142.53</v>
      </c>
      <c r="E82" s="9"/>
      <c r="F82" s="10"/>
      <c r="G82" s="11"/>
    </row>
    <row r="83" spans="1:7" s="1" customFormat="1">
      <c r="A83" s="18" t="s">
        <v>452</v>
      </c>
      <c r="B83" s="19" t="s">
        <v>412</v>
      </c>
      <c r="C83" s="20"/>
      <c r="D83" s="21"/>
      <c r="E83" s="66"/>
      <c r="F83" s="22"/>
      <c r="G83" s="66">
        <f>ROUND(SUM(G84:G92),2)</f>
        <v>0</v>
      </c>
    </row>
    <row r="84" spans="1:7" s="1" customFormat="1" ht="45">
      <c r="A84" s="6" t="s">
        <v>559</v>
      </c>
      <c r="B84" s="7" t="s">
        <v>54</v>
      </c>
      <c r="C84" s="8" t="s">
        <v>18</v>
      </c>
      <c r="D84" s="67">
        <v>0.41</v>
      </c>
      <c r="E84" s="9"/>
      <c r="F84" s="16"/>
      <c r="G84" s="11"/>
    </row>
    <row r="85" spans="1:7" s="1" customFormat="1" ht="33.75">
      <c r="A85" s="6" t="s">
        <v>560</v>
      </c>
      <c r="B85" s="7" t="s">
        <v>34</v>
      </c>
      <c r="C85" s="8" t="s">
        <v>17</v>
      </c>
      <c r="D85" s="67">
        <v>4.1500000000000004</v>
      </c>
      <c r="E85" s="9"/>
      <c r="F85" s="16"/>
      <c r="G85" s="11"/>
    </row>
    <row r="86" spans="1:7" s="1" customFormat="1" ht="33.75">
      <c r="A86" s="6" t="s">
        <v>561</v>
      </c>
      <c r="B86" s="7" t="s">
        <v>35</v>
      </c>
      <c r="C86" s="8" t="s">
        <v>26</v>
      </c>
      <c r="D86" s="67">
        <v>39.270000000000003</v>
      </c>
      <c r="E86" s="9"/>
      <c r="F86" s="16"/>
      <c r="G86" s="11"/>
    </row>
    <row r="87" spans="1:7" s="1" customFormat="1" ht="22.5">
      <c r="A87" s="6" t="s">
        <v>562</v>
      </c>
      <c r="B87" s="7" t="s">
        <v>41</v>
      </c>
      <c r="C87" s="8" t="s">
        <v>18</v>
      </c>
      <c r="D87" s="67">
        <v>0.41</v>
      </c>
      <c r="E87" s="9"/>
      <c r="F87" s="16"/>
      <c r="G87" s="11"/>
    </row>
    <row r="88" spans="1:7" s="1" customFormat="1" ht="112.5">
      <c r="A88" s="6" t="s">
        <v>563</v>
      </c>
      <c r="B88" s="7" t="s">
        <v>124</v>
      </c>
      <c r="C88" s="8" t="s">
        <v>26</v>
      </c>
      <c r="D88" s="67">
        <v>711.89</v>
      </c>
      <c r="E88" s="9"/>
      <c r="F88" s="10"/>
      <c r="G88" s="11"/>
    </row>
    <row r="89" spans="1:7" s="1" customFormat="1" ht="45">
      <c r="A89" s="6" t="s">
        <v>564</v>
      </c>
      <c r="B89" s="7" t="s">
        <v>122</v>
      </c>
      <c r="C89" s="8" t="s">
        <v>26</v>
      </c>
      <c r="D89" s="67">
        <v>711.89</v>
      </c>
      <c r="E89" s="9"/>
      <c r="F89" s="10"/>
      <c r="G89" s="11"/>
    </row>
    <row r="90" spans="1:7" s="1" customFormat="1" ht="33.75">
      <c r="A90" s="6" t="s">
        <v>565</v>
      </c>
      <c r="B90" s="7" t="s">
        <v>126</v>
      </c>
      <c r="C90" s="8" t="s">
        <v>25</v>
      </c>
      <c r="D90" s="67">
        <v>8</v>
      </c>
      <c r="E90" s="9"/>
      <c r="F90" s="10"/>
      <c r="G90" s="11"/>
    </row>
    <row r="91" spans="1:7" s="1" customFormat="1" ht="33.75">
      <c r="A91" s="6" t="s">
        <v>566</v>
      </c>
      <c r="B91" s="7" t="s">
        <v>92</v>
      </c>
      <c r="C91" s="8" t="s">
        <v>25</v>
      </c>
      <c r="D91" s="67">
        <v>1</v>
      </c>
      <c r="E91" s="9"/>
      <c r="F91" s="10"/>
      <c r="G91" s="11"/>
    </row>
    <row r="92" spans="1:7" s="1" customFormat="1" ht="33.75">
      <c r="A92" s="6" t="s">
        <v>567</v>
      </c>
      <c r="B92" s="7" t="s">
        <v>125</v>
      </c>
      <c r="C92" s="8" t="s">
        <v>25</v>
      </c>
      <c r="D92" s="67">
        <v>1</v>
      </c>
      <c r="E92" s="9"/>
      <c r="F92" s="10"/>
      <c r="G92" s="11"/>
    </row>
    <row r="93" spans="1:7">
      <c r="A93" s="18" t="s">
        <v>453</v>
      </c>
      <c r="B93" s="19" t="s">
        <v>123</v>
      </c>
      <c r="C93" s="20"/>
      <c r="D93" s="21"/>
      <c r="E93" s="66"/>
      <c r="F93" s="22"/>
      <c r="G93" s="66">
        <f>ROUND(SUM(G94:G95),2)</f>
        <v>0</v>
      </c>
    </row>
    <row r="94" spans="1:7" s="1" customFormat="1" ht="90">
      <c r="A94" s="6" t="s">
        <v>568</v>
      </c>
      <c r="B94" s="7" t="s">
        <v>127</v>
      </c>
      <c r="C94" s="8" t="s">
        <v>25</v>
      </c>
      <c r="D94" s="67">
        <v>1</v>
      </c>
      <c r="E94" s="9"/>
      <c r="F94" s="10"/>
      <c r="G94" s="63"/>
    </row>
    <row r="95" spans="1:7" s="1" customFormat="1" ht="90">
      <c r="A95" s="6" t="s">
        <v>569</v>
      </c>
      <c r="B95" s="7" t="s">
        <v>128</v>
      </c>
      <c r="C95" s="8" t="s">
        <v>25</v>
      </c>
      <c r="D95" s="67">
        <v>1</v>
      </c>
      <c r="E95" s="9"/>
      <c r="F95" s="10"/>
      <c r="G95" s="11"/>
    </row>
    <row r="96" spans="1:7" s="1" customFormat="1">
      <c r="A96" s="18" t="s">
        <v>454</v>
      </c>
      <c r="B96" s="19" t="s">
        <v>413</v>
      </c>
      <c r="C96" s="20"/>
      <c r="D96" s="21"/>
      <c r="E96" s="66"/>
      <c r="F96" s="22"/>
      <c r="G96" s="66">
        <f>ROUND(SUM(G97:G100),2)</f>
        <v>0</v>
      </c>
    </row>
    <row r="97" spans="1:7" s="1" customFormat="1" ht="56.25">
      <c r="A97" s="6" t="s">
        <v>570</v>
      </c>
      <c r="B97" s="7" t="s">
        <v>414</v>
      </c>
      <c r="C97" s="8" t="s">
        <v>26</v>
      </c>
      <c r="D97" s="67">
        <v>793.34</v>
      </c>
      <c r="E97" s="9"/>
      <c r="F97" s="10"/>
      <c r="G97" s="11"/>
    </row>
    <row r="98" spans="1:7" s="1" customFormat="1" ht="45">
      <c r="A98" s="6" t="s">
        <v>571</v>
      </c>
      <c r="B98" s="7" t="s">
        <v>415</v>
      </c>
      <c r="C98" s="8" t="s">
        <v>26</v>
      </c>
      <c r="D98" s="67">
        <v>793.34</v>
      </c>
      <c r="E98" s="9"/>
      <c r="F98" s="10"/>
      <c r="G98" s="11"/>
    </row>
    <row r="99" spans="1:7" s="1" customFormat="1" ht="45">
      <c r="A99" s="6" t="s">
        <v>572</v>
      </c>
      <c r="B99" s="7" t="s">
        <v>416</v>
      </c>
      <c r="C99" s="8" t="s">
        <v>25</v>
      </c>
      <c r="D99" s="67">
        <v>5</v>
      </c>
      <c r="E99" s="9"/>
      <c r="F99" s="10"/>
      <c r="G99" s="11"/>
    </row>
    <row r="100" spans="1:7" s="1" customFormat="1" ht="45">
      <c r="A100" s="6" t="s">
        <v>573</v>
      </c>
      <c r="B100" s="7" t="s">
        <v>417</v>
      </c>
      <c r="C100" s="8" t="s">
        <v>25</v>
      </c>
      <c r="D100" s="67">
        <v>5</v>
      </c>
      <c r="E100" s="9"/>
      <c r="F100" s="10"/>
      <c r="G100" s="11"/>
    </row>
    <row r="101" spans="1:7" s="1" customFormat="1">
      <c r="A101" s="18" t="s">
        <v>455</v>
      </c>
      <c r="B101" s="19" t="s">
        <v>418</v>
      </c>
      <c r="C101" s="20"/>
      <c r="D101" s="21"/>
      <c r="E101" s="66"/>
      <c r="F101" s="22"/>
      <c r="G101" s="66">
        <f>ROUND(SUM(G102:G149),2)</f>
        <v>0</v>
      </c>
    </row>
    <row r="102" spans="1:7" s="1" customFormat="1" ht="33.75">
      <c r="A102" s="6" t="s">
        <v>574</v>
      </c>
      <c r="B102" s="7" t="s">
        <v>75</v>
      </c>
      <c r="C102" s="8" t="s">
        <v>17</v>
      </c>
      <c r="D102" s="67">
        <v>15.18</v>
      </c>
      <c r="E102" s="9"/>
      <c r="F102" s="10"/>
      <c r="G102" s="11"/>
    </row>
    <row r="103" spans="1:7" s="1" customFormat="1" ht="45">
      <c r="A103" s="6" t="s">
        <v>575</v>
      </c>
      <c r="B103" s="7" t="s">
        <v>53</v>
      </c>
      <c r="C103" s="8" t="s">
        <v>18</v>
      </c>
      <c r="D103" s="67">
        <v>16.97</v>
      </c>
      <c r="E103" s="9"/>
      <c r="F103" s="10"/>
      <c r="G103" s="11"/>
    </row>
    <row r="104" spans="1:7" s="1" customFormat="1" ht="33.75">
      <c r="A104" s="6" t="s">
        <v>576</v>
      </c>
      <c r="B104" s="7" t="s">
        <v>27</v>
      </c>
      <c r="C104" s="8" t="s">
        <v>17</v>
      </c>
      <c r="D104" s="67">
        <v>10.210000000000001</v>
      </c>
      <c r="E104" s="9"/>
      <c r="F104" s="10"/>
      <c r="G104" s="11"/>
    </row>
    <row r="105" spans="1:7" s="1" customFormat="1" ht="56.25">
      <c r="A105" s="6" t="s">
        <v>577</v>
      </c>
      <c r="B105" s="7" t="s">
        <v>247</v>
      </c>
      <c r="C105" s="8" t="s">
        <v>18</v>
      </c>
      <c r="D105" s="67">
        <v>1.92</v>
      </c>
      <c r="E105" s="9"/>
      <c r="F105" s="10"/>
      <c r="G105" s="11"/>
    </row>
    <row r="106" spans="1:7" s="1" customFormat="1" ht="33.75">
      <c r="A106" s="6" t="s">
        <v>578</v>
      </c>
      <c r="B106" s="7" t="s">
        <v>419</v>
      </c>
      <c r="C106" s="8" t="s">
        <v>18</v>
      </c>
      <c r="D106" s="67">
        <v>9.76</v>
      </c>
      <c r="E106" s="9"/>
      <c r="F106" s="10"/>
      <c r="G106" s="11"/>
    </row>
    <row r="107" spans="1:7" s="1" customFormat="1" ht="33.75">
      <c r="A107" s="6" t="s">
        <v>579</v>
      </c>
      <c r="B107" s="7" t="s">
        <v>34</v>
      </c>
      <c r="C107" s="8" t="s">
        <v>17</v>
      </c>
      <c r="D107" s="67">
        <v>48</v>
      </c>
      <c r="E107" s="9"/>
      <c r="F107" s="10"/>
      <c r="G107" s="11"/>
    </row>
    <row r="108" spans="1:7" s="1" customFormat="1" ht="33.75">
      <c r="A108" s="6" t="s">
        <v>580</v>
      </c>
      <c r="B108" s="7" t="s">
        <v>420</v>
      </c>
      <c r="C108" s="8" t="s">
        <v>24</v>
      </c>
      <c r="D108" s="67">
        <v>55.25</v>
      </c>
      <c r="E108" s="9"/>
      <c r="F108" s="10"/>
      <c r="G108" s="11"/>
    </row>
    <row r="109" spans="1:7" s="1" customFormat="1" ht="33.75">
      <c r="A109" s="6" t="s">
        <v>581</v>
      </c>
      <c r="B109" s="7" t="s">
        <v>421</v>
      </c>
      <c r="C109" s="8" t="s">
        <v>24</v>
      </c>
      <c r="D109" s="67">
        <v>17.3</v>
      </c>
      <c r="E109" s="9"/>
      <c r="F109" s="10"/>
      <c r="G109" s="11"/>
    </row>
    <row r="110" spans="1:7" s="1" customFormat="1" ht="33.75">
      <c r="A110" s="6" t="s">
        <v>582</v>
      </c>
      <c r="B110" s="7" t="s">
        <v>35</v>
      </c>
      <c r="C110" s="8" t="s">
        <v>26</v>
      </c>
      <c r="D110" s="67">
        <v>518.44000000000005</v>
      </c>
      <c r="E110" s="9"/>
      <c r="F110" s="10"/>
      <c r="G110" s="11"/>
    </row>
    <row r="111" spans="1:7" s="1" customFormat="1" ht="22.5">
      <c r="A111" s="6" t="s">
        <v>583</v>
      </c>
      <c r="B111" s="7" t="s">
        <v>294</v>
      </c>
      <c r="C111" s="8" t="s">
        <v>18</v>
      </c>
      <c r="D111" s="67">
        <v>3.8</v>
      </c>
      <c r="E111" s="9"/>
      <c r="F111" s="10"/>
      <c r="G111" s="11"/>
    </row>
    <row r="112" spans="1:7" s="1" customFormat="1" ht="22.5">
      <c r="A112" s="6" t="s">
        <v>584</v>
      </c>
      <c r="B112" s="7" t="s">
        <v>45</v>
      </c>
      <c r="C112" s="8" t="s">
        <v>18</v>
      </c>
      <c r="D112" s="67">
        <v>1.56</v>
      </c>
      <c r="E112" s="9"/>
      <c r="F112" s="10"/>
      <c r="G112" s="11"/>
    </row>
    <row r="113" spans="1:7" s="1" customFormat="1" ht="56.25">
      <c r="A113" s="6" t="s">
        <v>585</v>
      </c>
      <c r="B113" s="7" t="s">
        <v>422</v>
      </c>
      <c r="C113" s="8" t="s">
        <v>17</v>
      </c>
      <c r="D113" s="67">
        <v>54.98</v>
      </c>
      <c r="E113" s="9"/>
      <c r="F113" s="10"/>
      <c r="G113" s="11"/>
    </row>
    <row r="114" spans="1:7" s="1" customFormat="1" ht="33.75">
      <c r="A114" s="6" t="s">
        <v>586</v>
      </c>
      <c r="B114" s="7" t="s">
        <v>423</v>
      </c>
      <c r="C114" s="8" t="s">
        <v>17</v>
      </c>
      <c r="D114" s="67">
        <v>11.64</v>
      </c>
      <c r="E114" s="9"/>
      <c r="F114" s="10"/>
      <c r="G114" s="11"/>
    </row>
    <row r="115" spans="1:7" s="1" customFormat="1" ht="33.75">
      <c r="A115" s="6" t="s">
        <v>587</v>
      </c>
      <c r="B115" s="7" t="s">
        <v>424</v>
      </c>
      <c r="C115" s="8" t="s">
        <v>17</v>
      </c>
      <c r="D115" s="67">
        <v>2.2999999999999998</v>
      </c>
      <c r="E115" s="9"/>
      <c r="F115" s="10"/>
      <c r="G115" s="11"/>
    </row>
    <row r="116" spans="1:7" s="1" customFormat="1" ht="45">
      <c r="A116" s="6" t="s">
        <v>588</v>
      </c>
      <c r="B116" s="7" t="s">
        <v>425</v>
      </c>
      <c r="C116" s="8" t="s">
        <v>18</v>
      </c>
      <c r="D116" s="67">
        <v>5.01</v>
      </c>
      <c r="E116" s="9"/>
      <c r="F116" s="10"/>
      <c r="G116" s="11"/>
    </row>
    <row r="117" spans="1:7" s="1" customFormat="1" ht="33.75">
      <c r="A117" s="6" t="s">
        <v>589</v>
      </c>
      <c r="B117" s="7" t="s">
        <v>426</v>
      </c>
      <c r="C117" s="8" t="s">
        <v>17</v>
      </c>
      <c r="D117" s="67">
        <v>15.18</v>
      </c>
      <c r="E117" s="9"/>
      <c r="F117" s="10"/>
      <c r="G117" s="11"/>
    </row>
    <row r="118" spans="1:7" s="1" customFormat="1" ht="33.75">
      <c r="A118" s="6" t="s">
        <v>590</v>
      </c>
      <c r="B118" s="7" t="s">
        <v>427</v>
      </c>
      <c r="C118" s="8" t="s">
        <v>18</v>
      </c>
      <c r="D118" s="67">
        <v>1.5</v>
      </c>
      <c r="E118" s="9"/>
      <c r="F118" s="10"/>
      <c r="G118" s="11"/>
    </row>
    <row r="119" spans="1:7" s="1" customFormat="1" ht="56.25">
      <c r="A119" s="6" t="s">
        <v>591</v>
      </c>
      <c r="B119" s="7" t="s">
        <v>428</v>
      </c>
      <c r="C119" s="8" t="s">
        <v>17</v>
      </c>
      <c r="D119" s="67">
        <v>8.1999999999999993</v>
      </c>
      <c r="E119" s="9"/>
      <c r="F119" s="10"/>
      <c r="G119" s="11"/>
    </row>
    <row r="120" spans="1:7" s="1" customFormat="1" ht="33.75">
      <c r="A120" s="6" t="s">
        <v>592</v>
      </c>
      <c r="B120" s="7" t="s">
        <v>429</v>
      </c>
      <c r="C120" s="8" t="s">
        <v>17</v>
      </c>
      <c r="D120" s="67">
        <v>110.4</v>
      </c>
      <c r="E120" s="9"/>
      <c r="F120" s="10"/>
      <c r="G120" s="11"/>
    </row>
    <row r="121" spans="1:7" s="1" customFormat="1" ht="33.75">
      <c r="A121" s="6" t="s">
        <v>593</v>
      </c>
      <c r="B121" s="7" t="s">
        <v>304</v>
      </c>
      <c r="C121" s="8" t="s">
        <v>24</v>
      </c>
      <c r="D121" s="67">
        <v>10.199999999999999</v>
      </c>
      <c r="E121" s="9"/>
      <c r="F121" s="10"/>
      <c r="G121" s="11"/>
    </row>
    <row r="122" spans="1:7" s="1" customFormat="1" ht="33.75">
      <c r="A122" s="6" t="s">
        <v>594</v>
      </c>
      <c r="B122" s="7" t="s">
        <v>235</v>
      </c>
      <c r="C122" s="8" t="s">
        <v>17</v>
      </c>
      <c r="D122" s="67">
        <v>37.78</v>
      </c>
      <c r="E122" s="9"/>
      <c r="F122" s="10"/>
      <c r="G122" s="11"/>
    </row>
    <row r="123" spans="1:7" s="1" customFormat="1" ht="33.75">
      <c r="A123" s="6" t="s">
        <v>595</v>
      </c>
      <c r="B123" s="7" t="s">
        <v>430</v>
      </c>
      <c r="C123" s="8" t="s">
        <v>17</v>
      </c>
      <c r="D123" s="67">
        <v>54.49</v>
      </c>
      <c r="E123" s="9"/>
      <c r="F123" s="10"/>
      <c r="G123" s="11"/>
    </row>
    <row r="124" spans="1:7" s="1" customFormat="1" ht="33.75">
      <c r="A124" s="6" t="s">
        <v>596</v>
      </c>
      <c r="B124" s="7" t="s">
        <v>431</v>
      </c>
      <c r="C124" s="8" t="s">
        <v>17</v>
      </c>
      <c r="D124" s="67">
        <v>20.7</v>
      </c>
      <c r="E124" s="9"/>
      <c r="F124" s="10"/>
      <c r="G124" s="11"/>
    </row>
    <row r="125" spans="1:7" s="1" customFormat="1" ht="33.75">
      <c r="A125" s="6" t="s">
        <v>597</v>
      </c>
      <c r="B125" s="7" t="s">
        <v>432</v>
      </c>
      <c r="C125" s="8" t="s">
        <v>17</v>
      </c>
      <c r="D125" s="67">
        <v>8.9499999999999993</v>
      </c>
      <c r="E125" s="9"/>
      <c r="F125" s="10"/>
      <c r="G125" s="11"/>
    </row>
    <row r="126" spans="1:7" s="1" customFormat="1" ht="33.75">
      <c r="A126" s="6" t="s">
        <v>598</v>
      </c>
      <c r="B126" s="7" t="s">
        <v>433</v>
      </c>
      <c r="C126" s="8" t="s">
        <v>17</v>
      </c>
      <c r="D126" s="67">
        <v>8.9499999999999993</v>
      </c>
      <c r="E126" s="9"/>
      <c r="F126" s="10"/>
      <c r="G126" s="11"/>
    </row>
    <row r="127" spans="1:7" s="1" customFormat="1" ht="78.75">
      <c r="A127" s="6" t="s">
        <v>599</v>
      </c>
      <c r="B127" s="7" t="s">
        <v>434</v>
      </c>
      <c r="C127" s="8" t="s">
        <v>157</v>
      </c>
      <c r="D127" s="67">
        <v>2</v>
      </c>
      <c r="E127" s="9"/>
      <c r="F127" s="10"/>
      <c r="G127" s="11"/>
    </row>
    <row r="128" spans="1:7" s="1" customFormat="1" ht="45">
      <c r="A128" s="6" t="s">
        <v>600</v>
      </c>
      <c r="B128" s="7" t="s">
        <v>435</v>
      </c>
      <c r="C128" s="8" t="s">
        <v>157</v>
      </c>
      <c r="D128" s="67">
        <v>3</v>
      </c>
      <c r="E128" s="9"/>
      <c r="F128" s="10"/>
      <c r="G128" s="11"/>
    </row>
    <row r="129" spans="1:7" s="1" customFormat="1" ht="67.5">
      <c r="A129" s="6" t="s">
        <v>601</v>
      </c>
      <c r="B129" s="7" t="s">
        <v>436</v>
      </c>
      <c r="C129" s="8" t="s">
        <v>17</v>
      </c>
      <c r="D129" s="67">
        <v>8.9499999999999993</v>
      </c>
      <c r="E129" s="9"/>
      <c r="F129" s="10"/>
      <c r="G129" s="11"/>
    </row>
    <row r="130" spans="1:7" s="1" customFormat="1" ht="56.25">
      <c r="A130" s="6" t="s">
        <v>602</v>
      </c>
      <c r="B130" s="7" t="s">
        <v>437</v>
      </c>
      <c r="C130" s="8" t="s">
        <v>18</v>
      </c>
      <c r="D130" s="67">
        <v>0.9</v>
      </c>
      <c r="E130" s="9"/>
      <c r="F130" s="10"/>
      <c r="G130" s="11"/>
    </row>
    <row r="131" spans="1:7" s="1" customFormat="1" ht="45">
      <c r="A131" s="6" t="s">
        <v>603</v>
      </c>
      <c r="B131" s="7" t="s">
        <v>438</v>
      </c>
      <c r="C131" s="8" t="s">
        <v>24</v>
      </c>
      <c r="D131" s="67">
        <v>12.72</v>
      </c>
      <c r="E131" s="9"/>
      <c r="F131" s="10"/>
      <c r="G131" s="11"/>
    </row>
    <row r="132" spans="1:7" s="1" customFormat="1" ht="101.25">
      <c r="A132" s="6" t="s">
        <v>604</v>
      </c>
      <c r="B132" s="7" t="s">
        <v>439</v>
      </c>
      <c r="C132" s="8" t="s">
        <v>17</v>
      </c>
      <c r="D132" s="67">
        <v>15.31</v>
      </c>
      <c r="E132" s="9"/>
      <c r="F132" s="10"/>
      <c r="G132" s="11"/>
    </row>
    <row r="133" spans="1:7" s="1" customFormat="1" ht="56.25">
      <c r="A133" s="6" t="s">
        <v>605</v>
      </c>
      <c r="B133" s="7" t="s">
        <v>440</v>
      </c>
      <c r="C133" s="8" t="s">
        <v>26</v>
      </c>
      <c r="D133" s="67">
        <v>20.27</v>
      </c>
      <c r="E133" s="9"/>
      <c r="F133" s="10"/>
      <c r="G133" s="11"/>
    </row>
    <row r="134" spans="1:7" s="1" customFormat="1" ht="78.75">
      <c r="A134" s="6" t="s">
        <v>606</v>
      </c>
      <c r="B134" s="7" t="s">
        <v>441</v>
      </c>
      <c r="C134" s="8" t="s">
        <v>26</v>
      </c>
      <c r="D134" s="67">
        <v>101.41</v>
      </c>
      <c r="E134" s="9"/>
      <c r="F134" s="10"/>
      <c r="G134" s="11"/>
    </row>
    <row r="135" spans="1:7" s="1" customFormat="1" ht="33.75">
      <c r="A135" s="6" t="s">
        <v>607</v>
      </c>
      <c r="B135" s="7" t="s">
        <v>442</v>
      </c>
      <c r="C135" s="8" t="s">
        <v>17</v>
      </c>
      <c r="D135" s="67">
        <v>3.87</v>
      </c>
      <c r="E135" s="9"/>
      <c r="F135" s="10"/>
      <c r="G135" s="11"/>
    </row>
    <row r="136" spans="1:7" s="1" customFormat="1" ht="78.75">
      <c r="A136" s="6" t="s">
        <v>608</v>
      </c>
      <c r="B136" s="7" t="s">
        <v>443</v>
      </c>
      <c r="C136" s="8" t="s">
        <v>26</v>
      </c>
      <c r="D136" s="67">
        <v>99.74</v>
      </c>
      <c r="E136" s="9"/>
      <c r="F136" s="10"/>
      <c r="G136" s="11"/>
    </row>
    <row r="137" spans="1:7" s="1" customFormat="1" ht="78.75">
      <c r="A137" s="6" t="s">
        <v>609</v>
      </c>
      <c r="B137" s="7" t="s">
        <v>444</v>
      </c>
      <c r="C137" s="8" t="s">
        <v>26</v>
      </c>
      <c r="D137" s="67">
        <v>284.22000000000003</v>
      </c>
      <c r="E137" s="9"/>
      <c r="F137" s="10"/>
      <c r="G137" s="11"/>
    </row>
    <row r="138" spans="1:7" s="1" customFormat="1" ht="33.75">
      <c r="A138" s="6" t="s">
        <v>610</v>
      </c>
      <c r="B138" s="7" t="s">
        <v>445</v>
      </c>
      <c r="C138" s="8" t="s">
        <v>25</v>
      </c>
      <c r="D138" s="67">
        <v>2</v>
      </c>
      <c r="E138" s="9"/>
      <c r="F138" s="10"/>
      <c r="G138" s="11"/>
    </row>
    <row r="139" spans="1:7" s="1" customFormat="1" ht="45">
      <c r="A139" s="6" t="s">
        <v>611</v>
      </c>
      <c r="B139" s="7" t="s">
        <v>446</v>
      </c>
      <c r="C139" s="8" t="s">
        <v>25</v>
      </c>
      <c r="D139" s="67">
        <v>1</v>
      </c>
      <c r="E139" s="9"/>
      <c r="F139" s="10"/>
      <c r="G139" s="11"/>
    </row>
    <row r="140" spans="1:7" s="1" customFormat="1" ht="45">
      <c r="A140" s="6" t="s">
        <v>612</v>
      </c>
      <c r="B140" s="7" t="s">
        <v>447</v>
      </c>
      <c r="C140" s="8" t="s">
        <v>25</v>
      </c>
      <c r="D140" s="67">
        <v>1</v>
      </c>
      <c r="E140" s="9"/>
      <c r="F140" s="10"/>
      <c r="G140" s="11"/>
    </row>
    <row r="141" spans="1:7" s="1" customFormat="1" ht="33.75">
      <c r="A141" s="6" t="s">
        <v>613</v>
      </c>
      <c r="B141" s="7" t="s">
        <v>448</v>
      </c>
      <c r="C141" s="8" t="s">
        <v>25</v>
      </c>
      <c r="D141" s="67">
        <v>1</v>
      </c>
      <c r="E141" s="9"/>
      <c r="F141" s="10"/>
      <c r="G141" s="11"/>
    </row>
    <row r="142" spans="1:7" s="1" customFormat="1" ht="22.5">
      <c r="A142" s="6" t="s">
        <v>614</v>
      </c>
      <c r="B142" s="7" t="s">
        <v>320</v>
      </c>
      <c r="C142" s="8" t="s">
        <v>25</v>
      </c>
      <c r="D142" s="67">
        <v>1</v>
      </c>
      <c r="E142" s="9"/>
      <c r="F142" s="10"/>
      <c r="G142" s="11"/>
    </row>
    <row r="143" spans="1:7" s="1" customFormat="1" ht="56.25">
      <c r="A143" s="6" t="s">
        <v>615</v>
      </c>
      <c r="B143" s="7" t="s">
        <v>318</v>
      </c>
      <c r="C143" s="8" t="s">
        <v>25</v>
      </c>
      <c r="D143" s="67">
        <v>1</v>
      </c>
      <c r="E143" s="9"/>
      <c r="F143" s="10"/>
      <c r="G143" s="11"/>
    </row>
    <row r="144" spans="1:7" s="1" customFormat="1" ht="33.75">
      <c r="A144" s="6" t="s">
        <v>616</v>
      </c>
      <c r="B144" s="7" t="s">
        <v>449</v>
      </c>
      <c r="C144" s="8" t="s">
        <v>25</v>
      </c>
      <c r="D144" s="67">
        <v>1</v>
      </c>
      <c r="E144" s="9"/>
      <c r="F144" s="10"/>
      <c r="G144" s="11"/>
    </row>
    <row r="145" spans="1:7" s="1" customFormat="1" ht="45">
      <c r="A145" s="6" t="s">
        <v>617</v>
      </c>
      <c r="B145" s="7" t="s">
        <v>450</v>
      </c>
      <c r="C145" s="8" t="s">
        <v>25</v>
      </c>
      <c r="D145" s="67">
        <v>1</v>
      </c>
      <c r="E145" s="9"/>
      <c r="F145" s="10"/>
      <c r="G145" s="11"/>
    </row>
    <row r="146" spans="1:7" s="1" customFormat="1" ht="22.5">
      <c r="A146" s="6" t="s">
        <v>618</v>
      </c>
      <c r="B146" s="7" t="s">
        <v>451</v>
      </c>
      <c r="C146" s="8" t="s">
        <v>25</v>
      </c>
      <c r="D146" s="67">
        <v>1</v>
      </c>
      <c r="E146" s="9"/>
      <c r="F146" s="10"/>
      <c r="G146" s="11"/>
    </row>
    <row r="147" spans="1:7" s="1" customFormat="1" ht="33.75">
      <c r="A147" s="6" t="s">
        <v>619</v>
      </c>
      <c r="B147" s="7" t="s">
        <v>93</v>
      </c>
      <c r="C147" s="8" t="s">
        <v>26</v>
      </c>
      <c r="D147" s="67">
        <v>363.53</v>
      </c>
      <c r="E147" s="9"/>
      <c r="F147" s="10"/>
      <c r="G147" s="11"/>
    </row>
    <row r="148" spans="1:7" s="1" customFormat="1" ht="33.75">
      <c r="A148" s="6" t="s">
        <v>620</v>
      </c>
      <c r="B148" s="7" t="s">
        <v>73</v>
      </c>
      <c r="C148" s="8" t="s">
        <v>18</v>
      </c>
      <c r="D148" s="67">
        <v>13.05</v>
      </c>
      <c r="E148" s="9"/>
      <c r="F148" s="10"/>
      <c r="G148" s="11"/>
    </row>
    <row r="149" spans="1:7" s="1" customFormat="1" ht="33.75">
      <c r="A149" s="6" t="s">
        <v>621</v>
      </c>
      <c r="B149" s="7" t="s">
        <v>74</v>
      </c>
      <c r="C149" s="8" t="s">
        <v>19</v>
      </c>
      <c r="D149" s="67">
        <v>195.75</v>
      </c>
      <c r="E149" s="9"/>
      <c r="F149" s="10"/>
      <c r="G149" s="11"/>
    </row>
    <row r="150" spans="1:7">
      <c r="A150" s="3" t="s">
        <v>58</v>
      </c>
      <c r="B150" s="17" t="s">
        <v>292</v>
      </c>
      <c r="C150" s="14"/>
      <c r="D150" s="15"/>
      <c r="E150" s="15"/>
      <c r="F150" s="15"/>
      <c r="G150" s="5">
        <f>ROUND(SUM(G151,G157,G164,G168,G173,),2)</f>
        <v>0</v>
      </c>
    </row>
    <row r="151" spans="1:7" s="1" customFormat="1">
      <c r="A151" s="18" t="s">
        <v>59</v>
      </c>
      <c r="B151" s="19" t="s">
        <v>30</v>
      </c>
      <c r="C151" s="20"/>
      <c r="D151" s="21"/>
      <c r="E151" s="66"/>
      <c r="F151" s="22"/>
      <c r="G151" s="66">
        <f>ROUND(SUM(G152:G156),2)</f>
        <v>0</v>
      </c>
    </row>
    <row r="152" spans="1:7" s="1" customFormat="1" ht="33.75">
      <c r="A152" s="6" t="s">
        <v>622</v>
      </c>
      <c r="B152" s="7" t="s">
        <v>75</v>
      </c>
      <c r="C152" s="8" t="s">
        <v>17</v>
      </c>
      <c r="D152" s="67">
        <v>1075.5899999999999</v>
      </c>
      <c r="E152" s="9"/>
      <c r="F152" s="10"/>
      <c r="G152" s="11"/>
    </row>
    <row r="153" spans="1:7" s="1" customFormat="1" ht="45">
      <c r="A153" s="6" t="s">
        <v>623</v>
      </c>
      <c r="B153" s="7" t="s">
        <v>53</v>
      </c>
      <c r="C153" s="8" t="s">
        <v>18</v>
      </c>
      <c r="D153" s="67">
        <v>273.83999999999997</v>
      </c>
      <c r="E153" s="9"/>
      <c r="F153" s="10"/>
      <c r="G153" s="11"/>
    </row>
    <row r="154" spans="1:7" s="1" customFormat="1" ht="56.25">
      <c r="A154" s="6" t="s">
        <v>624</v>
      </c>
      <c r="B154" s="7" t="s">
        <v>76</v>
      </c>
      <c r="C154" s="8" t="s">
        <v>18</v>
      </c>
      <c r="D154" s="67">
        <v>158.69</v>
      </c>
      <c r="E154" s="9"/>
      <c r="F154" s="10"/>
      <c r="G154" s="11"/>
    </row>
    <row r="155" spans="1:7" s="1" customFormat="1" ht="33.75">
      <c r="A155" s="6" t="s">
        <v>625</v>
      </c>
      <c r="B155" s="7" t="s">
        <v>73</v>
      </c>
      <c r="C155" s="8" t="s">
        <v>18</v>
      </c>
      <c r="D155" s="67">
        <v>273.83999999999997</v>
      </c>
      <c r="E155" s="9"/>
      <c r="F155" s="10"/>
      <c r="G155" s="11"/>
    </row>
    <row r="156" spans="1:7" s="1" customFormat="1" ht="33.75">
      <c r="A156" s="6" t="s">
        <v>626</v>
      </c>
      <c r="B156" s="7" t="s">
        <v>74</v>
      </c>
      <c r="C156" s="8" t="s">
        <v>19</v>
      </c>
      <c r="D156" s="67">
        <v>6572.16</v>
      </c>
      <c r="E156" s="9"/>
      <c r="F156" s="10"/>
      <c r="G156" s="11"/>
    </row>
    <row r="157" spans="1:7" s="1" customFormat="1">
      <c r="A157" s="18" t="s">
        <v>60</v>
      </c>
      <c r="B157" s="19" t="s">
        <v>67</v>
      </c>
      <c r="C157" s="20"/>
      <c r="D157" s="21"/>
      <c r="E157" s="66"/>
      <c r="F157" s="22"/>
      <c r="G157" s="66">
        <f>ROUND(SUM(G158:G163),2)</f>
        <v>0</v>
      </c>
    </row>
    <row r="158" spans="1:7" s="1" customFormat="1" ht="33.75">
      <c r="A158" s="6" t="s">
        <v>627</v>
      </c>
      <c r="B158" s="7" t="s">
        <v>27</v>
      </c>
      <c r="C158" s="8" t="s">
        <v>17</v>
      </c>
      <c r="D158" s="67">
        <v>3.03</v>
      </c>
      <c r="E158" s="9"/>
      <c r="F158" s="10"/>
      <c r="G158" s="11"/>
    </row>
    <row r="159" spans="1:7" s="1" customFormat="1" ht="33.75">
      <c r="A159" s="6" t="s">
        <v>628</v>
      </c>
      <c r="B159" s="7" t="s">
        <v>293</v>
      </c>
      <c r="C159" s="8" t="s">
        <v>17</v>
      </c>
      <c r="D159" s="67">
        <v>8.56</v>
      </c>
      <c r="E159" s="9"/>
      <c r="F159" s="10"/>
      <c r="G159" s="11"/>
    </row>
    <row r="160" spans="1:7" s="1" customFormat="1" ht="33.75">
      <c r="A160" s="6" t="s">
        <v>629</v>
      </c>
      <c r="B160" s="7" t="s">
        <v>34</v>
      </c>
      <c r="C160" s="8" t="s">
        <v>17</v>
      </c>
      <c r="D160" s="67">
        <v>11.34</v>
      </c>
      <c r="E160" s="9"/>
      <c r="F160" s="10"/>
      <c r="G160" s="11"/>
    </row>
    <row r="161" spans="1:7" s="1" customFormat="1" ht="33.75">
      <c r="A161" s="6" t="s">
        <v>630</v>
      </c>
      <c r="B161" s="7" t="s">
        <v>35</v>
      </c>
      <c r="C161" s="8" t="s">
        <v>26</v>
      </c>
      <c r="D161" s="67">
        <v>104.99</v>
      </c>
      <c r="E161" s="9"/>
      <c r="F161" s="10"/>
      <c r="G161" s="11"/>
    </row>
    <row r="162" spans="1:7" s="1" customFormat="1" ht="22.5">
      <c r="A162" s="6" t="s">
        <v>631</v>
      </c>
      <c r="B162" s="7" t="s">
        <v>294</v>
      </c>
      <c r="C162" s="8" t="s">
        <v>18</v>
      </c>
      <c r="D162" s="67">
        <v>0.36</v>
      </c>
      <c r="E162" s="9"/>
      <c r="F162" s="10"/>
      <c r="G162" s="11"/>
    </row>
    <row r="163" spans="1:7" s="1" customFormat="1" ht="22.5">
      <c r="A163" s="6" t="s">
        <v>632</v>
      </c>
      <c r="B163" s="7" t="s">
        <v>41</v>
      </c>
      <c r="C163" s="8" t="s">
        <v>18</v>
      </c>
      <c r="D163" s="67">
        <v>1.21</v>
      </c>
      <c r="E163" s="9"/>
      <c r="F163" s="10"/>
      <c r="G163" s="11"/>
    </row>
    <row r="164" spans="1:7" s="1" customFormat="1">
      <c r="A164" s="18" t="s">
        <v>61</v>
      </c>
      <c r="B164" s="19" t="s">
        <v>295</v>
      </c>
      <c r="C164" s="20"/>
      <c r="D164" s="21"/>
      <c r="E164" s="66"/>
      <c r="F164" s="22"/>
      <c r="G164" s="66">
        <f>ROUND(SUM(G165:G167),2)</f>
        <v>0</v>
      </c>
    </row>
    <row r="165" spans="1:7" s="1" customFormat="1" ht="67.5">
      <c r="A165" s="6" t="s">
        <v>633</v>
      </c>
      <c r="B165" s="7" t="s">
        <v>296</v>
      </c>
      <c r="C165" s="8" t="s">
        <v>24</v>
      </c>
      <c r="D165" s="67">
        <v>78.98</v>
      </c>
      <c r="E165" s="9"/>
      <c r="F165" s="10"/>
      <c r="G165" s="11"/>
    </row>
    <row r="166" spans="1:7" s="1" customFormat="1" ht="33.75">
      <c r="A166" s="6" t="s">
        <v>634</v>
      </c>
      <c r="B166" s="7" t="s">
        <v>35</v>
      </c>
      <c r="C166" s="8" t="s">
        <v>26</v>
      </c>
      <c r="D166" s="67">
        <v>254.93</v>
      </c>
      <c r="E166" s="9"/>
      <c r="F166" s="10"/>
      <c r="G166" s="11"/>
    </row>
    <row r="167" spans="1:7" s="1" customFormat="1" ht="33.75">
      <c r="A167" s="6" t="s">
        <v>635</v>
      </c>
      <c r="B167" s="7" t="s">
        <v>77</v>
      </c>
      <c r="C167" s="8" t="s">
        <v>17</v>
      </c>
      <c r="D167" s="67">
        <v>72.09</v>
      </c>
      <c r="E167" s="9"/>
      <c r="F167" s="10"/>
      <c r="G167" s="11"/>
    </row>
    <row r="168" spans="1:7" s="1" customFormat="1">
      <c r="A168" s="18" t="s">
        <v>334</v>
      </c>
      <c r="B168" s="19" t="s">
        <v>297</v>
      </c>
      <c r="C168" s="20"/>
      <c r="D168" s="21"/>
      <c r="E168" s="66"/>
      <c r="F168" s="22"/>
      <c r="G168" s="66">
        <f>ROUND(SUM(G169:G172),2)</f>
        <v>0</v>
      </c>
    </row>
    <row r="169" spans="1:7" s="1" customFormat="1" ht="45">
      <c r="A169" s="6" t="s">
        <v>636</v>
      </c>
      <c r="B169" s="7" t="s">
        <v>266</v>
      </c>
      <c r="C169" s="8" t="s">
        <v>24</v>
      </c>
      <c r="D169" s="67">
        <v>117.68</v>
      </c>
      <c r="E169" s="9"/>
      <c r="F169" s="10"/>
      <c r="G169" s="11"/>
    </row>
    <row r="170" spans="1:7" s="1" customFormat="1" ht="45">
      <c r="A170" s="6" t="s">
        <v>637</v>
      </c>
      <c r="B170" s="7" t="s">
        <v>298</v>
      </c>
      <c r="C170" s="8" t="s">
        <v>17</v>
      </c>
      <c r="D170" s="67">
        <v>1037.72</v>
      </c>
      <c r="E170" s="9"/>
      <c r="F170" s="10"/>
      <c r="G170" s="11"/>
    </row>
    <row r="171" spans="1:7" s="1" customFormat="1" ht="22.5">
      <c r="A171" s="6" t="s">
        <v>638</v>
      </c>
      <c r="B171" s="7" t="s">
        <v>78</v>
      </c>
      <c r="C171" s="8" t="s">
        <v>24</v>
      </c>
      <c r="D171" s="67">
        <v>284.47000000000003</v>
      </c>
      <c r="E171" s="9"/>
      <c r="F171" s="10"/>
      <c r="G171" s="11"/>
    </row>
    <row r="172" spans="1:7" s="1" customFormat="1" ht="45">
      <c r="A172" s="6" t="s">
        <v>639</v>
      </c>
      <c r="B172" s="7" t="s">
        <v>79</v>
      </c>
      <c r="C172" s="8" t="s">
        <v>24</v>
      </c>
      <c r="D172" s="67">
        <v>284.47000000000003</v>
      </c>
      <c r="E172" s="9"/>
      <c r="F172" s="10"/>
      <c r="G172" s="11"/>
    </row>
    <row r="173" spans="1:7" s="1" customFormat="1">
      <c r="A173" s="18" t="s">
        <v>335</v>
      </c>
      <c r="B173" s="19" t="s">
        <v>48</v>
      </c>
      <c r="C173" s="20"/>
      <c r="D173" s="21"/>
      <c r="E173" s="62"/>
      <c r="F173" s="22"/>
      <c r="G173" s="62">
        <f>ROUND(SUM(G174),2)</f>
        <v>0</v>
      </c>
    </row>
    <row r="174" spans="1:7" s="1" customFormat="1" ht="33.75">
      <c r="A174" s="6" t="s">
        <v>640</v>
      </c>
      <c r="B174" s="7" t="s">
        <v>299</v>
      </c>
      <c r="C174" s="8" t="s">
        <v>25</v>
      </c>
      <c r="D174" s="67">
        <v>21</v>
      </c>
      <c r="E174" s="9"/>
      <c r="F174" s="10"/>
      <c r="G174" s="63"/>
    </row>
    <row r="175" spans="1:7">
      <c r="A175" s="3" t="s">
        <v>336</v>
      </c>
      <c r="B175" s="17" t="s">
        <v>300</v>
      </c>
      <c r="C175" s="14"/>
      <c r="D175" s="15"/>
      <c r="E175" s="15"/>
      <c r="F175" s="15"/>
      <c r="G175" s="5">
        <f>ROUND(SUM(G176,G183,G196,G201),2)</f>
        <v>0</v>
      </c>
    </row>
    <row r="176" spans="1:7" s="1" customFormat="1">
      <c r="A176" s="18" t="s">
        <v>337</v>
      </c>
      <c r="B176" s="19" t="s">
        <v>30</v>
      </c>
      <c r="C176" s="20"/>
      <c r="D176" s="21"/>
      <c r="E176" s="66"/>
      <c r="F176" s="22"/>
      <c r="G176" s="66">
        <f>ROUND(SUM(G177:G182),2)</f>
        <v>0</v>
      </c>
    </row>
    <row r="177" spans="1:7" s="1" customFormat="1" ht="33.75">
      <c r="A177" s="6" t="s">
        <v>641</v>
      </c>
      <c r="B177" s="7" t="s">
        <v>75</v>
      </c>
      <c r="C177" s="8" t="s">
        <v>17</v>
      </c>
      <c r="D177" s="67">
        <v>36.6</v>
      </c>
      <c r="E177" s="9"/>
      <c r="F177" s="10"/>
      <c r="G177" s="11"/>
    </row>
    <row r="178" spans="1:7" s="1" customFormat="1" ht="45">
      <c r="A178" s="6" t="s">
        <v>642</v>
      </c>
      <c r="B178" s="7" t="s">
        <v>53</v>
      </c>
      <c r="C178" s="8" t="s">
        <v>18</v>
      </c>
      <c r="D178" s="67">
        <v>9.4700000000000006</v>
      </c>
      <c r="E178" s="9"/>
      <c r="F178" s="10"/>
      <c r="G178" s="11"/>
    </row>
    <row r="179" spans="1:7" s="1" customFormat="1" ht="45">
      <c r="A179" s="6" t="s">
        <v>643</v>
      </c>
      <c r="B179" s="7" t="s">
        <v>166</v>
      </c>
      <c r="C179" s="8" t="s">
        <v>18</v>
      </c>
      <c r="D179" s="67">
        <v>5.56</v>
      </c>
      <c r="E179" s="9"/>
      <c r="F179" s="10"/>
      <c r="G179" s="11"/>
    </row>
    <row r="180" spans="1:7" s="1" customFormat="1" ht="56.25">
      <c r="A180" s="6" t="s">
        <v>644</v>
      </c>
      <c r="B180" s="7" t="s">
        <v>76</v>
      </c>
      <c r="C180" s="8" t="s">
        <v>18</v>
      </c>
      <c r="D180" s="67">
        <v>6.41</v>
      </c>
      <c r="E180" s="9"/>
      <c r="F180" s="10"/>
      <c r="G180" s="11"/>
    </row>
    <row r="181" spans="1:7" s="1" customFormat="1" ht="33.75">
      <c r="A181" s="6" t="s">
        <v>645</v>
      </c>
      <c r="B181" s="7" t="s">
        <v>73</v>
      </c>
      <c r="C181" s="8" t="s">
        <v>18</v>
      </c>
      <c r="D181" s="67">
        <v>3.91</v>
      </c>
      <c r="E181" s="9"/>
      <c r="F181" s="10"/>
      <c r="G181" s="11"/>
    </row>
    <row r="182" spans="1:7" s="1" customFormat="1" ht="33.75">
      <c r="A182" s="6" t="s">
        <v>646</v>
      </c>
      <c r="B182" s="7" t="s">
        <v>74</v>
      </c>
      <c r="C182" s="8" t="s">
        <v>19</v>
      </c>
      <c r="D182" s="67">
        <v>93.84</v>
      </c>
      <c r="E182" s="9"/>
      <c r="F182" s="10"/>
      <c r="G182" s="11"/>
    </row>
    <row r="183" spans="1:7" s="1" customFormat="1">
      <c r="A183" s="18" t="s">
        <v>338</v>
      </c>
      <c r="B183" s="19" t="s">
        <v>301</v>
      </c>
      <c r="C183" s="20"/>
      <c r="D183" s="21"/>
      <c r="E183" s="66"/>
      <c r="F183" s="22"/>
      <c r="G183" s="66">
        <f>ROUND(SUM(G184:G195),2)</f>
        <v>0</v>
      </c>
    </row>
    <row r="184" spans="1:7" s="1" customFormat="1" ht="33.75">
      <c r="A184" s="6" t="s">
        <v>647</v>
      </c>
      <c r="B184" s="7" t="s">
        <v>27</v>
      </c>
      <c r="C184" s="8" t="s">
        <v>17</v>
      </c>
      <c r="D184" s="67">
        <v>12.22</v>
      </c>
      <c r="E184" s="9"/>
      <c r="F184" s="10"/>
      <c r="G184" s="11"/>
    </row>
    <row r="185" spans="1:7" s="1" customFormat="1" ht="33.75">
      <c r="A185" s="6" t="s">
        <v>648</v>
      </c>
      <c r="B185" s="7" t="s">
        <v>293</v>
      </c>
      <c r="C185" s="8" t="s">
        <v>17</v>
      </c>
      <c r="D185" s="67">
        <v>21.58</v>
      </c>
      <c r="E185" s="9"/>
      <c r="F185" s="10"/>
      <c r="G185" s="11"/>
    </row>
    <row r="186" spans="1:7" s="1" customFormat="1" ht="33.75">
      <c r="A186" s="6" t="s">
        <v>649</v>
      </c>
      <c r="B186" s="7" t="s">
        <v>302</v>
      </c>
      <c r="C186" s="8" t="s">
        <v>17</v>
      </c>
      <c r="D186" s="67">
        <v>7.53</v>
      </c>
      <c r="E186" s="9"/>
      <c r="F186" s="10"/>
      <c r="G186" s="11"/>
    </row>
    <row r="187" spans="1:7" s="1" customFormat="1" ht="33.75">
      <c r="A187" s="6" t="s">
        <v>650</v>
      </c>
      <c r="B187" s="7" t="s">
        <v>34</v>
      </c>
      <c r="C187" s="8" t="s">
        <v>17</v>
      </c>
      <c r="D187" s="67">
        <v>50.95</v>
      </c>
      <c r="E187" s="9"/>
      <c r="F187" s="10"/>
      <c r="G187" s="11"/>
    </row>
    <row r="188" spans="1:7" s="1" customFormat="1" ht="33.75">
      <c r="A188" s="6" t="s">
        <v>651</v>
      </c>
      <c r="B188" s="7" t="s">
        <v>35</v>
      </c>
      <c r="C188" s="8" t="s">
        <v>26</v>
      </c>
      <c r="D188" s="67">
        <v>455.88</v>
      </c>
      <c r="E188" s="9"/>
      <c r="F188" s="10"/>
      <c r="G188" s="11"/>
    </row>
    <row r="189" spans="1:7" s="1" customFormat="1" ht="22.5">
      <c r="A189" s="6" t="s">
        <v>652</v>
      </c>
      <c r="B189" s="7" t="s">
        <v>294</v>
      </c>
      <c r="C189" s="8" t="s">
        <v>18</v>
      </c>
      <c r="D189" s="67">
        <v>0.93</v>
      </c>
      <c r="E189" s="9"/>
      <c r="F189" s="10"/>
      <c r="G189" s="11"/>
    </row>
    <row r="190" spans="1:7" s="1" customFormat="1" ht="22.5">
      <c r="A190" s="6" t="s">
        <v>653</v>
      </c>
      <c r="B190" s="7" t="s">
        <v>41</v>
      </c>
      <c r="C190" s="8" t="s">
        <v>18</v>
      </c>
      <c r="D190" s="67">
        <v>4.79</v>
      </c>
      <c r="E190" s="9"/>
      <c r="F190" s="10"/>
      <c r="G190" s="11"/>
    </row>
    <row r="191" spans="1:7" s="1" customFormat="1" ht="33.75">
      <c r="A191" s="6" t="s">
        <v>654</v>
      </c>
      <c r="B191" s="7" t="s">
        <v>303</v>
      </c>
      <c r="C191" s="8" t="s">
        <v>17</v>
      </c>
      <c r="D191" s="67">
        <v>31.2</v>
      </c>
      <c r="E191" s="9"/>
      <c r="F191" s="10"/>
      <c r="G191" s="11"/>
    </row>
    <row r="192" spans="1:7" s="1" customFormat="1" ht="45">
      <c r="A192" s="6" t="s">
        <v>655</v>
      </c>
      <c r="B192" s="7" t="s">
        <v>256</v>
      </c>
      <c r="C192" s="8" t="s">
        <v>17</v>
      </c>
      <c r="D192" s="67">
        <v>31.2</v>
      </c>
      <c r="E192" s="9"/>
      <c r="F192" s="10"/>
      <c r="G192" s="11"/>
    </row>
    <row r="193" spans="1:7" s="1" customFormat="1" ht="33.75">
      <c r="A193" s="6" t="s">
        <v>656</v>
      </c>
      <c r="B193" s="7" t="s">
        <v>304</v>
      </c>
      <c r="C193" s="8" t="s">
        <v>24</v>
      </c>
      <c r="D193" s="67">
        <v>19.55</v>
      </c>
      <c r="E193" s="9"/>
      <c r="F193" s="10"/>
      <c r="G193" s="11"/>
    </row>
    <row r="194" spans="1:7" s="1" customFormat="1" ht="33.75">
      <c r="A194" s="6" t="s">
        <v>657</v>
      </c>
      <c r="B194" s="7" t="s">
        <v>305</v>
      </c>
      <c r="C194" s="8" t="s">
        <v>24</v>
      </c>
      <c r="D194" s="67">
        <v>34.61</v>
      </c>
      <c r="E194" s="9"/>
      <c r="F194" s="10"/>
      <c r="G194" s="11"/>
    </row>
    <row r="195" spans="1:7" s="1" customFormat="1" ht="33.75">
      <c r="A195" s="6" t="s">
        <v>658</v>
      </c>
      <c r="B195" s="7" t="s">
        <v>218</v>
      </c>
      <c r="C195" s="8" t="s">
        <v>24</v>
      </c>
      <c r="D195" s="67">
        <v>3.63</v>
      </c>
      <c r="E195" s="9"/>
      <c r="F195" s="10"/>
      <c r="G195" s="11"/>
    </row>
    <row r="196" spans="1:7" s="1" customFormat="1">
      <c r="A196" s="18" t="s">
        <v>339</v>
      </c>
      <c r="B196" s="19" t="s">
        <v>297</v>
      </c>
      <c r="C196" s="20"/>
      <c r="D196" s="21"/>
      <c r="E196" s="66"/>
      <c r="F196" s="22"/>
      <c r="G196" s="66">
        <f>ROUND(SUM(G197:G200),2)</f>
        <v>0</v>
      </c>
    </row>
    <row r="197" spans="1:7" s="1" customFormat="1" ht="56.25">
      <c r="A197" s="6" t="s">
        <v>659</v>
      </c>
      <c r="B197" s="7" t="s">
        <v>306</v>
      </c>
      <c r="C197" s="8" t="s">
        <v>17</v>
      </c>
      <c r="D197" s="67">
        <v>33.229999999999997</v>
      </c>
      <c r="E197" s="9"/>
      <c r="F197" s="10"/>
      <c r="G197" s="11"/>
    </row>
    <row r="198" spans="1:7" s="1" customFormat="1" ht="56.25">
      <c r="A198" s="6" t="s">
        <v>660</v>
      </c>
      <c r="B198" s="7" t="s">
        <v>307</v>
      </c>
      <c r="C198" s="8" t="s">
        <v>17</v>
      </c>
      <c r="D198" s="67">
        <v>3.37</v>
      </c>
      <c r="E198" s="9"/>
      <c r="F198" s="10"/>
      <c r="G198" s="11"/>
    </row>
    <row r="199" spans="1:7" s="1" customFormat="1" ht="22.5">
      <c r="A199" s="6" t="s">
        <v>661</v>
      </c>
      <c r="B199" s="7" t="s">
        <v>78</v>
      </c>
      <c r="C199" s="8" t="s">
        <v>24</v>
      </c>
      <c r="D199" s="67">
        <v>17.03</v>
      </c>
      <c r="E199" s="9"/>
      <c r="F199" s="10"/>
      <c r="G199" s="11"/>
    </row>
    <row r="200" spans="1:7" s="1" customFormat="1" ht="45">
      <c r="A200" s="6" t="s">
        <v>662</v>
      </c>
      <c r="B200" s="7" t="s">
        <v>79</v>
      </c>
      <c r="C200" s="8" t="s">
        <v>24</v>
      </c>
      <c r="D200" s="67">
        <v>17.03</v>
      </c>
      <c r="E200" s="9"/>
      <c r="F200" s="10"/>
      <c r="G200" s="11"/>
    </row>
    <row r="201" spans="1:7" s="1" customFormat="1">
      <c r="A201" s="18" t="s">
        <v>340</v>
      </c>
      <c r="B201" s="19" t="s">
        <v>308</v>
      </c>
      <c r="C201" s="20"/>
      <c r="D201" s="21"/>
      <c r="E201" s="66"/>
      <c r="F201" s="22"/>
      <c r="G201" s="66">
        <f>ROUND(SUM(G202),2)</f>
        <v>0</v>
      </c>
    </row>
    <row r="202" spans="1:7" s="1" customFormat="1" ht="67.5">
      <c r="A202" s="6" t="s">
        <v>663</v>
      </c>
      <c r="B202" s="7" t="s">
        <v>309</v>
      </c>
      <c r="C202" s="8" t="s">
        <v>26</v>
      </c>
      <c r="D202" s="67">
        <v>2468.1999999999998</v>
      </c>
      <c r="E202" s="9"/>
      <c r="F202" s="10"/>
      <c r="G202" s="11"/>
    </row>
    <row r="203" spans="1:7" s="1" customFormat="1">
      <c r="A203" s="3" t="s">
        <v>341</v>
      </c>
      <c r="B203" s="17" t="s">
        <v>94</v>
      </c>
      <c r="C203" s="14"/>
      <c r="D203" s="15"/>
      <c r="E203" s="15"/>
      <c r="F203" s="15"/>
      <c r="G203" s="61">
        <f>ROUND(SUM(G204,G209,G218),2)</f>
        <v>0</v>
      </c>
    </row>
    <row r="204" spans="1:7" s="1" customFormat="1">
      <c r="A204" s="18" t="s">
        <v>342</v>
      </c>
      <c r="B204" s="19" t="s">
        <v>30</v>
      </c>
      <c r="C204" s="20"/>
      <c r="D204" s="21"/>
      <c r="E204" s="62"/>
      <c r="F204" s="22"/>
      <c r="G204" s="62">
        <f>ROUND(SUM(G205:G208),2)</f>
        <v>0</v>
      </c>
    </row>
    <row r="205" spans="1:7" s="1" customFormat="1" ht="33.75">
      <c r="A205" s="6" t="s">
        <v>664</v>
      </c>
      <c r="B205" s="73" t="s">
        <v>75</v>
      </c>
      <c r="C205" s="74" t="s">
        <v>17</v>
      </c>
      <c r="D205" s="75">
        <v>71.569999999999993</v>
      </c>
      <c r="E205" s="9"/>
      <c r="F205" s="16"/>
      <c r="G205" s="63"/>
    </row>
    <row r="206" spans="1:7" s="1" customFormat="1" ht="45">
      <c r="A206" s="6" t="s">
        <v>665</v>
      </c>
      <c r="B206" s="73" t="s">
        <v>54</v>
      </c>
      <c r="C206" s="74" t="s">
        <v>18</v>
      </c>
      <c r="D206" s="75">
        <v>14.58</v>
      </c>
      <c r="E206" s="9"/>
      <c r="F206" s="16"/>
      <c r="G206" s="63"/>
    </row>
    <row r="207" spans="1:7" s="1" customFormat="1" ht="33.75">
      <c r="A207" s="6" t="s">
        <v>666</v>
      </c>
      <c r="B207" s="73" t="s">
        <v>73</v>
      </c>
      <c r="C207" s="74" t="s">
        <v>18</v>
      </c>
      <c r="D207" s="75">
        <v>14.58</v>
      </c>
      <c r="E207" s="9"/>
      <c r="F207" s="12"/>
      <c r="G207" s="63"/>
    </row>
    <row r="208" spans="1:7" s="1" customFormat="1" ht="33.75">
      <c r="A208" s="6" t="s">
        <v>667</v>
      </c>
      <c r="B208" s="73" t="s">
        <v>74</v>
      </c>
      <c r="C208" s="74" t="s">
        <v>19</v>
      </c>
      <c r="D208" s="75">
        <v>349.92</v>
      </c>
      <c r="E208" s="9"/>
      <c r="F208" s="10"/>
      <c r="G208" s="63"/>
    </row>
    <row r="209" spans="1:7" s="1" customFormat="1">
      <c r="A209" s="18" t="s">
        <v>343</v>
      </c>
      <c r="B209" s="19" t="s">
        <v>95</v>
      </c>
      <c r="C209" s="20"/>
      <c r="D209" s="21"/>
      <c r="E209" s="62"/>
      <c r="F209" s="22"/>
      <c r="G209" s="62">
        <f>ROUND(SUM(G210:G217),2)</f>
        <v>0</v>
      </c>
    </row>
    <row r="210" spans="1:7" s="1" customFormat="1" ht="33.75">
      <c r="A210" s="6" t="s">
        <v>668</v>
      </c>
      <c r="B210" s="73" t="s">
        <v>27</v>
      </c>
      <c r="C210" s="74" t="s">
        <v>17</v>
      </c>
      <c r="D210" s="75">
        <v>71.569999999999993</v>
      </c>
      <c r="E210" s="9"/>
      <c r="F210" s="10"/>
      <c r="G210" s="63"/>
    </row>
    <row r="211" spans="1:7" s="1" customFormat="1" ht="33.75">
      <c r="A211" s="6" t="s">
        <v>669</v>
      </c>
      <c r="B211" s="73" t="s">
        <v>34</v>
      </c>
      <c r="C211" s="74" t="s">
        <v>17</v>
      </c>
      <c r="D211" s="75">
        <v>58.06</v>
      </c>
      <c r="E211" s="9"/>
      <c r="F211" s="10"/>
      <c r="G211" s="63"/>
    </row>
    <row r="212" spans="1:7" s="1" customFormat="1" ht="22.5">
      <c r="A212" s="6" t="s">
        <v>670</v>
      </c>
      <c r="B212" s="73" t="s">
        <v>41</v>
      </c>
      <c r="C212" s="74" t="s">
        <v>18</v>
      </c>
      <c r="D212" s="75">
        <v>5.81</v>
      </c>
      <c r="E212" s="9"/>
      <c r="F212" s="10"/>
      <c r="G212" s="63"/>
    </row>
    <row r="213" spans="1:7" s="1" customFormat="1" ht="33.75">
      <c r="A213" s="6" t="s">
        <v>671</v>
      </c>
      <c r="B213" s="73" t="s">
        <v>96</v>
      </c>
      <c r="C213" s="74" t="s">
        <v>18</v>
      </c>
      <c r="D213" s="75">
        <v>21.47</v>
      </c>
      <c r="E213" s="9"/>
      <c r="F213" s="10"/>
      <c r="G213" s="63"/>
    </row>
    <row r="214" spans="1:7" s="1" customFormat="1" ht="33.75">
      <c r="A214" s="6" t="s">
        <v>672</v>
      </c>
      <c r="B214" s="73" t="s">
        <v>97</v>
      </c>
      <c r="C214" s="74" t="s">
        <v>18</v>
      </c>
      <c r="D214" s="75">
        <v>14.94</v>
      </c>
      <c r="E214" s="9"/>
      <c r="F214" s="10"/>
      <c r="G214" s="63"/>
    </row>
    <row r="215" spans="1:7" s="1" customFormat="1" ht="33.75">
      <c r="A215" s="6" t="s">
        <v>673</v>
      </c>
      <c r="B215" s="73" t="s">
        <v>106</v>
      </c>
      <c r="C215" s="74" t="s">
        <v>18</v>
      </c>
      <c r="D215" s="75">
        <v>13.69</v>
      </c>
      <c r="E215" s="9"/>
      <c r="F215" s="10"/>
      <c r="G215" s="63"/>
    </row>
    <row r="216" spans="1:7" s="1" customFormat="1" ht="22.5">
      <c r="A216" s="6" t="s">
        <v>674</v>
      </c>
      <c r="B216" s="73" t="s">
        <v>98</v>
      </c>
      <c r="C216" s="74" t="s">
        <v>17</v>
      </c>
      <c r="D216" s="75">
        <v>108.93</v>
      </c>
      <c r="E216" s="9"/>
      <c r="F216" s="10"/>
      <c r="G216" s="63"/>
    </row>
    <row r="217" spans="1:7" s="1" customFormat="1" ht="45">
      <c r="A217" s="6" t="s">
        <v>675</v>
      </c>
      <c r="B217" s="73" t="s">
        <v>99</v>
      </c>
      <c r="C217" s="74" t="s">
        <v>24</v>
      </c>
      <c r="D217" s="75">
        <v>165.68</v>
      </c>
      <c r="E217" s="9"/>
      <c r="F217" s="10"/>
      <c r="G217" s="63"/>
    </row>
    <row r="218" spans="1:7" s="1" customFormat="1">
      <c r="A218" s="18" t="s">
        <v>344</v>
      </c>
      <c r="B218" s="19" t="s">
        <v>100</v>
      </c>
      <c r="C218" s="20"/>
      <c r="D218" s="21"/>
      <c r="E218" s="62"/>
      <c r="F218" s="22"/>
      <c r="G218" s="62">
        <f>ROUND(SUM(G219:G220),2)</f>
        <v>0</v>
      </c>
    </row>
    <row r="219" spans="1:7" s="1" customFormat="1" ht="56.25">
      <c r="A219" s="6" t="s">
        <v>676</v>
      </c>
      <c r="B219" s="73" t="s">
        <v>101</v>
      </c>
      <c r="C219" s="74" t="s">
        <v>26</v>
      </c>
      <c r="D219" s="75">
        <v>19611.830000000002</v>
      </c>
      <c r="E219" s="9"/>
      <c r="F219" s="16"/>
      <c r="G219" s="63"/>
    </row>
    <row r="220" spans="1:7" s="1" customFormat="1" ht="33.75">
      <c r="A220" s="6" t="s">
        <v>677</v>
      </c>
      <c r="B220" s="73" t="s">
        <v>93</v>
      </c>
      <c r="C220" s="74" t="s">
        <v>26</v>
      </c>
      <c r="D220" s="75">
        <v>19611.830000000002</v>
      </c>
      <c r="E220" s="9"/>
      <c r="F220" s="16"/>
      <c r="G220" s="63"/>
    </row>
    <row r="221" spans="1:7" s="1" customFormat="1">
      <c r="A221" s="3" t="s">
        <v>345</v>
      </c>
      <c r="B221" s="17" t="s">
        <v>119</v>
      </c>
      <c r="C221" s="14"/>
      <c r="D221" s="15"/>
      <c r="E221" s="15"/>
      <c r="F221" s="15"/>
      <c r="G221" s="5">
        <f>ROUND(SUM(G222,G228,G233),2)</f>
        <v>0</v>
      </c>
    </row>
    <row r="222" spans="1:7" s="1" customFormat="1">
      <c r="A222" s="18" t="s">
        <v>346</v>
      </c>
      <c r="B222" s="19" t="s">
        <v>30</v>
      </c>
      <c r="C222" s="20"/>
      <c r="D222" s="21"/>
      <c r="E222" s="66"/>
      <c r="F222" s="22"/>
      <c r="G222" s="66">
        <f>ROUND(SUM(G223:G227),2)</f>
        <v>0</v>
      </c>
    </row>
    <row r="223" spans="1:7" s="1" customFormat="1" ht="33.75">
      <c r="A223" s="6" t="s">
        <v>678</v>
      </c>
      <c r="B223" s="73" t="s">
        <v>75</v>
      </c>
      <c r="C223" s="74" t="s">
        <v>17</v>
      </c>
      <c r="D223" s="75">
        <v>122.15</v>
      </c>
      <c r="E223" s="9"/>
      <c r="F223" s="16"/>
      <c r="G223" s="11"/>
    </row>
    <row r="224" spans="1:7" s="1" customFormat="1" ht="45">
      <c r="A224" s="6" t="s">
        <v>679</v>
      </c>
      <c r="B224" s="73" t="s">
        <v>54</v>
      </c>
      <c r="C224" s="74" t="s">
        <v>18</v>
      </c>
      <c r="D224" s="75">
        <v>142.51</v>
      </c>
      <c r="E224" s="9"/>
      <c r="F224" s="16"/>
      <c r="G224" s="11"/>
    </row>
    <row r="225" spans="1:7" s="1" customFormat="1" ht="45">
      <c r="A225" s="6" t="s">
        <v>680</v>
      </c>
      <c r="B225" s="73" t="s">
        <v>166</v>
      </c>
      <c r="C225" s="74" t="s">
        <v>18</v>
      </c>
      <c r="D225" s="75">
        <v>20.36</v>
      </c>
      <c r="E225" s="9"/>
      <c r="F225" s="10"/>
      <c r="G225" s="11"/>
    </row>
    <row r="226" spans="1:7" s="1" customFormat="1" ht="33.75">
      <c r="A226" s="6" t="s">
        <v>681</v>
      </c>
      <c r="B226" s="73" t="s">
        <v>73</v>
      </c>
      <c r="C226" s="74" t="s">
        <v>18</v>
      </c>
      <c r="D226" s="75">
        <v>122.14999999999999</v>
      </c>
      <c r="E226" s="9"/>
      <c r="F226" s="12"/>
      <c r="G226" s="11"/>
    </row>
    <row r="227" spans="1:7" s="1" customFormat="1" ht="33.75">
      <c r="A227" s="6" t="s">
        <v>682</v>
      </c>
      <c r="B227" s="73" t="s">
        <v>74</v>
      </c>
      <c r="C227" s="74" t="s">
        <v>19</v>
      </c>
      <c r="D227" s="75">
        <v>2931.6</v>
      </c>
      <c r="E227" s="9"/>
      <c r="F227" s="10"/>
      <c r="G227" s="11"/>
    </row>
    <row r="228" spans="1:7" s="1" customFormat="1">
      <c r="A228" s="18" t="s">
        <v>347</v>
      </c>
      <c r="B228" s="19" t="s">
        <v>116</v>
      </c>
      <c r="C228" s="20"/>
      <c r="D228" s="21"/>
      <c r="E228" s="66"/>
      <c r="F228" s="22"/>
      <c r="G228" s="66">
        <f>ROUND(SUM(G229:G232),2)</f>
        <v>0</v>
      </c>
    </row>
    <row r="229" spans="1:7" s="1" customFormat="1" ht="33.75">
      <c r="A229" s="6" t="s">
        <v>683</v>
      </c>
      <c r="B229" s="73" t="s">
        <v>36</v>
      </c>
      <c r="C229" s="74" t="s">
        <v>17</v>
      </c>
      <c r="D229" s="75">
        <v>66.36</v>
      </c>
      <c r="E229" s="9"/>
      <c r="F229" s="16"/>
      <c r="G229" s="11"/>
    </row>
    <row r="230" spans="1:7" s="1" customFormat="1" ht="33.75">
      <c r="A230" s="6" t="s">
        <v>684</v>
      </c>
      <c r="B230" s="73" t="s">
        <v>35</v>
      </c>
      <c r="C230" s="74" t="s">
        <v>26</v>
      </c>
      <c r="D230" s="75">
        <v>236.89</v>
      </c>
      <c r="E230" s="9"/>
      <c r="F230" s="10"/>
      <c r="G230" s="11"/>
    </row>
    <row r="231" spans="1:7" s="1" customFormat="1" ht="22.5">
      <c r="A231" s="6" t="s">
        <v>685</v>
      </c>
      <c r="B231" s="73" t="s">
        <v>41</v>
      </c>
      <c r="C231" s="74" t="s">
        <v>18</v>
      </c>
      <c r="D231" s="75">
        <v>6.64</v>
      </c>
      <c r="E231" s="9"/>
      <c r="F231" s="10"/>
      <c r="G231" s="11"/>
    </row>
    <row r="232" spans="1:7" s="1" customFormat="1" ht="33.75">
      <c r="A232" s="6" t="s">
        <v>686</v>
      </c>
      <c r="B232" s="73" t="s">
        <v>120</v>
      </c>
      <c r="C232" s="74" t="s">
        <v>18</v>
      </c>
      <c r="D232" s="75">
        <v>114.98</v>
      </c>
      <c r="E232" s="9"/>
      <c r="F232" s="10"/>
      <c r="G232" s="11"/>
    </row>
    <row r="233" spans="1:7" s="1" customFormat="1">
      <c r="A233" s="18" t="s">
        <v>348</v>
      </c>
      <c r="B233" s="19" t="s">
        <v>233</v>
      </c>
      <c r="C233" s="20"/>
      <c r="D233" s="21"/>
      <c r="E233" s="66"/>
      <c r="F233" s="22"/>
      <c r="G233" s="66">
        <f>ROUND(SUM(G234:G242),2)</f>
        <v>0</v>
      </c>
    </row>
    <row r="234" spans="1:7" s="1" customFormat="1" ht="33.75">
      <c r="A234" s="6" t="s">
        <v>687</v>
      </c>
      <c r="B234" s="73" t="s">
        <v>34</v>
      </c>
      <c r="C234" s="74" t="s">
        <v>17</v>
      </c>
      <c r="D234" s="75">
        <v>324.49</v>
      </c>
      <c r="E234" s="9"/>
      <c r="F234" s="16"/>
      <c r="G234" s="11"/>
    </row>
    <row r="235" spans="1:7" s="1" customFormat="1" ht="33.75">
      <c r="A235" s="6" t="s">
        <v>688</v>
      </c>
      <c r="B235" s="73" t="s">
        <v>35</v>
      </c>
      <c r="C235" s="74" t="s">
        <v>26</v>
      </c>
      <c r="D235" s="75">
        <v>3765.12</v>
      </c>
      <c r="E235" s="9"/>
      <c r="F235" s="10"/>
      <c r="G235" s="11"/>
    </row>
    <row r="236" spans="1:7" s="1" customFormat="1" ht="22.5">
      <c r="A236" s="6" t="s">
        <v>689</v>
      </c>
      <c r="B236" s="73" t="s">
        <v>41</v>
      </c>
      <c r="C236" s="74" t="s">
        <v>18</v>
      </c>
      <c r="D236" s="75">
        <v>22.71</v>
      </c>
      <c r="E236" s="9"/>
      <c r="F236" s="10"/>
      <c r="G236" s="11"/>
    </row>
    <row r="237" spans="1:7" s="1" customFormat="1" ht="56.25">
      <c r="A237" s="6" t="s">
        <v>690</v>
      </c>
      <c r="B237" s="73" t="s">
        <v>215</v>
      </c>
      <c r="C237" s="74" t="s">
        <v>17</v>
      </c>
      <c r="D237" s="75">
        <v>550.32000000000005</v>
      </c>
      <c r="E237" s="9"/>
      <c r="F237" s="10"/>
      <c r="G237" s="11"/>
    </row>
    <row r="238" spans="1:7" s="1" customFormat="1" ht="33.75">
      <c r="A238" s="6" t="s">
        <v>691</v>
      </c>
      <c r="B238" s="73" t="s">
        <v>234</v>
      </c>
      <c r="C238" s="74" t="s">
        <v>17</v>
      </c>
      <c r="D238" s="75">
        <v>712.57</v>
      </c>
      <c r="E238" s="9"/>
      <c r="F238" s="10"/>
      <c r="G238" s="11"/>
    </row>
    <row r="239" spans="1:7" s="1" customFormat="1" ht="33.75">
      <c r="A239" s="6" t="s">
        <v>692</v>
      </c>
      <c r="B239" s="73" t="s">
        <v>235</v>
      </c>
      <c r="C239" s="74" t="s">
        <v>17</v>
      </c>
      <c r="D239" s="75">
        <v>712.57</v>
      </c>
      <c r="E239" s="9"/>
      <c r="F239" s="10"/>
      <c r="G239" s="11"/>
    </row>
    <row r="240" spans="1:7" s="1" customFormat="1" ht="33.75">
      <c r="A240" s="6" t="s">
        <v>693</v>
      </c>
      <c r="B240" s="73" t="s">
        <v>236</v>
      </c>
      <c r="C240" s="74" t="s">
        <v>24</v>
      </c>
      <c r="D240" s="75">
        <v>188.51</v>
      </c>
      <c r="E240" s="9"/>
      <c r="F240" s="10"/>
      <c r="G240" s="11"/>
    </row>
    <row r="241" spans="1:7" s="1" customFormat="1" ht="45">
      <c r="A241" s="6" t="s">
        <v>694</v>
      </c>
      <c r="B241" s="73" t="s">
        <v>237</v>
      </c>
      <c r="C241" s="74" t="s">
        <v>24</v>
      </c>
      <c r="D241" s="75">
        <v>18.5</v>
      </c>
      <c r="E241" s="9"/>
      <c r="F241" s="10"/>
      <c r="G241" s="11"/>
    </row>
    <row r="242" spans="1:7" s="1" customFormat="1" ht="33.75">
      <c r="A242" s="6" t="s">
        <v>695</v>
      </c>
      <c r="B242" s="73" t="s">
        <v>238</v>
      </c>
      <c r="C242" s="74" t="s">
        <v>24</v>
      </c>
      <c r="D242" s="75">
        <v>224</v>
      </c>
      <c r="E242" s="9"/>
      <c r="F242" s="10"/>
      <c r="G242" s="11"/>
    </row>
    <row r="243" spans="1:7">
      <c r="A243" s="3" t="s">
        <v>333</v>
      </c>
      <c r="B243" s="17" t="s">
        <v>264</v>
      </c>
      <c r="C243" s="14"/>
      <c r="D243" s="15"/>
      <c r="E243" s="4"/>
      <c r="F243" s="4"/>
      <c r="G243" s="61">
        <f>ROUND(SUM(G244,G250,G255),2)</f>
        <v>0</v>
      </c>
    </row>
    <row r="244" spans="1:7" s="1" customFormat="1">
      <c r="A244" s="18" t="s">
        <v>349</v>
      </c>
      <c r="B244" s="19" t="s">
        <v>30</v>
      </c>
      <c r="C244" s="20"/>
      <c r="D244" s="21"/>
      <c r="E244" s="62"/>
      <c r="F244" s="22"/>
      <c r="G244" s="62">
        <f>ROUND(SUM(G245:G249),2)</f>
        <v>0</v>
      </c>
    </row>
    <row r="245" spans="1:7" s="1" customFormat="1" ht="33.75">
      <c r="A245" s="6" t="s">
        <v>696</v>
      </c>
      <c r="B245" s="7" t="s">
        <v>75</v>
      </c>
      <c r="C245" s="8" t="s">
        <v>17</v>
      </c>
      <c r="D245" s="67">
        <v>79.12</v>
      </c>
      <c r="E245" s="9"/>
      <c r="F245" s="16"/>
      <c r="G245" s="63"/>
    </row>
    <row r="246" spans="1:7" s="1" customFormat="1" ht="45">
      <c r="A246" s="6" t="s">
        <v>697</v>
      </c>
      <c r="B246" s="7" t="s">
        <v>53</v>
      </c>
      <c r="C246" s="8" t="s">
        <v>18</v>
      </c>
      <c r="D246" s="67">
        <v>12.08</v>
      </c>
      <c r="E246" s="9"/>
      <c r="F246" s="16"/>
      <c r="G246" s="63"/>
    </row>
    <row r="247" spans="1:7" s="1" customFormat="1" ht="56.25">
      <c r="A247" s="6" t="s">
        <v>698</v>
      </c>
      <c r="B247" s="7" t="s">
        <v>76</v>
      </c>
      <c r="C247" s="8" t="s">
        <v>18</v>
      </c>
      <c r="D247" s="67">
        <v>11.22</v>
      </c>
      <c r="E247" s="9"/>
      <c r="F247" s="16"/>
      <c r="G247" s="63"/>
    </row>
    <row r="248" spans="1:7" s="1" customFormat="1" ht="33.75">
      <c r="A248" s="6" t="s">
        <v>699</v>
      </c>
      <c r="B248" s="7" t="s">
        <v>73</v>
      </c>
      <c r="C248" s="8" t="s">
        <v>18</v>
      </c>
      <c r="D248" s="67">
        <v>12.08</v>
      </c>
      <c r="E248" s="9"/>
      <c r="F248" s="12"/>
      <c r="G248" s="63"/>
    </row>
    <row r="249" spans="1:7" s="1" customFormat="1" ht="33.75">
      <c r="A249" s="6" t="s">
        <v>700</v>
      </c>
      <c r="B249" s="7" t="s">
        <v>74</v>
      </c>
      <c r="C249" s="8" t="s">
        <v>19</v>
      </c>
      <c r="D249" s="67">
        <v>289.92</v>
      </c>
      <c r="E249" s="9"/>
      <c r="F249" s="10"/>
      <c r="G249" s="63"/>
    </row>
    <row r="250" spans="1:7" s="1" customFormat="1">
      <c r="A250" s="18" t="s">
        <v>350</v>
      </c>
      <c r="B250" s="19" t="s">
        <v>265</v>
      </c>
      <c r="C250" s="20"/>
      <c r="D250" s="21"/>
      <c r="E250" s="62"/>
      <c r="F250" s="22"/>
      <c r="G250" s="62">
        <f>ROUND(SUM(G251:G254),2)</f>
        <v>0</v>
      </c>
    </row>
    <row r="251" spans="1:7" s="1" customFormat="1" ht="45">
      <c r="A251" s="6" t="s">
        <v>701</v>
      </c>
      <c r="B251" s="7" t="s">
        <v>266</v>
      </c>
      <c r="C251" s="8" t="s">
        <v>24</v>
      </c>
      <c r="D251" s="67">
        <v>26.95</v>
      </c>
      <c r="E251" s="9"/>
      <c r="F251" s="16"/>
      <c r="G251" s="63"/>
    </row>
    <row r="252" spans="1:7" s="1" customFormat="1" ht="56.25">
      <c r="A252" s="6" t="s">
        <v>702</v>
      </c>
      <c r="B252" s="7" t="s">
        <v>267</v>
      </c>
      <c r="C252" s="8" t="s">
        <v>17</v>
      </c>
      <c r="D252" s="67">
        <v>74.8</v>
      </c>
      <c r="E252" s="9"/>
      <c r="F252" s="16"/>
      <c r="G252" s="63"/>
    </row>
    <row r="253" spans="1:7" s="1" customFormat="1" ht="22.5">
      <c r="A253" s="6" t="s">
        <v>703</v>
      </c>
      <c r="B253" s="7" t="s">
        <v>78</v>
      </c>
      <c r="C253" s="8" t="s">
        <v>24</v>
      </c>
      <c r="D253" s="67">
        <v>57.47</v>
      </c>
      <c r="E253" s="9"/>
      <c r="F253" s="16"/>
      <c r="G253" s="63"/>
    </row>
    <row r="254" spans="1:7" s="1" customFormat="1" ht="45">
      <c r="A254" s="6" t="s">
        <v>704</v>
      </c>
      <c r="B254" s="7" t="s">
        <v>79</v>
      </c>
      <c r="C254" s="8" t="s">
        <v>24</v>
      </c>
      <c r="D254" s="67">
        <v>57.47</v>
      </c>
      <c r="E254" s="9"/>
      <c r="F254" s="10"/>
      <c r="G254" s="63"/>
    </row>
    <row r="255" spans="1:7" s="1" customFormat="1">
      <c r="A255" s="18" t="s">
        <v>351</v>
      </c>
      <c r="B255" s="19" t="s">
        <v>48</v>
      </c>
      <c r="C255" s="20"/>
      <c r="D255" s="21"/>
      <c r="E255" s="62"/>
      <c r="F255" s="22"/>
      <c r="G255" s="62">
        <f>ROUND(SUM(G256:G262),2)</f>
        <v>0</v>
      </c>
    </row>
    <row r="256" spans="1:7" s="1" customFormat="1" ht="45">
      <c r="A256" s="6" t="s">
        <v>705</v>
      </c>
      <c r="B256" s="7" t="s">
        <v>54</v>
      </c>
      <c r="C256" s="8" t="s">
        <v>18</v>
      </c>
      <c r="D256" s="67">
        <v>0.54</v>
      </c>
      <c r="E256" s="9"/>
      <c r="F256" s="16"/>
      <c r="G256" s="63"/>
    </row>
    <row r="257" spans="1:7" s="1" customFormat="1" ht="33.75">
      <c r="A257" s="6" t="s">
        <v>706</v>
      </c>
      <c r="B257" s="7" t="s">
        <v>36</v>
      </c>
      <c r="C257" s="8" t="s">
        <v>17</v>
      </c>
      <c r="D257" s="67">
        <v>4.32</v>
      </c>
      <c r="E257" s="9"/>
      <c r="F257" s="16"/>
      <c r="G257" s="63"/>
    </row>
    <row r="258" spans="1:7" s="1" customFormat="1" ht="22.5">
      <c r="A258" s="6" t="s">
        <v>707</v>
      </c>
      <c r="B258" s="7" t="s">
        <v>41</v>
      </c>
      <c r="C258" s="8" t="s">
        <v>18</v>
      </c>
      <c r="D258" s="67">
        <v>0.54</v>
      </c>
      <c r="E258" s="9"/>
      <c r="F258" s="10"/>
      <c r="G258" s="63"/>
    </row>
    <row r="259" spans="1:7" s="1" customFormat="1" ht="33.75">
      <c r="A259" s="6" t="s">
        <v>708</v>
      </c>
      <c r="B259" s="7" t="s">
        <v>268</v>
      </c>
      <c r="C259" s="8" t="s">
        <v>25</v>
      </c>
      <c r="D259" s="67">
        <v>2</v>
      </c>
      <c r="E259" s="9"/>
      <c r="F259" s="10"/>
      <c r="G259" s="63"/>
    </row>
    <row r="260" spans="1:7" s="1" customFormat="1" ht="33.75">
      <c r="A260" s="6" t="s">
        <v>709</v>
      </c>
      <c r="B260" s="7" t="s">
        <v>269</v>
      </c>
      <c r="C260" s="8" t="s">
        <v>25</v>
      </c>
      <c r="D260" s="67">
        <v>2</v>
      </c>
      <c r="E260" s="9"/>
      <c r="F260" s="10"/>
      <c r="G260" s="63"/>
    </row>
    <row r="261" spans="1:7" s="1" customFormat="1" ht="33.75">
      <c r="A261" s="6" t="s">
        <v>710</v>
      </c>
      <c r="B261" s="7" t="s">
        <v>73</v>
      </c>
      <c r="C261" s="8" t="s">
        <v>18</v>
      </c>
      <c r="D261" s="67">
        <v>0.54</v>
      </c>
      <c r="E261" s="9"/>
      <c r="F261" s="12"/>
      <c r="G261" s="63"/>
    </row>
    <row r="262" spans="1:7" s="1" customFormat="1" ht="33.75">
      <c r="A262" s="6" t="s">
        <v>711</v>
      </c>
      <c r="B262" s="7" t="s">
        <v>74</v>
      </c>
      <c r="C262" s="8" t="s">
        <v>19</v>
      </c>
      <c r="D262" s="67">
        <v>12.96</v>
      </c>
      <c r="E262" s="9"/>
      <c r="F262" s="10"/>
      <c r="G262" s="63"/>
    </row>
    <row r="263" spans="1:7">
      <c r="A263" s="3" t="s">
        <v>37</v>
      </c>
      <c r="B263" s="17" t="s">
        <v>279</v>
      </c>
      <c r="C263" s="14"/>
      <c r="D263" s="15"/>
      <c r="E263" s="4"/>
      <c r="F263" s="4"/>
      <c r="G263" s="61">
        <f>ROUND(SUM(G264,G270,G275),2)</f>
        <v>0</v>
      </c>
    </row>
    <row r="264" spans="1:7" s="1" customFormat="1">
      <c r="A264" s="18" t="s">
        <v>38</v>
      </c>
      <c r="B264" s="19" t="s">
        <v>30</v>
      </c>
      <c r="C264" s="20"/>
      <c r="D264" s="21"/>
      <c r="E264" s="62"/>
      <c r="F264" s="22"/>
      <c r="G264" s="62">
        <f>ROUND(SUM(G265:G269),2)</f>
        <v>0</v>
      </c>
    </row>
    <row r="265" spans="1:7" s="1" customFormat="1" ht="33.75">
      <c r="A265" s="6" t="s">
        <v>712</v>
      </c>
      <c r="B265" s="7" t="s">
        <v>75</v>
      </c>
      <c r="C265" s="8" t="s">
        <v>17</v>
      </c>
      <c r="D265" s="67">
        <v>217.14</v>
      </c>
      <c r="E265" s="9"/>
      <c r="F265" s="16"/>
      <c r="G265" s="63"/>
    </row>
    <row r="266" spans="1:7" s="1" customFormat="1" ht="45">
      <c r="A266" s="6" t="s">
        <v>713</v>
      </c>
      <c r="B266" s="7" t="s">
        <v>53</v>
      </c>
      <c r="C266" s="8" t="s">
        <v>18</v>
      </c>
      <c r="D266" s="67">
        <v>56.78</v>
      </c>
      <c r="E266" s="9"/>
      <c r="F266" s="16"/>
      <c r="G266" s="63"/>
    </row>
    <row r="267" spans="1:7" s="1" customFormat="1" ht="56.25">
      <c r="A267" s="6" t="s">
        <v>714</v>
      </c>
      <c r="B267" s="7" t="s">
        <v>76</v>
      </c>
      <c r="C267" s="8" t="s">
        <v>18</v>
      </c>
      <c r="D267" s="67">
        <v>31.36</v>
      </c>
      <c r="E267" s="9"/>
      <c r="F267" s="16"/>
      <c r="G267" s="63"/>
    </row>
    <row r="268" spans="1:7" s="1" customFormat="1" ht="33.75">
      <c r="A268" s="6" t="s">
        <v>715</v>
      </c>
      <c r="B268" s="7" t="s">
        <v>73</v>
      </c>
      <c r="C268" s="8" t="s">
        <v>18</v>
      </c>
      <c r="D268" s="67">
        <v>56.78</v>
      </c>
      <c r="E268" s="9"/>
      <c r="F268" s="12"/>
      <c r="G268" s="63"/>
    </row>
    <row r="269" spans="1:7" s="1" customFormat="1" ht="33.75">
      <c r="A269" s="6" t="s">
        <v>716</v>
      </c>
      <c r="B269" s="7" t="s">
        <v>74</v>
      </c>
      <c r="C269" s="8" t="s">
        <v>19</v>
      </c>
      <c r="D269" s="67">
        <v>1362.72</v>
      </c>
      <c r="E269" s="9"/>
      <c r="F269" s="10"/>
      <c r="G269" s="63"/>
    </row>
    <row r="270" spans="1:7" s="1" customFormat="1">
      <c r="A270" s="18" t="s">
        <v>39</v>
      </c>
      <c r="B270" s="19" t="s">
        <v>280</v>
      </c>
      <c r="C270" s="20"/>
      <c r="D270" s="21"/>
      <c r="E270" s="62"/>
      <c r="F270" s="22"/>
      <c r="G270" s="62">
        <f>ROUND(SUM(G271:G274),2)</f>
        <v>0</v>
      </c>
    </row>
    <row r="271" spans="1:7" s="1" customFormat="1" ht="33.75">
      <c r="A271" s="6" t="s">
        <v>717</v>
      </c>
      <c r="B271" s="7" t="s">
        <v>281</v>
      </c>
      <c r="C271" s="8" t="s">
        <v>17</v>
      </c>
      <c r="D271" s="67">
        <v>209.08</v>
      </c>
      <c r="E271" s="9"/>
      <c r="F271" s="16"/>
      <c r="G271" s="63"/>
    </row>
    <row r="272" spans="1:7" s="1" customFormat="1" ht="22.5">
      <c r="A272" s="6" t="s">
        <v>718</v>
      </c>
      <c r="B272" s="7" t="s">
        <v>78</v>
      </c>
      <c r="C272" s="8" t="s">
        <v>24</v>
      </c>
      <c r="D272" s="67">
        <v>201.59</v>
      </c>
      <c r="E272" s="9"/>
      <c r="F272" s="16"/>
      <c r="G272" s="63"/>
    </row>
    <row r="273" spans="1:7" s="1" customFormat="1" ht="56.25">
      <c r="A273" s="6" t="s">
        <v>719</v>
      </c>
      <c r="B273" s="7" t="s">
        <v>282</v>
      </c>
      <c r="C273" s="8" t="s">
        <v>17</v>
      </c>
      <c r="D273" s="67">
        <v>209.08</v>
      </c>
      <c r="E273" s="9"/>
      <c r="F273" s="10"/>
      <c r="G273" s="63"/>
    </row>
    <row r="274" spans="1:7" s="1" customFormat="1" ht="45">
      <c r="A274" s="6" t="s">
        <v>720</v>
      </c>
      <c r="B274" s="73" t="s">
        <v>402</v>
      </c>
      <c r="C274" s="8" t="s">
        <v>24</v>
      </c>
      <c r="D274" s="67">
        <v>53.27</v>
      </c>
      <c r="E274" s="9"/>
      <c r="F274" s="10"/>
      <c r="G274" s="11"/>
    </row>
    <row r="275" spans="1:7" s="1" customFormat="1">
      <c r="A275" s="18" t="s">
        <v>40</v>
      </c>
      <c r="B275" s="19" t="s">
        <v>48</v>
      </c>
      <c r="C275" s="20"/>
      <c r="D275" s="21"/>
      <c r="E275" s="62"/>
      <c r="F275" s="22"/>
      <c r="G275" s="62">
        <f>ROUND(SUM(G276:G278),2)</f>
        <v>0</v>
      </c>
    </row>
    <row r="276" spans="1:7" s="1" customFormat="1" ht="33.75">
      <c r="A276" s="6" t="s">
        <v>721</v>
      </c>
      <c r="B276" s="7" t="s">
        <v>283</v>
      </c>
      <c r="C276" s="8" t="s">
        <v>25</v>
      </c>
      <c r="D276" s="67">
        <v>1</v>
      </c>
      <c r="E276" s="9"/>
      <c r="F276" s="10"/>
      <c r="G276" s="63"/>
    </row>
    <row r="277" spans="1:7" s="1" customFormat="1" ht="33.75">
      <c r="A277" s="6" t="s">
        <v>722</v>
      </c>
      <c r="B277" s="7" t="s">
        <v>284</v>
      </c>
      <c r="C277" s="8" t="s">
        <v>25</v>
      </c>
      <c r="D277" s="67">
        <v>1</v>
      </c>
      <c r="E277" s="9"/>
      <c r="F277" s="10"/>
      <c r="G277" s="63"/>
    </row>
    <row r="278" spans="1:7" s="1" customFormat="1" ht="33.75">
      <c r="A278" s="6" t="s">
        <v>723</v>
      </c>
      <c r="B278" s="7" t="s">
        <v>285</v>
      </c>
      <c r="C278" s="8" t="s">
        <v>25</v>
      </c>
      <c r="D278" s="67">
        <v>1</v>
      </c>
      <c r="E278" s="9"/>
      <c r="F278" s="10"/>
      <c r="G278" s="63"/>
    </row>
    <row r="279" spans="1:7">
      <c r="A279" s="3" t="s">
        <v>352</v>
      </c>
      <c r="B279" s="17" t="s">
        <v>270</v>
      </c>
      <c r="C279" s="14"/>
      <c r="D279" s="15"/>
      <c r="E279" s="4"/>
      <c r="F279" s="4"/>
      <c r="G279" s="61">
        <f>ROUND(SUM(G280,G286,G291),2)</f>
        <v>0</v>
      </c>
    </row>
    <row r="280" spans="1:7" s="1" customFormat="1">
      <c r="A280" s="18" t="s">
        <v>353</v>
      </c>
      <c r="B280" s="19" t="s">
        <v>30</v>
      </c>
      <c r="C280" s="20"/>
      <c r="D280" s="21"/>
      <c r="E280" s="62"/>
      <c r="F280" s="22"/>
      <c r="G280" s="62">
        <f>ROUND(SUM(G281:G285),2)</f>
        <v>0</v>
      </c>
    </row>
    <row r="281" spans="1:7" s="1" customFormat="1" ht="33.75">
      <c r="A281" s="6" t="s">
        <v>724</v>
      </c>
      <c r="B281" s="7" t="s">
        <v>75</v>
      </c>
      <c r="C281" s="8" t="s">
        <v>17</v>
      </c>
      <c r="D281" s="67">
        <v>248.26</v>
      </c>
      <c r="E281" s="9"/>
      <c r="F281" s="16"/>
      <c r="G281" s="63"/>
    </row>
    <row r="282" spans="1:7" s="1" customFormat="1" ht="45">
      <c r="A282" s="6" t="s">
        <v>725</v>
      </c>
      <c r="B282" s="7" t="s">
        <v>53</v>
      </c>
      <c r="C282" s="8" t="s">
        <v>18</v>
      </c>
      <c r="D282" s="67">
        <v>60.46</v>
      </c>
      <c r="E282" s="9"/>
      <c r="F282" s="16"/>
      <c r="G282" s="63"/>
    </row>
    <row r="283" spans="1:7" s="1" customFormat="1" ht="56.25">
      <c r="A283" s="6" t="s">
        <v>726</v>
      </c>
      <c r="B283" s="7" t="s">
        <v>76</v>
      </c>
      <c r="C283" s="8" t="s">
        <v>18</v>
      </c>
      <c r="D283" s="67">
        <v>32.43</v>
      </c>
      <c r="E283" s="9"/>
      <c r="F283" s="16"/>
      <c r="G283" s="63"/>
    </row>
    <row r="284" spans="1:7" s="1" customFormat="1" ht="33.75">
      <c r="A284" s="6" t="s">
        <v>727</v>
      </c>
      <c r="B284" s="7" t="s">
        <v>73</v>
      </c>
      <c r="C284" s="8" t="s">
        <v>18</v>
      </c>
      <c r="D284" s="67">
        <v>60.46</v>
      </c>
      <c r="E284" s="9"/>
      <c r="F284" s="12"/>
      <c r="G284" s="63"/>
    </row>
    <row r="285" spans="1:7" s="1" customFormat="1" ht="33.75">
      <c r="A285" s="6" t="s">
        <v>728</v>
      </c>
      <c r="B285" s="7" t="s">
        <v>74</v>
      </c>
      <c r="C285" s="8" t="s">
        <v>19</v>
      </c>
      <c r="D285" s="67">
        <v>1451.04</v>
      </c>
      <c r="E285" s="9"/>
      <c r="F285" s="10"/>
      <c r="G285" s="63"/>
    </row>
    <row r="286" spans="1:7" s="1" customFormat="1">
      <c r="A286" s="18" t="s">
        <v>354</v>
      </c>
      <c r="B286" s="19" t="s">
        <v>265</v>
      </c>
      <c r="C286" s="20"/>
      <c r="D286" s="21"/>
      <c r="E286" s="62"/>
      <c r="F286" s="22"/>
      <c r="G286" s="62">
        <f>ROUND(SUM(G287:G290),2)</f>
        <v>0</v>
      </c>
    </row>
    <row r="287" spans="1:7" s="1" customFormat="1" ht="45">
      <c r="A287" s="6" t="s">
        <v>729</v>
      </c>
      <c r="B287" s="7" t="s">
        <v>266</v>
      </c>
      <c r="C287" s="8" t="s">
        <v>24</v>
      </c>
      <c r="D287" s="67">
        <v>142.4</v>
      </c>
      <c r="E287" s="9"/>
      <c r="F287" s="16"/>
      <c r="G287" s="63"/>
    </row>
    <row r="288" spans="1:7" s="1" customFormat="1" ht="45">
      <c r="A288" s="6" t="s">
        <v>730</v>
      </c>
      <c r="B288" s="7" t="s">
        <v>271</v>
      </c>
      <c r="C288" s="8" t="s">
        <v>17</v>
      </c>
      <c r="D288" s="67">
        <v>216.23</v>
      </c>
      <c r="E288" s="9"/>
      <c r="F288" s="16"/>
      <c r="G288" s="63"/>
    </row>
    <row r="289" spans="1:7" s="1" customFormat="1" ht="22.5">
      <c r="A289" s="6" t="s">
        <v>731</v>
      </c>
      <c r="B289" s="7" t="s">
        <v>78</v>
      </c>
      <c r="C289" s="8" t="s">
        <v>24</v>
      </c>
      <c r="D289" s="67">
        <v>202.87</v>
      </c>
      <c r="E289" s="9"/>
      <c r="F289" s="16"/>
      <c r="G289" s="63"/>
    </row>
    <row r="290" spans="1:7" s="1" customFormat="1" ht="45">
      <c r="A290" s="6" t="s">
        <v>732</v>
      </c>
      <c r="B290" s="7" t="s">
        <v>79</v>
      </c>
      <c r="C290" s="8" t="s">
        <v>24</v>
      </c>
      <c r="D290" s="67">
        <v>202.87</v>
      </c>
      <c r="E290" s="9"/>
      <c r="F290" s="10"/>
      <c r="G290" s="11"/>
    </row>
    <row r="291" spans="1:7" s="1" customFormat="1">
      <c r="A291" s="18" t="s">
        <v>355</v>
      </c>
      <c r="B291" s="19" t="s">
        <v>48</v>
      </c>
      <c r="C291" s="20"/>
      <c r="D291" s="21"/>
      <c r="E291" s="62"/>
      <c r="F291" s="22"/>
      <c r="G291" s="62">
        <f>ROUND(SUM(G292:G303),2)</f>
        <v>0</v>
      </c>
    </row>
    <row r="292" spans="1:7" s="1" customFormat="1" ht="45">
      <c r="A292" s="6" t="s">
        <v>733</v>
      </c>
      <c r="B292" s="7" t="s">
        <v>54</v>
      </c>
      <c r="C292" s="8" t="s">
        <v>18</v>
      </c>
      <c r="D292" s="67">
        <v>2.2999999999999998</v>
      </c>
      <c r="E292" s="9"/>
      <c r="F292" s="10"/>
      <c r="G292" s="63"/>
    </row>
    <row r="293" spans="1:7" s="1" customFormat="1" ht="33.75">
      <c r="A293" s="6" t="s">
        <v>734</v>
      </c>
      <c r="B293" s="7" t="s">
        <v>36</v>
      </c>
      <c r="C293" s="8" t="s">
        <v>17</v>
      </c>
      <c r="D293" s="67">
        <v>18.36</v>
      </c>
      <c r="E293" s="9"/>
      <c r="F293" s="10"/>
      <c r="G293" s="63"/>
    </row>
    <row r="294" spans="1:7" s="1" customFormat="1" ht="22.5">
      <c r="A294" s="6" t="s">
        <v>735</v>
      </c>
      <c r="B294" s="7" t="s">
        <v>41</v>
      </c>
      <c r="C294" s="8" t="s">
        <v>18</v>
      </c>
      <c r="D294" s="67">
        <v>2.2999999999999998</v>
      </c>
      <c r="E294" s="9"/>
      <c r="F294" s="10"/>
      <c r="G294" s="63"/>
    </row>
    <row r="295" spans="1:7" s="1" customFormat="1" ht="33.75">
      <c r="A295" s="6" t="s">
        <v>736</v>
      </c>
      <c r="B295" s="7" t="s">
        <v>272</v>
      </c>
      <c r="C295" s="8" t="s">
        <v>25</v>
      </c>
      <c r="D295" s="67">
        <v>1</v>
      </c>
      <c r="E295" s="9"/>
      <c r="F295" s="10"/>
      <c r="G295" s="63"/>
    </row>
    <row r="296" spans="1:7" s="1" customFormat="1" ht="33.75">
      <c r="A296" s="6" t="s">
        <v>737</v>
      </c>
      <c r="B296" s="7" t="s">
        <v>273</v>
      </c>
      <c r="C296" s="8" t="s">
        <v>25</v>
      </c>
      <c r="D296" s="67">
        <v>1</v>
      </c>
      <c r="E296" s="9"/>
      <c r="F296" s="10"/>
      <c r="G296" s="63"/>
    </row>
    <row r="297" spans="1:7" s="1" customFormat="1" ht="33.75">
      <c r="A297" s="6" t="s">
        <v>738</v>
      </c>
      <c r="B297" s="7" t="s">
        <v>274</v>
      </c>
      <c r="C297" s="8" t="s">
        <v>25</v>
      </c>
      <c r="D297" s="67">
        <v>1</v>
      </c>
      <c r="E297" s="9"/>
      <c r="F297" s="10"/>
      <c r="G297" s="63"/>
    </row>
    <row r="298" spans="1:7" s="1" customFormat="1" ht="33.75">
      <c r="A298" s="6" t="s">
        <v>739</v>
      </c>
      <c r="B298" s="7" t="s">
        <v>275</v>
      </c>
      <c r="C298" s="8" t="s">
        <v>25</v>
      </c>
      <c r="D298" s="67">
        <v>1</v>
      </c>
      <c r="E298" s="9"/>
      <c r="F298" s="10"/>
      <c r="G298" s="63"/>
    </row>
    <row r="299" spans="1:7" s="1" customFormat="1" ht="33.75">
      <c r="A299" s="6" t="s">
        <v>740</v>
      </c>
      <c r="B299" s="7" t="s">
        <v>276</v>
      </c>
      <c r="C299" s="8" t="s">
        <v>25</v>
      </c>
      <c r="D299" s="67">
        <v>1</v>
      </c>
      <c r="E299" s="9"/>
      <c r="F299" s="10"/>
      <c r="G299" s="63"/>
    </row>
    <row r="300" spans="1:7" s="1" customFormat="1" ht="33.75">
      <c r="A300" s="6" t="s">
        <v>741</v>
      </c>
      <c r="B300" s="7" t="s">
        <v>277</v>
      </c>
      <c r="C300" s="8" t="s">
        <v>25</v>
      </c>
      <c r="D300" s="67">
        <v>1</v>
      </c>
      <c r="E300" s="9"/>
      <c r="F300" s="10"/>
      <c r="G300" s="63"/>
    </row>
    <row r="301" spans="1:7" s="1" customFormat="1" ht="33.75">
      <c r="A301" s="6" t="s">
        <v>742</v>
      </c>
      <c r="B301" s="7" t="s">
        <v>278</v>
      </c>
      <c r="C301" s="8" t="s">
        <v>25</v>
      </c>
      <c r="D301" s="67">
        <v>1</v>
      </c>
      <c r="E301" s="9"/>
      <c r="F301" s="10"/>
      <c r="G301" s="63"/>
    </row>
    <row r="302" spans="1:7" s="1" customFormat="1" ht="33.75">
      <c r="A302" s="6" t="s">
        <v>743</v>
      </c>
      <c r="B302" s="7" t="s">
        <v>73</v>
      </c>
      <c r="C302" s="8" t="s">
        <v>18</v>
      </c>
      <c r="D302" s="67">
        <v>2.2999999999999998</v>
      </c>
      <c r="E302" s="9"/>
      <c r="F302" s="12"/>
      <c r="G302" s="63"/>
    </row>
    <row r="303" spans="1:7" s="1" customFormat="1" ht="33.75">
      <c r="A303" s="6" t="s">
        <v>744</v>
      </c>
      <c r="B303" s="7" t="s">
        <v>74</v>
      </c>
      <c r="C303" s="8" t="s">
        <v>19</v>
      </c>
      <c r="D303" s="67">
        <v>55.2</v>
      </c>
      <c r="E303" s="9"/>
      <c r="F303" s="10"/>
      <c r="G303" s="63"/>
    </row>
    <row r="304" spans="1:7">
      <c r="A304" s="3" t="s">
        <v>356</v>
      </c>
      <c r="B304" s="17" t="s">
        <v>286</v>
      </c>
      <c r="C304" s="14"/>
      <c r="D304" s="15"/>
      <c r="E304" s="4"/>
      <c r="F304" s="4"/>
      <c r="G304" s="61">
        <f>ROUND(SUM(G305,G312,G316),2)</f>
        <v>0</v>
      </c>
    </row>
    <row r="305" spans="1:7" s="1" customFormat="1">
      <c r="A305" s="18" t="s">
        <v>357</v>
      </c>
      <c r="B305" s="19" t="s">
        <v>30</v>
      </c>
      <c r="C305" s="20"/>
      <c r="D305" s="21"/>
      <c r="E305" s="62"/>
      <c r="F305" s="22"/>
      <c r="G305" s="62">
        <f>ROUND(SUM(G306:G311),2)</f>
        <v>0</v>
      </c>
    </row>
    <row r="306" spans="1:7" s="1" customFormat="1" ht="33.75">
      <c r="A306" s="6" t="s">
        <v>745</v>
      </c>
      <c r="B306" s="7" t="s">
        <v>75</v>
      </c>
      <c r="C306" s="8" t="s">
        <v>17</v>
      </c>
      <c r="D306" s="67">
        <v>399.77</v>
      </c>
      <c r="E306" s="9"/>
      <c r="F306" s="16"/>
      <c r="G306" s="63"/>
    </row>
    <row r="307" spans="1:7" s="1" customFormat="1" ht="45">
      <c r="A307" s="6" t="s">
        <v>746</v>
      </c>
      <c r="B307" s="7" t="s">
        <v>53</v>
      </c>
      <c r="C307" s="8" t="s">
        <v>18</v>
      </c>
      <c r="D307" s="67">
        <v>86.54</v>
      </c>
      <c r="E307" s="9"/>
      <c r="F307" s="16"/>
      <c r="G307" s="63"/>
    </row>
    <row r="308" spans="1:7" s="1" customFormat="1" ht="56.25">
      <c r="A308" s="6" t="s">
        <v>747</v>
      </c>
      <c r="B308" s="7" t="s">
        <v>287</v>
      </c>
      <c r="C308" s="8" t="s">
        <v>18</v>
      </c>
      <c r="D308" s="67">
        <v>50.09</v>
      </c>
      <c r="E308" s="9"/>
      <c r="F308" s="10"/>
      <c r="G308" s="11"/>
    </row>
    <row r="309" spans="1:7" s="1" customFormat="1" ht="33.75">
      <c r="A309" s="6" t="s">
        <v>748</v>
      </c>
      <c r="B309" s="7" t="s">
        <v>51</v>
      </c>
      <c r="C309" s="8" t="s">
        <v>17</v>
      </c>
      <c r="D309" s="67">
        <v>333.93</v>
      </c>
      <c r="E309" s="9"/>
      <c r="F309" s="10"/>
      <c r="G309" s="11"/>
    </row>
    <row r="310" spans="1:7" s="1" customFormat="1" ht="33.75">
      <c r="A310" s="6" t="s">
        <v>749</v>
      </c>
      <c r="B310" s="7" t="s">
        <v>73</v>
      </c>
      <c r="C310" s="8" t="s">
        <v>18</v>
      </c>
      <c r="D310" s="67">
        <v>86.54</v>
      </c>
      <c r="E310" s="9"/>
      <c r="F310" s="12"/>
      <c r="G310" s="63"/>
    </row>
    <row r="311" spans="1:7" s="1" customFormat="1" ht="33.75">
      <c r="A311" s="6" t="s">
        <v>750</v>
      </c>
      <c r="B311" s="7" t="s">
        <v>74</v>
      </c>
      <c r="C311" s="8" t="s">
        <v>19</v>
      </c>
      <c r="D311" s="67">
        <v>2076.96</v>
      </c>
      <c r="E311" s="9"/>
      <c r="F311" s="10"/>
      <c r="G311" s="63"/>
    </row>
    <row r="312" spans="1:7" s="1" customFormat="1">
      <c r="A312" s="18" t="s">
        <v>358</v>
      </c>
      <c r="B312" s="19" t="s">
        <v>288</v>
      </c>
      <c r="C312" s="20"/>
      <c r="D312" s="21"/>
      <c r="E312" s="62"/>
      <c r="F312" s="22"/>
      <c r="G312" s="62">
        <f>ROUND(SUM(G313:G315),2)</f>
        <v>0</v>
      </c>
    </row>
    <row r="313" spans="1:7" s="1" customFormat="1" ht="90">
      <c r="A313" s="6" t="s">
        <v>751</v>
      </c>
      <c r="B313" s="7" t="s">
        <v>289</v>
      </c>
      <c r="C313" s="8" t="s">
        <v>18</v>
      </c>
      <c r="D313" s="67">
        <v>16.7</v>
      </c>
      <c r="E313" s="9"/>
      <c r="F313" s="10"/>
      <c r="G313" s="11"/>
    </row>
    <row r="314" spans="1:7" s="1" customFormat="1" ht="33.75">
      <c r="A314" s="6" t="s">
        <v>752</v>
      </c>
      <c r="B314" s="73" t="s">
        <v>403</v>
      </c>
      <c r="C314" s="74" t="s">
        <v>17</v>
      </c>
      <c r="D314" s="75">
        <v>333.93</v>
      </c>
      <c r="E314" s="9"/>
      <c r="F314" s="10"/>
      <c r="G314" s="11"/>
    </row>
    <row r="315" spans="1:7" s="1" customFormat="1" ht="45">
      <c r="A315" s="6" t="s">
        <v>753</v>
      </c>
      <c r="B315" s="73" t="s">
        <v>404</v>
      </c>
      <c r="C315" s="74" t="s">
        <v>24</v>
      </c>
      <c r="D315" s="75">
        <v>438.99</v>
      </c>
      <c r="E315" s="9"/>
      <c r="F315" s="10"/>
      <c r="G315" s="11"/>
    </row>
    <row r="316" spans="1:7" s="1" customFormat="1">
      <c r="A316" s="18" t="s">
        <v>359</v>
      </c>
      <c r="B316" s="19" t="s">
        <v>290</v>
      </c>
      <c r="C316" s="20"/>
      <c r="D316" s="21"/>
      <c r="E316" s="66"/>
      <c r="F316" s="22"/>
      <c r="G316" s="66">
        <f>ROUND(SUM(G317),2)</f>
        <v>0</v>
      </c>
    </row>
    <row r="317" spans="1:7" s="1" customFormat="1" ht="56.25">
      <c r="A317" s="6" t="s">
        <v>754</v>
      </c>
      <c r="B317" s="7" t="s">
        <v>291</v>
      </c>
      <c r="C317" s="8" t="s">
        <v>24</v>
      </c>
      <c r="D317" s="67">
        <v>121.64</v>
      </c>
      <c r="E317" s="9"/>
      <c r="F317" s="10"/>
      <c r="G317" s="11"/>
    </row>
    <row r="318" spans="1:7">
      <c r="A318" s="3" t="s">
        <v>24</v>
      </c>
      <c r="B318" s="17" t="s">
        <v>111</v>
      </c>
      <c r="C318" s="14"/>
      <c r="D318" s="15"/>
      <c r="E318" s="15"/>
      <c r="F318" s="15"/>
      <c r="G318" s="61">
        <f>ROUND(SUM(G319,G325,G332,G344,G340,G347,G350),2)</f>
        <v>0</v>
      </c>
    </row>
    <row r="319" spans="1:7" s="1" customFormat="1">
      <c r="A319" s="18" t="s">
        <v>360</v>
      </c>
      <c r="B319" s="19" t="s">
        <v>30</v>
      </c>
      <c r="C319" s="20"/>
      <c r="D319" s="21"/>
      <c r="E319" s="62"/>
      <c r="F319" s="22"/>
      <c r="G319" s="62">
        <f>ROUND(SUM(G320:G324),2)</f>
        <v>0</v>
      </c>
    </row>
    <row r="320" spans="1:7" s="1" customFormat="1" ht="33.75">
      <c r="A320" s="6" t="s">
        <v>755</v>
      </c>
      <c r="B320" s="73" t="s">
        <v>75</v>
      </c>
      <c r="C320" s="74" t="s">
        <v>17</v>
      </c>
      <c r="D320" s="75">
        <v>646.83000000000004</v>
      </c>
      <c r="E320" s="9"/>
      <c r="F320" s="16"/>
      <c r="G320" s="63"/>
    </row>
    <row r="321" spans="1:7" s="1" customFormat="1" ht="45">
      <c r="A321" s="6" t="s">
        <v>756</v>
      </c>
      <c r="B321" s="73" t="s">
        <v>53</v>
      </c>
      <c r="C321" s="74" t="s">
        <v>18</v>
      </c>
      <c r="D321" s="75">
        <v>140.80000000000001</v>
      </c>
      <c r="E321" s="9"/>
      <c r="F321" s="16"/>
      <c r="G321" s="63"/>
    </row>
    <row r="322" spans="1:7" s="1" customFormat="1" ht="56.25">
      <c r="A322" s="6" t="s">
        <v>757</v>
      </c>
      <c r="B322" s="73" t="s">
        <v>76</v>
      </c>
      <c r="C322" s="74" t="s">
        <v>18</v>
      </c>
      <c r="D322" s="75">
        <v>129.37</v>
      </c>
      <c r="E322" s="9"/>
      <c r="F322" s="10"/>
      <c r="G322" s="63"/>
    </row>
    <row r="323" spans="1:7" s="1" customFormat="1" ht="33.75">
      <c r="A323" s="6" t="s">
        <v>758</v>
      </c>
      <c r="B323" s="73" t="s">
        <v>73</v>
      </c>
      <c r="C323" s="74" t="s">
        <v>18</v>
      </c>
      <c r="D323" s="75">
        <v>140.80000000000001</v>
      </c>
      <c r="E323" s="9"/>
      <c r="F323" s="12"/>
      <c r="G323" s="63"/>
    </row>
    <row r="324" spans="1:7" s="1" customFormat="1" ht="33.75">
      <c r="A324" s="6" t="s">
        <v>759</v>
      </c>
      <c r="B324" s="73" t="s">
        <v>74</v>
      </c>
      <c r="C324" s="74" t="s">
        <v>19</v>
      </c>
      <c r="D324" s="75">
        <v>3322.05</v>
      </c>
      <c r="E324" s="9"/>
      <c r="F324" s="10"/>
      <c r="G324" s="63"/>
    </row>
    <row r="325" spans="1:7" s="1" customFormat="1">
      <c r="A325" s="18" t="s">
        <v>17</v>
      </c>
      <c r="B325" s="19" t="s">
        <v>67</v>
      </c>
      <c r="C325" s="20"/>
      <c r="D325" s="21"/>
      <c r="E325" s="62"/>
      <c r="F325" s="22"/>
      <c r="G325" s="62">
        <f>ROUND(SUM(G326:G331),2)</f>
        <v>0</v>
      </c>
    </row>
    <row r="326" spans="1:7" s="1" customFormat="1" ht="33.75">
      <c r="A326" s="6" t="s">
        <v>760</v>
      </c>
      <c r="B326" s="73" t="s">
        <v>27</v>
      </c>
      <c r="C326" s="74" t="s">
        <v>17</v>
      </c>
      <c r="D326" s="75">
        <v>28.45</v>
      </c>
      <c r="E326" s="9"/>
      <c r="F326" s="10"/>
      <c r="G326" s="63"/>
    </row>
    <row r="327" spans="1:7" s="1" customFormat="1" ht="33.75">
      <c r="A327" s="6" t="s">
        <v>761</v>
      </c>
      <c r="B327" s="73" t="s">
        <v>34</v>
      </c>
      <c r="C327" s="74" t="s">
        <v>17</v>
      </c>
      <c r="D327" s="75">
        <v>87.78</v>
      </c>
      <c r="E327" s="9"/>
      <c r="F327" s="10"/>
      <c r="G327" s="63"/>
    </row>
    <row r="328" spans="1:7" s="1" customFormat="1" ht="33.75">
      <c r="A328" s="6" t="s">
        <v>762</v>
      </c>
      <c r="B328" s="73" t="s">
        <v>35</v>
      </c>
      <c r="C328" s="74" t="s">
        <v>26</v>
      </c>
      <c r="D328" s="75">
        <v>1538.79</v>
      </c>
      <c r="E328" s="9"/>
      <c r="F328" s="10"/>
      <c r="G328" s="63"/>
    </row>
    <row r="329" spans="1:7" s="1" customFormat="1" ht="22.5">
      <c r="A329" s="6" t="s">
        <v>763</v>
      </c>
      <c r="B329" s="73" t="s">
        <v>45</v>
      </c>
      <c r="C329" s="74" t="s">
        <v>18</v>
      </c>
      <c r="D329" s="75">
        <v>12.29</v>
      </c>
      <c r="E329" s="9"/>
      <c r="F329" s="10"/>
      <c r="G329" s="63"/>
    </row>
    <row r="330" spans="1:7" s="1" customFormat="1" ht="22.5">
      <c r="A330" s="6" t="s">
        <v>764</v>
      </c>
      <c r="B330" s="73" t="s">
        <v>52</v>
      </c>
      <c r="C330" s="74" t="s">
        <v>17</v>
      </c>
      <c r="D330" s="75">
        <v>39.5</v>
      </c>
      <c r="E330" s="9"/>
      <c r="F330" s="10"/>
      <c r="G330" s="63"/>
    </row>
    <row r="331" spans="1:7" s="1" customFormat="1" ht="33.75">
      <c r="A331" s="6" t="s">
        <v>765</v>
      </c>
      <c r="B331" s="73" t="s">
        <v>68</v>
      </c>
      <c r="C331" s="74" t="s">
        <v>17</v>
      </c>
      <c r="D331" s="75">
        <v>79</v>
      </c>
      <c r="E331" s="9"/>
      <c r="F331" s="10"/>
      <c r="G331" s="63"/>
    </row>
    <row r="332" spans="1:7" s="1" customFormat="1">
      <c r="A332" s="18" t="s">
        <v>18</v>
      </c>
      <c r="B332" s="19" t="s">
        <v>31</v>
      </c>
      <c r="C332" s="20"/>
      <c r="D332" s="21"/>
      <c r="E332" s="62"/>
      <c r="F332" s="22"/>
      <c r="G332" s="62">
        <f>ROUND(SUM(G333:G339),2)</f>
        <v>0</v>
      </c>
    </row>
    <row r="333" spans="1:7" s="1" customFormat="1" ht="33.75">
      <c r="A333" s="6" t="s">
        <v>766</v>
      </c>
      <c r="B333" s="73" t="s">
        <v>77</v>
      </c>
      <c r="C333" s="74" t="s">
        <v>17</v>
      </c>
      <c r="D333" s="75">
        <v>646.83000000000004</v>
      </c>
      <c r="E333" s="9"/>
      <c r="F333" s="16"/>
      <c r="G333" s="63"/>
    </row>
    <row r="334" spans="1:7" s="1" customFormat="1" ht="45">
      <c r="A334" s="6" t="s">
        <v>767</v>
      </c>
      <c r="B334" s="73" t="s">
        <v>112</v>
      </c>
      <c r="C334" s="74" t="s">
        <v>17</v>
      </c>
      <c r="D334" s="75">
        <v>646.83000000000004</v>
      </c>
      <c r="E334" s="9"/>
      <c r="F334" s="16"/>
      <c r="G334" s="63"/>
    </row>
    <row r="335" spans="1:7" s="1" customFormat="1" ht="22.5">
      <c r="A335" s="6" t="s">
        <v>768</v>
      </c>
      <c r="B335" s="73" t="s">
        <v>78</v>
      </c>
      <c r="C335" s="74" t="s">
        <v>24</v>
      </c>
      <c r="D335" s="75">
        <v>579.53</v>
      </c>
      <c r="E335" s="9"/>
      <c r="F335" s="16"/>
      <c r="G335" s="63"/>
    </row>
    <row r="336" spans="1:7" s="1" customFormat="1" ht="45">
      <c r="A336" s="6" t="s">
        <v>769</v>
      </c>
      <c r="B336" s="73" t="s">
        <v>79</v>
      </c>
      <c r="C336" s="74" t="s">
        <v>24</v>
      </c>
      <c r="D336" s="75">
        <v>579.53</v>
      </c>
      <c r="E336" s="9"/>
      <c r="F336" s="10"/>
      <c r="G336" s="63"/>
    </row>
    <row r="337" spans="1:7" s="1" customFormat="1" ht="45">
      <c r="A337" s="6" t="s">
        <v>770</v>
      </c>
      <c r="B337" s="73" t="s">
        <v>32</v>
      </c>
      <c r="C337" s="74" t="s">
        <v>24</v>
      </c>
      <c r="D337" s="75">
        <v>433.09</v>
      </c>
      <c r="E337" s="9"/>
      <c r="F337" s="16"/>
      <c r="G337" s="63"/>
    </row>
    <row r="338" spans="1:7" s="1" customFormat="1" ht="56.25">
      <c r="A338" s="6" t="s">
        <v>771</v>
      </c>
      <c r="B338" s="73" t="s">
        <v>42</v>
      </c>
      <c r="C338" s="74" t="s">
        <v>25</v>
      </c>
      <c r="D338" s="75">
        <v>2</v>
      </c>
      <c r="E338" s="9"/>
      <c r="F338" s="16"/>
      <c r="G338" s="63"/>
    </row>
    <row r="339" spans="1:7" s="1" customFormat="1" ht="45">
      <c r="A339" s="6" t="s">
        <v>772</v>
      </c>
      <c r="B339" s="73" t="s">
        <v>43</v>
      </c>
      <c r="C339" s="74" t="s">
        <v>25</v>
      </c>
      <c r="D339" s="75">
        <v>1</v>
      </c>
      <c r="E339" s="9"/>
      <c r="F339" s="16"/>
      <c r="G339" s="63"/>
    </row>
    <row r="340" spans="1:7" s="1" customFormat="1">
      <c r="A340" s="18" t="s">
        <v>361</v>
      </c>
      <c r="B340" s="19" t="s">
        <v>88</v>
      </c>
      <c r="C340" s="20"/>
      <c r="D340" s="21"/>
      <c r="E340" s="62"/>
      <c r="F340" s="22"/>
      <c r="G340" s="62">
        <f>ROUND(SUM(G341:G343),2)</f>
        <v>0</v>
      </c>
    </row>
    <row r="341" spans="1:7" s="1" customFormat="1" ht="45">
      <c r="A341" s="6" t="s">
        <v>773</v>
      </c>
      <c r="B341" s="73" t="s">
        <v>53</v>
      </c>
      <c r="C341" s="74" t="s">
        <v>18</v>
      </c>
      <c r="D341" s="75">
        <v>10.95</v>
      </c>
      <c r="E341" s="9"/>
      <c r="F341" s="16"/>
      <c r="G341" s="63"/>
    </row>
    <row r="342" spans="1:7" s="1" customFormat="1" ht="33.75">
      <c r="A342" s="6" t="s">
        <v>774</v>
      </c>
      <c r="B342" s="73" t="s">
        <v>27</v>
      </c>
      <c r="C342" s="74" t="s">
        <v>17</v>
      </c>
      <c r="D342" s="75">
        <v>31.3</v>
      </c>
      <c r="E342" s="9"/>
      <c r="F342" s="16"/>
      <c r="G342" s="63"/>
    </row>
    <row r="343" spans="1:7" s="1" customFormat="1" ht="90">
      <c r="A343" s="6" t="s">
        <v>775</v>
      </c>
      <c r="B343" s="73" t="s">
        <v>89</v>
      </c>
      <c r="C343" s="74" t="s">
        <v>24</v>
      </c>
      <c r="D343" s="75">
        <v>69.55</v>
      </c>
      <c r="E343" s="9"/>
      <c r="F343" s="16"/>
      <c r="G343" s="63"/>
    </row>
    <row r="344" spans="1:7" s="1" customFormat="1">
      <c r="A344" s="18" t="s">
        <v>362</v>
      </c>
      <c r="B344" s="19" t="s">
        <v>137</v>
      </c>
      <c r="C344" s="20"/>
      <c r="D344" s="21"/>
      <c r="E344" s="62"/>
      <c r="F344" s="22"/>
      <c r="G344" s="62">
        <f>ROUND(SUM(G345:G346),2)</f>
        <v>0</v>
      </c>
    </row>
    <row r="345" spans="1:7" s="1" customFormat="1" ht="67.5">
      <c r="A345" s="6" t="s">
        <v>776</v>
      </c>
      <c r="B345" s="73" t="s">
        <v>138</v>
      </c>
      <c r="C345" s="74" t="s">
        <v>25</v>
      </c>
      <c r="D345" s="75">
        <v>2</v>
      </c>
      <c r="E345" s="9"/>
      <c r="F345" s="10"/>
      <c r="G345" s="63"/>
    </row>
    <row r="346" spans="1:7" s="1" customFormat="1" ht="56.25">
      <c r="A346" s="6" t="s">
        <v>777</v>
      </c>
      <c r="B346" s="73" t="s">
        <v>139</v>
      </c>
      <c r="C346" s="74" t="s">
        <v>25</v>
      </c>
      <c r="D346" s="75">
        <v>1</v>
      </c>
      <c r="E346" s="9"/>
      <c r="F346" s="10"/>
      <c r="G346" s="63"/>
    </row>
    <row r="347" spans="1:7" s="1" customFormat="1">
      <c r="A347" s="18" t="s">
        <v>363</v>
      </c>
      <c r="B347" s="19" t="s">
        <v>48</v>
      </c>
      <c r="C347" s="20"/>
      <c r="D347" s="21"/>
      <c r="E347" s="62"/>
      <c r="F347" s="22"/>
      <c r="G347" s="62">
        <f>ROUND(SUM(G348:G349),2)</f>
        <v>0</v>
      </c>
    </row>
    <row r="348" spans="1:7" s="1" customFormat="1" ht="56.25">
      <c r="A348" s="6" t="s">
        <v>778</v>
      </c>
      <c r="B348" s="73" t="s">
        <v>29</v>
      </c>
      <c r="C348" s="74" t="s">
        <v>25</v>
      </c>
      <c r="D348" s="75">
        <v>8</v>
      </c>
      <c r="E348" s="9"/>
      <c r="F348" s="10"/>
      <c r="G348" s="63"/>
    </row>
    <row r="349" spans="1:7" s="1" customFormat="1" ht="101.25">
      <c r="A349" s="6" t="s">
        <v>779</v>
      </c>
      <c r="B349" s="73" t="s">
        <v>115</v>
      </c>
      <c r="C349" s="74" t="s">
        <v>25</v>
      </c>
      <c r="D349" s="75">
        <v>2</v>
      </c>
      <c r="E349" s="9"/>
      <c r="F349" s="10"/>
      <c r="G349" s="63"/>
    </row>
    <row r="350" spans="1:7" s="1" customFormat="1">
      <c r="A350" s="18" t="s">
        <v>364</v>
      </c>
      <c r="B350" s="19" t="s">
        <v>44</v>
      </c>
      <c r="C350" s="20"/>
      <c r="D350" s="21"/>
      <c r="E350" s="62"/>
      <c r="F350" s="22"/>
      <c r="G350" s="62">
        <f>ROUND(SUM(G351:G361),2)</f>
        <v>0</v>
      </c>
    </row>
    <row r="351" spans="1:7" s="1" customFormat="1" ht="45">
      <c r="A351" s="6" t="s">
        <v>780</v>
      </c>
      <c r="B351" s="73" t="s">
        <v>54</v>
      </c>
      <c r="C351" s="74" t="s">
        <v>18</v>
      </c>
      <c r="D351" s="75">
        <v>3.11</v>
      </c>
      <c r="E351" s="9"/>
      <c r="F351" s="16"/>
      <c r="G351" s="63"/>
    </row>
    <row r="352" spans="1:7" s="1" customFormat="1" ht="33.75">
      <c r="A352" s="6" t="s">
        <v>781</v>
      </c>
      <c r="B352" s="73" t="s">
        <v>35</v>
      </c>
      <c r="C352" s="74" t="s">
        <v>26</v>
      </c>
      <c r="D352" s="75">
        <v>457.1</v>
      </c>
      <c r="E352" s="9"/>
      <c r="F352" s="16"/>
      <c r="G352" s="63"/>
    </row>
    <row r="353" spans="1:7" s="1" customFormat="1" ht="33.75">
      <c r="A353" s="6" t="s">
        <v>782</v>
      </c>
      <c r="B353" s="73" t="s">
        <v>36</v>
      </c>
      <c r="C353" s="74" t="s">
        <v>17</v>
      </c>
      <c r="D353" s="75">
        <v>31.1</v>
      </c>
      <c r="E353" s="9"/>
      <c r="F353" s="16"/>
      <c r="G353" s="63"/>
    </row>
    <row r="354" spans="1:7" s="1" customFormat="1" ht="22.5">
      <c r="A354" s="6" t="s">
        <v>783</v>
      </c>
      <c r="B354" s="73" t="s">
        <v>45</v>
      </c>
      <c r="C354" s="74" t="s">
        <v>18</v>
      </c>
      <c r="D354" s="75">
        <v>3.11</v>
      </c>
      <c r="E354" s="9"/>
      <c r="F354" s="16"/>
      <c r="G354" s="63"/>
    </row>
    <row r="355" spans="1:7" s="1" customFormat="1" ht="56.25">
      <c r="A355" s="6" t="s">
        <v>784</v>
      </c>
      <c r="B355" s="73" t="s">
        <v>46</v>
      </c>
      <c r="C355" s="74" t="s">
        <v>25</v>
      </c>
      <c r="D355" s="75">
        <v>48</v>
      </c>
      <c r="E355" s="9"/>
      <c r="F355" s="16"/>
      <c r="G355" s="63"/>
    </row>
    <row r="356" spans="1:7" s="1" customFormat="1" ht="33.75">
      <c r="A356" s="6" t="s">
        <v>785</v>
      </c>
      <c r="B356" s="73" t="s">
        <v>49</v>
      </c>
      <c r="C356" s="74" t="s">
        <v>25</v>
      </c>
      <c r="D356" s="75">
        <v>12</v>
      </c>
      <c r="E356" s="9"/>
      <c r="F356" s="16"/>
      <c r="G356" s="63"/>
    </row>
    <row r="357" spans="1:7" s="1" customFormat="1" ht="22.5">
      <c r="A357" s="6" t="s">
        <v>786</v>
      </c>
      <c r="B357" s="73" t="s">
        <v>28</v>
      </c>
      <c r="C357" s="74" t="s">
        <v>18</v>
      </c>
      <c r="D357" s="75">
        <v>0.56999999999999995</v>
      </c>
      <c r="E357" s="9"/>
      <c r="F357" s="16"/>
      <c r="G357" s="63"/>
    </row>
    <row r="358" spans="1:7" s="1" customFormat="1" ht="56.25">
      <c r="A358" s="6" t="s">
        <v>787</v>
      </c>
      <c r="B358" s="73" t="s">
        <v>105</v>
      </c>
      <c r="C358" s="74" t="s">
        <v>26</v>
      </c>
      <c r="D358" s="75">
        <v>2720.11</v>
      </c>
      <c r="E358" s="9"/>
      <c r="F358" s="16"/>
      <c r="G358" s="63"/>
    </row>
    <row r="359" spans="1:7" s="1" customFormat="1" ht="33.75">
      <c r="A359" s="6" t="s">
        <v>788</v>
      </c>
      <c r="B359" s="73" t="s">
        <v>47</v>
      </c>
      <c r="C359" s="74" t="s">
        <v>26</v>
      </c>
      <c r="D359" s="75">
        <v>2720.11</v>
      </c>
      <c r="E359" s="9"/>
      <c r="F359" s="16"/>
      <c r="G359" s="63"/>
    </row>
    <row r="360" spans="1:7" s="1" customFormat="1" ht="33.75">
      <c r="A360" s="6" t="s">
        <v>789</v>
      </c>
      <c r="B360" s="73" t="s">
        <v>73</v>
      </c>
      <c r="C360" s="74" t="s">
        <v>18</v>
      </c>
      <c r="D360" s="75">
        <v>3.11</v>
      </c>
      <c r="E360" s="9"/>
      <c r="F360" s="12"/>
      <c r="G360" s="63"/>
    </row>
    <row r="361" spans="1:7" s="1" customFormat="1" ht="33.75">
      <c r="A361" s="6" t="s">
        <v>790</v>
      </c>
      <c r="B361" s="73" t="s">
        <v>74</v>
      </c>
      <c r="C361" s="74" t="s">
        <v>19</v>
      </c>
      <c r="D361" s="75">
        <v>74.64</v>
      </c>
      <c r="E361" s="9"/>
      <c r="F361" s="10"/>
      <c r="G361" s="63"/>
    </row>
    <row r="362" spans="1:7" s="1" customFormat="1">
      <c r="A362" s="3" t="s">
        <v>62</v>
      </c>
      <c r="B362" s="17" t="s">
        <v>82</v>
      </c>
      <c r="C362" s="14"/>
      <c r="D362" s="15"/>
      <c r="E362" s="15"/>
      <c r="F362" s="15"/>
      <c r="G362" s="61">
        <f>ROUND(SUM(G363,G371,G377,G381,G387),2)</f>
        <v>0</v>
      </c>
    </row>
    <row r="363" spans="1:7" s="1" customFormat="1">
      <c r="A363" s="18" t="s">
        <v>63</v>
      </c>
      <c r="B363" s="19" t="s">
        <v>30</v>
      </c>
      <c r="C363" s="20"/>
      <c r="D363" s="21"/>
      <c r="E363" s="62"/>
      <c r="F363" s="22"/>
      <c r="G363" s="62">
        <f>ROUND(SUM(G364:G370),2)</f>
        <v>0</v>
      </c>
    </row>
    <row r="364" spans="1:7" s="1" customFormat="1" ht="33.75">
      <c r="A364" s="6" t="s">
        <v>791</v>
      </c>
      <c r="B364" s="73" t="s">
        <v>75</v>
      </c>
      <c r="C364" s="74" t="s">
        <v>17</v>
      </c>
      <c r="D364" s="75">
        <v>5632.04</v>
      </c>
      <c r="E364" s="9"/>
      <c r="F364" s="10"/>
      <c r="G364" s="63"/>
    </row>
    <row r="365" spans="1:7" s="1" customFormat="1" ht="45">
      <c r="A365" s="6" t="s">
        <v>792</v>
      </c>
      <c r="B365" s="73" t="s">
        <v>53</v>
      </c>
      <c r="C365" s="74" t="s">
        <v>18</v>
      </c>
      <c r="D365" s="75">
        <v>1126.4100000000001</v>
      </c>
      <c r="E365" s="9"/>
      <c r="F365" s="10"/>
      <c r="G365" s="63"/>
    </row>
    <row r="366" spans="1:7" s="1" customFormat="1" ht="45">
      <c r="A366" s="6" t="s">
        <v>793</v>
      </c>
      <c r="B366" s="73" t="s">
        <v>83</v>
      </c>
      <c r="C366" s="74" t="s">
        <v>17</v>
      </c>
      <c r="D366" s="75">
        <v>5632.04</v>
      </c>
      <c r="E366" s="9"/>
      <c r="F366" s="10"/>
      <c r="G366" s="63"/>
    </row>
    <row r="367" spans="1:7" s="1" customFormat="1" ht="56.25">
      <c r="A367" s="6" t="s">
        <v>794</v>
      </c>
      <c r="B367" s="73" t="s">
        <v>108</v>
      </c>
      <c r="C367" s="74" t="s">
        <v>18</v>
      </c>
      <c r="D367" s="75">
        <v>1126.4100000000001</v>
      </c>
      <c r="E367" s="9"/>
      <c r="F367" s="10"/>
      <c r="G367" s="63"/>
    </row>
    <row r="368" spans="1:7" s="1" customFormat="1" ht="33.75">
      <c r="A368" s="6" t="s">
        <v>795</v>
      </c>
      <c r="B368" s="73" t="s">
        <v>51</v>
      </c>
      <c r="C368" s="74" t="s">
        <v>17</v>
      </c>
      <c r="D368" s="75">
        <v>5632.04</v>
      </c>
      <c r="E368" s="9"/>
      <c r="F368" s="10"/>
      <c r="G368" s="63"/>
    </row>
    <row r="369" spans="1:7" s="1" customFormat="1" ht="33.75">
      <c r="A369" s="6" t="s">
        <v>796</v>
      </c>
      <c r="B369" s="73" t="s">
        <v>73</v>
      </c>
      <c r="C369" s="74" t="s">
        <v>18</v>
      </c>
      <c r="D369" s="75">
        <v>1126.4100000000001</v>
      </c>
      <c r="E369" s="9"/>
      <c r="F369" s="10"/>
      <c r="G369" s="63"/>
    </row>
    <row r="370" spans="1:7" s="1" customFormat="1" ht="33.75">
      <c r="A370" s="6" t="s">
        <v>797</v>
      </c>
      <c r="B370" s="73" t="s">
        <v>74</v>
      </c>
      <c r="C370" s="74" t="s">
        <v>19</v>
      </c>
      <c r="D370" s="75">
        <v>27033.84</v>
      </c>
      <c r="E370" s="9"/>
      <c r="F370" s="10"/>
      <c r="G370" s="63"/>
    </row>
    <row r="371" spans="1:7" s="1" customFormat="1">
      <c r="A371" s="18" t="s">
        <v>64</v>
      </c>
      <c r="B371" s="19" t="s">
        <v>84</v>
      </c>
      <c r="C371" s="20"/>
      <c r="D371" s="21"/>
      <c r="E371" s="62"/>
      <c r="F371" s="22"/>
      <c r="G371" s="62">
        <f>ROUND(SUM(G372:G376),2)</f>
        <v>0</v>
      </c>
    </row>
    <row r="372" spans="1:7" s="1" customFormat="1" ht="33.75">
      <c r="A372" s="6" t="s">
        <v>798</v>
      </c>
      <c r="B372" s="73" t="s">
        <v>85</v>
      </c>
      <c r="C372" s="74" t="s">
        <v>17</v>
      </c>
      <c r="D372" s="75">
        <v>5632.04</v>
      </c>
      <c r="E372" s="9"/>
      <c r="F372" s="10"/>
      <c r="G372" s="63"/>
    </row>
    <row r="373" spans="1:7" s="1" customFormat="1" ht="67.5">
      <c r="A373" s="6" t="s">
        <v>799</v>
      </c>
      <c r="B373" s="73" t="s">
        <v>86</v>
      </c>
      <c r="C373" s="74" t="s">
        <v>17</v>
      </c>
      <c r="D373" s="75">
        <v>5632.04</v>
      </c>
      <c r="E373" s="9"/>
      <c r="F373" s="10"/>
      <c r="G373" s="63"/>
    </row>
    <row r="374" spans="1:7" s="1" customFormat="1" ht="56.25">
      <c r="A374" s="6" t="s">
        <v>800</v>
      </c>
      <c r="B374" s="73" t="s">
        <v>114</v>
      </c>
      <c r="C374" s="74" t="s">
        <v>25</v>
      </c>
      <c r="D374" s="75">
        <v>2</v>
      </c>
      <c r="E374" s="9"/>
      <c r="F374" s="16"/>
      <c r="G374" s="63"/>
    </row>
    <row r="375" spans="1:7" s="1" customFormat="1" ht="45">
      <c r="A375" s="6" t="s">
        <v>801</v>
      </c>
      <c r="B375" s="73" t="s">
        <v>113</v>
      </c>
      <c r="C375" s="74" t="s">
        <v>25</v>
      </c>
      <c r="D375" s="75">
        <v>1</v>
      </c>
      <c r="E375" s="9"/>
      <c r="F375" s="16"/>
      <c r="G375" s="63"/>
    </row>
    <row r="376" spans="1:7" s="1" customFormat="1" ht="45">
      <c r="A376" s="6" t="s">
        <v>802</v>
      </c>
      <c r="B376" s="73" t="s">
        <v>87</v>
      </c>
      <c r="C376" s="74" t="s">
        <v>24</v>
      </c>
      <c r="D376" s="75">
        <v>195.91</v>
      </c>
      <c r="E376" s="9"/>
      <c r="F376" s="16"/>
      <c r="G376" s="63"/>
    </row>
    <row r="377" spans="1:7" s="1" customFormat="1">
      <c r="A377" s="18" t="s">
        <v>65</v>
      </c>
      <c r="B377" s="19" t="s">
        <v>88</v>
      </c>
      <c r="C377" s="20"/>
      <c r="D377" s="21"/>
      <c r="E377" s="62"/>
      <c r="F377" s="22"/>
      <c r="G377" s="62">
        <f>ROUND(SUM(G378:G380),2)</f>
        <v>0</v>
      </c>
    </row>
    <row r="378" spans="1:7" s="1" customFormat="1" ht="45">
      <c r="A378" s="6" t="s">
        <v>803</v>
      </c>
      <c r="B378" s="73" t="s">
        <v>53</v>
      </c>
      <c r="C378" s="74" t="s">
        <v>18</v>
      </c>
      <c r="D378" s="75">
        <v>31.28</v>
      </c>
      <c r="E378" s="9"/>
      <c r="F378" s="16"/>
      <c r="G378" s="63"/>
    </row>
    <row r="379" spans="1:7" s="1" customFormat="1" ht="33.75">
      <c r="A379" s="6" t="s">
        <v>804</v>
      </c>
      <c r="B379" s="73" t="s">
        <v>27</v>
      </c>
      <c r="C379" s="74" t="s">
        <v>17</v>
      </c>
      <c r="D379" s="75">
        <v>89.37</v>
      </c>
      <c r="E379" s="9"/>
      <c r="F379" s="16"/>
      <c r="G379" s="63"/>
    </row>
    <row r="380" spans="1:7" s="1" customFormat="1" ht="90">
      <c r="A380" s="6" t="s">
        <v>805</v>
      </c>
      <c r="B380" s="73" t="s">
        <v>89</v>
      </c>
      <c r="C380" s="74" t="s">
        <v>24</v>
      </c>
      <c r="D380" s="75">
        <v>198.6</v>
      </c>
      <c r="E380" s="9"/>
      <c r="F380" s="16"/>
      <c r="G380" s="63"/>
    </row>
    <row r="381" spans="1:7" s="1" customFormat="1">
      <c r="A381" s="18" t="s">
        <v>365</v>
      </c>
      <c r="B381" s="19" t="s">
        <v>90</v>
      </c>
      <c r="C381" s="20"/>
      <c r="D381" s="21"/>
      <c r="E381" s="62"/>
      <c r="F381" s="22"/>
      <c r="G381" s="62">
        <f>ROUND(SUM(G382:G386),2)</f>
        <v>0</v>
      </c>
    </row>
    <row r="382" spans="1:7" s="1" customFormat="1" ht="45">
      <c r="A382" s="6" t="s">
        <v>806</v>
      </c>
      <c r="B382" s="73" t="s">
        <v>53</v>
      </c>
      <c r="C382" s="74" t="s">
        <v>18</v>
      </c>
      <c r="D382" s="75">
        <v>0.47</v>
      </c>
      <c r="E382" s="9"/>
      <c r="F382" s="10"/>
      <c r="G382" s="63"/>
    </row>
    <row r="383" spans="1:7" s="1" customFormat="1" ht="22.5">
      <c r="A383" s="6" t="s">
        <v>807</v>
      </c>
      <c r="B383" s="73" t="s">
        <v>41</v>
      </c>
      <c r="C383" s="74" t="s">
        <v>18</v>
      </c>
      <c r="D383" s="75">
        <v>0.47</v>
      </c>
      <c r="E383" s="9"/>
      <c r="F383" s="10"/>
      <c r="G383" s="63"/>
    </row>
    <row r="384" spans="1:7" s="1" customFormat="1" ht="33.75">
      <c r="A384" s="6" t="s">
        <v>808</v>
      </c>
      <c r="B384" s="73" t="s">
        <v>36</v>
      </c>
      <c r="C384" s="74" t="s">
        <v>17</v>
      </c>
      <c r="D384" s="75">
        <v>6.22</v>
      </c>
      <c r="E384" s="9"/>
      <c r="F384" s="10"/>
      <c r="G384" s="63"/>
    </row>
    <row r="385" spans="1:7" s="1" customFormat="1" ht="56.25">
      <c r="A385" s="6" t="s">
        <v>809</v>
      </c>
      <c r="B385" s="73" t="s">
        <v>91</v>
      </c>
      <c r="C385" s="74" t="s">
        <v>26</v>
      </c>
      <c r="D385" s="75">
        <v>216.94</v>
      </c>
      <c r="E385" s="9"/>
      <c r="F385" s="10"/>
      <c r="G385" s="63"/>
    </row>
    <row r="386" spans="1:7" s="1" customFormat="1" ht="33.75">
      <c r="A386" s="6" t="s">
        <v>810</v>
      </c>
      <c r="B386" s="73" t="s">
        <v>47</v>
      </c>
      <c r="C386" s="74" t="s">
        <v>26</v>
      </c>
      <c r="D386" s="75">
        <v>216.94</v>
      </c>
      <c r="E386" s="9"/>
      <c r="F386" s="10"/>
      <c r="G386" s="63"/>
    </row>
    <row r="387" spans="1:7" s="1" customFormat="1">
      <c r="A387" s="18" t="s">
        <v>66</v>
      </c>
      <c r="B387" s="19" t="s">
        <v>44</v>
      </c>
      <c r="C387" s="20"/>
      <c r="D387" s="21"/>
      <c r="E387" s="62"/>
      <c r="F387" s="22"/>
      <c r="G387" s="62">
        <f>ROUND(SUM(G388:G398),2)</f>
        <v>0</v>
      </c>
    </row>
    <row r="388" spans="1:7" s="1" customFormat="1" ht="45">
      <c r="A388" s="6" t="s">
        <v>811</v>
      </c>
      <c r="B388" s="73" t="s">
        <v>54</v>
      </c>
      <c r="C388" s="74" t="s">
        <v>18</v>
      </c>
      <c r="D388" s="75">
        <v>4.1500000000000004</v>
      </c>
      <c r="E388" s="9"/>
      <c r="F388" s="16"/>
      <c r="G388" s="63"/>
    </row>
    <row r="389" spans="1:7" s="1" customFormat="1" ht="33.75">
      <c r="A389" s="6" t="s">
        <v>816</v>
      </c>
      <c r="B389" s="73" t="s">
        <v>35</v>
      </c>
      <c r="C389" s="74" t="s">
        <v>26</v>
      </c>
      <c r="D389" s="75">
        <v>609.47</v>
      </c>
      <c r="E389" s="9"/>
      <c r="F389" s="16"/>
      <c r="G389" s="63"/>
    </row>
    <row r="390" spans="1:7" s="1" customFormat="1" ht="33.75">
      <c r="A390" s="6" t="s">
        <v>817</v>
      </c>
      <c r="B390" s="73" t="s">
        <v>36</v>
      </c>
      <c r="C390" s="74" t="s">
        <v>17</v>
      </c>
      <c r="D390" s="75">
        <v>41.47</v>
      </c>
      <c r="E390" s="9"/>
      <c r="F390" s="16"/>
      <c r="G390" s="63"/>
    </row>
    <row r="391" spans="1:7" s="1" customFormat="1" ht="22.5">
      <c r="A391" s="6" t="s">
        <v>818</v>
      </c>
      <c r="B391" s="73" t="s">
        <v>45</v>
      </c>
      <c r="C391" s="74" t="s">
        <v>18</v>
      </c>
      <c r="D391" s="75">
        <v>4.1500000000000004</v>
      </c>
      <c r="E391" s="9"/>
      <c r="F391" s="16"/>
      <c r="G391" s="63"/>
    </row>
    <row r="392" spans="1:7" s="1" customFormat="1" ht="56.25">
      <c r="A392" s="6" t="s">
        <v>819</v>
      </c>
      <c r="B392" s="73" t="s">
        <v>46</v>
      </c>
      <c r="C392" s="74" t="s">
        <v>25</v>
      </c>
      <c r="D392" s="75">
        <v>64</v>
      </c>
      <c r="E392" s="9"/>
      <c r="F392" s="16"/>
      <c r="G392" s="63"/>
    </row>
    <row r="393" spans="1:7" s="1" customFormat="1" ht="33.75">
      <c r="A393" s="6" t="s">
        <v>820</v>
      </c>
      <c r="B393" s="73" t="s">
        <v>49</v>
      </c>
      <c r="C393" s="74" t="s">
        <v>25</v>
      </c>
      <c r="D393" s="75">
        <v>16</v>
      </c>
      <c r="E393" s="9"/>
      <c r="F393" s="16"/>
      <c r="G393" s="63"/>
    </row>
    <row r="394" spans="1:7" s="1" customFormat="1" ht="22.5">
      <c r="A394" s="6" t="s">
        <v>821</v>
      </c>
      <c r="B394" s="73" t="s">
        <v>28</v>
      </c>
      <c r="C394" s="74" t="s">
        <v>18</v>
      </c>
      <c r="D394" s="75">
        <v>1.02</v>
      </c>
      <c r="E394" s="9"/>
      <c r="F394" s="16"/>
      <c r="G394" s="63"/>
    </row>
    <row r="395" spans="1:7" s="1" customFormat="1" ht="56.25">
      <c r="A395" s="6" t="s">
        <v>822</v>
      </c>
      <c r="B395" s="73" t="s">
        <v>105</v>
      </c>
      <c r="C395" s="74" t="s">
        <v>26</v>
      </c>
      <c r="D395" s="75">
        <v>4162.66</v>
      </c>
      <c r="E395" s="9"/>
      <c r="F395" s="16"/>
      <c r="G395" s="63"/>
    </row>
    <row r="396" spans="1:7" s="1" customFormat="1" ht="33.75">
      <c r="A396" s="6" t="s">
        <v>823</v>
      </c>
      <c r="B396" s="73" t="s">
        <v>47</v>
      </c>
      <c r="C396" s="74" t="s">
        <v>26</v>
      </c>
      <c r="D396" s="75">
        <v>4162.66</v>
      </c>
      <c r="E396" s="9"/>
      <c r="F396" s="16"/>
      <c r="G396" s="63"/>
    </row>
    <row r="397" spans="1:7" s="1" customFormat="1" ht="33.75">
      <c r="A397" s="6" t="s">
        <v>824</v>
      </c>
      <c r="B397" s="73" t="s">
        <v>73</v>
      </c>
      <c r="C397" s="74" t="s">
        <v>18</v>
      </c>
      <c r="D397" s="75">
        <v>4.1500000000000004</v>
      </c>
      <c r="E397" s="9"/>
      <c r="F397" s="12"/>
      <c r="G397" s="63"/>
    </row>
    <row r="398" spans="1:7" s="1" customFormat="1" ht="33.75">
      <c r="A398" s="6" t="s">
        <v>825</v>
      </c>
      <c r="B398" s="73" t="s">
        <v>74</v>
      </c>
      <c r="C398" s="74" t="s">
        <v>19</v>
      </c>
      <c r="D398" s="75">
        <v>99.6</v>
      </c>
      <c r="E398" s="9"/>
      <c r="F398" s="10"/>
      <c r="G398" s="63"/>
    </row>
    <row r="399" spans="1:7">
      <c r="A399" s="3" t="s">
        <v>366</v>
      </c>
      <c r="B399" s="17" t="s">
        <v>121</v>
      </c>
      <c r="C399" s="14"/>
      <c r="D399" s="15"/>
      <c r="E399" s="4"/>
      <c r="F399" s="4"/>
      <c r="G399" s="61">
        <f>ROUND(SUM(G400,G407,G411),2)</f>
        <v>0</v>
      </c>
    </row>
    <row r="400" spans="1:7" s="1" customFormat="1">
      <c r="A400" s="18" t="s">
        <v>367</v>
      </c>
      <c r="B400" s="19" t="s">
        <v>30</v>
      </c>
      <c r="C400" s="20"/>
      <c r="D400" s="21"/>
      <c r="E400" s="62"/>
      <c r="F400" s="22"/>
      <c r="G400" s="62">
        <f>ROUND(SUM(G401:G406),2)</f>
        <v>0</v>
      </c>
    </row>
    <row r="401" spans="1:8" s="1" customFormat="1" ht="33.75">
      <c r="A401" s="6" t="s">
        <v>826</v>
      </c>
      <c r="B401" s="73" t="s">
        <v>75</v>
      </c>
      <c r="C401" s="74" t="s">
        <v>17</v>
      </c>
      <c r="D401" s="75">
        <v>72.709999999999994</v>
      </c>
      <c r="E401" s="9"/>
      <c r="F401" s="16"/>
      <c r="G401" s="63"/>
    </row>
    <row r="402" spans="1:8" s="1" customFormat="1" ht="45">
      <c r="A402" s="6" t="s">
        <v>827</v>
      </c>
      <c r="B402" s="73" t="s">
        <v>54</v>
      </c>
      <c r="C402" s="74" t="s">
        <v>18</v>
      </c>
      <c r="D402" s="75">
        <v>46.54</v>
      </c>
      <c r="E402" s="9"/>
      <c r="F402" s="16"/>
      <c r="G402" s="63"/>
    </row>
    <row r="403" spans="1:8" s="1" customFormat="1" ht="56.25">
      <c r="A403" s="6" t="s">
        <v>828</v>
      </c>
      <c r="B403" s="73" t="s">
        <v>76</v>
      </c>
      <c r="C403" s="74" t="s">
        <v>18</v>
      </c>
      <c r="D403" s="75">
        <v>12.519999999999992</v>
      </c>
      <c r="E403" s="9"/>
      <c r="F403" s="16"/>
      <c r="G403" s="63"/>
    </row>
    <row r="404" spans="1:8" s="1" customFormat="1" ht="67.5">
      <c r="A404" s="6" t="s">
        <v>829</v>
      </c>
      <c r="B404" s="73" t="s">
        <v>132</v>
      </c>
      <c r="C404" s="74" t="s">
        <v>18</v>
      </c>
      <c r="D404" s="75">
        <v>10.91</v>
      </c>
      <c r="E404" s="9"/>
      <c r="F404" s="10"/>
      <c r="G404" s="11"/>
    </row>
    <row r="405" spans="1:8" s="1" customFormat="1" ht="33.75">
      <c r="A405" s="6" t="s">
        <v>830</v>
      </c>
      <c r="B405" s="73" t="s">
        <v>73</v>
      </c>
      <c r="C405" s="74" t="s">
        <v>18</v>
      </c>
      <c r="D405" s="75">
        <v>46.54</v>
      </c>
      <c r="E405" s="9"/>
      <c r="F405" s="12"/>
      <c r="G405" s="63"/>
    </row>
    <row r="406" spans="1:8" s="1" customFormat="1" ht="33.75">
      <c r="A406" s="6" t="s">
        <v>831</v>
      </c>
      <c r="B406" s="73" t="s">
        <v>74</v>
      </c>
      <c r="C406" s="74" t="s">
        <v>19</v>
      </c>
      <c r="D406" s="75">
        <v>1116.96</v>
      </c>
      <c r="E406" s="9"/>
      <c r="F406" s="10"/>
      <c r="G406" s="63"/>
    </row>
    <row r="407" spans="1:8" s="1" customFormat="1">
      <c r="A407" s="18" t="s">
        <v>109</v>
      </c>
      <c r="B407" s="19" t="s">
        <v>116</v>
      </c>
      <c r="C407" s="20"/>
      <c r="D407" s="21"/>
      <c r="E407" s="62"/>
      <c r="F407" s="22"/>
      <c r="G407" s="62">
        <f>ROUND(SUM(G408:G410),2)</f>
        <v>0</v>
      </c>
    </row>
    <row r="408" spans="1:8" s="1" customFormat="1" ht="33.75">
      <c r="A408" s="6" t="s">
        <v>832</v>
      </c>
      <c r="B408" s="73" t="s">
        <v>104</v>
      </c>
      <c r="C408" s="74" t="s">
        <v>17</v>
      </c>
      <c r="D408" s="75">
        <v>25.94</v>
      </c>
      <c r="E408" s="9"/>
      <c r="F408" s="10"/>
      <c r="G408" s="63"/>
    </row>
    <row r="409" spans="1:8" s="1" customFormat="1" ht="33.75">
      <c r="A409" s="6" t="s">
        <v>833</v>
      </c>
      <c r="B409" s="73" t="s">
        <v>35</v>
      </c>
      <c r="C409" s="74" t="s">
        <v>26</v>
      </c>
      <c r="D409" s="75">
        <v>484.96</v>
      </c>
      <c r="E409" s="9"/>
      <c r="F409" s="16"/>
      <c r="G409" s="63"/>
    </row>
    <row r="410" spans="1:8" s="1" customFormat="1" ht="33.75">
      <c r="A410" s="6" t="s">
        <v>834</v>
      </c>
      <c r="B410" s="73" t="s">
        <v>133</v>
      </c>
      <c r="C410" s="74" t="s">
        <v>18</v>
      </c>
      <c r="D410" s="75">
        <v>10.91</v>
      </c>
      <c r="E410" s="9"/>
      <c r="F410" s="10"/>
      <c r="G410" s="63"/>
      <c r="H410" s="65"/>
    </row>
    <row r="411" spans="1:8" s="1" customFormat="1">
      <c r="A411" s="18" t="s">
        <v>110</v>
      </c>
      <c r="B411" s="19" t="s">
        <v>130</v>
      </c>
      <c r="C411" s="20"/>
      <c r="D411" s="21"/>
      <c r="E411" s="62"/>
      <c r="F411" s="22"/>
      <c r="G411" s="62">
        <f>ROUND(SUM(G412:G418),2)</f>
        <v>0</v>
      </c>
    </row>
    <row r="412" spans="1:8" s="1" customFormat="1" ht="33.75">
      <c r="A412" s="6" t="s">
        <v>835</v>
      </c>
      <c r="B412" s="73" t="s">
        <v>129</v>
      </c>
      <c r="C412" s="74" t="s">
        <v>17</v>
      </c>
      <c r="D412" s="75">
        <v>85.55</v>
      </c>
      <c r="E412" s="9"/>
      <c r="F412" s="10"/>
      <c r="G412" s="63"/>
    </row>
    <row r="413" spans="1:8" s="1" customFormat="1" ht="33.75">
      <c r="A413" s="6" t="s">
        <v>836</v>
      </c>
      <c r="B413" s="73" t="s">
        <v>81</v>
      </c>
      <c r="C413" s="74" t="s">
        <v>17</v>
      </c>
      <c r="D413" s="75">
        <v>133.44999999999999</v>
      </c>
      <c r="E413" s="9"/>
      <c r="F413" s="10"/>
      <c r="G413" s="63"/>
    </row>
    <row r="414" spans="1:8" s="64" customFormat="1" ht="33.75">
      <c r="A414" s="6" t="s">
        <v>837</v>
      </c>
      <c r="B414" s="73" t="s">
        <v>102</v>
      </c>
      <c r="C414" s="74" t="s">
        <v>17</v>
      </c>
      <c r="D414" s="75">
        <v>55.61</v>
      </c>
      <c r="E414" s="9"/>
      <c r="F414" s="10"/>
      <c r="G414" s="11"/>
    </row>
    <row r="415" spans="1:8" s="1" customFormat="1" ht="33.75">
      <c r="A415" s="6" t="s">
        <v>838</v>
      </c>
      <c r="B415" s="73" t="s">
        <v>131</v>
      </c>
      <c r="C415" s="74" t="s">
        <v>17</v>
      </c>
      <c r="D415" s="75">
        <v>20.53</v>
      </c>
      <c r="E415" s="9"/>
      <c r="F415" s="10"/>
      <c r="G415" s="63"/>
    </row>
    <row r="416" spans="1:8" s="1" customFormat="1" ht="33.75">
      <c r="A416" s="6" t="s">
        <v>839</v>
      </c>
      <c r="B416" s="73" t="s">
        <v>35</v>
      </c>
      <c r="C416" s="74" t="s">
        <v>26</v>
      </c>
      <c r="D416" s="75">
        <v>2482.23</v>
      </c>
      <c r="E416" s="9"/>
      <c r="F416" s="10"/>
      <c r="G416" s="63"/>
      <c r="H416" s="65"/>
    </row>
    <row r="417" spans="1:8" s="1" customFormat="1" ht="33.75">
      <c r="A417" s="6" t="s">
        <v>840</v>
      </c>
      <c r="B417" s="73" t="s">
        <v>133</v>
      </c>
      <c r="C417" s="74" t="s">
        <v>18</v>
      </c>
      <c r="D417" s="75">
        <v>6.42</v>
      </c>
      <c r="E417" s="9"/>
      <c r="F417" s="10"/>
      <c r="G417" s="63"/>
      <c r="H417" s="65"/>
    </row>
    <row r="418" spans="1:8" s="1" customFormat="1" ht="33.75">
      <c r="A418" s="6" t="s">
        <v>841</v>
      </c>
      <c r="B418" s="73" t="s">
        <v>103</v>
      </c>
      <c r="C418" s="74" t="s">
        <v>18</v>
      </c>
      <c r="D418" s="75">
        <v>16.690000000000001</v>
      </c>
      <c r="E418" s="9"/>
      <c r="F418" s="10"/>
      <c r="G418" s="63"/>
      <c r="H418" s="65"/>
    </row>
    <row r="419" spans="1:8" s="1" customFormat="1">
      <c r="A419" s="3" t="s">
        <v>368</v>
      </c>
      <c r="B419" s="17" t="s">
        <v>117</v>
      </c>
      <c r="C419" s="14"/>
      <c r="D419" s="15"/>
      <c r="E419" s="15"/>
      <c r="F419" s="15"/>
      <c r="G419" s="61">
        <f>ROUND(SUM(G420,G425,G429),2)</f>
        <v>0</v>
      </c>
    </row>
    <row r="420" spans="1:8" s="1" customFormat="1">
      <c r="A420" s="18" t="s">
        <v>369</v>
      </c>
      <c r="B420" s="19" t="s">
        <v>30</v>
      </c>
      <c r="C420" s="20"/>
      <c r="D420" s="21"/>
      <c r="E420" s="62"/>
      <c r="F420" s="22"/>
      <c r="G420" s="62">
        <f>ROUND(SUM(G421:G424),2)</f>
        <v>0</v>
      </c>
    </row>
    <row r="421" spans="1:8" s="1" customFormat="1" ht="33.75">
      <c r="A421" s="6" t="s">
        <v>842</v>
      </c>
      <c r="B421" s="73" t="s">
        <v>75</v>
      </c>
      <c r="C421" s="74" t="s">
        <v>17</v>
      </c>
      <c r="D421" s="75">
        <v>10.02</v>
      </c>
      <c r="E421" s="9"/>
      <c r="F421" s="16"/>
      <c r="G421" s="63"/>
    </row>
    <row r="422" spans="1:8" s="1" customFormat="1" ht="45">
      <c r="A422" s="6" t="s">
        <v>843</v>
      </c>
      <c r="B422" s="73" t="s">
        <v>54</v>
      </c>
      <c r="C422" s="74" t="s">
        <v>18</v>
      </c>
      <c r="D422" s="75">
        <v>5.51</v>
      </c>
      <c r="E422" s="9"/>
      <c r="F422" s="16"/>
      <c r="G422" s="63"/>
    </row>
    <row r="423" spans="1:8" s="1" customFormat="1" ht="33.75">
      <c r="A423" s="6" t="s">
        <v>844</v>
      </c>
      <c r="B423" s="73" t="s">
        <v>73</v>
      </c>
      <c r="C423" s="74" t="s">
        <v>18</v>
      </c>
      <c r="D423" s="75">
        <v>5.51</v>
      </c>
      <c r="E423" s="9"/>
      <c r="F423" s="12"/>
      <c r="G423" s="63"/>
    </row>
    <row r="424" spans="1:8" s="1" customFormat="1" ht="33.75">
      <c r="A424" s="6" t="s">
        <v>814</v>
      </c>
      <c r="B424" s="73" t="s">
        <v>74</v>
      </c>
      <c r="C424" s="74" t="s">
        <v>19</v>
      </c>
      <c r="D424" s="75">
        <v>132.24</v>
      </c>
      <c r="E424" s="9"/>
      <c r="F424" s="10"/>
      <c r="G424" s="63"/>
    </row>
    <row r="425" spans="1:8" s="1" customFormat="1">
      <c r="A425" s="18" t="s">
        <v>370</v>
      </c>
      <c r="B425" s="19" t="s">
        <v>116</v>
      </c>
      <c r="C425" s="20"/>
      <c r="D425" s="21"/>
      <c r="E425" s="62"/>
      <c r="F425" s="22"/>
      <c r="G425" s="62">
        <f>ROUND(SUM(G426:G428),2)</f>
        <v>0</v>
      </c>
    </row>
    <row r="426" spans="1:8" s="1" customFormat="1" ht="33.75">
      <c r="A426" s="6" t="s">
        <v>845</v>
      </c>
      <c r="B426" s="73" t="s">
        <v>27</v>
      </c>
      <c r="C426" s="74" t="s">
        <v>17</v>
      </c>
      <c r="D426" s="75">
        <v>10.02</v>
      </c>
      <c r="E426" s="9"/>
      <c r="F426" s="10"/>
      <c r="G426" s="63"/>
    </row>
    <row r="427" spans="1:8" s="1" customFormat="1" ht="33.75">
      <c r="A427" s="6" t="s">
        <v>846</v>
      </c>
      <c r="B427" s="73" t="s">
        <v>36</v>
      </c>
      <c r="C427" s="74" t="s">
        <v>17</v>
      </c>
      <c r="D427" s="75">
        <v>55.12</v>
      </c>
      <c r="E427" s="9"/>
      <c r="F427" s="10"/>
      <c r="G427" s="63"/>
    </row>
    <row r="428" spans="1:8" s="1" customFormat="1" ht="22.5">
      <c r="A428" s="6" t="s">
        <v>847</v>
      </c>
      <c r="B428" s="73" t="s">
        <v>41</v>
      </c>
      <c r="C428" s="74" t="s">
        <v>18</v>
      </c>
      <c r="D428" s="75">
        <v>5.51</v>
      </c>
      <c r="E428" s="9"/>
      <c r="F428" s="10"/>
      <c r="G428" s="63"/>
    </row>
    <row r="429" spans="1:8" s="1" customFormat="1">
      <c r="A429" s="18" t="s">
        <v>371</v>
      </c>
      <c r="B429" s="19" t="s">
        <v>100</v>
      </c>
      <c r="C429" s="20"/>
      <c r="D429" s="21"/>
      <c r="E429" s="62"/>
      <c r="F429" s="22"/>
      <c r="G429" s="62">
        <f>ROUND(SUM(G430:G432),2)</f>
        <v>0</v>
      </c>
    </row>
    <row r="430" spans="1:8" s="1" customFormat="1" ht="67.5">
      <c r="A430" s="6" t="s">
        <v>848</v>
      </c>
      <c r="B430" s="73" t="s">
        <v>118</v>
      </c>
      <c r="C430" s="74" t="s">
        <v>26</v>
      </c>
      <c r="D430" s="75">
        <v>9152.19</v>
      </c>
      <c r="E430" s="9"/>
      <c r="F430" s="16"/>
      <c r="G430" s="63"/>
    </row>
    <row r="431" spans="1:8" s="1" customFormat="1" ht="33.75">
      <c r="A431" s="6" t="s">
        <v>849</v>
      </c>
      <c r="B431" s="73" t="s">
        <v>93</v>
      </c>
      <c r="C431" s="74" t="s">
        <v>26</v>
      </c>
      <c r="D431" s="75">
        <v>9152.19</v>
      </c>
      <c r="E431" s="9"/>
      <c r="F431" s="16"/>
      <c r="G431" s="63"/>
    </row>
    <row r="432" spans="1:8" s="1" customFormat="1" ht="33.75">
      <c r="A432" s="6" t="s">
        <v>850</v>
      </c>
      <c r="B432" s="73" t="s">
        <v>493</v>
      </c>
      <c r="C432" s="74" t="s">
        <v>17</v>
      </c>
      <c r="D432" s="75">
        <v>298.17</v>
      </c>
      <c r="E432" s="9"/>
      <c r="F432" s="16"/>
      <c r="G432" s="63"/>
    </row>
    <row r="433" spans="1:7">
      <c r="A433" s="3" t="s">
        <v>372</v>
      </c>
      <c r="B433" s="17" t="s">
        <v>310</v>
      </c>
      <c r="C433" s="14"/>
      <c r="D433" s="15"/>
      <c r="E433" s="15"/>
      <c r="F433" s="15"/>
      <c r="G433" s="5">
        <f>ROUND(SUM(G434,G439,G453,G483,G467,G470),2)</f>
        <v>0</v>
      </c>
    </row>
    <row r="434" spans="1:7" s="1" customFormat="1">
      <c r="A434" s="18" t="s">
        <v>373</v>
      </c>
      <c r="B434" s="19" t="s">
        <v>475</v>
      </c>
      <c r="C434" s="20"/>
      <c r="D434" s="21"/>
      <c r="E434" s="66"/>
      <c r="F434" s="22"/>
      <c r="G434" s="66">
        <f>ROUND(SUM(G435:G438),2)</f>
        <v>0</v>
      </c>
    </row>
    <row r="435" spans="1:7" s="1" customFormat="1" ht="33.75">
      <c r="A435" s="6" t="s">
        <v>812</v>
      </c>
      <c r="B435" s="73" t="s">
        <v>34</v>
      </c>
      <c r="C435" s="74" t="s">
        <v>17</v>
      </c>
      <c r="D435" s="75">
        <v>3.6</v>
      </c>
      <c r="E435" s="9"/>
      <c r="F435" s="10"/>
      <c r="G435" s="11"/>
    </row>
    <row r="436" spans="1:7" s="1" customFormat="1" ht="33.75">
      <c r="A436" s="6" t="s">
        <v>815</v>
      </c>
      <c r="B436" s="73" t="s">
        <v>35</v>
      </c>
      <c r="C436" s="74" t="s">
        <v>26</v>
      </c>
      <c r="D436" s="75">
        <v>86.02</v>
      </c>
      <c r="E436" s="9"/>
      <c r="F436" s="10"/>
      <c r="G436" s="11"/>
    </row>
    <row r="437" spans="1:7" s="1" customFormat="1" ht="22.5">
      <c r="A437" s="6" t="s">
        <v>851</v>
      </c>
      <c r="B437" s="73" t="s">
        <v>45</v>
      </c>
      <c r="C437" s="74" t="s">
        <v>18</v>
      </c>
      <c r="D437" s="75">
        <v>0.65</v>
      </c>
      <c r="E437" s="9"/>
      <c r="F437" s="16"/>
      <c r="G437" s="11"/>
    </row>
    <row r="438" spans="1:7" s="1" customFormat="1" ht="56.25">
      <c r="A438" s="6" t="s">
        <v>852</v>
      </c>
      <c r="B438" s="73" t="s">
        <v>422</v>
      </c>
      <c r="C438" s="74" t="s">
        <v>17</v>
      </c>
      <c r="D438" s="75">
        <v>15.52</v>
      </c>
      <c r="E438" s="9"/>
      <c r="F438" s="10"/>
      <c r="G438" s="11"/>
    </row>
    <row r="439" spans="1:7" s="68" customFormat="1">
      <c r="A439" s="18" t="s">
        <v>374</v>
      </c>
      <c r="B439" s="19" t="s">
        <v>476</v>
      </c>
      <c r="C439" s="20"/>
      <c r="D439" s="21"/>
      <c r="E439" s="66"/>
      <c r="F439" s="22"/>
      <c r="G439" s="66">
        <f>ROUND(SUM(G440:G452),2)</f>
        <v>0</v>
      </c>
    </row>
    <row r="440" spans="1:7" s="1" customFormat="1" ht="33.75">
      <c r="A440" s="6" t="s">
        <v>853</v>
      </c>
      <c r="B440" s="73" t="s">
        <v>477</v>
      </c>
      <c r="C440" s="74" t="s">
        <v>17</v>
      </c>
      <c r="D440" s="75">
        <v>70.92</v>
      </c>
      <c r="E440" s="9"/>
      <c r="F440" s="10"/>
      <c r="G440" s="11"/>
    </row>
    <row r="441" spans="1:7" s="1" customFormat="1" ht="33.75">
      <c r="A441" s="6" t="s">
        <v>854</v>
      </c>
      <c r="B441" s="73" t="s">
        <v>478</v>
      </c>
      <c r="C441" s="74" t="s">
        <v>17</v>
      </c>
      <c r="D441" s="75">
        <v>47.28</v>
      </c>
      <c r="E441" s="9"/>
      <c r="F441" s="10"/>
      <c r="G441" s="11"/>
    </row>
    <row r="442" spans="1:7" s="1" customFormat="1" ht="33.75">
      <c r="A442" s="6" t="s">
        <v>855</v>
      </c>
      <c r="B442" s="73" t="s">
        <v>479</v>
      </c>
      <c r="C442" s="74" t="s">
        <v>24</v>
      </c>
      <c r="D442" s="75">
        <v>83.95</v>
      </c>
      <c r="E442" s="9"/>
      <c r="F442" s="10"/>
      <c r="G442" s="11"/>
    </row>
    <row r="443" spans="1:7" s="1" customFormat="1" ht="45">
      <c r="A443" s="6" t="s">
        <v>856</v>
      </c>
      <c r="B443" s="73" t="s">
        <v>480</v>
      </c>
      <c r="C443" s="74" t="s">
        <v>24</v>
      </c>
      <c r="D443" s="75">
        <v>35.1</v>
      </c>
      <c r="E443" s="9"/>
      <c r="F443" s="10"/>
      <c r="G443" s="11"/>
    </row>
    <row r="444" spans="1:7" s="68" customFormat="1" ht="45">
      <c r="A444" s="6" t="s">
        <v>857</v>
      </c>
      <c r="B444" s="73" t="s">
        <v>481</v>
      </c>
      <c r="C444" s="74" t="s">
        <v>17</v>
      </c>
      <c r="D444" s="75">
        <v>118.2</v>
      </c>
      <c r="E444" s="9"/>
      <c r="F444" s="10"/>
      <c r="G444" s="11"/>
    </row>
    <row r="445" spans="1:7" s="68" customFormat="1" ht="33.75">
      <c r="A445" s="6" t="s">
        <v>858</v>
      </c>
      <c r="B445" s="73" t="s">
        <v>482</v>
      </c>
      <c r="C445" s="74" t="s">
        <v>17</v>
      </c>
      <c r="D445" s="75">
        <v>38.6</v>
      </c>
      <c r="E445" s="9"/>
      <c r="F445" s="10"/>
      <c r="G445" s="11"/>
    </row>
    <row r="446" spans="1:7" s="1" customFormat="1" ht="33.75">
      <c r="A446" s="6" t="s">
        <v>859</v>
      </c>
      <c r="B446" s="73" t="s">
        <v>483</v>
      </c>
      <c r="C446" s="74" t="s">
        <v>17</v>
      </c>
      <c r="D446" s="75">
        <v>17.874000000000002</v>
      </c>
      <c r="E446" s="9"/>
      <c r="F446" s="10"/>
      <c r="G446" s="63"/>
    </row>
    <row r="447" spans="1:7" s="1" customFormat="1" ht="45">
      <c r="A447" s="6" t="s">
        <v>860</v>
      </c>
      <c r="B447" s="73" t="s">
        <v>484</v>
      </c>
      <c r="C447" s="74" t="s">
        <v>17</v>
      </c>
      <c r="D447" s="75">
        <v>33.069600000000001</v>
      </c>
      <c r="E447" s="9"/>
      <c r="F447" s="10"/>
      <c r="G447" s="63"/>
    </row>
    <row r="448" spans="1:7" s="1" customFormat="1" ht="45">
      <c r="A448" s="6" t="s">
        <v>861</v>
      </c>
      <c r="B448" s="73" t="s">
        <v>485</v>
      </c>
      <c r="C448" s="74" t="s">
        <v>17</v>
      </c>
      <c r="D448" s="75">
        <v>38.426400000000001</v>
      </c>
      <c r="E448" s="9"/>
      <c r="F448" s="10"/>
      <c r="G448" s="63"/>
    </row>
    <row r="449" spans="1:7" s="1" customFormat="1" ht="45">
      <c r="A449" s="6" t="s">
        <v>862</v>
      </c>
      <c r="B449" s="73" t="s">
        <v>486</v>
      </c>
      <c r="C449" s="74" t="s">
        <v>17</v>
      </c>
      <c r="D449" s="75">
        <v>38.6</v>
      </c>
      <c r="E449" s="9"/>
      <c r="F449" s="10"/>
      <c r="G449" s="63"/>
    </row>
    <row r="450" spans="1:7" s="1" customFormat="1" ht="56.25">
      <c r="A450" s="6" t="s">
        <v>863</v>
      </c>
      <c r="B450" s="73" t="s">
        <v>437</v>
      </c>
      <c r="C450" s="74" t="s">
        <v>18</v>
      </c>
      <c r="D450" s="75">
        <v>1.9300000000000002</v>
      </c>
      <c r="E450" s="9"/>
      <c r="F450" s="10"/>
      <c r="G450" s="11"/>
    </row>
    <row r="451" spans="1:7" s="1" customFormat="1" ht="45">
      <c r="A451" s="6" t="s">
        <v>864</v>
      </c>
      <c r="B451" s="73" t="s">
        <v>487</v>
      </c>
      <c r="C451" s="74" t="s">
        <v>24</v>
      </c>
      <c r="D451" s="75">
        <v>35.450000000000003</v>
      </c>
      <c r="E451" s="9"/>
      <c r="F451" s="10"/>
      <c r="G451" s="11"/>
    </row>
    <row r="452" spans="1:7" s="1" customFormat="1" ht="90">
      <c r="A452" s="6" t="s">
        <v>865</v>
      </c>
      <c r="B452" s="73" t="s">
        <v>488</v>
      </c>
      <c r="C452" s="74" t="s">
        <v>17</v>
      </c>
      <c r="D452" s="75">
        <v>42.1</v>
      </c>
      <c r="E452" s="9"/>
      <c r="F452" s="10"/>
      <c r="G452" s="11"/>
    </row>
    <row r="453" spans="1:7" s="1" customFormat="1">
      <c r="A453" s="18" t="s">
        <v>460</v>
      </c>
      <c r="B453" s="19" t="s">
        <v>311</v>
      </c>
      <c r="C453" s="20"/>
      <c r="D453" s="21"/>
      <c r="E453" s="62"/>
      <c r="F453" s="22"/>
      <c r="G453" s="62">
        <f>ROUND(SUM(G454:G466),2)</f>
        <v>0</v>
      </c>
    </row>
    <row r="454" spans="1:7" s="1" customFormat="1" ht="45">
      <c r="A454" s="6" t="s">
        <v>866</v>
      </c>
      <c r="B454" s="7" t="s">
        <v>312</v>
      </c>
      <c r="C454" s="8" t="s">
        <v>25</v>
      </c>
      <c r="D454" s="67">
        <v>3</v>
      </c>
      <c r="E454" s="9"/>
      <c r="F454" s="10"/>
      <c r="G454" s="63"/>
    </row>
    <row r="455" spans="1:7" s="1" customFormat="1" ht="33.75">
      <c r="A455" s="6" t="s">
        <v>867</v>
      </c>
      <c r="B455" s="7" t="s">
        <v>313</v>
      </c>
      <c r="C455" s="8" t="s">
        <v>25</v>
      </c>
      <c r="D455" s="67">
        <v>3</v>
      </c>
      <c r="E455" s="9"/>
      <c r="F455" s="10"/>
      <c r="G455" s="63"/>
    </row>
    <row r="456" spans="1:7" s="1" customFormat="1" ht="22.5">
      <c r="A456" s="6" t="s">
        <v>868</v>
      </c>
      <c r="B456" s="7" t="s">
        <v>314</v>
      </c>
      <c r="C456" s="8" t="s">
        <v>25</v>
      </c>
      <c r="D456" s="67">
        <v>5</v>
      </c>
      <c r="E456" s="9"/>
      <c r="F456" s="10"/>
      <c r="G456" s="63"/>
    </row>
    <row r="457" spans="1:7" s="1" customFormat="1" ht="22.5">
      <c r="A457" s="6" t="s">
        <v>869</v>
      </c>
      <c r="B457" s="7" t="s">
        <v>315</v>
      </c>
      <c r="C457" s="8" t="s">
        <v>25</v>
      </c>
      <c r="D457" s="67">
        <v>2</v>
      </c>
      <c r="E457" s="9"/>
      <c r="F457" s="10"/>
      <c r="G457" s="63"/>
    </row>
    <row r="458" spans="1:7" s="1" customFormat="1" ht="33.75">
      <c r="A458" s="6" t="s">
        <v>870</v>
      </c>
      <c r="B458" s="7" t="s">
        <v>405</v>
      </c>
      <c r="C458" s="8" t="s">
        <v>25</v>
      </c>
      <c r="D458" s="67">
        <v>3</v>
      </c>
      <c r="E458" s="9"/>
      <c r="F458" s="10"/>
      <c r="G458" s="63"/>
    </row>
    <row r="459" spans="1:7" s="1" customFormat="1" ht="33.75">
      <c r="A459" s="6" t="s">
        <v>871</v>
      </c>
      <c r="B459" s="7" t="s">
        <v>316</v>
      </c>
      <c r="C459" s="8" t="s">
        <v>25</v>
      </c>
      <c r="D459" s="67">
        <v>5</v>
      </c>
      <c r="E459" s="9"/>
      <c r="F459" s="10"/>
      <c r="G459" s="63"/>
    </row>
    <row r="460" spans="1:7" s="1" customFormat="1" ht="22.5">
      <c r="A460" s="6" t="s">
        <v>872</v>
      </c>
      <c r="B460" s="7" t="s">
        <v>317</v>
      </c>
      <c r="C460" s="8" t="s">
        <v>25</v>
      </c>
      <c r="D460" s="67">
        <v>5</v>
      </c>
      <c r="E460" s="9"/>
      <c r="F460" s="10"/>
      <c r="G460" s="63"/>
    </row>
    <row r="461" spans="1:7" s="1" customFormat="1" ht="56.25">
      <c r="A461" s="6" t="s">
        <v>873</v>
      </c>
      <c r="B461" s="7" t="s">
        <v>318</v>
      </c>
      <c r="C461" s="8" t="s">
        <v>25</v>
      </c>
      <c r="D461" s="67">
        <v>5</v>
      </c>
      <c r="E461" s="9"/>
      <c r="F461" s="10"/>
      <c r="G461" s="63"/>
    </row>
    <row r="462" spans="1:7" s="1" customFormat="1" ht="45">
      <c r="A462" s="6" t="s">
        <v>874</v>
      </c>
      <c r="B462" s="7" t="s">
        <v>319</v>
      </c>
      <c r="C462" s="8" t="s">
        <v>25</v>
      </c>
      <c r="D462" s="67">
        <v>5</v>
      </c>
      <c r="E462" s="9"/>
      <c r="F462" s="10"/>
      <c r="G462" s="63"/>
    </row>
    <row r="463" spans="1:7" s="1" customFormat="1" ht="22.5">
      <c r="A463" s="6" t="s">
        <v>875</v>
      </c>
      <c r="B463" s="7" t="s">
        <v>320</v>
      </c>
      <c r="C463" s="8" t="s">
        <v>25</v>
      </c>
      <c r="D463" s="67">
        <v>5</v>
      </c>
      <c r="E463" s="9"/>
      <c r="F463" s="10"/>
      <c r="G463" s="63"/>
    </row>
    <row r="464" spans="1:7" s="1" customFormat="1" ht="45">
      <c r="A464" s="6" t="s">
        <v>876</v>
      </c>
      <c r="B464" s="7" t="s">
        <v>321</v>
      </c>
      <c r="C464" s="8" t="s">
        <v>25</v>
      </c>
      <c r="D464" s="67">
        <v>5</v>
      </c>
      <c r="E464" s="9"/>
      <c r="F464" s="10"/>
      <c r="G464" s="63"/>
    </row>
    <row r="465" spans="1:7" s="1" customFormat="1" ht="67.5">
      <c r="A465" s="6" t="s">
        <v>877</v>
      </c>
      <c r="B465" s="7" t="s">
        <v>322</v>
      </c>
      <c r="C465" s="8" t="s">
        <v>25</v>
      </c>
      <c r="D465" s="67">
        <v>1</v>
      </c>
      <c r="E465" s="9"/>
      <c r="F465" s="10"/>
      <c r="G465" s="63"/>
    </row>
    <row r="466" spans="1:7" s="1" customFormat="1" ht="67.5">
      <c r="A466" s="6" t="s">
        <v>878</v>
      </c>
      <c r="B466" s="7" t="s">
        <v>323</v>
      </c>
      <c r="C466" s="8" t="s">
        <v>25</v>
      </c>
      <c r="D466" s="67">
        <v>1</v>
      </c>
      <c r="E466" s="9"/>
      <c r="F466" s="10"/>
      <c r="G466" s="63"/>
    </row>
    <row r="467" spans="1:7" s="1" customFormat="1">
      <c r="A467" s="18" t="s">
        <v>461</v>
      </c>
      <c r="B467" s="19" t="s">
        <v>462</v>
      </c>
      <c r="C467" s="20"/>
      <c r="D467" s="21"/>
      <c r="E467" s="62"/>
      <c r="F467" s="22"/>
      <c r="G467" s="62">
        <f>ROUND(SUM(G468:G469),2)</f>
        <v>0</v>
      </c>
    </row>
    <row r="468" spans="1:7" s="1" customFormat="1" ht="78.75">
      <c r="A468" s="6" t="s">
        <v>879</v>
      </c>
      <c r="B468" s="7" t="s">
        <v>434</v>
      </c>
      <c r="C468" s="8" t="s">
        <v>157</v>
      </c>
      <c r="D468" s="67">
        <v>16</v>
      </c>
      <c r="E468" s="9"/>
      <c r="F468" s="10"/>
      <c r="G468" s="63"/>
    </row>
    <row r="469" spans="1:7" s="1" customFormat="1" ht="45">
      <c r="A469" s="6" t="s">
        <v>880</v>
      </c>
      <c r="B469" s="7" t="s">
        <v>435</v>
      </c>
      <c r="C469" s="8" t="s">
        <v>157</v>
      </c>
      <c r="D469" s="67">
        <v>17</v>
      </c>
      <c r="E469" s="9"/>
      <c r="F469" s="10"/>
      <c r="G469" s="63"/>
    </row>
    <row r="470" spans="1:7" s="1" customFormat="1">
      <c r="A470" s="18" t="s">
        <v>489</v>
      </c>
      <c r="B470" s="19" t="s">
        <v>463</v>
      </c>
      <c r="C470" s="20"/>
      <c r="D470" s="21"/>
      <c r="E470" s="66"/>
      <c r="F470" s="22"/>
      <c r="G470" s="66">
        <f>ROUND(SUM(G471:G482),2)</f>
        <v>0</v>
      </c>
    </row>
    <row r="471" spans="1:7" s="1" customFormat="1" ht="22.5">
      <c r="A471" s="6" t="s">
        <v>881</v>
      </c>
      <c r="B471" s="73" t="s">
        <v>135</v>
      </c>
      <c r="C471" s="74" t="s">
        <v>24</v>
      </c>
      <c r="D471" s="75">
        <v>12.68</v>
      </c>
      <c r="E471" s="9"/>
      <c r="F471" s="10"/>
      <c r="G471" s="11"/>
    </row>
    <row r="472" spans="1:7" s="1" customFormat="1" ht="45">
      <c r="A472" s="6" t="s">
        <v>882</v>
      </c>
      <c r="B472" s="73" t="s">
        <v>53</v>
      </c>
      <c r="C472" s="74" t="s">
        <v>18</v>
      </c>
      <c r="D472" s="75">
        <v>11.5</v>
      </c>
      <c r="E472" s="9"/>
      <c r="F472" s="10"/>
      <c r="G472" s="11"/>
    </row>
    <row r="473" spans="1:7" s="1" customFormat="1" ht="22.5">
      <c r="A473" s="6" t="s">
        <v>883</v>
      </c>
      <c r="B473" s="73" t="s">
        <v>136</v>
      </c>
      <c r="C473" s="74" t="s">
        <v>18</v>
      </c>
      <c r="D473" s="75">
        <v>0.96</v>
      </c>
      <c r="E473" s="9"/>
      <c r="F473" s="10"/>
      <c r="G473" s="11"/>
    </row>
    <row r="474" spans="1:7" s="1" customFormat="1" ht="33.75">
      <c r="A474" s="6" t="s">
        <v>884</v>
      </c>
      <c r="B474" s="73" t="s">
        <v>456</v>
      </c>
      <c r="C474" s="74" t="s">
        <v>24</v>
      </c>
      <c r="D474" s="75">
        <v>12.68</v>
      </c>
      <c r="E474" s="9"/>
      <c r="F474" s="10"/>
      <c r="G474" s="11"/>
    </row>
    <row r="475" spans="1:7" s="1" customFormat="1" ht="33.75">
      <c r="A475" s="6" t="s">
        <v>885</v>
      </c>
      <c r="B475" s="73" t="s">
        <v>392</v>
      </c>
      <c r="C475" s="74" t="s">
        <v>18</v>
      </c>
      <c r="D475" s="75">
        <v>4.09</v>
      </c>
      <c r="E475" s="9"/>
      <c r="F475" s="10"/>
      <c r="G475" s="11"/>
    </row>
    <row r="476" spans="1:7" s="1" customFormat="1" ht="45">
      <c r="A476" s="6" t="s">
        <v>886</v>
      </c>
      <c r="B476" s="73" t="s">
        <v>166</v>
      </c>
      <c r="C476" s="74" t="s">
        <v>18</v>
      </c>
      <c r="D476" s="75">
        <v>3.73</v>
      </c>
      <c r="E476" s="9"/>
      <c r="F476" s="10"/>
      <c r="G476" s="11"/>
    </row>
    <row r="477" spans="1:7" s="1" customFormat="1" ht="56.25">
      <c r="A477" s="6" t="s">
        <v>887</v>
      </c>
      <c r="B477" s="73" t="s">
        <v>247</v>
      </c>
      <c r="C477" s="74" t="s">
        <v>18</v>
      </c>
      <c r="D477" s="75">
        <v>2.48</v>
      </c>
      <c r="E477" s="9"/>
      <c r="F477" s="10"/>
      <c r="G477" s="11"/>
    </row>
    <row r="478" spans="1:7" s="1" customFormat="1" ht="22.5">
      <c r="A478" s="6" t="s">
        <v>813</v>
      </c>
      <c r="B478" s="73" t="s">
        <v>457</v>
      </c>
      <c r="C478" s="74" t="s">
        <v>25</v>
      </c>
      <c r="D478" s="75">
        <v>3</v>
      </c>
      <c r="E478" s="9"/>
      <c r="F478" s="10"/>
      <c r="G478" s="11"/>
    </row>
    <row r="479" spans="1:7" s="1" customFormat="1" ht="22.5">
      <c r="A479" s="6" t="s">
        <v>888</v>
      </c>
      <c r="B479" s="73" t="s">
        <v>458</v>
      </c>
      <c r="C479" s="74" t="s">
        <v>25</v>
      </c>
      <c r="D479" s="75">
        <v>2</v>
      </c>
      <c r="E479" s="9"/>
      <c r="F479" s="10"/>
      <c r="G479" s="11"/>
    </row>
    <row r="480" spans="1:7" s="1" customFormat="1" ht="101.25">
      <c r="A480" s="6" t="s">
        <v>889</v>
      </c>
      <c r="B480" s="73" t="s">
        <v>459</v>
      </c>
      <c r="C480" s="74" t="s">
        <v>25</v>
      </c>
      <c r="D480" s="75">
        <v>2</v>
      </c>
      <c r="E480" s="9"/>
      <c r="F480" s="10"/>
      <c r="G480" s="11"/>
    </row>
    <row r="481" spans="1:7" s="1" customFormat="1" ht="33.75">
      <c r="A481" s="6" t="s">
        <v>890</v>
      </c>
      <c r="B481" s="73" t="s">
        <v>73</v>
      </c>
      <c r="C481" s="74" t="s">
        <v>18</v>
      </c>
      <c r="D481" s="75">
        <v>7.77</v>
      </c>
      <c r="E481" s="9"/>
      <c r="F481" s="10"/>
      <c r="G481" s="11"/>
    </row>
    <row r="482" spans="1:7" s="1" customFormat="1" ht="33.75">
      <c r="A482" s="6" t="s">
        <v>891</v>
      </c>
      <c r="B482" s="73" t="s">
        <v>74</v>
      </c>
      <c r="C482" s="74" t="s">
        <v>19</v>
      </c>
      <c r="D482" s="75">
        <v>186.48</v>
      </c>
      <c r="E482" s="9"/>
      <c r="F482" s="10"/>
      <c r="G482" s="11"/>
    </row>
    <row r="483" spans="1:7" s="1" customFormat="1">
      <c r="A483" s="18" t="s">
        <v>490</v>
      </c>
      <c r="B483" s="19" t="s">
        <v>324</v>
      </c>
      <c r="C483" s="20"/>
      <c r="D483" s="21"/>
      <c r="E483" s="62"/>
      <c r="F483" s="22"/>
      <c r="G483" s="62">
        <f>ROUND(SUM(G484:G488),2)</f>
        <v>0</v>
      </c>
    </row>
    <row r="484" spans="1:7" s="1" customFormat="1" ht="90">
      <c r="A484" s="6" t="s">
        <v>892</v>
      </c>
      <c r="B484" s="7" t="s">
        <v>325</v>
      </c>
      <c r="C484" s="8" t="s">
        <v>26</v>
      </c>
      <c r="D484" s="67">
        <v>1330.98</v>
      </c>
      <c r="E484" s="9"/>
      <c r="F484" s="10"/>
      <c r="G484" s="63"/>
    </row>
    <row r="485" spans="1:7" s="1" customFormat="1" ht="33.75">
      <c r="A485" s="6" t="s">
        <v>893</v>
      </c>
      <c r="B485" s="7" t="s">
        <v>326</v>
      </c>
      <c r="C485" s="8" t="s">
        <v>17</v>
      </c>
      <c r="D485" s="67">
        <v>3.41</v>
      </c>
      <c r="E485" s="9"/>
      <c r="F485" s="10"/>
      <c r="G485" s="63"/>
    </row>
    <row r="486" spans="1:7" s="1" customFormat="1" ht="78.75">
      <c r="A486" s="6" t="s">
        <v>894</v>
      </c>
      <c r="B486" s="7" t="s">
        <v>327</v>
      </c>
      <c r="C486" s="8" t="s">
        <v>26</v>
      </c>
      <c r="D486" s="67">
        <v>1486.39</v>
      </c>
      <c r="E486" s="9"/>
      <c r="F486" s="10"/>
      <c r="G486" s="63"/>
    </row>
    <row r="487" spans="1:7" s="1" customFormat="1" ht="78.75">
      <c r="A487" s="6" t="s">
        <v>895</v>
      </c>
      <c r="B487" s="7" t="s">
        <v>328</v>
      </c>
      <c r="C487" s="8" t="s">
        <v>26</v>
      </c>
      <c r="D487" s="67">
        <v>203.09</v>
      </c>
      <c r="E487" s="9"/>
      <c r="F487" s="10"/>
      <c r="G487" s="63"/>
    </row>
    <row r="488" spans="1:7" s="1" customFormat="1" ht="78.75">
      <c r="A488" s="6" t="s">
        <v>896</v>
      </c>
      <c r="B488" s="7" t="s">
        <v>329</v>
      </c>
      <c r="C488" s="8" t="s">
        <v>26</v>
      </c>
      <c r="D488" s="67">
        <v>84.62</v>
      </c>
      <c r="E488" s="9"/>
      <c r="F488" s="10"/>
      <c r="G488" s="63"/>
    </row>
    <row r="489" spans="1:7">
      <c r="A489" s="3" t="s">
        <v>394</v>
      </c>
      <c r="B489" s="4" t="s">
        <v>377</v>
      </c>
      <c r="C489" s="4"/>
      <c r="D489" s="4"/>
      <c r="E489" s="4"/>
      <c r="F489" s="4"/>
      <c r="G489" s="5">
        <f>ROUND(SUM(G490,G509,G526),2)</f>
        <v>0</v>
      </c>
    </row>
    <row r="490" spans="1:7" s="1" customFormat="1">
      <c r="A490" s="18" t="s">
        <v>395</v>
      </c>
      <c r="B490" s="19" t="s">
        <v>378</v>
      </c>
      <c r="C490" s="20"/>
      <c r="D490" s="21"/>
      <c r="E490" s="66"/>
      <c r="F490" s="22"/>
      <c r="G490" s="66">
        <f>ROUND(SUM(G491:G508),2)</f>
        <v>0</v>
      </c>
    </row>
    <row r="491" spans="1:7" s="1" customFormat="1" ht="45">
      <c r="A491" s="6" t="s">
        <v>897</v>
      </c>
      <c r="B491" s="73" t="s">
        <v>53</v>
      </c>
      <c r="C491" s="74" t="s">
        <v>18</v>
      </c>
      <c r="D491" s="75">
        <v>23.4</v>
      </c>
      <c r="E491" s="9"/>
      <c r="F491" s="10"/>
      <c r="G491" s="11"/>
    </row>
    <row r="492" spans="1:7" s="1" customFormat="1" ht="45">
      <c r="A492" s="6" t="s">
        <v>899</v>
      </c>
      <c r="B492" s="73" t="s">
        <v>166</v>
      </c>
      <c r="C492" s="74" t="s">
        <v>18</v>
      </c>
      <c r="D492" s="75">
        <v>3.96</v>
      </c>
      <c r="E492" s="9"/>
      <c r="F492" s="10"/>
      <c r="G492" s="11"/>
    </row>
    <row r="493" spans="1:7" s="1" customFormat="1" ht="33.75">
      <c r="A493" s="6" t="s">
        <v>900</v>
      </c>
      <c r="B493" s="73" t="s">
        <v>27</v>
      </c>
      <c r="C493" s="74" t="s">
        <v>17</v>
      </c>
      <c r="D493" s="75">
        <v>7.73</v>
      </c>
      <c r="E493" s="9"/>
      <c r="F493" s="10"/>
      <c r="G493" s="11"/>
    </row>
    <row r="494" spans="1:7" s="1" customFormat="1" ht="33.75">
      <c r="A494" s="6" t="s">
        <v>901</v>
      </c>
      <c r="B494" s="73" t="s">
        <v>379</v>
      </c>
      <c r="C494" s="74" t="s">
        <v>18</v>
      </c>
      <c r="D494" s="75">
        <v>2.84</v>
      </c>
      <c r="E494" s="9"/>
      <c r="F494" s="10"/>
      <c r="G494" s="11"/>
    </row>
    <row r="495" spans="1:7" s="1" customFormat="1" ht="45">
      <c r="A495" s="6" t="s">
        <v>902</v>
      </c>
      <c r="B495" s="73" t="s">
        <v>380</v>
      </c>
      <c r="C495" s="74" t="s">
        <v>17</v>
      </c>
      <c r="D495" s="75">
        <v>9.3000000000000007</v>
      </c>
      <c r="E495" s="9"/>
      <c r="F495" s="10"/>
      <c r="G495" s="11"/>
    </row>
    <row r="496" spans="1:7" s="1" customFormat="1" ht="33.75">
      <c r="A496" s="6" t="s">
        <v>903</v>
      </c>
      <c r="B496" s="73" t="s">
        <v>34</v>
      </c>
      <c r="C496" s="74" t="s">
        <v>17</v>
      </c>
      <c r="D496" s="75">
        <v>10.96</v>
      </c>
      <c r="E496" s="9"/>
      <c r="F496" s="10"/>
      <c r="G496" s="11"/>
    </row>
    <row r="497" spans="1:7" s="1" customFormat="1" ht="33.75">
      <c r="A497" s="6" t="s">
        <v>904</v>
      </c>
      <c r="B497" s="73" t="s">
        <v>35</v>
      </c>
      <c r="C497" s="74" t="s">
        <v>26</v>
      </c>
      <c r="D497" s="75">
        <v>245.09</v>
      </c>
      <c r="E497" s="9"/>
      <c r="F497" s="10"/>
      <c r="G497" s="11"/>
    </row>
    <row r="498" spans="1:7" s="1" customFormat="1" ht="22.5">
      <c r="A498" s="6" t="s">
        <v>905</v>
      </c>
      <c r="B498" s="73" t="s">
        <v>45</v>
      </c>
      <c r="C498" s="74" t="s">
        <v>18</v>
      </c>
      <c r="D498" s="75">
        <v>1.67</v>
      </c>
      <c r="E498" s="9"/>
      <c r="F498" s="10"/>
      <c r="G498" s="11"/>
    </row>
    <row r="499" spans="1:7" s="1" customFormat="1" ht="22.5">
      <c r="A499" s="6" t="s">
        <v>906</v>
      </c>
      <c r="B499" s="73" t="s">
        <v>52</v>
      </c>
      <c r="C499" s="74" t="s">
        <v>17</v>
      </c>
      <c r="D499" s="75">
        <v>19.95</v>
      </c>
      <c r="E499" s="9"/>
      <c r="F499" s="10"/>
      <c r="G499" s="11"/>
    </row>
    <row r="500" spans="1:7" s="1" customFormat="1" ht="45">
      <c r="A500" s="6" t="s">
        <v>907</v>
      </c>
      <c r="B500" s="73" t="s">
        <v>381</v>
      </c>
      <c r="C500" s="74" t="s">
        <v>17</v>
      </c>
      <c r="D500" s="75">
        <v>23.63</v>
      </c>
      <c r="E500" s="9"/>
      <c r="F500" s="10"/>
      <c r="G500" s="11"/>
    </row>
    <row r="501" spans="1:7" s="64" customFormat="1" ht="33.75">
      <c r="A501" s="6" t="s">
        <v>898</v>
      </c>
      <c r="B501" s="73" t="s">
        <v>102</v>
      </c>
      <c r="C501" s="74" t="s">
        <v>17</v>
      </c>
      <c r="D501" s="75">
        <v>4.62</v>
      </c>
      <c r="E501" s="9"/>
      <c r="F501" s="10"/>
      <c r="G501" s="11"/>
    </row>
    <row r="502" spans="1:7" s="1" customFormat="1" ht="33.75">
      <c r="A502" s="6" t="s">
        <v>908</v>
      </c>
      <c r="B502" s="73" t="s">
        <v>77</v>
      </c>
      <c r="C502" s="74" t="s">
        <v>17</v>
      </c>
      <c r="D502" s="75">
        <v>0.38</v>
      </c>
      <c r="E502" s="9"/>
      <c r="F502" s="10"/>
      <c r="G502" s="11"/>
    </row>
    <row r="503" spans="1:7" s="1" customFormat="1" ht="33.75">
      <c r="A503" s="6" t="s">
        <v>909</v>
      </c>
      <c r="B503" s="73" t="s">
        <v>382</v>
      </c>
      <c r="C503" s="74" t="s">
        <v>18</v>
      </c>
      <c r="D503" s="75">
        <v>7.73</v>
      </c>
      <c r="E503" s="9"/>
      <c r="F503" s="10"/>
      <c r="G503" s="63"/>
    </row>
    <row r="504" spans="1:7" s="1" customFormat="1" ht="33.75">
      <c r="A504" s="6" t="s">
        <v>910</v>
      </c>
      <c r="B504" s="73" t="s">
        <v>383</v>
      </c>
      <c r="C504" s="74" t="s">
        <v>26</v>
      </c>
      <c r="D504" s="75">
        <v>19.32</v>
      </c>
      <c r="E504" s="9"/>
      <c r="F504" s="10"/>
      <c r="G504" s="11"/>
    </row>
    <row r="505" spans="1:7" s="1" customFormat="1" ht="33.75">
      <c r="A505" s="6" t="s">
        <v>911</v>
      </c>
      <c r="B505" s="73" t="s">
        <v>384</v>
      </c>
      <c r="C505" s="74" t="s">
        <v>26</v>
      </c>
      <c r="D505" s="75">
        <v>21.65</v>
      </c>
      <c r="E505" s="9"/>
      <c r="F505" s="10"/>
      <c r="G505" s="11"/>
    </row>
    <row r="506" spans="1:7" s="1" customFormat="1" ht="45">
      <c r="A506" s="6" t="s">
        <v>912</v>
      </c>
      <c r="B506" s="73" t="s">
        <v>385</v>
      </c>
      <c r="C506" s="74" t="s">
        <v>26</v>
      </c>
      <c r="D506" s="75">
        <v>19.7</v>
      </c>
      <c r="E506" s="9"/>
      <c r="F506" s="10"/>
      <c r="G506" s="11"/>
    </row>
    <row r="507" spans="1:7" s="1" customFormat="1" ht="33.75">
      <c r="A507" s="6" t="s">
        <v>913</v>
      </c>
      <c r="B507" s="73" t="s">
        <v>73</v>
      </c>
      <c r="C507" s="74" t="s">
        <v>18</v>
      </c>
      <c r="D507" s="75">
        <v>19.440000000000001</v>
      </c>
      <c r="E507" s="9"/>
      <c r="F507" s="10"/>
      <c r="G507" s="11"/>
    </row>
    <row r="508" spans="1:7" s="1" customFormat="1" ht="33.75">
      <c r="A508" s="6" t="s">
        <v>914</v>
      </c>
      <c r="B508" s="73" t="s">
        <v>74</v>
      </c>
      <c r="C508" s="74" t="s">
        <v>19</v>
      </c>
      <c r="D508" s="75">
        <v>466.56000000000006</v>
      </c>
      <c r="E508" s="9"/>
      <c r="F508" s="10"/>
      <c r="G508" s="11"/>
    </row>
    <row r="509" spans="1:7" s="1" customFormat="1">
      <c r="A509" s="18" t="s">
        <v>396</v>
      </c>
      <c r="B509" s="19" t="s">
        <v>386</v>
      </c>
      <c r="C509" s="20"/>
      <c r="D509" s="21"/>
      <c r="E509" s="66"/>
      <c r="F509" s="22"/>
      <c r="G509" s="66">
        <f>ROUND(SUM(G510:G525),2)</f>
        <v>0</v>
      </c>
    </row>
    <row r="510" spans="1:7" s="1" customFormat="1" ht="45">
      <c r="A510" s="6" t="s">
        <v>915</v>
      </c>
      <c r="B510" s="73" t="s">
        <v>53</v>
      </c>
      <c r="C510" s="74" t="s">
        <v>18</v>
      </c>
      <c r="D510" s="75">
        <v>15.97</v>
      </c>
      <c r="E510" s="9"/>
      <c r="F510" s="10"/>
      <c r="G510" s="11"/>
    </row>
    <row r="511" spans="1:7" s="1" customFormat="1" ht="45">
      <c r="A511" s="6" t="s">
        <v>916</v>
      </c>
      <c r="B511" s="73" t="s">
        <v>166</v>
      </c>
      <c r="C511" s="74" t="s">
        <v>18</v>
      </c>
      <c r="D511" s="75">
        <v>2.96</v>
      </c>
      <c r="E511" s="9"/>
      <c r="F511" s="10"/>
      <c r="G511" s="11"/>
    </row>
    <row r="512" spans="1:7" s="1" customFormat="1" ht="33.75">
      <c r="A512" s="6" t="s">
        <v>917</v>
      </c>
      <c r="B512" s="73" t="s">
        <v>27</v>
      </c>
      <c r="C512" s="74" t="s">
        <v>17</v>
      </c>
      <c r="D512" s="75">
        <v>9.24</v>
      </c>
      <c r="E512" s="9"/>
      <c r="F512" s="10"/>
      <c r="G512" s="11"/>
    </row>
    <row r="513" spans="1:7" s="1" customFormat="1" ht="33.75">
      <c r="A513" s="6" t="s">
        <v>918</v>
      </c>
      <c r="B513" s="73" t="s">
        <v>379</v>
      </c>
      <c r="C513" s="74" t="s">
        <v>18</v>
      </c>
      <c r="D513" s="75">
        <v>2.77</v>
      </c>
      <c r="E513" s="9"/>
      <c r="F513" s="10"/>
      <c r="G513" s="11"/>
    </row>
    <row r="514" spans="1:7" s="1" customFormat="1" ht="45">
      <c r="A514" s="6" t="s">
        <v>919</v>
      </c>
      <c r="B514" s="73" t="s">
        <v>380</v>
      </c>
      <c r="C514" s="74" t="s">
        <v>17</v>
      </c>
      <c r="D514" s="75">
        <v>4.8</v>
      </c>
      <c r="E514" s="9"/>
      <c r="F514" s="10"/>
      <c r="G514" s="11"/>
    </row>
    <row r="515" spans="1:7" s="1" customFormat="1" ht="33.75">
      <c r="A515" s="6" t="s">
        <v>920</v>
      </c>
      <c r="B515" s="73" t="s">
        <v>34</v>
      </c>
      <c r="C515" s="74" t="s">
        <v>17</v>
      </c>
      <c r="D515" s="75">
        <v>12</v>
      </c>
      <c r="E515" s="9"/>
      <c r="F515" s="10"/>
      <c r="G515" s="11"/>
    </row>
    <row r="516" spans="1:7" s="1" customFormat="1" ht="33.75">
      <c r="A516" s="6" t="s">
        <v>921</v>
      </c>
      <c r="B516" s="73" t="s">
        <v>35</v>
      </c>
      <c r="C516" s="74" t="s">
        <v>26</v>
      </c>
      <c r="D516" s="75">
        <v>167.86</v>
      </c>
      <c r="E516" s="9"/>
      <c r="F516" s="10"/>
      <c r="G516" s="11"/>
    </row>
    <row r="517" spans="1:7" s="1" customFormat="1" ht="22.5">
      <c r="A517" s="6" t="s">
        <v>922</v>
      </c>
      <c r="B517" s="73" t="s">
        <v>45</v>
      </c>
      <c r="C517" s="74" t="s">
        <v>18</v>
      </c>
      <c r="D517" s="75">
        <v>1.87</v>
      </c>
      <c r="E517" s="9"/>
      <c r="F517" s="10"/>
      <c r="G517" s="11"/>
    </row>
    <row r="518" spans="1:7" s="1" customFormat="1" ht="22.5">
      <c r="A518" s="6" t="s">
        <v>923</v>
      </c>
      <c r="B518" s="73" t="s">
        <v>52</v>
      </c>
      <c r="C518" s="74" t="s">
        <v>17</v>
      </c>
      <c r="D518" s="75">
        <v>13.6</v>
      </c>
      <c r="E518" s="9"/>
      <c r="F518" s="10"/>
      <c r="G518" s="11"/>
    </row>
    <row r="519" spans="1:7" s="1" customFormat="1" ht="45">
      <c r="A519" s="6" t="s">
        <v>924</v>
      </c>
      <c r="B519" s="73" t="s">
        <v>381</v>
      </c>
      <c r="C519" s="74" t="s">
        <v>17</v>
      </c>
      <c r="D519" s="75">
        <v>27.2</v>
      </c>
      <c r="E519" s="9"/>
      <c r="F519" s="10"/>
      <c r="G519" s="11"/>
    </row>
    <row r="520" spans="1:7" s="1" customFormat="1" ht="33.75">
      <c r="A520" s="6" t="s">
        <v>925</v>
      </c>
      <c r="B520" s="73" t="s">
        <v>387</v>
      </c>
      <c r="C520" s="74" t="s">
        <v>26</v>
      </c>
      <c r="D520" s="75">
        <v>670.1</v>
      </c>
      <c r="E520" s="9"/>
      <c r="F520" s="10"/>
      <c r="G520" s="11"/>
    </row>
    <row r="521" spans="1:7" s="1" customFormat="1" ht="33.75">
      <c r="A521" s="6" t="s">
        <v>926</v>
      </c>
      <c r="B521" s="73" t="s">
        <v>388</v>
      </c>
      <c r="C521" s="74" t="s">
        <v>26</v>
      </c>
      <c r="D521" s="75">
        <v>64.41</v>
      </c>
      <c r="E521" s="9"/>
      <c r="F521" s="10"/>
      <c r="G521" s="11"/>
    </row>
    <row r="522" spans="1:7" s="1" customFormat="1" ht="33.75">
      <c r="A522" s="6" t="s">
        <v>927</v>
      </c>
      <c r="B522" s="73" t="s">
        <v>389</v>
      </c>
      <c r="C522" s="74" t="s">
        <v>26</v>
      </c>
      <c r="D522" s="75">
        <v>340.37</v>
      </c>
      <c r="E522" s="9"/>
      <c r="F522" s="10"/>
      <c r="G522" s="11"/>
    </row>
    <row r="523" spans="1:7" s="1" customFormat="1" ht="45">
      <c r="A523" s="6" t="s">
        <v>928</v>
      </c>
      <c r="B523" s="73" t="s">
        <v>385</v>
      </c>
      <c r="C523" s="74" t="s">
        <v>26</v>
      </c>
      <c r="D523" s="75">
        <v>48.64</v>
      </c>
      <c r="E523" s="9"/>
      <c r="F523" s="10"/>
      <c r="G523" s="11"/>
    </row>
    <row r="524" spans="1:7" s="1" customFormat="1" ht="33.75">
      <c r="A524" s="6" t="s">
        <v>929</v>
      </c>
      <c r="B524" s="73" t="s">
        <v>73</v>
      </c>
      <c r="C524" s="74" t="s">
        <v>18</v>
      </c>
      <c r="D524" s="75">
        <v>13.010000000000002</v>
      </c>
      <c r="E524" s="9"/>
      <c r="F524" s="10"/>
      <c r="G524" s="11"/>
    </row>
    <row r="525" spans="1:7" s="1" customFormat="1" ht="33.75">
      <c r="A525" s="6" t="s">
        <v>930</v>
      </c>
      <c r="B525" s="73" t="s">
        <v>74</v>
      </c>
      <c r="C525" s="74" t="s">
        <v>19</v>
      </c>
      <c r="D525" s="75">
        <v>312.24</v>
      </c>
      <c r="E525" s="9"/>
      <c r="F525" s="10"/>
      <c r="G525" s="11"/>
    </row>
    <row r="526" spans="1:7" s="1" customFormat="1">
      <c r="A526" s="18" t="s">
        <v>397</v>
      </c>
      <c r="B526" s="19" t="s">
        <v>390</v>
      </c>
      <c r="C526" s="20"/>
      <c r="D526" s="21"/>
      <c r="E526" s="66"/>
      <c r="F526" s="22"/>
      <c r="G526" s="66">
        <f>ROUND(SUM(G527:G536),2)</f>
        <v>0</v>
      </c>
    </row>
    <row r="527" spans="1:7" s="1" customFormat="1" ht="22.5">
      <c r="A527" s="6" t="s">
        <v>931</v>
      </c>
      <c r="B527" s="73" t="s">
        <v>135</v>
      </c>
      <c r="C527" s="74" t="s">
        <v>24</v>
      </c>
      <c r="D527" s="75">
        <v>24</v>
      </c>
      <c r="E527" s="9"/>
      <c r="F527" s="10"/>
      <c r="G527" s="11"/>
    </row>
    <row r="528" spans="1:7" s="1" customFormat="1" ht="45">
      <c r="A528" s="6" t="s">
        <v>932</v>
      </c>
      <c r="B528" s="73" t="s">
        <v>53</v>
      </c>
      <c r="C528" s="74" t="s">
        <v>18</v>
      </c>
      <c r="D528" s="75">
        <v>24.88</v>
      </c>
      <c r="E528" s="9"/>
      <c r="F528" s="10"/>
      <c r="G528" s="11"/>
    </row>
    <row r="529" spans="1:7" s="1" customFormat="1" ht="22.5">
      <c r="A529" s="6" t="s">
        <v>933</v>
      </c>
      <c r="B529" s="73" t="s">
        <v>136</v>
      </c>
      <c r="C529" s="74" t="s">
        <v>18</v>
      </c>
      <c r="D529" s="75">
        <v>2.0070000000000001</v>
      </c>
      <c r="E529" s="9"/>
      <c r="F529" s="10"/>
      <c r="G529" s="11"/>
    </row>
    <row r="530" spans="1:7" s="1" customFormat="1" ht="33.75">
      <c r="A530" s="6" t="s">
        <v>934</v>
      </c>
      <c r="B530" s="73" t="s">
        <v>391</v>
      </c>
      <c r="C530" s="74" t="s">
        <v>24</v>
      </c>
      <c r="D530" s="75">
        <v>24</v>
      </c>
      <c r="E530" s="9"/>
      <c r="F530" s="10"/>
      <c r="G530" s="11"/>
    </row>
    <row r="531" spans="1:7" s="1" customFormat="1" ht="33.75">
      <c r="A531" s="6" t="s">
        <v>935</v>
      </c>
      <c r="B531" s="73" t="s">
        <v>392</v>
      </c>
      <c r="C531" s="74" t="s">
        <v>18</v>
      </c>
      <c r="D531" s="75">
        <v>10.130000000000001</v>
      </c>
      <c r="E531" s="9"/>
      <c r="F531" s="12"/>
      <c r="G531" s="11"/>
    </row>
    <row r="532" spans="1:7" s="1" customFormat="1" ht="45">
      <c r="A532" s="6" t="s">
        <v>936</v>
      </c>
      <c r="B532" s="73" t="s">
        <v>166</v>
      </c>
      <c r="C532" s="74" t="s">
        <v>18</v>
      </c>
      <c r="D532" s="75">
        <v>6.84</v>
      </c>
      <c r="E532" s="9"/>
      <c r="F532" s="12"/>
      <c r="G532" s="11"/>
    </row>
    <row r="533" spans="1:7" s="1" customFormat="1" ht="56.25">
      <c r="A533" s="6" t="s">
        <v>937</v>
      </c>
      <c r="B533" s="73" t="s">
        <v>247</v>
      </c>
      <c r="C533" s="74" t="s">
        <v>18</v>
      </c>
      <c r="D533" s="75">
        <v>4.5600000000000005</v>
      </c>
      <c r="E533" s="9"/>
      <c r="F533" s="10"/>
      <c r="G533" s="11"/>
    </row>
    <row r="534" spans="1:7" s="1" customFormat="1" ht="112.5">
      <c r="A534" s="6" t="s">
        <v>938</v>
      </c>
      <c r="B534" s="73" t="s">
        <v>393</v>
      </c>
      <c r="C534" s="74" t="s">
        <v>25</v>
      </c>
      <c r="D534" s="75">
        <v>4</v>
      </c>
      <c r="E534" s="9"/>
      <c r="F534" s="10"/>
      <c r="G534" s="11"/>
    </row>
    <row r="535" spans="1:7" s="1" customFormat="1" ht="33.75">
      <c r="A535" s="6" t="s">
        <v>939</v>
      </c>
      <c r="B535" s="73" t="s">
        <v>73</v>
      </c>
      <c r="C535" s="74" t="s">
        <v>18</v>
      </c>
      <c r="D535" s="75">
        <v>18.04</v>
      </c>
      <c r="E535" s="9"/>
      <c r="F535" s="10"/>
      <c r="G535" s="11"/>
    </row>
    <row r="536" spans="1:7" s="1" customFormat="1" ht="33.75">
      <c r="A536" s="6" t="s">
        <v>940</v>
      </c>
      <c r="B536" s="73" t="s">
        <v>74</v>
      </c>
      <c r="C536" s="74" t="s">
        <v>19</v>
      </c>
      <c r="D536" s="75">
        <v>432.96</v>
      </c>
      <c r="E536" s="9"/>
      <c r="F536" s="10"/>
      <c r="G536" s="11"/>
    </row>
    <row r="537" spans="1:7">
      <c r="A537" s="3" t="s">
        <v>375</v>
      </c>
      <c r="B537" s="4" t="s">
        <v>222</v>
      </c>
      <c r="C537" s="4"/>
      <c r="D537" s="4"/>
      <c r="E537" s="4"/>
      <c r="F537" s="4"/>
      <c r="G537" s="5">
        <f>ROUND(SUM(G538:G551),2)</f>
        <v>0</v>
      </c>
    </row>
    <row r="538" spans="1:7" s="1" customFormat="1" ht="33.75">
      <c r="A538" s="6" t="s">
        <v>941</v>
      </c>
      <c r="B538" s="73" t="s">
        <v>241</v>
      </c>
      <c r="C538" s="74" t="s">
        <v>25</v>
      </c>
      <c r="D538" s="75">
        <v>7</v>
      </c>
      <c r="E538" s="9"/>
      <c r="F538" s="10"/>
      <c r="G538" s="11"/>
    </row>
    <row r="539" spans="1:7" s="1" customFormat="1" ht="33.75">
      <c r="A539" s="6" t="s">
        <v>942</v>
      </c>
      <c r="B539" s="73" t="s">
        <v>223</v>
      </c>
      <c r="C539" s="74" t="s">
        <v>25</v>
      </c>
      <c r="D539" s="75">
        <v>17</v>
      </c>
      <c r="E539" s="9"/>
      <c r="F539" s="10"/>
      <c r="G539" s="11"/>
    </row>
    <row r="540" spans="1:7" s="1" customFormat="1" ht="33.75">
      <c r="A540" s="6" t="s">
        <v>943</v>
      </c>
      <c r="B540" s="73" t="s">
        <v>224</v>
      </c>
      <c r="C540" s="74" t="s">
        <v>25</v>
      </c>
      <c r="D540" s="75">
        <v>23</v>
      </c>
      <c r="E540" s="9"/>
      <c r="F540" s="10"/>
      <c r="G540" s="11"/>
    </row>
    <row r="541" spans="1:7" s="1" customFormat="1" ht="33.75">
      <c r="A541" s="6" t="s">
        <v>944</v>
      </c>
      <c r="B541" s="73" t="s">
        <v>242</v>
      </c>
      <c r="C541" s="74" t="s">
        <v>25</v>
      </c>
      <c r="D541" s="75">
        <v>7</v>
      </c>
      <c r="E541" s="9"/>
      <c r="F541" s="10"/>
      <c r="G541" s="11"/>
    </row>
    <row r="542" spans="1:7" s="1" customFormat="1" ht="33.75">
      <c r="A542" s="6" t="s">
        <v>945</v>
      </c>
      <c r="B542" s="73" t="s">
        <v>243</v>
      </c>
      <c r="C542" s="74" t="s">
        <v>25</v>
      </c>
      <c r="D542" s="75">
        <v>6</v>
      </c>
      <c r="E542" s="9"/>
      <c r="F542" s="10"/>
      <c r="G542" s="11"/>
    </row>
    <row r="543" spans="1:7" s="1" customFormat="1" ht="33.75">
      <c r="A543" s="6" t="s">
        <v>946</v>
      </c>
      <c r="B543" s="73" t="s">
        <v>244</v>
      </c>
      <c r="C543" s="74" t="s">
        <v>25</v>
      </c>
      <c r="D543" s="75">
        <v>6</v>
      </c>
      <c r="E543" s="9"/>
      <c r="F543" s="10"/>
      <c r="G543" s="11"/>
    </row>
    <row r="544" spans="1:7" s="1" customFormat="1" ht="33.75">
      <c r="A544" s="6" t="s">
        <v>947</v>
      </c>
      <c r="B544" s="73" t="s">
        <v>225</v>
      </c>
      <c r="C544" s="74" t="s">
        <v>25</v>
      </c>
      <c r="D544" s="75">
        <v>12</v>
      </c>
      <c r="E544" s="9"/>
      <c r="F544" s="10"/>
      <c r="G544" s="11"/>
    </row>
    <row r="545" spans="1:7" s="1" customFormat="1" ht="33.75">
      <c r="A545" s="6" t="s">
        <v>948</v>
      </c>
      <c r="B545" s="73" t="s">
        <v>226</v>
      </c>
      <c r="C545" s="74" t="s">
        <v>17</v>
      </c>
      <c r="D545" s="75">
        <v>157.46</v>
      </c>
      <c r="E545" s="9"/>
      <c r="F545" s="10"/>
      <c r="G545" s="11"/>
    </row>
    <row r="546" spans="1:7" s="1" customFormat="1" ht="33.75">
      <c r="A546" s="6" t="s">
        <v>949</v>
      </c>
      <c r="B546" s="73" t="s">
        <v>227</v>
      </c>
      <c r="C546" s="74" t="s">
        <v>25</v>
      </c>
      <c r="D546" s="75">
        <v>492</v>
      </c>
      <c r="E546" s="9"/>
      <c r="F546" s="10"/>
      <c r="G546" s="11"/>
    </row>
    <row r="547" spans="1:7" s="1" customFormat="1" ht="33.75">
      <c r="A547" s="6" t="s">
        <v>950</v>
      </c>
      <c r="B547" s="73" t="s">
        <v>228</v>
      </c>
      <c r="C547" s="74" t="s">
        <v>25</v>
      </c>
      <c r="D547" s="75">
        <v>576</v>
      </c>
      <c r="E547" s="9"/>
      <c r="F547" s="10"/>
      <c r="G547" s="11"/>
    </row>
    <row r="548" spans="1:7" s="1" customFormat="1" ht="33.75">
      <c r="A548" s="6" t="s">
        <v>951</v>
      </c>
      <c r="B548" s="73" t="s">
        <v>229</v>
      </c>
      <c r="C548" s="74" t="s">
        <v>25</v>
      </c>
      <c r="D548" s="75">
        <v>156</v>
      </c>
      <c r="E548" s="9"/>
      <c r="F548" s="70"/>
      <c r="G548" s="11"/>
    </row>
    <row r="549" spans="1:7" s="1" customFormat="1" ht="33.75">
      <c r="A549" s="6" t="s">
        <v>952</v>
      </c>
      <c r="B549" s="73" t="s">
        <v>230</v>
      </c>
      <c r="C549" s="74" t="s">
        <v>25</v>
      </c>
      <c r="D549" s="75">
        <v>880</v>
      </c>
      <c r="E549" s="9"/>
      <c r="F549" s="70"/>
      <c r="G549" s="11"/>
    </row>
    <row r="550" spans="1:7" s="1" customFormat="1" ht="33.75">
      <c r="A550" s="6" t="s">
        <v>953</v>
      </c>
      <c r="B550" s="73" t="s">
        <v>231</v>
      </c>
      <c r="C550" s="74" t="s">
        <v>25</v>
      </c>
      <c r="D550" s="75">
        <v>3950</v>
      </c>
      <c r="E550" s="9"/>
      <c r="F550" s="70"/>
      <c r="G550" s="11"/>
    </row>
    <row r="551" spans="1:7" s="1" customFormat="1" ht="22.5">
      <c r="A551" s="6" t="s">
        <v>954</v>
      </c>
      <c r="B551" s="73" t="s">
        <v>232</v>
      </c>
      <c r="C551" s="74" t="s">
        <v>18</v>
      </c>
      <c r="D551" s="75">
        <v>125.89</v>
      </c>
      <c r="E551" s="9"/>
      <c r="F551" s="10"/>
      <c r="G551" s="11"/>
    </row>
    <row r="552" spans="1:7">
      <c r="A552" s="3" t="s">
        <v>398</v>
      </c>
      <c r="B552" s="4" t="s">
        <v>159</v>
      </c>
      <c r="C552" s="4"/>
      <c r="D552" s="4"/>
      <c r="E552" s="4"/>
      <c r="F552" s="4"/>
      <c r="G552" s="5">
        <f>ROUND(SUM(G553,G607,G595),2)</f>
        <v>0</v>
      </c>
    </row>
    <row r="553" spans="1:7" s="68" customFormat="1">
      <c r="A553" s="18" t="s">
        <v>399</v>
      </c>
      <c r="B553" s="19" t="s">
        <v>160</v>
      </c>
      <c r="C553" s="20"/>
      <c r="D553" s="21"/>
      <c r="E553" s="66"/>
      <c r="F553" s="22"/>
      <c r="G553" s="66">
        <f>ROUND(SUM(G554:G594),2)</f>
        <v>0</v>
      </c>
    </row>
    <row r="554" spans="1:7" s="1" customFormat="1" ht="33.75">
      <c r="A554" s="6" t="s">
        <v>955</v>
      </c>
      <c r="B554" s="73" t="s">
        <v>161</v>
      </c>
      <c r="C554" s="74" t="s">
        <v>24</v>
      </c>
      <c r="D554" s="75">
        <v>197.45</v>
      </c>
      <c r="E554" s="9"/>
      <c r="F554" s="10"/>
      <c r="G554" s="11"/>
    </row>
    <row r="555" spans="1:7" s="1" customFormat="1" ht="33.75">
      <c r="A555" s="6" t="s">
        <v>956</v>
      </c>
      <c r="B555" s="73" t="s">
        <v>162</v>
      </c>
      <c r="C555" s="74" t="s">
        <v>24</v>
      </c>
      <c r="D555" s="75">
        <v>364.78</v>
      </c>
      <c r="E555" s="9"/>
      <c r="F555" s="10"/>
      <c r="G555" s="11"/>
    </row>
    <row r="556" spans="1:7" s="1" customFormat="1" ht="22.5">
      <c r="A556" s="6" t="s">
        <v>957</v>
      </c>
      <c r="B556" s="73" t="s">
        <v>163</v>
      </c>
      <c r="C556" s="74" t="s">
        <v>24</v>
      </c>
      <c r="D556" s="75">
        <v>84.33</v>
      </c>
      <c r="E556" s="9"/>
      <c r="F556" s="10"/>
      <c r="G556" s="11"/>
    </row>
    <row r="557" spans="1:7" s="1" customFormat="1" ht="22.5">
      <c r="A557" s="6" t="s">
        <v>958</v>
      </c>
      <c r="B557" s="73" t="s">
        <v>164</v>
      </c>
      <c r="C557" s="74" t="s">
        <v>24</v>
      </c>
      <c r="D557" s="75">
        <v>477.9</v>
      </c>
      <c r="E557" s="9"/>
      <c r="F557" s="10"/>
      <c r="G557" s="11"/>
    </row>
    <row r="558" spans="1:7" s="1" customFormat="1" ht="45">
      <c r="A558" s="6" t="s">
        <v>959</v>
      </c>
      <c r="B558" s="73" t="s">
        <v>165</v>
      </c>
      <c r="C558" s="74" t="s">
        <v>18</v>
      </c>
      <c r="D558" s="75">
        <v>33.729999999999997</v>
      </c>
      <c r="E558" s="9"/>
      <c r="F558" s="10"/>
      <c r="G558" s="11"/>
    </row>
    <row r="559" spans="1:7" s="1" customFormat="1" ht="45">
      <c r="A559" s="6" t="s">
        <v>960</v>
      </c>
      <c r="B559" s="73" t="s">
        <v>166</v>
      </c>
      <c r="C559" s="74" t="s">
        <v>18</v>
      </c>
      <c r="D559" s="75">
        <v>33.729999999999997</v>
      </c>
      <c r="E559" s="9"/>
      <c r="F559" s="10"/>
      <c r="G559" s="11"/>
    </row>
    <row r="560" spans="1:7" s="1" customFormat="1" ht="22.5">
      <c r="A560" s="6" t="s">
        <v>961</v>
      </c>
      <c r="B560" s="73" t="s">
        <v>167</v>
      </c>
      <c r="C560" s="74" t="s">
        <v>24</v>
      </c>
      <c r="D560" s="75">
        <v>31</v>
      </c>
      <c r="E560" s="9"/>
      <c r="F560" s="10"/>
      <c r="G560" s="11"/>
    </row>
    <row r="561" spans="1:7" s="1" customFormat="1" ht="22.5">
      <c r="A561" s="6" t="s">
        <v>962</v>
      </c>
      <c r="B561" s="73" t="s">
        <v>168</v>
      </c>
      <c r="C561" s="74" t="s">
        <v>25</v>
      </c>
      <c r="D561" s="75">
        <v>23</v>
      </c>
      <c r="E561" s="9"/>
      <c r="F561" s="10"/>
      <c r="G561" s="11"/>
    </row>
    <row r="562" spans="1:7" s="1" customFormat="1" ht="45">
      <c r="A562" s="6" t="s">
        <v>963</v>
      </c>
      <c r="B562" s="73" t="s">
        <v>169</v>
      </c>
      <c r="C562" s="74" t="s">
        <v>25</v>
      </c>
      <c r="D562" s="75">
        <v>20</v>
      </c>
      <c r="E562" s="9"/>
      <c r="F562" s="10"/>
      <c r="G562" s="11"/>
    </row>
    <row r="563" spans="1:7" s="1" customFormat="1" ht="45">
      <c r="A563" s="6" t="s">
        <v>964</v>
      </c>
      <c r="B563" s="73" t="s">
        <v>170</v>
      </c>
      <c r="C563" s="74" t="s">
        <v>25</v>
      </c>
      <c r="D563" s="75">
        <v>8</v>
      </c>
      <c r="E563" s="9"/>
      <c r="F563" s="10"/>
      <c r="G563" s="11"/>
    </row>
    <row r="564" spans="1:7" s="1" customFormat="1" ht="22.5">
      <c r="A564" s="6" t="s">
        <v>965</v>
      </c>
      <c r="B564" s="73" t="s">
        <v>171</v>
      </c>
      <c r="C564" s="74" t="s">
        <v>18</v>
      </c>
      <c r="D564" s="75">
        <v>11.24</v>
      </c>
      <c r="E564" s="9"/>
      <c r="F564" s="10"/>
      <c r="G564" s="11"/>
    </row>
    <row r="565" spans="1:7" s="1" customFormat="1" ht="45">
      <c r="A565" s="6" t="s">
        <v>966</v>
      </c>
      <c r="B565" s="73" t="s">
        <v>172</v>
      </c>
      <c r="C565" s="74" t="s">
        <v>25</v>
      </c>
      <c r="D565" s="75">
        <v>15</v>
      </c>
      <c r="E565" s="9"/>
      <c r="F565" s="10"/>
      <c r="G565" s="11"/>
    </row>
    <row r="566" spans="1:7" s="1" customFormat="1" ht="45">
      <c r="A566" s="6" t="s">
        <v>967</v>
      </c>
      <c r="B566" s="73" t="s">
        <v>173</v>
      </c>
      <c r="C566" s="74" t="s">
        <v>25</v>
      </c>
      <c r="D566" s="75">
        <v>8</v>
      </c>
      <c r="E566" s="9"/>
      <c r="F566" s="10"/>
      <c r="G566" s="11"/>
    </row>
    <row r="567" spans="1:7" s="1" customFormat="1" ht="90">
      <c r="A567" s="6" t="s">
        <v>968</v>
      </c>
      <c r="B567" s="73" t="s">
        <v>174</v>
      </c>
      <c r="C567" s="74" t="s">
        <v>25</v>
      </c>
      <c r="D567" s="75">
        <v>16</v>
      </c>
      <c r="E567" s="9"/>
      <c r="F567" s="10"/>
      <c r="G567" s="11"/>
    </row>
    <row r="568" spans="1:7" s="1" customFormat="1" ht="90">
      <c r="A568" s="6" t="s">
        <v>969</v>
      </c>
      <c r="B568" s="73" t="s">
        <v>175</v>
      </c>
      <c r="C568" s="74" t="s">
        <v>25</v>
      </c>
      <c r="D568" s="75">
        <v>8</v>
      </c>
      <c r="E568" s="9"/>
      <c r="F568" s="10"/>
      <c r="G568" s="11"/>
    </row>
    <row r="569" spans="1:7" s="1" customFormat="1" ht="123.75">
      <c r="A569" s="6" t="s">
        <v>970</v>
      </c>
      <c r="B569" s="73" t="s">
        <v>176</v>
      </c>
      <c r="C569" s="74" t="s">
        <v>25</v>
      </c>
      <c r="D569" s="75">
        <v>15</v>
      </c>
      <c r="E569" s="9"/>
      <c r="F569" s="10"/>
      <c r="G569" s="11"/>
    </row>
    <row r="570" spans="1:7" s="1" customFormat="1" ht="123.75">
      <c r="A570" s="6" t="s">
        <v>971</v>
      </c>
      <c r="B570" s="73" t="s">
        <v>177</v>
      </c>
      <c r="C570" s="74" t="s">
        <v>25</v>
      </c>
      <c r="D570" s="75">
        <v>4</v>
      </c>
      <c r="E570" s="9"/>
      <c r="F570" s="10"/>
      <c r="G570" s="11"/>
    </row>
    <row r="571" spans="1:7" s="1" customFormat="1" ht="123.75">
      <c r="A571" s="6" t="s">
        <v>972</v>
      </c>
      <c r="B571" s="73" t="s">
        <v>178</v>
      </c>
      <c r="C571" s="74" t="s">
        <v>25</v>
      </c>
      <c r="D571" s="75">
        <v>6</v>
      </c>
      <c r="E571" s="9"/>
      <c r="F571" s="10"/>
      <c r="G571" s="11"/>
    </row>
    <row r="572" spans="1:7" s="1" customFormat="1" ht="78.75">
      <c r="A572" s="6" t="s">
        <v>973</v>
      </c>
      <c r="B572" s="73" t="s">
        <v>179</v>
      </c>
      <c r="C572" s="74" t="s">
        <v>25</v>
      </c>
      <c r="D572" s="75">
        <v>19</v>
      </c>
      <c r="E572" s="9"/>
      <c r="F572" s="10"/>
      <c r="G572" s="11"/>
    </row>
    <row r="573" spans="1:7" s="1" customFormat="1" ht="78.75">
      <c r="A573" s="6" t="s">
        <v>974</v>
      </c>
      <c r="B573" s="73" t="s">
        <v>180</v>
      </c>
      <c r="C573" s="74" t="s">
        <v>25</v>
      </c>
      <c r="D573" s="75">
        <v>6</v>
      </c>
      <c r="E573" s="9"/>
      <c r="F573" s="10"/>
      <c r="G573" s="11"/>
    </row>
    <row r="574" spans="1:7" s="1" customFormat="1" ht="56.25">
      <c r="A574" s="6" t="s">
        <v>975</v>
      </c>
      <c r="B574" s="73" t="s">
        <v>181</v>
      </c>
      <c r="C574" s="74" t="s">
        <v>25</v>
      </c>
      <c r="D574" s="75">
        <v>4</v>
      </c>
      <c r="E574" s="9"/>
      <c r="F574" s="10"/>
      <c r="G574" s="11"/>
    </row>
    <row r="575" spans="1:7" s="1" customFormat="1" ht="56.25">
      <c r="A575" s="6" t="s">
        <v>976</v>
      </c>
      <c r="B575" s="73" t="s">
        <v>182</v>
      </c>
      <c r="C575" s="74" t="s">
        <v>25</v>
      </c>
      <c r="D575" s="75">
        <v>6</v>
      </c>
      <c r="E575" s="9"/>
      <c r="F575" s="10"/>
      <c r="G575" s="11"/>
    </row>
    <row r="576" spans="1:7" s="1" customFormat="1" ht="33.75">
      <c r="A576" s="6" t="s">
        <v>977</v>
      </c>
      <c r="B576" s="73" t="s">
        <v>183</v>
      </c>
      <c r="C576" s="74" t="s">
        <v>25</v>
      </c>
      <c r="D576" s="75">
        <v>9</v>
      </c>
      <c r="E576" s="9"/>
      <c r="F576" s="10"/>
      <c r="G576" s="11"/>
    </row>
    <row r="577" spans="1:7" s="1" customFormat="1" ht="45">
      <c r="A577" s="6" t="s">
        <v>978</v>
      </c>
      <c r="B577" s="73" t="s">
        <v>184</v>
      </c>
      <c r="C577" s="74" t="s">
        <v>25</v>
      </c>
      <c r="D577" s="75">
        <v>75</v>
      </c>
      <c r="E577" s="9"/>
      <c r="F577" s="10"/>
      <c r="G577" s="11"/>
    </row>
    <row r="578" spans="1:7" s="1" customFormat="1" ht="45">
      <c r="A578" s="6" t="s">
        <v>979</v>
      </c>
      <c r="B578" s="73" t="s">
        <v>185</v>
      </c>
      <c r="C578" s="74" t="s">
        <v>24</v>
      </c>
      <c r="D578" s="75">
        <v>654.17999999999995</v>
      </c>
      <c r="E578" s="9"/>
      <c r="F578" s="10"/>
      <c r="G578" s="11"/>
    </row>
    <row r="579" spans="1:7" s="1" customFormat="1" ht="247.5">
      <c r="A579" s="6" t="s">
        <v>980</v>
      </c>
      <c r="B579" s="73" t="s">
        <v>186</v>
      </c>
      <c r="C579" s="74" t="s">
        <v>25</v>
      </c>
      <c r="D579" s="75">
        <v>1</v>
      </c>
      <c r="E579" s="9"/>
      <c r="F579" s="10"/>
      <c r="G579" s="11"/>
    </row>
    <row r="580" spans="1:7" s="1" customFormat="1" ht="225">
      <c r="A580" s="6" t="s">
        <v>981</v>
      </c>
      <c r="B580" s="73" t="s">
        <v>187</v>
      </c>
      <c r="C580" s="74" t="s">
        <v>25</v>
      </c>
      <c r="D580" s="75">
        <v>1</v>
      </c>
      <c r="E580" s="9"/>
      <c r="F580" s="10"/>
      <c r="G580" s="11"/>
    </row>
    <row r="581" spans="1:7" s="1" customFormat="1" ht="78.75">
      <c r="A581" s="6" t="s">
        <v>982</v>
      </c>
      <c r="B581" s="73" t="s">
        <v>188</v>
      </c>
      <c r="C581" s="74" t="s">
        <v>25</v>
      </c>
      <c r="D581" s="75">
        <v>1</v>
      </c>
      <c r="E581" s="9"/>
      <c r="F581" s="10"/>
      <c r="G581" s="11"/>
    </row>
    <row r="582" spans="1:7" s="1" customFormat="1" ht="33.75">
      <c r="A582" s="6" t="s">
        <v>983</v>
      </c>
      <c r="B582" s="73" t="s">
        <v>189</v>
      </c>
      <c r="C582" s="74" t="s">
        <v>25</v>
      </c>
      <c r="D582" s="75">
        <v>20</v>
      </c>
      <c r="E582" s="9"/>
      <c r="F582" s="10"/>
      <c r="G582" s="11"/>
    </row>
    <row r="583" spans="1:7" s="1" customFormat="1" ht="33.75">
      <c r="A583" s="6" t="s">
        <v>984</v>
      </c>
      <c r="B583" s="73" t="s">
        <v>190</v>
      </c>
      <c r="C583" s="74" t="s">
        <v>25</v>
      </c>
      <c r="D583" s="75">
        <v>24</v>
      </c>
      <c r="E583" s="9"/>
      <c r="F583" s="10"/>
      <c r="G583" s="11"/>
    </row>
    <row r="584" spans="1:7" s="1" customFormat="1" ht="33.75">
      <c r="A584" s="6" t="s">
        <v>985</v>
      </c>
      <c r="B584" s="73" t="s">
        <v>191</v>
      </c>
      <c r="C584" s="74" t="s">
        <v>25</v>
      </c>
      <c r="D584" s="75">
        <v>51</v>
      </c>
      <c r="E584" s="9"/>
      <c r="F584" s="10"/>
      <c r="G584" s="11"/>
    </row>
    <row r="585" spans="1:7" s="1" customFormat="1" ht="56.25">
      <c r="A585" s="6" t="s">
        <v>986</v>
      </c>
      <c r="B585" s="73" t="s">
        <v>192</v>
      </c>
      <c r="C585" s="74" t="s">
        <v>25</v>
      </c>
      <c r="D585" s="75">
        <v>1</v>
      </c>
      <c r="E585" s="9"/>
      <c r="F585" s="10"/>
      <c r="G585" s="11"/>
    </row>
    <row r="586" spans="1:7" s="1" customFormat="1" ht="22.5">
      <c r="A586" s="6" t="s">
        <v>987</v>
      </c>
      <c r="B586" s="73" t="s">
        <v>193</v>
      </c>
      <c r="C586" s="74" t="s">
        <v>25</v>
      </c>
      <c r="D586" s="75">
        <v>75</v>
      </c>
      <c r="E586" s="9"/>
      <c r="F586" s="10"/>
      <c r="G586" s="11"/>
    </row>
    <row r="587" spans="1:7" s="1" customFormat="1" ht="22.5">
      <c r="A587" s="6" t="s">
        <v>988</v>
      </c>
      <c r="B587" s="73" t="s">
        <v>194</v>
      </c>
      <c r="C587" s="74" t="s">
        <v>25</v>
      </c>
      <c r="D587" s="75">
        <v>20</v>
      </c>
      <c r="E587" s="9"/>
      <c r="F587" s="10"/>
      <c r="G587" s="11"/>
    </row>
    <row r="588" spans="1:7" s="1" customFormat="1" ht="22.5">
      <c r="A588" s="6" t="s">
        <v>989</v>
      </c>
      <c r="B588" s="73" t="s">
        <v>195</v>
      </c>
      <c r="C588" s="74" t="s">
        <v>25</v>
      </c>
      <c r="D588" s="75">
        <v>5</v>
      </c>
      <c r="E588" s="9"/>
      <c r="F588" s="10"/>
      <c r="G588" s="11"/>
    </row>
    <row r="589" spans="1:7" s="1" customFormat="1" ht="33.75">
      <c r="A589" s="6" t="s">
        <v>990</v>
      </c>
      <c r="B589" s="73" t="s">
        <v>196</v>
      </c>
      <c r="C589" s="74" t="s">
        <v>25</v>
      </c>
      <c r="D589" s="75">
        <v>25</v>
      </c>
      <c r="E589" s="9"/>
      <c r="F589" s="10"/>
      <c r="G589" s="11"/>
    </row>
    <row r="590" spans="1:7" s="1" customFormat="1" ht="33.75">
      <c r="A590" s="6" t="s">
        <v>991</v>
      </c>
      <c r="B590" s="73" t="s">
        <v>197</v>
      </c>
      <c r="C590" s="74" t="s">
        <v>198</v>
      </c>
      <c r="D590" s="75">
        <v>19</v>
      </c>
      <c r="E590" s="9"/>
      <c r="F590" s="10"/>
      <c r="G590" s="11"/>
    </row>
    <row r="591" spans="1:7" s="1" customFormat="1" ht="33.75">
      <c r="A591" s="6" t="s">
        <v>992</v>
      </c>
      <c r="B591" s="73" t="s">
        <v>199</v>
      </c>
      <c r="C591" s="74" t="s">
        <v>198</v>
      </c>
      <c r="D591" s="75">
        <v>25</v>
      </c>
      <c r="E591" s="9"/>
      <c r="F591" s="10"/>
      <c r="G591" s="11"/>
    </row>
    <row r="592" spans="1:7" s="1" customFormat="1" ht="33.75">
      <c r="A592" s="6" t="s">
        <v>993</v>
      </c>
      <c r="B592" s="73" t="s">
        <v>200</v>
      </c>
      <c r="C592" s="74" t="s">
        <v>24</v>
      </c>
      <c r="D592" s="75">
        <v>69</v>
      </c>
      <c r="E592" s="9"/>
      <c r="F592" s="10"/>
      <c r="G592" s="11"/>
    </row>
    <row r="593" spans="1:31" s="1" customFormat="1" ht="22.5">
      <c r="A593" s="6" t="s">
        <v>994</v>
      </c>
      <c r="B593" s="73" t="s">
        <v>107</v>
      </c>
      <c r="C593" s="74" t="s">
        <v>18</v>
      </c>
      <c r="D593" s="75">
        <v>0.15</v>
      </c>
      <c r="E593" s="9"/>
      <c r="F593" s="10"/>
      <c r="G593" s="11"/>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s="1" customFormat="1" ht="67.5">
      <c r="A594" s="6" t="s">
        <v>995</v>
      </c>
      <c r="B594" s="73" t="s">
        <v>201</v>
      </c>
      <c r="C594" s="74" t="s">
        <v>25</v>
      </c>
      <c r="D594" s="75">
        <v>1</v>
      </c>
      <c r="E594" s="9"/>
      <c r="F594" s="10"/>
      <c r="G594" s="11"/>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s="68" customFormat="1">
      <c r="A595" s="18" t="s">
        <v>400</v>
      </c>
      <c r="B595" s="19" t="s">
        <v>202</v>
      </c>
      <c r="C595" s="20"/>
      <c r="D595" s="21"/>
      <c r="E595" s="66"/>
      <c r="F595" s="22"/>
      <c r="G595" s="66">
        <f>ROUND(SUM(G596:G606),2)</f>
        <v>0</v>
      </c>
    </row>
    <row r="596" spans="1:31" s="1" customFormat="1" ht="33.75">
      <c r="A596" s="6" t="s">
        <v>996</v>
      </c>
      <c r="B596" s="73" t="s">
        <v>203</v>
      </c>
      <c r="C596" s="74" t="s">
        <v>24</v>
      </c>
      <c r="D596" s="75">
        <v>10</v>
      </c>
      <c r="E596" s="9"/>
      <c r="F596" s="10"/>
      <c r="G596" s="11"/>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s="1" customFormat="1" ht="22.5">
      <c r="A597" s="6" t="s">
        <v>997</v>
      </c>
      <c r="B597" s="73" t="s">
        <v>204</v>
      </c>
      <c r="C597" s="74" t="s">
        <v>205</v>
      </c>
      <c r="D597" s="75">
        <v>10</v>
      </c>
      <c r="E597" s="9"/>
      <c r="F597" s="10"/>
      <c r="G597" s="11"/>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s="1" customFormat="1" ht="22.5">
      <c r="A598" s="6" t="s">
        <v>998</v>
      </c>
      <c r="B598" s="73" t="s">
        <v>206</v>
      </c>
      <c r="C598" s="74" t="s">
        <v>25</v>
      </c>
      <c r="D598" s="75">
        <v>7</v>
      </c>
      <c r="E598" s="9"/>
      <c r="F598" s="10"/>
      <c r="G598" s="11"/>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s="1" customFormat="1" ht="33.75">
      <c r="A599" s="6" t="s">
        <v>999</v>
      </c>
      <c r="B599" s="73" t="s">
        <v>207</v>
      </c>
      <c r="C599" s="74" t="s">
        <v>24</v>
      </c>
      <c r="D599" s="75">
        <v>70.2</v>
      </c>
      <c r="E599" s="9"/>
      <c r="F599" s="10"/>
      <c r="G599" s="11"/>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s="1" customFormat="1" ht="33.75">
      <c r="A600" s="6" t="s">
        <v>1000</v>
      </c>
      <c r="B600" s="73" t="s">
        <v>208</v>
      </c>
      <c r="C600" s="74" t="s">
        <v>24</v>
      </c>
      <c r="D600" s="75">
        <v>70.2</v>
      </c>
      <c r="E600" s="9"/>
      <c r="F600" s="10"/>
      <c r="G600" s="11"/>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s="1" customFormat="1" ht="33.75">
      <c r="A601" s="6" t="s">
        <v>1001</v>
      </c>
      <c r="B601" s="73" t="s">
        <v>209</v>
      </c>
      <c r="C601" s="74" t="s">
        <v>24</v>
      </c>
      <c r="D601" s="75">
        <v>70.2</v>
      </c>
      <c r="E601" s="9"/>
      <c r="F601" s="10"/>
      <c r="G601" s="11"/>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s="1" customFormat="1" ht="33.75">
      <c r="A602" s="6" t="s">
        <v>1002</v>
      </c>
      <c r="B602" s="73" t="s">
        <v>162</v>
      </c>
      <c r="C602" s="74" t="s">
        <v>24</v>
      </c>
      <c r="D602" s="75">
        <v>17</v>
      </c>
      <c r="E602" s="9"/>
      <c r="F602" s="10"/>
      <c r="G602" s="11"/>
    </row>
    <row r="603" spans="1:31" s="1" customFormat="1" ht="135">
      <c r="A603" s="6" t="s">
        <v>1003</v>
      </c>
      <c r="B603" s="73" t="s">
        <v>210</v>
      </c>
      <c r="C603" s="74" t="s">
        <v>25</v>
      </c>
      <c r="D603" s="75">
        <v>1</v>
      </c>
      <c r="E603" s="9"/>
      <c r="F603" s="10"/>
      <c r="G603" s="11"/>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s="1" customFormat="1" ht="78.75">
      <c r="A604" s="6" t="s">
        <v>1004</v>
      </c>
      <c r="B604" s="73" t="s">
        <v>211</v>
      </c>
      <c r="C604" s="74" t="s">
        <v>25</v>
      </c>
      <c r="D604" s="75">
        <v>5</v>
      </c>
      <c r="E604" s="9"/>
      <c r="F604" s="10"/>
      <c r="G604" s="11"/>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s="1" customFormat="1" ht="90">
      <c r="A605" s="6" t="s">
        <v>1005</v>
      </c>
      <c r="B605" s="73" t="s">
        <v>212</v>
      </c>
      <c r="C605" s="74" t="s">
        <v>25</v>
      </c>
      <c r="D605" s="75">
        <v>10</v>
      </c>
      <c r="E605" s="9"/>
      <c r="F605" s="10"/>
      <c r="G605" s="11"/>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s="1" customFormat="1" ht="33.75">
      <c r="A606" s="6" t="s">
        <v>1006</v>
      </c>
      <c r="B606" s="73" t="s">
        <v>213</v>
      </c>
      <c r="C606" s="74" t="s">
        <v>25</v>
      </c>
      <c r="D606" s="75">
        <v>17</v>
      </c>
      <c r="E606" s="9"/>
      <c r="F606" s="10"/>
      <c r="G606" s="11"/>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s="68" customFormat="1">
      <c r="A607" s="18" t="s">
        <v>401</v>
      </c>
      <c r="B607" s="19" t="s">
        <v>214</v>
      </c>
      <c r="C607" s="20"/>
      <c r="D607" s="21"/>
      <c r="E607" s="66"/>
      <c r="F607" s="22"/>
      <c r="G607" s="66">
        <f>ROUND(SUM(G608:G618),2)</f>
        <v>0</v>
      </c>
    </row>
    <row r="608" spans="1:31" s="69" customFormat="1" ht="33.75">
      <c r="A608" s="6" t="s">
        <v>1007</v>
      </c>
      <c r="B608" s="73" t="s">
        <v>34</v>
      </c>
      <c r="C608" s="74" t="s">
        <v>17</v>
      </c>
      <c r="D608" s="75">
        <v>1.99</v>
      </c>
      <c r="E608" s="9"/>
      <c r="F608" s="10"/>
      <c r="G608" s="11"/>
    </row>
    <row r="609" spans="1:7" s="69" customFormat="1" ht="33.75">
      <c r="A609" s="6" t="s">
        <v>1008</v>
      </c>
      <c r="B609" s="73" t="s">
        <v>102</v>
      </c>
      <c r="C609" s="74" t="s">
        <v>17</v>
      </c>
      <c r="D609" s="75">
        <v>0.2</v>
      </c>
      <c r="E609" s="9"/>
      <c r="F609" s="10"/>
      <c r="G609" s="11"/>
    </row>
    <row r="610" spans="1:7" s="69" customFormat="1" ht="33.75">
      <c r="A610" s="6" t="s">
        <v>1009</v>
      </c>
      <c r="B610" s="73" t="s">
        <v>35</v>
      </c>
      <c r="C610" s="74" t="s">
        <v>26</v>
      </c>
      <c r="D610" s="75">
        <v>43.44</v>
      </c>
      <c r="E610" s="9"/>
      <c r="F610" s="10"/>
      <c r="G610" s="11"/>
    </row>
    <row r="611" spans="1:7" s="69" customFormat="1" ht="22.5">
      <c r="A611" s="6" t="s">
        <v>1010</v>
      </c>
      <c r="B611" s="73" t="s">
        <v>41</v>
      </c>
      <c r="C611" s="74" t="s">
        <v>18</v>
      </c>
      <c r="D611" s="75">
        <v>0.26</v>
      </c>
      <c r="E611" s="9"/>
      <c r="F611" s="10"/>
      <c r="G611" s="11"/>
    </row>
    <row r="612" spans="1:7" s="69" customFormat="1" ht="56.25">
      <c r="A612" s="6" t="s">
        <v>1011</v>
      </c>
      <c r="B612" s="73" t="s">
        <v>215</v>
      </c>
      <c r="C612" s="74" t="s">
        <v>17</v>
      </c>
      <c r="D612" s="75">
        <v>1.95</v>
      </c>
      <c r="E612" s="9"/>
      <c r="F612" s="10"/>
      <c r="G612" s="11"/>
    </row>
    <row r="613" spans="1:7" s="69" customFormat="1" ht="33.75">
      <c r="A613" s="6" t="s">
        <v>1012</v>
      </c>
      <c r="B613" s="73" t="s">
        <v>216</v>
      </c>
      <c r="C613" s="74" t="s">
        <v>17</v>
      </c>
      <c r="D613" s="75">
        <v>4.8</v>
      </c>
      <c r="E613" s="9"/>
      <c r="F613" s="10"/>
      <c r="G613" s="11"/>
    </row>
    <row r="614" spans="1:7" s="69" customFormat="1" ht="33.75">
      <c r="A614" s="6" t="s">
        <v>1013</v>
      </c>
      <c r="B614" s="73" t="s">
        <v>217</v>
      </c>
      <c r="C614" s="74" t="s">
        <v>24</v>
      </c>
      <c r="D614" s="75">
        <v>3.4</v>
      </c>
      <c r="E614" s="9"/>
      <c r="F614" s="10"/>
      <c r="G614" s="11"/>
    </row>
    <row r="615" spans="1:7" s="69" customFormat="1" ht="33.75">
      <c r="A615" s="6" t="s">
        <v>1014</v>
      </c>
      <c r="B615" s="73" t="s">
        <v>218</v>
      </c>
      <c r="C615" s="74" t="s">
        <v>24</v>
      </c>
      <c r="D615" s="75">
        <v>6.8</v>
      </c>
      <c r="E615" s="9"/>
      <c r="F615" s="10"/>
      <c r="G615" s="11"/>
    </row>
    <row r="616" spans="1:7" s="69" customFormat="1" ht="33.75">
      <c r="A616" s="6" t="s">
        <v>1015</v>
      </c>
      <c r="B616" s="73" t="s">
        <v>219</v>
      </c>
      <c r="C616" s="74" t="s">
        <v>17</v>
      </c>
      <c r="D616" s="75">
        <v>4.8</v>
      </c>
      <c r="E616" s="9"/>
      <c r="F616" s="10"/>
      <c r="G616" s="11"/>
    </row>
    <row r="617" spans="1:7" s="69" customFormat="1" ht="45">
      <c r="A617" s="6" t="s">
        <v>1016</v>
      </c>
      <c r="B617" s="73" t="s">
        <v>220</v>
      </c>
      <c r="C617" s="74" t="s">
        <v>26</v>
      </c>
      <c r="D617" s="75">
        <v>49.05</v>
      </c>
      <c r="E617" s="9"/>
      <c r="F617" s="10"/>
      <c r="G617" s="11"/>
    </row>
    <row r="618" spans="1:7" s="69" customFormat="1" ht="56.25">
      <c r="A618" s="6" t="s">
        <v>1017</v>
      </c>
      <c r="B618" s="73" t="s">
        <v>221</v>
      </c>
      <c r="C618" s="74" t="s">
        <v>25</v>
      </c>
      <c r="D618" s="75">
        <v>1</v>
      </c>
      <c r="E618" s="9"/>
      <c r="F618" s="10"/>
      <c r="G618" s="11"/>
    </row>
    <row r="619" spans="1:7" s="1" customFormat="1">
      <c r="A619" s="3" t="s">
        <v>376</v>
      </c>
      <c r="B619" s="4" t="s">
        <v>464</v>
      </c>
      <c r="C619" s="4"/>
      <c r="D619" s="4"/>
      <c r="E619" s="4"/>
      <c r="F619" s="4"/>
      <c r="G619" s="5">
        <f>ROUND(SUM(G620:G633),2)</f>
        <v>0</v>
      </c>
    </row>
    <row r="620" spans="1:7" s="1" customFormat="1" ht="33.75">
      <c r="A620" s="6" t="s">
        <v>1018</v>
      </c>
      <c r="B620" s="7" t="s">
        <v>465</v>
      </c>
      <c r="C620" s="8" t="s">
        <v>18</v>
      </c>
      <c r="D620" s="67">
        <v>144.31</v>
      </c>
      <c r="E620" s="9"/>
      <c r="F620" s="10"/>
      <c r="G620" s="11"/>
    </row>
    <row r="621" spans="1:7" s="1" customFormat="1" ht="33.75">
      <c r="A621" s="6" t="s">
        <v>1019</v>
      </c>
      <c r="B621" s="7" t="s">
        <v>75</v>
      </c>
      <c r="C621" s="8" t="s">
        <v>17</v>
      </c>
      <c r="D621" s="67">
        <v>965.22</v>
      </c>
      <c r="E621" s="9"/>
      <c r="F621" s="10"/>
      <c r="G621" s="11"/>
    </row>
    <row r="622" spans="1:7" s="1" customFormat="1" ht="56.25">
      <c r="A622" s="6" t="s">
        <v>1020</v>
      </c>
      <c r="B622" s="7" t="s">
        <v>466</v>
      </c>
      <c r="C622" s="8" t="s">
        <v>18</v>
      </c>
      <c r="D622" s="67">
        <v>193.04</v>
      </c>
      <c r="E622" s="9"/>
      <c r="F622" s="10"/>
      <c r="G622" s="11"/>
    </row>
    <row r="623" spans="1:7" s="1" customFormat="1" ht="56.25">
      <c r="A623" s="6" t="s">
        <v>1021</v>
      </c>
      <c r="B623" s="7" t="s">
        <v>287</v>
      </c>
      <c r="C623" s="8" t="s">
        <v>18</v>
      </c>
      <c r="D623" s="67">
        <v>193.04</v>
      </c>
      <c r="E623" s="9"/>
      <c r="F623" s="10"/>
      <c r="G623" s="11"/>
    </row>
    <row r="624" spans="1:7" s="1" customFormat="1" ht="33.75">
      <c r="A624" s="6" t="s">
        <v>1022</v>
      </c>
      <c r="B624" s="7" t="s">
        <v>51</v>
      </c>
      <c r="C624" s="8" t="s">
        <v>17</v>
      </c>
      <c r="D624" s="67">
        <v>965.22</v>
      </c>
      <c r="E624" s="9"/>
      <c r="F624" s="10"/>
      <c r="G624" s="11"/>
    </row>
    <row r="625" spans="1:7" s="1" customFormat="1" ht="56.25">
      <c r="A625" s="6" t="s">
        <v>1023</v>
      </c>
      <c r="B625" s="7" t="s">
        <v>467</v>
      </c>
      <c r="C625" s="8" t="s">
        <v>17</v>
      </c>
      <c r="D625" s="67">
        <v>965.22</v>
      </c>
      <c r="E625" s="9"/>
      <c r="F625" s="10"/>
      <c r="G625" s="11"/>
    </row>
    <row r="626" spans="1:7" s="1" customFormat="1" ht="67.5">
      <c r="A626" s="6" t="s">
        <v>1024</v>
      </c>
      <c r="B626" s="7" t="s">
        <v>261</v>
      </c>
      <c r="C626" s="8" t="s">
        <v>25</v>
      </c>
      <c r="D626" s="67">
        <v>6</v>
      </c>
      <c r="E626" s="9"/>
      <c r="F626" s="10"/>
      <c r="G626" s="11"/>
    </row>
    <row r="627" spans="1:7" s="68" customFormat="1" ht="67.5">
      <c r="A627" s="6" t="s">
        <v>1025</v>
      </c>
      <c r="B627" s="7" t="s">
        <v>468</v>
      </c>
      <c r="C627" s="8" t="s">
        <v>25</v>
      </c>
      <c r="D627" s="67">
        <v>2</v>
      </c>
      <c r="E627" s="9"/>
      <c r="F627" s="10"/>
      <c r="G627" s="11"/>
    </row>
    <row r="628" spans="1:7" s="68" customFormat="1" ht="45">
      <c r="A628" s="6" t="s">
        <v>1026</v>
      </c>
      <c r="B628" s="7" t="s">
        <v>469</v>
      </c>
      <c r="C628" s="8" t="s">
        <v>17</v>
      </c>
      <c r="D628" s="67">
        <v>2.1</v>
      </c>
      <c r="E628" s="9"/>
      <c r="F628" s="10"/>
      <c r="G628" s="11"/>
    </row>
    <row r="629" spans="1:7" s="68" customFormat="1" ht="45">
      <c r="A629" s="6" t="s">
        <v>1027</v>
      </c>
      <c r="B629" s="7" t="s">
        <v>470</v>
      </c>
      <c r="C629" s="8" t="s">
        <v>25</v>
      </c>
      <c r="D629" s="67">
        <v>2</v>
      </c>
      <c r="E629" s="9"/>
      <c r="F629" s="10"/>
      <c r="G629" s="11"/>
    </row>
    <row r="630" spans="1:7" s="68" customFormat="1" ht="33.75">
      <c r="A630" s="6" t="s">
        <v>1028</v>
      </c>
      <c r="B630" s="7" t="s">
        <v>471</v>
      </c>
      <c r="C630" s="8" t="s">
        <v>26</v>
      </c>
      <c r="D630" s="67">
        <v>42.5</v>
      </c>
      <c r="E630" s="9"/>
      <c r="F630" s="10"/>
      <c r="G630" s="11"/>
    </row>
    <row r="631" spans="1:7" s="68" customFormat="1" ht="22.5">
      <c r="A631" s="6" t="s">
        <v>1029</v>
      </c>
      <c r="B631" s="7" t="s">
        <v>472</v>
      </c>
      <c r="C631" s="8" t="s">
        <v>18</v>
      </c>
      <c r="D631" s="67">
        <v>0.95</v>
      </c>
      <c r="E631" s="9"/>
      <c r="F631" s="10"/>
      <c r="G631" s="11"/>
    </row>
    <row r="632" spans="1:7" s="1" customFormat="1" ht="33.75">
      <c r="A632" s="6" t="s">
        <v>1030</v>
      </c>
      <c r="B632" s="7" t="s">
        <v>73</v>
      </c>
      <c r="C632" s="8" t="s">
        <v>18</v>
      </c>
      <c r="D632" s="67">
        <v>193.04</v>
      </c>
      <c r="E632" s="9"/>
      <c r="F632" s="10"/>
      <c r="G632" s="11"/>
    </row>
    <row r="633" spans="1:7" s="1" customFormat="1" ht="33.75">
      <c r="A633" s="6" t="s">
        <v>1031</v>
      </c>
      <c r="B633" s="7" t="s">
        <v>74</v>
      </c>
      <c r="C633" s="8" t="s">
        <v>19</v>
      </c>
      <c r="D633" s="67">
        <v>4632.96</v>
      </c>
      <c r="E633" s="9"/>
      <c r="F633" s="10"/>
      <c r="G633" s="11"/>
    </row>
    <row r="634" spans="1:7">
      <c r="A634" s="3" t="s">
        <v>473</v>
      </c>
      <c r="B634" s="17" t="s">
        <v>239</v>
      </c>
      <c r="C634" s="14"/>
      <c r="D634" s="15"/>
      <c r="E634" s="15"/>
      <c r="F634" s="15"/>
      <c r="G634" s="5">
        <f>ROUND(SUM(G635),2)</f>
        <v>0</v>
      </c>
    </row>
    <row r="635" spans="1:7" s="1" customFormat="1" ht="22.5">
      <c r="A635" s="6" t="s">
        <v>1032</v>
      </c>
      <c r="B635" s="73" t="s">
        <v>240</v>
      </c>
      <c r="C635" s="74" t="s">
        <v>17</v>
      </c>
      <c r="D635" s="75">
        <v>10045.749999999998</v>
      </c>
      <c r="E635" s="9"/>
      <c r="F635" s="16"/>
      <c r="G635" s="11"/>
    </row>
    <row r="636" spans="1:7" s="37" customFormat="1">
      <c r="A636" s="40"/>
      <c r="B636" s="41"/>
      <c r="C636" s="42"/>
      <c r="D636" s="43"/>
      <c r="E636" s="39"/>
      <c r="F636" s="39"/>
      <c r="G636" s="44"/>
    </row>
    <row r="637" spans="1:7" s="37" customFormat="1">
      <c r="A637" s="40"/>
      <c r="B637" s="41"/>
      <c r="C637" s="42"/>
      <c r="D637" s="43"/>
      <c r="E637" s="39"/>
      <c r="F637" s="39"/>
      <c r="G637" s="44"/>
    </row>
    <row r="638" spans="1:7" s="37" customFormat="1">
      <c r="A638" s="40"/>
      <c r="B638" s="41"/>
      <c r="C638" s="42"/>
      <c r="D638" s="43"/>
      <c r="E638" s="39"/>
      <c r="F638" s="39"/>
      <c r="G638" s="44"/>
    </row>
    <row r="639" spans="1:7">
      <c r="A639" s="3"/>
      <c r="B639" s="17" t="s">
        <v>1033</v>
      </c>
      <c r="C639" s="14"/>
      <c r="D639" s="15"/>
      <c r="E639" s="15"/>
      <c r="F639" s="15"/>
      <c r="G639" s="5"/>
    </row>
    <row r="640" spans="1:7" s="37" customFormat="1" ht="24">
      <c r="A640" s="40"/>
      <c r="B640" s="120" t="str">
        <f>+B5</f>
        <v>Rehabilitación de la Unidad Deportiva la Primavera y obras complementarias, ubicada en calle Enrique E. Faudón, la Primavera, Municipio de Zapopan, Jalisco</v>
      </c>
      <c r="C640" s="42"/>
      <c r="D640" s="43"/>
      <c r="E640" s="39"/>
      <c r="F640" s="39"/>
      <c r="G640" s="44"/>
    </row>
    <row r="641" spans="1:7" s="37" customFormat="1">
      <c r="A641" s="40"/>
      <c r="B641" s="41"/>
      <c r="C641" s="42"/>
      <c r="D641" s="43"/>
      <c r="E641" s="39"/>
      <c r="F641" s="39"/>
      <c r="G641" s="44"/>
    </row>
    <row r="642" spans="1:7" s="37" customFormat="1">
      <c r="A642" s="40"/>
      <c r="B642" s="41"/>
      <c r="C642" s="42"/>
      <c r="D642" s="43"/>
      <c r="E642" s="39"/>
      <c r="F642" s="39"/>
      <c r="G642" s="44"/>
    </row>
    <row r="643" spans="1:7" s="37" customFormat="1">
      <c r="A643" s="38" t="str">
        <f>+A16</f>
        <v>A</v>
      </c>
      <c r="B643" s="71" t="str">
        <f>+B16</f>
        <v>PRELIMINARES</v>
      </c>
      <c r="C643" s="71"/>
      <c r="D643" s="71"/>
      <c r="E643" s="71"/>
      <c r="F643" s="39"/>
      <c r="G643" s="119">
        <f>+G16</f>
        <v>0</v>
      </c>
    </row>
    <row r="644" spans="1:7" s="37" customFormat="1">
      <c r="A644" s="38" t="str">
        <f>+A45</f>
        <v xml:space="preserve">B </v>
      </c>
      <c r="B644" s="95" t="str">
        <f>+B45</f>
        <v>BANQUETAS, CRUCES PEATONALES Y ACCESIBILIDAD UNIVERSAL</v>
      </c>
      <c r="C644" s="95"/>
      <c r="D644" s="95"/>
      <c r="E644" s="95"/>
      <c r="F644" s="39"/>
      <c r="G644" s="119">
        <f>+G45</f>
        <v>0</v>
      </c>
    </row>
    <row r="645" spans="1:7" s="37" customFormat="1">
      <c r="A645" s="38" t="str">
        <f>+A66</f>
        <v xml:space="preserve">C </v>
      </c>
      <c r="B645" s="95" t="str">
        <f>+B66</f>
        <v>SEÑALAMIENTO  VERTICAL</v>
      </c>
      <c r="C645" s="95"/>
      <c r="D645" s="95"/>
      <c r="E645" s="95"/>
      <c r="F645" s="39"/>
      <c r="G645" s="119">
        <f>+G66</f>
        <v>0</v>
      </c>
    </row>
    <row r="646" spans="1:7" s="37" customFormat="1">
      <c r="A646" s="38" t="str">
        <f>+A70</f>
        <v>D</v>
      </c>
      <c r="B646" s="95" t="str">
        <f>+B70</f>
        <v>INGRESO PRINCIPAL Y CASETA DE SEGURIDAD</v>
      </c>
      <c r="C646" s="95"/>
      <c r="D646" s="95"/>
      <c r="E646" s="95"/>
      <c r="F646" s="39"/>
      <c r="G646" s="119">
        <f>+G70</f>
        <v>0</v>
      </c>
    </row>
    <row r="647" spans="1:7" s="37" customFormat="1">
      <c r="A647" s="40" t="str">
        <f>+A71</f>
        <v>D1</v>
      </c>
      <c r="B647" s="41" t="str">
        <f>+B71</f>
        <v>MURO DE CONCRETO</v>
      </c>
      <c r="C647" s="42"/>
      <c r="D647" s="43"/>
      <c r="E647" s="39"/>
      <c r="F647" s="39"/>
      <c r="G647" s="115">
        <f>+G71</f>
        <v>0</v>
      </c>
    </row>
    <row r="648" spans="1:7" s="37" customFormat="1">
      <c r="A648" s="40" t="str">
        <f>+A83</f>
        <v>D2</v>
      </c>
      <c r="B648" s="41" t="str">
        <f>+B83</f>
        <v>PORTÓN DE HERRERÍA</v>
      </c>
      <c r="C648" s="42"/>
      <c r="D648" s="43"/>
      <c r="E648" s="39"/>
      <c r="F648" s="39"/>
      <c r="G648" s="115">
        <f>+G83</f>
        <v>0</v>
      </c>
    </row>
    <row r="649" spans="1:7" s="37" customFormat="1">
      <c r="A649" s="40" t="str">
        <f>+A93</f>
        <v>D3</v>
      </c>
      <c r="B649" s="41" t="str">
        <f>+B93</f>
        <v>PLACA CONMEMORATIVA</v>
      </c>
      <c r="C649" s="42"/>
      <c r="D649" s="43"/>
      <c r="E649" s="39"/>
      <c r="F649" s="39"/>
      <c r="G649" s="115">
        <f>+G93</f>
        <v>0</v>
      </c>
    </row>
    <row r="650" spans="1:7" s="37" customFormat="1">
      <c r="A650" s="40" t="str">
        <f>+A96</f>
        <v>D4</v>
      </c>
      <c r="B650" s="41" t="str">
        <f>+B96</f>
        <v>CUBIERTA ESTRUCTURAL DEL INGRESO</v>
      </c>
      <c r="C650" s="42"/>
      <c r="D650" s="43"/>
      <c r="E650" s="39"/>
      <c r="F650" s="39"/>
      <c r="G650" s="115">
        <f>+G96</f>
        <v>0</v>
      </c>
    </row>
    <row r="651" spans="1:7" s="37" customFormat="1">
      <c r="A651" s="40" t="str">
        <f>+A101</f>
        <v>D5</v>
      </c>
      <c r="B651" s="41" t="str">
        <f>+B101</f>
        <v>CASETA DE VIGILANCIA</v>
      </c>
      <c r="C651" s="42"/>
      <c r="D651" s="43"/>
      <c r="E651" s="39"/>
      <c r="F651" s="39"/>
      <c r="G651" s="115">
        <f>+G101</f>
        <v>0</v>
      </c>
    </row>
    <row r="652" spans="1:7" s="37" customFormat="1">
      <c r="A652" s="38" t="str">
        <f>+A150</f>
        <v>E</v>
      </c>
      <c r="B652" s="95" t="str">
        <f>+B150</f>
        <v>ANDADORES</v>
      </c>
      <c r="C652" s="95"/>
      <c r="D652" s="95"/>
      <c r="E652" s="95"/>
      <c r="F652" s="39"/>
      <c r="G652" s="119">
        <f>+G150</f>
        <v>0</v>
      </c>
    </row>
    <row r="653" spans="1:7" s="37" customFormat="1">
      <c r="A653" s="40" t="str">
        <f>+A151</f>
        <v>E1</v>
      </c>
      <c r="B653" s="41" t="str">
        <f>+B151</f>
        <v>EXCAVACIONES Y RELLENOS</v>
      </c>
      <c r="C653" s="42"/>
      <c r="D653" s="43"/>
      <c r="E653" s="39"/>
      <c r="F653" s="39"/>
      <c r="G653" s="115">
        <f>+G151</f>
        <v>0</v>
      </c>
    </row>
    <row r="654" spans="1:7" s="37" customFormat="1">
      <c r="A654" s="40" t="str">
        <f>+A157</f>
        <v>E2</v>
      </c>
      <c r="B654" s="41" t="str">
        <f>+B157</f>
        <v>MURO DE CONTENCIÓN</v>
      </c>
      <c r="C654" s="42"/>
      <c r="D654" s="43"/>
      <c r="E654" s="39"/>
      <c r="F654" s="39"/>
      <c r="G654" s="115">
        <f>+G157</f>
        <v>0</v>
      </c>
    </row>
    <row r="655" spans="1:7" s="37" customFormat="1">
      <c r="A655" s="40" t="str">
        <f>+A164</f>
        <v>E3</v>
      </c>
      <c r="B655" s="41" t="str">
        <f>+B164</f>
        <v>FORJADO DE ESCALONES</v>
      </c>
      <c r="C655" s="42"/>
      <c r="D655" s="43"/>
      <c r="E655" s="39"/>
      <c r="F655" s="39"/>
      <c r="G655" s="115">
        <f>+G164</f>
        <v>0</v>
      </c>
    </row>
    <row r="656" spans="1:7" s="37" customFormat="1">
      <c r="A656" s="40" t="str">
        <f>+A168</f>
        <v>E4</v>
      </c>
      <c r="B656" s="41" t="str">
        <f>+B168</f>
        <v>PISOS DE CONCRETO</v>
      </c>
      <c r="C656" s="42"/>
      <c r="D656" s="43"/>
      <c r="E656" s="39"/>
      <c r="F656" s="39"/>
      <c r="G656" s="115">
        <f>+G168</f>
        <v>0</v>
      </c>
    </row>
    <row r="657" spans="1:7" s="37" customFormat="1">
      <c r="A657" s="40" t="str">
        <f>+A173</f>
        <v>E5</v>
      </c>
      <c r="B657" s="41" t="str">
        <f>+B173</f>
        <v>MOBILIARIO</v>
      </c>
      <c r="C657" s="42"/>
      <c r="D657" s="43"/>
      <c r="E657" s="39"/>
      <c r="F657" s="39"/>
      <c r="G657" s="115">
        <f>+G173</f>
        <v>0</v>
      </c>
    </row>
    <row r="658" spans="1:7" s="37" customFormat="1">
      <c r="A658" s="38" t="str">
        <f>+A175</f>
        <v xml:space="preserve">F </v>
      </c>
      <c r="B658" s="95" t="str">
        <f>+B175</f>
        <v>RAMPAS DE ACCESO UNIVERSAL</v>
      </c>
      <c r="C658" s="95"/>
      <c r="D658" s="95"/>
      <c r="E658" s="95"/>
      <c r="F658" s="39"/>
      <c r="G658" s="119">
        <f>+G175</f>
        <v>0</v>
      </c>
    </row>
    <row r="659" spans="1:7" s="37" customFormat="1">
      <c r="A659" s="40" t="str">
        <f>+A176</f>
        <v>F1</v>
      </c>
      <c r="B659" s="41" t="str">
        <f>+B176</f>
        <v>EXCAVACIONES Y RELLENOS</v>
      </c>
      <c r="C659" s="42"/>
      <c r="D659" s="43"/>
      <c r="E659" s="39"/>
      <c r="F659" s="39"/>
      <c r="G659" s="115">
        <f>+G176</f>
        <v>0</v>
      </c>
    </row>
    <row r="660" spans="1:7" s="37" customFormat="1">
      <c r="A660" s="40" t="str">
        <f>+A183</f>
        <v>F2</v>
      </c>
      <c r="B660" s="41" t="str">
        <f>+B183</f>
        <v>MUROS DE CONTENCIÓN</v>
      </c>
      <c r="C660" s="42"/>
      <c r="D660" s="43"/>
      <c r="E660" s="39"/>
      <c r="F660" s="39"/>
      <c r="G660" s="115">
        <f>+G183</f>
        <v>0</v>
      </c>
    </row>
    <row r="661" spans="1:7" s="37" customFormat="1">
      <c r="A661" s="40" t="str">
        <f>+A196</f>
        <v>F3</v>
      </c>
      <c r="B661" s="41" t="str">
        <f>+B196</f>
        <v>PISOS DE CONCRETO</v>
      </c>
      <c r="C661" s="42"/>
      <c r="D661" s="43"/>
      <c r="E661" s="39"/>
      <c r="F661" s="39"/>
      <c r="G661" s="115">
        <f>+G196</f>
        <v>0</v>
      </c>
    </row>
    <row r="662" spans="1:7" s="37" customFormat="1">
      <c r="A662" s="40" t="str">
        <f>+A201</f>
        <v>F4</v>
      </c>
      <c r="B662" s="41" t="str">
        <f>+B201</f>
        <v>BARANDALES</v>
      </c>
      <c r="C662" s="42"/>
      <c r="D662" s="43"/>
      <c r="E662" s="39"/>
      <c r="F662" s="39"/>
      <c r="G662" s="115">
        <f>+G201</f>
        <v>0</v>
      </c>
    </row>
    <row r="663" spans="1:7" s="37" customFormat="1">
      <c r="A663" s="72" t="str">
        <f>+A203</f>
        <v>G</v>
      </c>
      <c r="B663" s="95" t="str">
        <f>+B203</f>
        <v>REHABILITACIÓN DE CERCADO PERIMETRAL</v>
      </c>
      <c r="C663" s="95"/>
      <c r="D663" s="95"/>
      <c r="E663" s="95"/>
      <c r="F663" s="39"/>
      <c r="G663" s="119">
        <f>+G203</f>
        <v>0</v>
      </c>
    </row>
    <row r="664" spans="1:7" s="37" customFormat="1">
      <c r="A664" s="40" t="str">
        <f>+A204</f>
        <v>G1</v>
      </c>
      <c r="B664" s="41" t="str">
        <f>+B204</f>
        <v>EXCAVACIONES Y RELLENOS</v>
      </c>
      <c r="C664" s="42"/>
      <c r="D664" s="43"/>
      <c r="E664" s="39"/>
      <c r="F664" s="39"/>
      <c r="G664" s="115">
        <f>+G204</f>
        <v>0</v>
      </c>
    </row>
    <row r="665" spans="1:7" s="37" customFormat="1">
      <c r="A665" s="40" t="str">
        <f>+A209</f>
        <v>G2</v>
      </c>
      <c r="B665" s="41" t="str">
        <f>+B209</f>
        <v>MURO DE MAMPOSTERÍA</v>
      </c>
      <c r="C665" s="42"/>
      <c r="D665" s="43"/>
      <c r="E665" s="39"/>
      <c r="F665" s="39"/>
      <c r="G665" s="115">
        <f>+G209</f>
        <v>0</v>
      </c>
    </row>
    <row r="666" spans="1:7" s="37" customFormat="1">
      <c r="A666" s="40" t="str">
        <f>+A218</f>
        <v>G3</v>
      </c>
      <c r="B666" s="41" t="str">
        <f>+B218</f>
        <v>HERRERÍA</v>
      </c>
      <c r="C666" s="42"/>
      <c r="D666" s="43"/>
      <c r="E666" s="39"/>
      <c r="F666" s="39"/>
      <c r="G666" s="115">
        <f>+G218</f>
        <v>0</v>
      </c>
    </row>
    <row r="667" spans="1:7" s="37" customFormat="1">
      <c r="A667" s="38" t="str">
        <f>+A221</f>
        <v xml:space="preserve">H </v>
      </c>
      <c r="B667" s="95" t="str">
        <f>+B221</f>
        <v>CONSTRUCCIÓN Y REHABILITACIÓN DE MUROS COLINDANTES</v>
      </c>
      <c r="C667" s="95"/>
      <c r="D667" s="95"/>
      <c r="E667" s="95"/>
      <c r="F667" s="39"/>
      <c r="G667" s="119">
        <f>+G221</f>
        <v>0</v>
      </c>
    </row>
    <row r="668" spans="1:7" s="37" customFormat="1">
      <c r="A668" s="40" t="str">
        <f>+A222</f>
        <v>H1</v>
      </c>
      <c r="B668" s="41" t="str">
        <f>+B222</f>
        <v>EXCAVACIONES Y RELLENOS</v>
      </c>
      <c r="C668" s="42"/>
      <c r="D668" s="43"/>
      <c r="E668" s="39"/>
      <c r="F668" s="39"/>
      <c r="G668" s="115">
        <f>+G222</f>
        <v>0</v>
      </c>
    </row>
    <row r="669" spans="1:7" s="37" customFormat="1">
      <c r="A669" s="40" t="str">
        <f>+A228</f>
        <v>H2</v>
      </c>
      <c r="B669" s="41" t="str">
        <f>+B228</f>
        <v>CIMENTACIÓN</v>
      </c>
      <c r="C669" s="42"/>
      <c r="D669" s="43"/>
      <c r="E669" s="39"/>
      <c r="F669" s="39"/>
      <c r="G669" s="115">
        <f>+G228</f>
        <v>0</v>
      </c>
    </row>
    <row r="670" spans="1:7" s="37" customFormat="1">
      <c r="A670" s="40" t="str">
        <f>+A233</f>
        <v>H3</v>
      </c>
      <c r="B670" s="76" t="str">
        <f>+B233</f>
        <v>MURO</v>
      </c>
      <c r="C670" s="42"/>
      <c r="D670" s="43"/>
      <c r="E670" s="39"/>
      <c r="F670" s="39"/>
      <c r="G670" s="115">
        <f>+G233</f>
        <v>0</v>
      </c>
    </row>
    <row r="671" spans="1:7" s="37" customFormat="1">
      <c r="A671" s="38" t="str">
        <f>+A243</f>
        <v>I</v>
      </c>
      <c r="B671" s="95" t="str">
        <f>+B243</f>
        <v>ÁREA DE PÍCNIC</v>
      </c>
      <c r="C671" s="95"/>
      <c r="D671" s="95"/>
      <c r="E671" s="95"/>
      <c r="F671" s="39"/>
      <c r="G671" s="119">
        <f>+G243</f>
        <v>0</v>
      </c>
    </row>
    <row r="672" spans="1:7" s="37" customFormat="1">
      <c r="A672" s="40" t="str">
        <f>+A244</f>
        <v>I1</v>
      </c>
      <c r="B672" s="41" t="str">
        <f>+B244</f>
        <v>EXCAVACIONES Y RELLENOS</v>
      </c>
      <c r="C672" s="42"/>
      <c r="D672" s="43"/>
      <c r="E672" s="39"/>
      <c r="F672" s="39"/>
      <c r="G672" s="115">
        <f>+G244</f>
        <v>0</v>
      </c>
    </row>
    <row r="673" spans="1:7" s="37" customFormat="1">
      <c r="A673" s="40" t="str">
        <f>+A250</f>
        <v>I2</v>
      </c>
      <c r="B673" s="41" t="str">
        <f>+B250</f>
        <v>PISO DE CONCRETO</v>
      </c>
      <c r="C673" s="42"/>
      <c r="D673" s="43"/>
      <c r="E673" s="39"/>
      <c r="F673" s="39"/>
      <c r="G673" s="115">
        <f>+G250</f>
        <v>0</v>
      </c>
    </row>
    <row r="674" spans="1:7" s="37" customFormat="1">
      <c r="A674" s="40" t="str">
        <f>+A255</f>
        <v>I3</v>
      </c>
      <c r="B674" s="41" t="str">
        <f>+B255</f>
        <v>MOBILIARIO</v>
      </c>
      <c r="C674" s="42"/>
      <c r="D674" s="43"/>
      <c r="E674" s="39"/>
      <c r="F674" s="39"/>
      <c r="G674" s="115">
        <f>+G255</f>
        <v>0</v>
      </c>
    </row>
    <row r="675" spans="1:7" s="37" customFormat="1">
      <c r="A675" s="38" t="str">
        <f>+A263</f>
        <v>J</v>
      </c>
      <c r="B675" s="95" t="str">
        <f>+B263</f>
        <v>ÁREA DE JUEGOS INFANTILES</v>
      </c>
      <c r="C675" s="95"/>
      <c r="D675" s="95"/>
      <c r="E675" s="95"/>
      <c r="F675" s="39"/>
      <c r="G675" s="119">
        <f>+G263</f>
        <v>0</v>
      </c>
    </row>
    <row r="676" spans="1:7" s="37" customFormat="1">
      <c r="A676" s="40" t="str">
        <f>+A264</f>
        <v>J1</v>
      </c>
      <c r="B676" s="41" t="str">
        <f>+B264</f>
        <v>EXCAVACIONES Y RELLENOS</v>
      </c>
      <c r="C676" s="42"/>
      <c r="D676" s="43"/>
      <c r="E676" s="39"/>
      <c r="F676" s="39"/>
      <c r="G676" s="115">
        <f>+G264</f>
        <v>0</v>
      </c>
    </row>
    <row r="677" spans="1:7" s="37" customFormat="1">
      <c r="A677" s="40" t="str">
        <f>+A270</f>
        <v>J2</v>
      </c>
      <c r="B677" s="41" t="str">
        <f>+B270</f>
        <v>PISO AMORTIGUANTE</v>
      </c>
      <c r="C677" s="42"/>
      <c r="D677" s="43"/>
      <c r="E677" s="39"/>
      <c r="F677" s="39"/>
      <c r="G677" s="115">
        <f>+G270</f>
        <v>0</v>
      </c>
    </row>
    <row r="678" spans="1:7" s="37" customFormat="1">
      <c r="A678" s="40" t="str">
        <f>+A275</f>
        <v>J3</v>
      </c>
      <c r="B678" s="41" t="str">
        <f>+B275</f>
        <v>MOBILIARIO</v>
      </c>
      <c r="C678" s="42"/>
      <c r="D678" s="43"/>
      <c r="E678" s="39"/>
      <c r="F678" s="39"/>
      <c r="G678" s="115">
        <f>+G275</f>
        <v>0</v>
      </c>
    </row>
    <row r="679" spans="1:7" s="37" customFormat="1">
      <c r="A679" s="38" t="str">
        <f>+A279</f>
        <v>K</v>
      </c>
      <c r="B679" s="95" t="str">
        <f>+B279</f>
        <v>ÁREA DE CALISTENIA</v>
      </c>
      <c r="C679" s="95"/>
      <c r="D679" s="95"/>
      <c r="E679" s="95"/>
      <c r="F679" s="39"/>
      <c r="G679" s="119">
        <f>+G279</f>
        <v>0</v>
      </c>
    </row>
    <row r="680" spans="1:7" s="37" customFormat="1">
      <c r="A680" s="40" t="str">
        <f>+A280</f>
        <v>K1</v>
      </c>
      <c r="B680" s="41" t="str">
        <f>+B280</f>
        <v>EXCAVACIONES Y RELLENOS</v>
      </c>
      <c r="C680" s="42"/>
      <c r="D680" s="43"/>
      <c r="E680" s="39"/>
      <c r="F680" s="39"/>
      <c r="G680" s="115">
        <f>+G280</f>
        <v>0</v>
      </c>
    </row>
    <row r="681" spans="1:7" s="37" customFormat="1">
      <c r="A681" s="40" t="str">
        <f>+A286</f>
        <v>K2</v>
      </c>
      <c r="B681" s="41" t="str">
        <f>+B286</f>
        <v>PISO DE CONCRETO</v>
      </c>
      <c r="C681" s="42"/>
      <c r="D681" s="43"/>
      <c r="E681" s="39"/>
      <c r="F681" s="39"/>
      <c r="G681" s="115">
        <f>+G286</f>
        <v>0</v>
      </c>
    </row>
    <row r="682" spans="1:7" s="37" customFormat="1">
      <c r="A682" s="40" t="str">
        <f>+A291</f>
        <v>K3</v>
      </c>
      <c r="B682" s="41" t="str">
        <f>+B291</f>
        <v>MOBILIARIO</v>
      </c>
      <c r="C682" s="42"/>
      <c r="D682" s="43"/>
      <c r="E682" s="39"/>
      <c r="F682" s="39"/>
      <c r="G682" s="115">
        <f>+G291</f>
        <v>0</v>
      </c>
    </row>
    <row r="683" spans="1:7" s="37" customFormat="1">
      <c r="A683" s="38" t="str">
        <f>+A304</f>
        <v>L</v>
      </c>
      <c r="B683" s="95" t="str">
        <f>+B304</f>
        <v>PISTA DE TROTE</v>
      </c>
      <c r="C683" s="95"/>
      <c r="D683" s="95"/>
      <c r="E683" s="95"/>
      <c r="F683" s="39"/>
      <c r="G683" s="119">
        <f>+G304</f>
        <v>0</v>
      </c>
    </row>
    <row r="684" spans="1:7" s="37" customFormat="1">
      <c r="A684" s="40" t="str">
        <f>+A305</f>
        <v>L1</v>
      </c>
      <c r="B684" s="41" t="str">
        <f>+B305</f>
        <v>EXCAVACIONES Y RELLENOS</v>
      </c>
      <c r="C684" s="42"/>
      <c r="D684" s="43"/>
      <c r="E684" s="39"/>
      <c r="F684" s="39"/>
      <c r="G684" s="115">
        <f>+G305</f>
        <v>0</v>
      </c>
    </row>
    <row r="685" spans="1:7" s="37" customFormat="1">
      <c r="A685" s="40" t="str">
        <f>+A312</f>
        <v>L2</v>
      </c>
      <c r="B685" s="41" t="str">
        <f>+B312</f>
        <v>CARPETA ASFÁLTICA</v>
      </c>
      <c r="C685" s="42"/>
      <c r="D685" s="43"/>
      <c r="E685" s="39"/>
      <c r="F685" s="39"/>
      <c r="G685" s="115">
        <f>+G312</f>
        <v>0</v>
      </c>
    </row>
    <row r="686" spans="1:7" s="37" customFormat="1">
      <c r="A686" s="40" t="str">
        <f>+A316</f>
        <v>L3</v>
      </c>
      <c r="B686" s="41" t="str">
        <f>+B316</f>
        <v>SEÑALAMIENTO HORIZONTAL</v>
      </c>
      <c r="C686" s="42"/>
      <c r="D686" s="43"/>
      <c r="E686" s="39"/>
      <c r="F686" s="39"/>
      <c r="G686" s="115">
        <f>+G316</f>
        <v>0</v>
      </c>
    </row>
    <row r="687" spans="1:7" s="37" customFormat="1">
      <c r="A687" s="38" t="str">
        <f>+A318</f>
        <v>M</v>
      </c>
      <c r="B687" s="95" t="str">
        <f>+B318</f>
        <v>CANCHA DE USOS MÚLTIPLES</v>
      </c>
      <c r="C687" s="95"/>
      <c r="D687" s="95"/>
      <c r="E687" s="95"/>
      <c r="F687" s="39"/>
      <c r="G687" s="119">
        <f>+G318</f>
        <v>0</v>
      </c>
    </row>
    <row r="688" spans="1:7" s="37" customFormat="1">
      <c r="A688" s="40" t="str">
        <f>+A319</f>
        <v>M1</v>
      </c>
      <c r="B688" s="41" t="str">
        <f>+B319</f>
        <v>EXCAVACIONES Y RELLENOS</v>
      </c>
      <c r="C688" s="42"/>
      <c r="D688" s="43"/>
      <c r="E688" s="39"/>
      <c r="F688" s="39"/>
      <c r="G688" s="115">
        <f>+G319</f>
        <v>0</v>
      </c>
    </row>
    <row r="689" spans="1:7" s="37" customFormat="1">
      <c r="A689" s="40" t="str">
        <f>+A325</f>
        <v>M2</v>
      </c>
      <c r="B689" s="41" t="str">
        <f>+B325</f>
        <v>MURO DE CONTENCIÓN</v>
      </c>
      <c r="C689" s="42"/>
      <c r="D689" s="43"/>
      <c r="E689" s="39"/>
      <c r="F689" s="39"/>
      <c r="G689" s="115">
        <f>+G325</f>
        <v>0</v>
      </c>
    </row>
    <row r="690" spans="1:7" s="37" customFormat="1">
      <c r="A690" s="40" t="str">
        <f>+A332</f>
        <v>M3</v>
      </c>
      <c r="B690" s="41" t="str">
        <f>+B332</f>
        <v>LOSA DE CONCRETO</v>
      </c>
      <c r="C690" s="42"/>
      <c r="D690" s="43"/>
      <c r="E690" s="39"/>
      <c r="F690" s="39"/>
      <c r="G690" s="115">
        <f>+G332</f>
        <v>0</v>
      </c>
    </row>
    <row r="691" spans="1:7" s="37" customFormat="1">
      <c r="A691" s="40" t="str">
        <f>+A340</f>
        <v>M4</v>
      </c>
      <c r="B691" s="41" t="str">
        <f>+B340</f>
        <v>REJILLA PLUVIAL</v>
      </c>
      <c r="C691" s="42"/>
      <c r="D691" s="43"/>
      <c r="E691" s="39"/>
      <c r="F691" s="39"/>
      <c r="G691" s="115">
        <f>+G340</f>
        <v>0</v>
      </c>
    </row>
    <row r="692" spans="1:7" s="37" customFormat="1">
      <c r="A692" s="40" t="str">
        <f>+A344</f>
        <v>M5</v>
      </c>
      <c r="B692" s="41" t="str">
        <f>+B344</f>
        <v>RED DE VOLEIBOL</v>
      </c>
      <c r="C692" s="42"/>
      <c r="D692" s="43"/>
      <c r="E692" s="39"/>
      <c r="F692" s="39"/>
      <c r="G692" s="115">
        <f>+G344</f>
        <v>0</v>
      </c>
    </row>
    <row r="693" spans="1:7" s="37" customFormat="1">
      <c r="A693" s="40" t="str">
        <f>+A347</f>
        <v>M6</v>
      </c>
      <c r="B693" s="41" t="str">
        <f>+B347</f>
        <v>MOBILIARIO</v>
      </c>
      <c r="C693" s="42"/>
      <c r="D693" s="43"/>
      <c r="E693" s="39"/>
      <c r="F693" s="39"/>
      <c r="G693" s="115">
        <f>+G347</f>
        <v>0</v>
      </c>
    </row>
    <row r="694" spans="1:7" s="37" customFormat="1">
      <c r="A694" s="40" t="str">
        <f>+A350</f>
        <v>M7</v>
      </c>
      <c r="B694" s="41" t="str">
        <f>+B350</f>
        <v>BACKSTOP</v>
      </c>
      <c r="C694" s="42"/>
      <c r="D694" s="43"/>
      <c r="E694" s="39"/>
      <c r="F694" s="39"/>
      <c r="G694" s="115">
        <f>+G350</f>
        <v>0</v>
      </c>
    </row>
    <row r="695" spans="1:7" s="37" customFormat="1">
      <c r="A695" s="38" t="str">
        <f>+A362</f>
        <v>N</v>
      </c>
      <c r="B695" s="95" t="str">
        <f>+B362</f>
        <v>CONSTRUCCIÓN DE CANCHA DE FUTBOL</v>
      </c>
      <c r="C695" s="95"/>
      <c r="D695" s="95"/>
      <c r="E695" s="95"/>
      <c r="F695" s="39"/>
      <c r="G695" s="119">
        <f>+G362</f>
        <v>0</v>
      </c>
    </row>
    <row r="696" spans="1:7" s="37" customFormat="1">
      <c r="A696" s="40" t="str">
        <f>+A363</f>
        <v>N1</v>
      </c>
      <c r="B696" s="41" t="str">
        <f>+B363</f>
        <v>EXCAVACIONES Y RELLENOS</v>
      </c>
      <c r="C696" s="42"/>
      <c r="D696" s="43"/>
      <c r="E696" s="39"/>
      <c r="F696" s="39"/>
      <c r="G696" s="115">
        <f>+G363</f>
        <v>0</v>
      </c>
    </row>
    <row r="697" spans="1:7" s="37" customFormat="1">
      <c r="A697" s="40" t="str">
        <f>+A371</f>
        <v>N2</v>
      </c>
      <c r="B697" s="41" t="str">
        <f>+B371</f>
        <v>PASTO SINTÉTICO</v>
      </c>
      <c r="C697" s="42"/>
      <c r="D697" s="43"/>
      <c r="E697" s="39"/>
      <c r="F697" s="39"/>
      <c r="G697" s="115">
        <f>+G371</f>
        <v>0</v>
      </c>
    </row>
    <row r="698" spans="1:7" s="37" customFormat="1">
      <c r="A698" s="40" t="str">
        <f>+A377</f>
        <v>N3</v>
      </c>
      <c r="B698" s="41" t="str">
        <f>+B377</f>
        <v>REJILLA PLUVIAL</v>
      </c>
      <c r="C698" s="42"/>
      <c r="D698" s="43"/>
      <c r="E698" s="39"/>
      <c r="F698" s="39"/>
      <c r="G698" s="115">
        <f>+G377</f>
        <v>0</v>
      </c>
    </row>
    <row r="699" spans="1:7" s="37" customFormat="1">
      <c r="A699" s="40" t="str">
        <f>+A381</f>
        <v>N4</v>
      </c>
      <c r="B699" s="41" t="str">
        <f>+B381</f>
        <v>PORTERÍAS</v>
      </c>
      <c r="C699" s="42"/>
      <c r="D699" s="43"/>
      <c r="E699" s="39"/>
      <c r="F699" s="39"/>
      <c r="G699" s="115">
        <f>+G381</f>
        <v>0</v>
      </c>
    </row>
    <row r="700" spans="1:7" s="37" customFormat="1">
      <c r="A700" s="40" t="str">
        <f>+A387</f>
        <v>N5</v>
      </c>
      <c r="B700" s="41" t="str">
        <f>+B387</f>
        <v>BACKSTOP</v>
      </c>
      <c r="C700" s="42"/>
      <c r="D700" s="43"/>
      <c r="E700" s="39"/>
      <c r="F700" s="39"/>
      <c r="G700" s="115">
        <f>+G387</f>
        <v>0</v>
      </c>
    </row>
    <row r="701" spans="1:7" s="37" customFormat="1">
      <c r="A701" s="38" t="str">
        <f>+A399</f>
        <v xml:space="preserve">O </v>
      </c>
      <c r="B701" s="95" t="str">
        <f>+B399</f>
        <v>CONSTRUCCIÓN DE GRADAS DE CONCRETO</v>
      </c>
      <c r="C701" s="95"/>
      <c r="D701" s="95"/>
      <c r="E701" s="95"/>
      <c r="F701" s="39"/>
      <c r="G701" s="119">
        <f>+G399</f>
        <v>0</v>
      </c>
    </row>
    <row r="702" spans="1:7" s="37" customFormat="1">
      <c r="A702" s="40" t="str">
        <f>+A400</f>
        <v xml:space="preserve"> O1</v>
      </c>
      <c r="B702" s="41" t="str">
        <f>+B400</f>
        <v>EXCAVACIONES Y RELLENOS</v>
      </c>
      <c r="C702" s="42"/>
      <c r="D702" s="43"/>
      <c r="E702" s="39"/>
      <c r="F702" s="39"/>
      <c r="G702" s="115">
        <f>+G400</f>
        <v>0</v>
      </c>
    </row>
    <row r="703" spans="1:7" s="37" customFormat="1">
      <c r="A703" s="40" t="str">
        <f>+A407</f>
        <v>O2</v>
      </c>
      <c r="B703" s="41" t="str">
        <f>+B407</f>
        <v>CIMENTACIÓN</v>
      </c>
      <c r="C703" s="42"/>
      <c r="D703" s="43"/>
      <c r="E703" s="39"/>
      <c r="F703" s="39"/>
      <c r="G703" s="115">
        <f>+G407</f>
        <v>0</v>
      </c>
    </row>
    <row r="704" spans="1:7" s="37" customFormat="1">
      <c r="A704" s="40" t="str">
        <f>+A411</f>
        <v>O3</v>
      </c>
      <c r="B704" s="41" t="str">
        <f>+B411</f>
        <v>MUROS Y LOSAS DE CONCRETO</v>
      </c>
      <c r="C704" s="42"/>
      <c r="D704" s="43"/>
      <c r="E704" s="39"/>
      <c r="F704" s="39"/>
      <c r="G704" s="115">
        <f>+G411</f>
        <v>0</v>
      </c>
    </row>
    <row r="705" spans="1:7" s="37" customFormat="1">
      <c r="A705" s="38" t="str">
        <f>+A419</f>
        <v>P</v>
      </c>
      <c r="B705" s="95" t="str">
        <f>+B419</f>
        <v>CERCADO PERIMETRAL DE CANCHA DE FUTBOL</v>
      </c>
      <c r="C705" s="95"/>
      <c r="D705" s="95"/>
      <c r="E705" s="95"/>
      <c r="F705" s="39"/>
      <c r="G705" s="119">
        <f>+G419</f>
        <v>0</v>
      </c>
    </row>
    <row r="706" spans="1:7" s="37" customFormat="1">
      <c r="A706" s="40" t="str">
        <f>+A420</f>
        <v>P1</v>
      </c>
      <c r="B706" s="41" t="str">
        <f>+B420</f>
        <v>EXCAVACIONES Y RELLENOS</v>
      </c>
      <c r="C706" s="42"/>
      <c r="D706" s="43"/>
      <c r="E706" s="39"/>
      <c r="F706" s="39"/>
      <c r="G706" s="115">
        <f>+G420</f>
        <v>0</v>
      </c>
    </row>
    <row r="707" spans="1:7" s="37" customFormat="1">
      <c r="A707" s="40" t="str">
        <f>+A425</f>
        <v>P2</v>
      </c>
      <c r="B707" s="41" t="str">
        <f>+B425</f>
        <v>CIMENTACIÓN</v>
      </c>
      <c r="C707" s="42"/>
      <c r="D707" s="43"/>
      <c r="E707" s="39"/>
      <c r="F707" s="39"/>
      <c r="G707" s="115">
        <f>+G425</f>
        <v>0</v>
      </c>
    </row>
    <row r="708" spans="1:7" s="37" customFormat="1">
      <c r="A708" s="40" t="str">
        <f>+A429</f>
        <v>P3</v>
      </c>
      <c r="B708" s="41" t="str">
        <f>+B429</f>
        <v>HERRERÍA</v>
      </c>
      <c r="C708" s="42"/>
      <c r="D708" s="43"/>
      <c r="E708" s="39"/>
      <c r="F708" s="39"/>
      <c r="G708" s="115">
        <f>+G429</f>
        <v>0</v>
      </c>
    </row>
    <row r="709" spans="1:7" s="37" customFormat="1">
      <c r="A709" s="38" t="str">
        <f>+A433</f>
        <v>Q</v>
      </c>
      <c r="B709" s="95" t="str">
        <f>+B433</f>
        <v>REHABILITACIÓN DE MÓDULOS DE BAÑO</v>
      </c>
      <c r="C709" s="95"/>
      <c r="D709" s="95"/>
      <c r="E709" s="95"/>
      <c r="F709" s="39"/>
      <c r="G709" s="119">
        <f>+G433</f>
        <v>0</v>
      </c>
    </row>
    <row r="710" spans="1:7" s="37" customFormat="1">
      <c r="A710" s="40" t="str">
        <f>+A434</f>
        <v>Q1</v>
      </c>
      <c r="B710" s="41" t="str">
        <f>+B434</f>
        <v>ALBAÑILERIAS</v>
      </c>
      <c r="C710" s="42"/>
      <c r="D710" s="43"/>
      <c r="E710" s="39"/>
      <c r="F710" s="39"/>
      <c r="G710" s="115">
        <f>+G434</f>
        <v>0</v>
      </c>
    </row>
    <row r="711" spans="1:7" s="37" customFormat="1">
      <c r="A711" s="40" t="str">
        <f>+A439</f>
        <v>Q2</v>
      </c>
      <c r="B711" s="41" t="str">
        <f>+B439</f>
        <v xml:space="preserve">RECUBRIMIENTOS Y ACABADOS </v>
      </c>
      <c r="C711" s="42"/>
      <c r="D711" s="43"/>
      <c r="E711" s="39"/>
      <c r="F711" s="39"/>
      <c r="G711" s="115">
        <f>+G439</f>
        <v>0</v>
      </c>
    </row>
    <row r="712" spans="1:7" s="37" customFormat="1">
      <c r="A712" s="40" t="str">
        <f>+A453</f>
        <v>Q3</v>
      </c>
      <c r="B712" s="41" t="str">
        <f>+B453</f>
        <v>ACCESORIOS DE BAÑO</v>
      </c>
      <c r="C712" s="42"/>
      <c r="D712" s="43"/>
      <c r="E712" s="39"/>
      <c r="F712" s="39"/>
      <c r="G712" s="115">
        <f>+G453</f>
        <v>0</v>
      </c>
    </row>
    <row r="713" spans="1:7" s="37" customFormat="1">
      <c r="A713" s="40" t="str">
        <f>+A467</f>
        <v>Q4</v>
      </c>
      <c r="B713" s="41" t="str">
        <f>+B467</f>
        <v>SALIDAS  HIDROSANITARIAS</v>
      </c>
      <c r="C713" s="42"/>
      <c r="D713" s="43"/>
      <c r="E713" s="39"/>
      <c r="F713" s="39"/>
      <c r="G713" s="115">
        <f>+G467</f>
        <v>0</v>
      </c>
    </row>
    <row r="714" spans="1:7" s="37" customFormat="1">
      <c r="A714" s="40" t="str">
        <f>+A470</f>
        <v>Q5</v>
      </c>
      <c r="B714" s="41" t="str">
        <f>+B470</f>
        <v xml:space="preserve">LÍNEA SANITARIA DE ALEJAMIENTO </v>
      </c>
      <c r="C714" s="42"/>
      <c r="D714" s="43"/>
      <c r="E714" s="39"/>
      <c r="F714" s="39"/>
      <c r="G714" s="115">
        <f>+G470</f>
        <v>0</v>
      </c>
    </row>
    <row r="715" spans="1:7" s="37" customFormat="1">
      <c r="A715" s="40" t="str">
        <f>+A483</f>
        <v>Q6</v>
      </c>
      <c r="B715" s="41" t="str">
        <f>+B483</f>
        <v>HERRERÍA (PUERTAS Y VENTANAS)</v>
      </c>
      <c r="C715" s="42"/>
      <c r="D715" s="43"/>
      <c r="E715" s="39"/>
      <c r="F715" s="39"/>
      <c r="G715" s="115">
        <f>+G483</f>
        <v>0</v>
      </c>
    </row>
    <row r="716" spans="1:7" s="37" customFormat="1">
      <c r="A716" s="38" t="str">
        <f>+A489</f>
        <v>R</v>
      </c>
      <c r="B716" s="95" t="str">
        <f>+B489</f>
        <v>ALCANTARILLADO  PLUVIAL</v>
      </c>
      <c r="C716" s="95"/>
      <c r="D716" s="95"/>
      <c r="E716" s="95"/>
      <c r="F716" s="39"/>
      <c r="G716" s="119">
        <f>+G489</f>
        <v>0</v>
      </c>
    </row>
    <row r="717" spans="1:7" s="37" customFormat="1">
      <c r="A717" s="40" t="str">
        <f>+A490</f>
        <v>R1</v>
      </c>
      <c r="B717" s="41" t="str">
        <f>+B490</f>
        <v xml:space="preserve">BOCA DE TORMENTA EN BANQUETA </v>
      </c>
      <c r="C717" s="42"/>
      <c r="D717" s="43"/>
      <c r="E717" s="39"/>
      <c r="F717" s="39"/>
      <c r="G717" s="115">
        <f>+G490</f>
        <v>0</v>
      </c>
    </row>
    <row r="718" spans="1:7" s="37" customFormat="1">
      <c r="A718" s="40" t="str">
        <f>+A509</f>
        <v>R2</v>
      </c>
      <c r="B718" s="41" t="str">
        <f>+B509</f>
        <v>BOCA DE TORMENTA EN VIALIDAD</v>
      </c>
      <c r="C718" s="42"/>
      <c r="D718" s="43"/>
      <c r="E718" s="39"/>
      <c r="F718" s="39"/>
      <c r="G718" s="115">
        <f>+G509</f>
        <v>0</v>
      </c>
    </row>
    <row r="719" spans="1:7" s="37" customFormat="1">
      <c r="A719" s="40" t="str">
        <f>+A526</f>
        <v>R3</v>
      </c>
      <c r="B719" s="41" t="str">
        <f>+B526</f>
        <v>POZOS DE ABSORCIÓN</v>
      </c>
      <c r="C719" s="42"/>
      <c r="D719" s="43"/>
      <c r="E719" s="39"/>
      <c r="F719" s="39"/>
      <c r="G719" s="115">
        <f>+G526</f>
        <v>0</v>
      </c>
    </row>
    <row r="720" spans="1:7" s="37" customFormat="1">
      <c r="A720" s="38" t="str">
        <f>+A537</f>
        <v>S</v>
      </c>
      <c r="B720" s="95" t="str">
        <f>+B537</f>
        <v>ÁREAS VERDES</v>
      </c>
      <c r="C720" s="95"/>
      <c r="D720" s="95"/>
      <c r="E720" s="95"/>
      <c r="F720" s="39"/>
      <c r="G720" s="119">
        <f>+G537</f>
        <v>0</v>
      </c>
    </row>
    <row r="721" spans="1:7" s="37" customFormat="1">
      <c r="A721" s="38" t="str">
        <f>+A552</f>
        <v>T</v>
      </c>
      <c r="B721" s="95" t="str">
        <f>+B552</f>
        <v>INSTALACIÓN ELÉCTRICA</v>
      </c>
      <c r="C721" s="95"/>
      <c r="D721" s="95"/>
      <c r="E721" s="95"/>
      <c r="F721" s="39"/>
      <c r="G721" s="119">
        <f>+G552</f>
        <v>0</v>
      </c>
    </row>
    <row r="722" spans="1:7" s="37" customFormat="1">
      <c r="A722" s="40" t="str">
        <f>+A553</f>
        <v>T1</v>
      </c>
      <c r="B722" s="41" t="str">
        <f>+B553</f>
        <v>ALUMBRADO PÚBLICO</v>
      </c>
      <c r="C722" s="42"/>
      <c r="D722" s="43"/>
      <c r="E722" s="39"/>
      <c r="F722" s="39"/>
      <c r="G722" s="115">
        <f>+G553</f>
        <v>0</v>
      </c>
    </row>
    <row r="723" spans="1:7" s="37" customFormat="1">
      <c r="A723" s="40" t="str">
        <f>+A595</f>
        <v>T2</v>
      </c>
      <c r="B723" s="41" t="str">
        <f>+B595</f>
        <v xml:space="preserve">CASETA Y SANITARIOS </v>
      </c>
      <c r="C723" s="42"/>
      <c r="D723" s="43"/>
      <c r="E723" s="39"/>
      <c r="F723" s="39"/>
      <c r="G723" s="115">
        <f>+G595</f>
        <v>0</v>
      </c>
    </row>
    <row r="724" spans="1:7" s="37" customFormat="1">
      <c r="A724" s="40" t="str">
        <f>+A607</f>
        <v>T3</v>
      </c>
      <c r="B724" s="41" t="str">
        <f>+B607</f>
        <v>MURETE DE MEDICIÓN</v>
      </c>
      <c r="C724" s="42"/>
      <c r="D724" s="43"/>
      <c r="E724" s="39"/>
      <c r="F724" s="39"/>
      <c r="G724" s="115">
        <f>+G607</f>
        <v>0</v>
      </c>
    </row>
    <row r="725" spans="1:7" s="37" customFormat="1">
      <c r="A725" s="38" t="str">
        <f>+A619</f>
        <v>U</v>
      </c>
      <c r="B725" s="95" t="str">
        <f>+B619</f>
        <v>OBRAS COMPLEMENTARIAS</v>
      </c>
      <c r="C725" s="95"/>
      <c r="D725" s="95"/>
      <c r="E725" s="95"/>
      <c r="F725" s="39"/>
      <c r="G725" s="119">
        <f>+G619</f>
        <v>0</v>
      </c>
    </row>
    <row r="726" spans="1:7" s="37" customFormat="1">
      <c r="A726" s="38" t="str">
        <f>+A634</f>
        <v>V</v>
      </c>
      <c r="B726" s="95" t="str">
        <f>+B634</f>
        <v>LIMPIEZA</v>
      </c>
      <c r="C726" s="95"/>
      <c r="D726" s="95"/>
      <c r="E726" s="95"/>
      <c r="F726" s="39"/>
      <c r="G726" s="119">
        <f>+G634</f>
        <v>0</v>
      </c>
    </row>
    <row r="727" spans="1:7" s="37" customFormat="1">
      <c r="A727" s="40"/>
      <c r="B727" s="41"/>
      <c r="C727" s="42"/>
      <c r="D727" s="43"/>
      <c r="E727" s="39"/>
      <c r="F727" s="39"/>
      <c r="G727" s="115"/>
    </row>
    <row r="728" spans="1:7" s="37" customFormat="1">
      <c r="A728" s="45"/>
      <c r="B728" s="46"/>
      <c r="C728" s="47"/>
      <c r="D728" s="59"/>
      <c r="E728" s="48"/>
      <c r="F728" s="48"/>
      <c r="G728" s="116"/>
    </row>
    <row r="729" spans="1:7" s="37" customFormat="1">
      <c r="A729" s="45"/>
      <c r="B729" s="46"/>
      <c r="C729" s="47"/>
      <c r="D729" s="59"/>
      <c r="E729" s="48"/>
      <c r="F729" s="48"/>
      <c r="G729" s="116"/>
    </row>
    <row r="730" spans="1:7" s="37" customFormat="1">
      <c r="A730" s="40"/>
      <c r="B730" s="41"/>
      <c r="C730" s="42"/>
      <c r="D730" s="43"/>
      <c r="E730" s="39"/>
      <c r="F730" s="39"/>
      <c r="G730" s="115"/>
    </row>
    <row r="731" spans="1:7" s="37" customFormat="1" ht="15" customHeight="1">
      <c r="A731" s="89" t="s">
        <v>23</v>
      </c>
      <c r="B731" s="89"/>
      <c r="C731" s="89"/>
      <c r="D731" s="89"/>
      <c r="E731" s="89"/>
      <c r="F731" s="121" t="s">
        <v>14</v>
      </c>
      <c r="G731" s="117">
        <f>ROUND(SUM(G643,G644,G645,G646,G652,G658,G663,G667,G671,G675,G679,G683,G687,G695,G701,G705,G709,G716,G720,G721,G725,G726),2)</f>
        <v>0</v>
      </c>
    </row>
    <row r="732" spans="1:7" s="37" customFormat="1" ht="15" customHeight="1">
      <c r="A732" s="90"/>
      <c r="B732" s="90"/>
      <c r="C732" s="90"/>
      <c r="D732" s="90"/>
      <c r="E732" s="90"/>
      <c r="F732" s="121" t="s">
        <v>15</v>
      </c>
      <c r="G732" s="117">
        <f>ROUND(PRODUCT(G731,0.16),2)</f>
        <v>0</v>
      </c>
    </row>
    <row r="733" spans="1:7" s="37" customFormat="1" ht="15.75">
      <c r="A733" s="90"/>
      <c r="B733" s="90"/>
      <c r="C733" s="90"/>
      <c r="D733" s="90"/>
      <c r="E733" s="90"/>
      <c r="F733" s="121" t="s">
        <v>16</v>
      </c>
      <c r="G733" s="118">
        <f>ROUND(SUM(G731,G732),2)</f>
        <v>0</v>
      </c>
    </row>
  </sheetData>
  <protectedRanges>
    <protectedRange sqref="B9:C9 B5" name="DATOS_3"/>
    <protectedRange sqref="C1" name="DATOS_1_2"/>
    <protectedRange sqref="F4:F7" name="DATOS_3_1"/>
  </protectedRanges>
  <mergeCells count="33">
    <mergeCell ref="A732:E733"/>
    <mergeCell ref="A731:E731"/>
    <mergeCell ref="B658:E658"/>
    <mergeCell ref="B646:E646"/>
    <mergeCell ref="B695:E695"/>
    <mergeCell ref="B687:E687"/>
    <mergeCell ref="B667:E667"/>
    <mergeCell ref="B663:E663"/>
    <mergeCell ref="B671:E671"/>
    <mergeCell ref="B675:E675"/>
    <mergeCell ref="B679:E679"/>
    <mergeCell ref="B683:E683"/>
    <mergeCell ref="G9:G10"/>
    <mergeCell ref="A12:G12"/>
    <mergeCell ref="A15:G15"/>
    <mergeCell ref="B726:E726"/>
    <mergeCell ref="B721:E721"/>
    <mergeCell ref="B720:E720"/>
    <mergeCell ref="B705:E705"/>
    <mergeCell ref="B701:E701"/>
    <mergeCell ref="B709:E709"/>
    <mergeCell ref="B716:E716"/>
    <mergeCell ref="B725:E725"/>
    <mergeCell ref="B644:E644"/>
    <mergeCell ref="B645:E645"/>
    <mergeCell ref="B652:E652"/>
    <mergeCell ref="C1:F1"/>
    <mergeCell ref="C2:F3"/>
    <mergeCell ref="B5:B7"/>
    <mergeCell ref="C8:F8"/>
    <mergeCell ref="B9:B10"/>
    <mergeCell ref="C9:F9"/>
    <mergeCell ref="C10:F10"/>
  </mergeCells>
  <printOptions horizontalCentered="1"/>
  <pageMargins left="0.39370078740157483" right="0.39370078740157483" top="0.39370078740157483" bottom="0.39370078740157483" header="0.27559055118110237" footer="0.19685039370078741"/>
  <pageSetup scale="59" fitToWidth="6" fitToHeight="6" orientation="landscape" r:id="rId1"/>
  <headerFooter>
    <oddFooter>&amp;CPágina &amp;P de &amp;N</oddFooter>
  </headerFooter>
  <rowBreaks count="6" manualBreakCount="6">
    <brk id="303" max="6" man="1"/>
    <brk id="469" max="6" man="1"/>
    <brk id="551" max="6" man="1"/>
    <brk id="633" max="6" man="1"/>
    <brk id="637" max="16383" man="1"/>
    <brk id="68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DOPI-MUN-CUSMAX-EP-LP-094-2023</vt:lpstr>
      <vt:lpstr>'DOPI-MUN-CUSMAX-EP-LP-094-2023'!Área_de_impresión</vt:lpstr>
      <vt:lpstr>'DOPI-MUN-CUSMAX-EP-LP-094-2023'!Títulos_a_imprimir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2023-07-05T00:02:44Z</cp:lastPrinted>
  <dcterms:created xsi:type="dcterms:W3CDTF">2019-08-15T17:13:54Z</dcterms:created>
  <dcterms:modified xsi:type="dcterms:W3CDTF">2023-07-05T16:36:10Z</dcterms:modified>
</cp:coreProperties>
</file>