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defaultThemeVersion="124226"/>
  <mc:AlternateContent xmlns:mc="http://schemas.openxmlformats.org/markup-compatibility/2006">
    <mc:Choice Requires="x15">
      <x15ac:absPath xmlns:x15ac="http://schemas.microsoft.com/office/spreadsheetml/2010/11/ac" url="\\10.20.47.239\Presupuesto Base\CATALOGOS 2023\UEP-UPCOP\79 - 03.Jul-2023 Preescolar José Rolón + parque Afuera + parque de la Mujer\"/>
    </mc:Choice>
  </mc:AlternateContent>
  <xr:revisionPtr revIDLastSave="0" documentId="13_ncr:1_{99DEEDB5-B608-429A-882D-7DD7CC501159}" xr6:coauthVersionLast="36" xr6:coauthVersionMax="36" xr10:uidLastSave="{00000000-0000-0000-0000-000000000000}"/>
  <bookViews>
    <workbookView xWindow="0" yWindow="0" windowWidth="14625" windowHeight="8865" xr2:uid="{00000000-000D-0000-FFFF-FFFF00000000}"/>
  </bookViews>
  <sheets>
    <sheet name="DOPI-MUN-RM-IE-LP-084-2023" sheetId="3" r:id="rId1"/>
  </sheets>
  <externalReferences>
    <externalReference r:id="rId2"/>
    <externalReference r:id="rId3"/>
  </externalReferences>
  <definedNames>
    <definedName name="_xlnm._FilterDatabase" localSheetId="0" hidden="1">'DOPI-MUN-RM-IE-LP-084-2023'!$A$14:$G$503</definedName>
    <definedName name="ALTOB" localSheetId="0">[1]DATOS!$B$31</definedName>
    <definedName name="ALTOB">[2]DATOS!$B$31</definedName>
    <definedName name="ANCHOB" localSheetId="0">[1]DATOS!$B$29</definedName>
    <definedName name="ANCHOB">[2]DATOS!$B$29</definedName>
    <definedName name="ANCHOV" localSheetId="0">[1]DATOS!$B$4</definedName>
    <definedName name="ANCHOV">[2]DATOS!$B$4</definedName>
    <definedName name="area">#REF!</definedName>
    <definedName name="_xlnm.Print_Area" localSheetId="0">'DOPI-MUN-RM-IE-LP-084-2023'!$A$1:$G$608</definedName>
    <definedName name="cargo">#REF!</definedName>
    <definedName name="cargocontacto">#REF!</definedName>
    <definedName name="cargoresponsabledelaobra">#REF!</definedName>
    <definedName name="cargovendedor">#REF!</definedName>
    <definedName name="ciudad">#REF!</definedName>
    <definedName name="ciudadcliente">#REF!</definedName>
    <definedName name="ciudaddelaobra">#REF!</definedName>
    <definedName name="cmic">#REF!</definedName>
    <definedName name="codigodelaobra">#REF!</definedName>
    <definedName name="codigopostalcliente">#REF!</definedName>
    <definedName name="codigopostaldelaobra">#REF!</definedName>
    <definedName name="codigovendedor">#REF!</definedName>
    <definedName name="colonia">#REF!</definedName>
    <definedName name="coloniacliente">#REF!</definedName>
    <definedName name="coloniadelaobra">#REF!</definedName>
    <definedName name="contactocliente">#REF!</definedName>
    <definedName name="decimalesredondeo">#REF!</definedName>
    <definedName name="departamento">#REF!</definedName>
    <definedName name="direccioncliente">#REF!</definedName>
    <definedName name="direcciondeconcurso">#REF!</definedName>
    <definedName name="direcciondelaobra">#REF!</definedName>
    <definedName name="domicilio">#REF!</definedName>
    <definedName name="email">#REF!</definedName>
    <definedName name="emailcliente">#REF!</definedName>
    <definedName name="emaildelaobra">#REF!</definedName>
    <definedName name="estado">#REF!</definedName>
    <definedName name="estadodelaobra">#REF!</definedName>
    <definedName name="fechaconvocatoria">#REF!</definedName>
    <definedName name="fechadeconcurso">#REF!</definedName>
    <definedName name="fechainicio">#REF!</definedName>
    <definedName name="fechaterminacion">#REF!</definedName>
    <definedName name="imss">#REF!</definedName>
    <definedName name="infonavit">#REF!</definedName>
    <definedName name="LARGOB" localSheetId="0">[1]DATOS!$B$30</definedName>
    <definedName name="LARGOB">[2]DATOS!$B$30</definedName>
    <definedName name="LARGOV" localSheetId="0">[1]DATOS!$B$5</definedName>
    <definedName name="LARGOV">[2]DATOS!$B$5</definedName>
    <definedName name="mailcontacto">#REF!</definedName>
    <definedName name="mailvendedor">#REF!</definedName>
    <definedName name="nombrecliente">#REF!</definedName>
    <definedName name="nombredelaobra">#REF!</definedName>
    <definedName name="nombrevendedor">#REF!</definedName>
    <definedName name="numconvocatoria">#REF!</definedName>
    <definedName name="numerodeconcurso">#REF!</definedName>
    <definedName name="OBRA" localSheetId="0">[1]DATOS!$B$2</definedName>
    <definedName name="OBRA">[2]DATOS!$B$2</definedName>
    <definedName name="plazocalculado">#REF!</definedName>
    <definedName name="plazoreal">#REF!</definedName>
    <definedName name="porcentajeivapresupuesto">#REF!</definedName>
    <definedName name="primeramoneda">#REF!</definedName>
    <definedName name="razonsocial">#REF!</definedName>
    <definedName name="remateprimeramoneda">#REF!</definedName>
    <definedName name="rematesegundamoneda">#REF!</definedName>
    <definedName name="responsable">#REF!</definedName>
    <definedName name="responsabledelaobra">#REF!</definedName>
    <definedName name="rfc">#REF!</definedName>
    <definedName name="segundamoneda">#REF!</definedName>
    <definedName name="telefono">#REF!</definedName>
    <definedName name="telefonocliente">#REF!</definedName>
    <definedName name="telefonocontacto">#REF!</definedName>
    <definedName name="telefonodelaobra">#REF!</definedName>
    <definedName name="telefonovendedor">#REF!</definedName>
    <definedName name="tipodelicitacion">#REF!</definedName>
    <definedName name="_xlnm.Print_Titles" localSheetId="0">'DOPI-MUN-RM-IE-LP-084-2023'!$1:$14</definedName>
    <definedName name="totalpresupuestoprimeramoneda">#REF!</definedName>
    <definedName name="totalpresupuestosegundamoneda">#REF!</definedName>
  </definedNames>
  <calcPr calcId="191029"/>
</workbook>
</file>

<file path=xl/calcChain.xml><?xml version="1.0" encoding="utf-8"?>
<calcChain xmlns="http://schemas.openxmlformats.org/spreadsheetml/2006/main">
  <c r="B508" i="3" l="1"/>
  <c r="B592" i="3" l="1"/>
  <c r="A592" i="3"/>
  <c r="G475" i="3" l="1"/>
  <c r="G440" i="3"/>
  <c r="G439" i="3" s="1"/>
  <c r="G592" i="3" s="1"/>
  <c r="B509" i="3" l="1"/>
  <c r="A509" i="3"/>
  <c r="B597" i="3" l="1"/>
  <c r="B596" i="3"/>
  <c r="B595" i="3"/>
  <c r="A597" i="3"/>
  <c r="A596" i="3"/>
  <c r="A595" i="3"/>
  <c r="B594" i="3"/>
  <c r="A594" i="3"/>
  <c r="G501" i="3" l="1"/>
  <c r="G597" i="3" s="1"/>
  <c r="G490" i="3"/>
  <c r="B589" i="3"/>
  <c r="A589" i="3"/>
  <c r="B576" i="3"/>
  <c r="G489" i="3" l="1"/>
  <c r="G596" i="3"/>
  <c r="G412" i="3"/>
  <c r="G589" i="3" s="1"/>
  <c r="G488" i="3" l="1"/>
  <c r="G594" i="3" s="1"/>
  <c r="G595" i="3"/>
  <c r="A593" i="3"/>
  <c r="B593" i="3"/>
  <c r="A591" i="3"/>
  <c r="B591" i="3"/>
  <c r="B590" i="3"/>
  <c r="A590" i="3"/>
  <c r="B588" i="3"/>
  <c r="A588" i="3"/>
  <c r="B587" i="3"/>
  <c r="B586" i="3"/>
  <c r="A587" i="3"/>
  <c r="A586" i="3"/>
  <c r="B585" i="3"/>
  <c r="A585" i="3"/>
  <c r="B584" i="3"/>
  <c r="A584" i="3"/>
  <c r="B583" i="3"/>
  <c r="A583" i="3"/>
  <c r="B582" i="3"/>
  <c r="A582" i="3"/>
  <c r="B581" i="3"/>
  <c r="A581" i="3"/>
  <c r="B580" i="3"/>
  <c r="A580" i="3"/>
  <c r="B579" i="3"/>
  <c r="A579" i="3"/>
  <c r="B578" i="3"/>
  <c r="A578" i="3"/>
  <c r="B577" i="3"/>
  <c r="A577" i="3"/>
  <c r="A576" i="3"/>
  <c r="B575" i="3"/>
  <c r="A575" i="3"/>
  <c r="B574" i="3"/>
  <c r="A574" i="3"/>
  <c r="B573" i="3"/>
  <c r="A573" i="3"/>
  <c r="B572" i="3"/>
  <c r="A572" i="3"/>
  <c r="B571" i="3"/>
  <c r="A571" i="3"/>
  <c r="B570" i="3"/>
  <c r="A570" i="3"/>
  <c r="B569" i="3"/>
  <c r="A569" i="3"/>
  <c r="B568" i="3"/>
  <c r="A568" i="3"/>
  <c r="B567" i="3"/>
  <c r="A567" i="3"/>
  <c r="B566" i="3"/>
  <c r="A566" i="3"/>
  <c r="B565" i="3"/>
  <c r="A565" i="3"/>
  <c r="B564" i="3"/>
  <c r="A564" i="3"/>
  <c r="B563" i="3"/>
  <c r="A563" i="3"/>
  <c r="B562" i="3"/>
  <c r="A562" i="3"/>
  <c r="B561" i="3"/>
  <c r="A561" i="3"/>
  <c r="A560" i="3"/>
  <c r="B560" i="3"/>
  <c r="A559" i="3"/>
  <c r="B559" i="3"/>
  <c r="G486" i="3"/>
  <c r="G593" i="3" s="1"/>
  <c r="B529" i="3"/>
  <c r="B528" i="3"/>
  <c r="A529" i="3"/>
  <c r="A528" i="3"/>
  <c r="B527" i="3"/>
  <c r="B526" i="3"/>
  <c r="A527" i="3"/>
  <c r="A526" i="3"/>
  <c r="B554" i="3"/>
  <c r="B553" i="3"/>
  <c r="A554" i="3"/>
  <c r="A553" i="3"/>
  <c r="B552" i="3"/>
  <c r="B551" i="3"/>
  <c r="A552" i="3"/>
  <c r="A551" i="3"/>
  <c r="B544" i="3"/>
  <c r="A544" i="3"/>
  <c r="B543" i="3"/>
  <c r="A543" i="3"/>
  <c r="B542" i="3"/>
  <c r="B541" i="3"/>
  <c r="A542" i="3"/>
  <c r="A541" i="3"/>
  <c r="B540" i="3"/>
  <c r="A540" i="3"/>
  <c r="B539" i="3"/>
  <c r="A539" i="3"/>
  <c r="B538" i="3"/>
  <c r="A538" i="3"/>
  <c r="B537" i="3"/>
  <c r="A537" i="3"/>
  <c r="A535" i="3"/>
  <c r="B536" i="3"/>
  <c r="A536" i="3"/>
  <c r="B535" i="3"/>
  <c r="B523" i="3"/>
  <c r="A523" i="3"/>
  <c r="B521" i="3"/>
  <c r="A521" i="3"/>
  <c r="G104" i="3" l="1"/>
  <c r="G528" i="3" s="1"/>
  <c r="G333" i="3"/>
  <c r="G574" i="3" s="1"/>
  <c r="G282" i="3"/>
  <c r="G563" i="3" s="1"/>
  <c r="G328" i="3"/>
  <c r="G573" i="3" s="1"/>
  <c r="G98" i="3"/>
  <c r="G527" i="3" s="1"/>
  <c r="G373" i="3"/>
  <c r="G582" i="3" s="1"/>
  <c r="G426" i="3"/>
  <c r="G591" i="3" s="1"/>
  <c r="G342" i="3"/>
  <c r="G576" i="3" s="1"/>
  <c r="G310" i="3"/>
  <c r="G570" i="3" s="1"/>
  <c r="G305" i="3"/>
  <c r="G569" i="3" s="1"/>
  <c r="G250" i="3"/>
  <c r="G299" i="3"/>
  <c r="G568" i="3" s="1"/>
  <c r="G391" i="3"/>
  <c r="G409" i="3"/>
  <c r="G588" i="3" s="1"/>
  <c r="G414" i="3"/>
  <c r="G353" i="3"/>
  <c r="G578" i="3" s="1"/>
  <c r="G265" i="3"/>
  <c r="G286" i="3"/>
  <c r="G321" i="3"/>
  <c r="G362" i="3"/>
  <c r="G380" i="3"/>
  <c r="G583" i="3" s="1"/>
  <c r="G397" i="3"/>
  <c r="G586" i="3" s="1"/>
  <c r="G401" i="3"/>
  <c r="G292" i="3"/>
  <c r="G566" i="3" s="1"/>
  <c r="G348" i="3"/>
  <c r="G577" i="3" s="1"/>
  <c r="G368" i="3"/>
  <c r="G581" i="3" s="1"/>
  <c r="G585" i="3" l="1"/>
  <c r="G390" i="3"/>
  <c r="G584" i="3" s="1"/>
  <c r="G587" i="3"/>
  <c r="G590" i="3"/>
  <c r="G560" i="3"/>
  <c r="G361" i="3"/>
  <c r="G579" i="3" s="1"/>
  <c r="G580" i="3"/>
  <c r="G320" i="3"/>
  <c r="G572" i="3"/>
  <c r="G298" i="3"/>
  <c r="G567" i="3" s="1"/>
  <c r="G285" i="3"/>
  <c r="G564" i="3" s="1"/>
  <c r="G565" i="3"/>
  <c r="G264" i="3"/>
  <c r="G561" i="3" s="1"/>
  <c r="G562" i="3"/>
  <c r="G341" i="3"/>
  <c r="G575" i="3" s="1"/>
  <c r="G571" i="3" l="1"/>
  <c r="G249" i="3"/>
  <c r="G559" i="3" s="1"/>
  <c r="G213" i="3" l="1"/>
  <c r="G233" i="3" l="1"/>
  <c r="G554" i="3" s="1"/>
  <c r="G89" i="3"/>
  <c r="G523" i="3" s="1"/>
  <c r="G109" i="3"/>
  <c r="G97" i="3" s="1"/>
  <c r="G222" i="3"/>
  <c r="G228" i="3"/>
  <c r="G553" i="3" s="1"/>
  <c r="G221" i="3" l="1"/>
  <c r="G551" i="3" s="1"/>
  <c r="G529" i="3"/>
  <c r="G552" i="3"/>
  <c r="G162" i="3" l="1"/>
  <c r="G175" i="3"/>
  <c r="G542" i="3" s="1"/>
  <c r="G192" i="3"/>
  <c r="G544" i="3" s="1"/>
  <c r="G181" i="3"/>
  <c r="G539" i="3"/>
  <c r="G174" i="3" l="1"/>
  <c r="G541" i="3" s="1"/>
  <c r="G543" i="3"/>
  <c r="G171" i="3" l="1"/>
  <c r="G144" i="3" l="1"/>
  <c r="G150" i="3"/>
  <c r="G538" i="3" s="1"/>
  <c r="G138" i="3"/>
  <c r="G536" i="3" s="1"/>
  <c r="G137" i="3" l="1"/>
  <c r="G535" i="3" s="1"/>
  <c r="G537" i="3"/>
  <c r="G540" i="3"/>
  <c r="G76" i="3" l="1"/>
  <c r="G521" i="3" s="1"/>
  <c r="G95" i="3" l="1"/>
  <c r="G245" i="3"/>
  <c r="G247" i="3"/>
  <c r="G241" i="3" l="1"/>
  <c r="G240" i="3" s="1"/>
  <c r="G92" i="3"/>
  <c r="G60" i="3"/>
  <c r="G217" i="3"/>
  <c r="G72" i="3"/>
  <c r="G207" i="3"/>
  <c r="G17" i="3"/>
  <c r="B558" i="3"/>
  <c r="A558" i="3"/>
  <c r="B557" i="3"/>
  <c r="B556" i="3"/>
  <c r="A557" i="3"/>
  <c r="A556" i="3"/>
  <c r="B555" i="3"/>
  <c r="A555" i="3"/>
  <c r="B550" i="3"/>
  <c r="B549" i="3"/>
  <c r="A550" i="3"/>
  <c r="A549" i="3"/>
  <c r="A548" i="3"/>
  <c r="A547" i="3"/>
  <c r="A546" i="3"/>
  <c r="A517" i="3"/>
  <c r="A512" i="3"/>
  <c r="A513" i="3"/>
  <c r="A514" i="3"/>
  <c r="A515" i="3"/>
  <c r="A516" i="3"/>
  <c r="B513" i="3"/>
  <c r="B512" i="3"/>
  <c r="G550" i="3" l="1"/>
  <c r="G556" i="3" l="1"/>
  <c r="B548" i="3" l="1"/>
  <c r="B547" i="3"/>
  <c r="B546" i="3"/>
  <c r="B545" i="3"/>
  <c r="A545" i="3"/>
  <c r="B534" i="3"/>
  <c r="A534" i="3"/>
  <c r="A533" i="3"/>
  <c r="B533" i="3"/>
  <c r="A532" i="3"/>
  <c r="B532" i="3"/>
  <c r="B531" i="3"/>
  <c r="A531" i="3"/>
  <c r="A530" i="3"/>
  <c r="B530" i="3"/>
  <c r="B525" i="3"/>
  <c r="A525" i="3"/>
  <c r="B524" i="3"/>
  <c r="A524" i="3"/>
  <c r="B522" i="3"/>
  <c r="A522" i="3"/>
  <c r="B520" i="3"/>
  <c r="A520" i="3"/>
  <c r="A519" i="3"/>
  <c r="B519" i="3"/>
  <c r="A518" i="3"/>
  <c r="B518" i="3"/>
  <c r="B517" i="3"/>
  <c r="B516" i="3"/>
  <c r="B515" i="3"/>
  <c r="B514" i="3"/>
  <c r="B511" i="3"/>
  <c r="A511" i="3"/>
  <c r="G80" i="3" l="1"/>
  <c r="G56" i="3" l="1"/>
  <c r="G516" i="3" s="1"/>
  <c r="G41" i="3"/>
  <c r="G33" i="3"/>
  <c r="G32" i="3" l="1"/>
  <c r="G513" i="3" s="1"/>
  <c r="G514" i="3"/>
  <c r="G515" i="3"/>
  <c r="G512" i="3" l="1"/>
  <c r="G549" i="3" l="1"/>
  <c r="G202" i="3" l="1"/>
  <c r="G196" i="3"/>
  <c r="G67" i="3"/>
  <c r="G59" i="3" s="1"/>
  <c r="G518" i="3"/>
  <c r="G548" i="3"/>
  <c r="G195" i="3" l="1"/>
  <c r="G545" i="3" s="1"/>
  <c r="G546" i="3"/>
  <c r="G547" i="3"/>
  <c r="G519" i="3"/>
  <c r="G135" i="3" l="1"/>
  <c r="G128" i="3" l="1"/>
  <c r="G533" i="3" s="1"/>
  <c r="G118" i="3"/>
  <c r="G112" i="3"/>
  <c r="G534" i="3"/>
  <c r="G111" i="3" l="1"/>
  <c r="G16" i="3" s="1"/>
  <c r="G526" i="3"/>
  <c r="G530" i="3"/>
  <c r="G532" i="3"/>
  <c r="G531" i="3"/>
  <c r="G522" i="3" l="1"/>
  <c r="G520" i="3"/>
  <c r="G524" i="3" l="1"/>
  <c r="G525" i="3"/>
  <c r="G517" i="3" l="1"/>
  <c r="G510" i="3" l="1"/>
  <c r="B510" i="3"/>
  <c r="A510" i="3"/>
  <c r="G558" i="3"/>
  <c r="G557" i="3" l="1"/>
  <c r="G555" i="3"/>
  <c r="G511" i="3" l="1"/>
  <c r="G606" i="3" s="1"/>
  <c r="G607" i="3" l="1"/>
  <c r="G608" i="3" s="1"/>
</calcChain>
</file>

<file path=xl/sharedStrings.xml><?xml version="1.0" encoding="utf-8"?>
<sst xmlns="http://schemas.openxmlformats.org/spreadsheetml/2006/main" count="1403" uniqueCount="786">
  <si>
    <t>MUNICIPIO DE ZAPOPAN, JALISCO</t>
  </si>
  <si>
    <t>DIRECCIÓN DE OBRAS PÚBLICAS E INFRAESTRUCTURA.</t>
  </si>
  <si>
    <t>UNIDAD DE PRESUPUESTOS Y CONTRATACION DE OBRA PUBLICA</t>
  </si>
  <si>
    <t>DESCRIPCIÓN GENERAL DE LOS TRABAJOS:</t>
  </si>
  <si>
    <t>PLAZO DE EJECUCIÓN:</t>
  </si>
  <si>
    <t>NOMBRE, CARGO Y FIRMA DEL LICITANTE</t>
  </si>
  <si>
    <t>DOCUMENTO</t>
  </si>
  <si>
    <t>CLAVE</t>
  </si>
  <si>
    <t xml:space="preserve">DESCRIPCIÓN </t>
  </si>
  <si>
    <t>UNIDAD</t>
  </si>
  <si>
    <t>CANTIDAD</t>
  </si>
  <si>
    <t>PRECIO UNITARIO ($)</t>
  </si>
  <si>
    <t>PRECIO UNITARIO ($) CON LETRA</t>
  </si>
  <si>
    <t>IMPORTE ($) M. N.</t>
  </si>
  <si>
    <t>SUBTOTAL M. N.</t>
  </si>
  <si>
    <t>IVA M. N.</t>
  </si>
  <si>
    <t>TOTAL M. N.</t>
  </si>
  <si>
    <t>M2</t>
  </si>
  <si>
    <t>M3</t>
  </si>
  <si>
    <t>M3-KM</t>
  </si>
  <si>
    <t>FECHA DE INICIO:</t>
  </si>
  <si>
    <t>FECHA DE TERMINACIÓN:</t>
  </si>
  <si>
    <t>FECHA DE PRESENTACIÓN:</t>
  </si>
  <si>
    <t>IMPORTE TOTAL CON LETRA</t>
  </si>
  <si>
    <t>M</t>
  </si>
  <si>
    <t>CORTE CON DISCO DE DIAMANTE HASTA 1/3 DE ESPESOR DE LA LOSA Y HASTA 3 MM DE ANCHO, INCLUYE: EQUIPO, PREPARACIONES Y MANO DE OBRA.</t>
  </si>
  <si>
    <t>PZA</t>
  </si>
  <si>
    <t>LIMPIEZA</t>
  </si>
  <si>
    <t>LIMPIEZA GRUESA DE OBRA, INCLUYE: ACARREO A BANCO DE OBRA, MANO DE OBRA, EQUIPO Y HERRAMIENTA.</t>
  </si>
  <si>
    <t>KG</t>
  </si>
  <si>
    <t>PLANTILLA DE 5 CM DE ESPESOR DE CONCRETO HECHO EN OBRA DE F´C=100 KG/CM2, INCLUYE: PREPARACIÓN DE LA SUPERFICIE, NIVELACIÓN, MAESTREADO, COLADO, MANO DE OBRA, EQUIPO Y HERRAMIENTA.</t>
  </si>
  <si>
    <t>ESTRUCTURA CON LONARIA</t>
  </si>
  <si>
    <t>CIMENTACIÓN</t>
  </si>
  <si>
    <t>ESTRUCTURA</t>
  </si>
  <si>
    <t>LONARIA</t>
  </si>
  <si>
    <t>BARRERAS DE SEGURIDAD</t>
  </si>
  <si>
    <t>SUMINISTRO Y COLOCACIÓN DE MALLA ELECTROSOLDADA 6X6-10/10 COMO REFUERZO EN LOSAS DE CONCRETO, INCLUYE: HABILITADO, DESPERDICIOS, TRASLAPES, MATERIAL DE FIJACIÓN, ACARREO DEL MATERIAL AL SITIO DE SU COLOCACIÓN, MANO DE OBRA Y HERRAMIENTA.</t>
  </si>
  <si>
    <t>PLACA CONMEMORATIVA</t>
  </si>
  <si>
    <t xml:space="preserve">CALAFATEO DE JUNTAS DE DILATACIÓN EN PAVIMENTOS DE CONCRETO HIDRÁULICO DE 13 MM X 17 MM, CON BACKER-ROD DE 13 MM DE DIÁMETRO (CINTILLA DE POLIURETANO) Y SELLADOR PARA JUNTAS SUPERSEAL P TIPO FESTER O SIMILAR, INCLUYE: LIMPIEZA DE LA JUNTA, ENSANCHE  CON CORTADORA HASTA 13 MM, MANO DE OBRA, EQUIPO Y HERRAMIENTA. </t>
  </si>
  <si>
    <t>EXCAVACIONES Y RELLENOS</t>
  </si>
  <si>
    <t>SUMINISTRO Y APLICACIÓN DE LÍNEAS DELIMITADORAS, CON PINTURA BASE ACEITE DE SECADO RÁPIDO, MATE MARCA COMEX O SIMILAR, DE 5 CM DE ANCHO, ACABADO MATE SECADO RÁPIDO, INCLUYE: HERRAMIENTA, LIMPIEZA Y PREPARACIÓN DE LA SUPERFICIE, MATERIALES, EQUIPO Y MANO DE OBRA.</t>
  </si>
  <si>
    <t>SUMINISTRO Y APLICACIÓN DE PINTURA DE ESMALTE 100 MATE COMEX O SIMILAR, COLOR BLANCO, EN ESTRUCTURAS METÁLICAS, INCLUYE: APLICACIÓN DE RECUBRIMIENTO A 4 MILÉSIMAS DE ESPESOR, MATERIALES, MANO DE OBRA, EQUIPO Y HERRAMIENTA.</t>
  </si>
  <si>
    <t>ACABADO OXIDADO EN PISO DE CONCRETO, A BASE DE APLICACIÓN DE OXIDANTE PARA CONCRETO EN DILUCIÓN 1:1 DE ÓXIDO COLORANTE TIPO SICONE O SIMILAR Y AGUA, TERMINADO CON CAPA DE SELLADOR DE BARNIZ NF A DOS MANOS, SEGÚN MUESTRA AUTORIZADA POR SUPERVISIÓN Y PROYECTO, INCLUYE: HERRAMIENTA, LIMPIEZA Y PREPARACIÓN DE LA SUPERFICIE, APLICACIÓN DE OXIDANTE Y ACABADO, DESPERDICIOS, ACARREOS AL SITIO DE SU UTILIZACIÓN, EQUIPO Y MANO DE OBRA.</t>
  </si>
  <si>
    <t>CATÁLOGO DE CONCEPTOS</t>
  </si>
  <si>
    <t>CANCHA DE USOS MÚLTIPLES</t>
  </si>
  <si>
    <t>CIMBRA ACABADO COMÚN EN DALAS Y CASTILLOS A BASE DE MADERA DE PINO DE 3A, INCLUYE: HERRAMIENTA, SUMINISTRO DE MATERIALES, ACARREOS, CORTES, HABILITADO, CIMBRADO, DESCIMBRA, EQUIPO Y MANO DE OBRA.</t>
  </si>
  <si>
    <t>CONCRETO HECHO EN OBRA DE F'C= 150 KG/CM2, T.MA. 3/4", R.N., INCLUYE: HERRAMIENTA, ELABORACIÓN DE CONCRETO, ACARREOS, COLADO, VIBRADO, EQUIPO Y MANO DE OBRA.</t>
  </si>
  <si>
    <t>SUMINISTRO Y APLICACIÓN DE PINTURA VINÍLICA LÍNEA VINIMEX PREMIUM DE COMEX O SIMILAR A DOS MANOS, EN CUALQUIER COLOR, LIMPIANDO Y PREPARANDO LA SUPERFICIE CON SELLADOR, INCLUYE: MATERIALES, ANDAMIOS, MANO DE OBRA, EQUIPO Y HERRAMIENTA.</t>
  </si>
  <si>
    <t>CENEFA DE 10 CM DE ESPESOR A BASE DE CONCRETO PREMEZCLADO F´C= 200 KG/CM2, R. N., T.M.A.19 MM, TIRO DIRECTO, COLOR NEGRO INTEGRADO AL 4%, Y ACABADO ESTAMPADO TIPO PIEL DE ELEFANTE, INCLUYE: CIMBRA, DESCIMBRA, COLADO, DESMOLDANTE, BARNIZ, CURADO, MATERIALES, MANO DE OBRA, EQUIPO Y HERRAMIENTA.</t>
  </si>
  <si>
    <t>BANQUETA DE 10 CM DE ESPESOR DE CONCRETO PREMEZCLADO F'C= 200  KG/CM2., R.N., T.M.A. 19 MM, CON ACABADO ESCOBILLADO, INCLUYE: CIMBRA, DESCIMBRA, COLADO, CURADO, MATERIALES,  MANO DE OBRA, EQUIPO Y HERRAMIENTA.</t>
  </si>
  <si>
    <t>SUMINISTRO Y APLICACIÓN DE LOGO CON PLANTILLA, CON LA LEYENDA DE "Ciudad de las niñas" Y/O "Ciudad de los niños" CON PINTURA BASE ACEITE DE SECADO RÁPIDO, MATE MARCA COMEX O SIMILAR, MEDIDAS PROMEDIO DE 2.66 M X 1.22 M CONFORME A DETALLE DE PROYECTO, INCLUYE: HERRAMIENTA, LIMPIEZA Y PREPARACIÓN DE LA SUPERFICIE, MATERIALES, EQUIPO Y MANO DE OBRA.</t>
  </si>
  <si>
    <t>SUMINISTRO, HABILITADO Y COLOCACIÓN DE ACERO DE REFUERZO DE FY= 4200 KG/CM2, INCLUYE: MATERIALES, TRASLAPES, SILLETAS, HABILITADO, AMARRES, MANO DE OBRA, EQUIPO Y HERRAMIENTA.</t>
  </si>
  <si>
    <t>ESCARIFICACIÓN DEL TERRENO NATURAL DE 15 CM DE ESPESOR POR MEDIOS MECÁNICOS, COMPACTADO CON EQUIPO DE IMPACTO AL 90% ± 2 DE SU P.V.S.M., PRUEBA AASHTO ESTANDAR, CBR DEL 5% MÍNIMO, INCLUYE: AFINE DE LA SUPERFICIE, EXTENDIDO DEL MATERIAL, HOMOGENIZADO, COMPACTADO, MANO DE OBRA, EQUIPO Y HERRAMIENTA.</t>
  </si>
  <si>
    <t>PISO DE 10 CM DE ESPESOR A BASE DE CONCRETO PREMEZCLADO  F'C= 200 KG/CM2, T.MA. 3/4", ACABADO SEMIPULIDO, INCLUYE: HERRAMIENTA, SUMINISTRO DE MATERIALES, CURADO CON AGUA, DESPERDICIOS, ACARREOS, REGLEADO, ACABADO, CIMBRA EN FRONTERAS, DESCIMBRA, COLADO, REMATES, MUESTREADO, EQUIPO Y MANO DE OBRA.</t>
  </si>
  <si>
    <t>PISO DE 10 CM DE ESPESOR A BASE DE CONCRETO PREMEZCLADO  F'C= 200 KG/CM2, T.M.A. 3/4", ACABADO ESCOBILLADO, INCLUYE: HERRAMIENTA, SUMINISTRO DE MATERIALES, AGUA, DESPERDICIOS, ACARREOS, REGLEADO, ACABADO, CIMBRA EN FRONTERAS, DESCIMBRA, COLADO, CURADO, REMATES, MUESTREADO, EQUIPO Y MANO DE OBRA.</t>
  </si>
  <si>
    <t>APLANADO DE 1 CM DE ESPESOR  EN MURO CON MORTERO CEMENTO-ARENA 1:3, ACABADO APALILLADO, INCLUYE: MATERIALES, ACARREOS, DESPERDICIOS, MANO DE OBRA, PLOMEADO, NIVELADO, REGLEADO, RECORTES, MANO DE OBRA, EQUIPO Y HERRAMIENTA.</t>
  </si>
  <si>
    <t>PORTÓN DE INGRESO</t>
  </si>
  <si>
    <t>RAMPAS DE ACCESO UNIVERSAL Y ANDADORES</t>
  </si>
  <si>
    <t>MUROS DE CONTENCIÓN PARA RAMPAS DE ACCESO UNIVERSAL</t>
  </si>
  <si>
    <t xml:space="preserve">FILETES Y BOLEADOS, HECHOS CON MORTERO CEMENTO-ARENA EN PROPORCIÓN 1:3, TANTO INCLINADOS COMO VERTICALES A TIRO DE HILO Y ESCUADRA,  INCLUYE: DESPERDICIOS, ANDAMIOS Y ACARREO DE MATERIALES AL SITIO DE SU UTILIZACIÓN, A CUALQUIER NIVEL. </t>
  </si>
  <si>
    <t>BARANDALES</t>
  </si>
  <si>
    <t>SUMINISTRO, HABILITADO Y COLOCACIÓN DE PERFILES TUBULARES DE 2" A 2 1/2" CÉDULA 30, PARA FABRICACIÓN DE BARANDAL SEGÚN DISEÑO, INCLUYE: UNA MANO DE PRIMARIO ANTICORROSIVO, DOS MANOS DE PINTURA DE ESMALTE ALQUIDÁLICO, COLOR S. M. A., PLACAS BASE PARA FIJAR BARANDAL, MATERIALES, MANO DE OBRA, EQUIPO Y HERRAMIENTA.</t>
  </si>
  <si>
    <t>LICITACIÓN PÚBLICA No.</t>
  </si>
  <si>
    <t>REHABILITACIÓN DE INGRESO DE ALUMNADO</t>
  </si>
  <si>
    <t>PISOS DE CONCRETO</t>
  </si>
  <si>
    <t>SUMINISTRO Y COLOCACIÓN DE SEÑALIZACIÓN URBANA INSTITUCIONAL DE 2 BARRERAS DE PROTECCIÓN EN ESCUELAS, MODELO RD-JAL7 O SIMILAR, ELABORADAS CON MARCO DE TUBULAR DE 2.5" Y 2" PARA ATIESAR BARRERA, 2 LÁMINAS METÁLICAS DE ACERO CAL. 18 Y CAL.14 EN LA PARTE SUPERIOR (1.45 M2) Y LÁMINA MULTIPERFORADA CAL.12, BARRENO 6 MM EN LA PARTE INFERIOR (0.59 M2), EN UNA DE LAS BARRERAS SE PERFORARA LA LÁMINA CAL. 18 CON LA LEYENDA "NIÑAS Y NIÑOS FELICES HOY, MEJORES ADULTOS MAÑANA" INCLUYENDO EL PERIODO "2021-2024" Y EL ESCUDO DE ESCUELAS CON ESTRELLA EN LÁMINA CAL. 14, EN LA OTRA BARRERA, SE PERFORARA CON EL NOMBRE DE LA ESCUELA, INCLUYENDO LOGO DE "GOBIERNO DE ZAPOPAN" Y LOGO "CIUDAD DE LAS NIÑAS Y LOS NIÑOS", LAS MEDIDAS DE CADA BARRERA ES DE 2.00 X 1.66 M DE ALTURA DE LOS CUALES SE ANCLARAN 30 CM EN DADO DE CONCRETO DE 40 CM DE PERALTE, BARRERAS CONFORME A DETALLE EN PLANO MOB-02, INCLUYE: HERRAMIENTA, CORTE CON LÁSER, ACARREOS, 3 DADOS DE CONCRETO F´C= 200 KG/CM2 HECHO EN OBRA CON ACABADO ESTAMPADO PIEL DE ELEFANTE EN COLOR NEGRO INTEGRAL AL 4% PARA ANCLAJE DE BARRERA ESCOLAR (2 DADOS DE 0.40X0.50X0.40 M Y UN DADO DE 0.50X0.80X0.40 M, LIMPIEZA, EQUIPO Y MANO DE OBRA.</t>
  </si>
  <si>
    <t xml:space="preserve">CARGA MECÁNICA Y ACARREO EN CAMIÓN DE MATERIAL PRODUCTO DE EXCAVACIÓN, DEMOLICIÓN Y/O ESCOMBROS, A 1ER KILÓMETRO DE DISTANCIA, VOLUMEN MEDIDO EN SECCIONES, INCLUYE: REGALÍAS AL BANCO DE TIRO Y ABUNDAMIENTO. </t>
  </si>
  <si>
    <t xml:space="preserve">ACARREO EN CAMIÓN DE MATERIAL PRODUCTO DE EXCAVACIONES, DEMOLICIONES Y/O ESCOMBROS, EN KILÓMETROS SUBSECUENTES. VOLUMEN MEDIDO EN SECCIONES, INCLUYE: ABUNDAMIENTO. </t>
  </si>
  <si>
    <t>TRAZO Y NIVELACIÓN CON EQUIPO TOPOGRÁFICO DEL TERRENO ESTABLECIENDO EJES Y REFERENCIAS Y BANCOS DE NIVEL, INCLUYE: HERRAMIENTA, CRUCETAS, ESTACAS, HILOS, MARCAS Y TRAZOS CON CALHIDRA, EQUIPO Y MANO DE OBRA.</t>
  </si>
  <si>
    <t>CORTE CON DISCO DE DIAMANTE HASTA 1/3 DE ESPESOR DE LA LOSA Y HASTA 3 MM DE ANCHO, INCLUYE: EQUIPO, DISCO DE DIAMANTE, HERRAMIENTA Y MANO DE OBRA.</t>
  </si>
  <si>
    <t>EXCAVACIÓN POR MEDIOS MECÁNICOS EN MATERIAL TIPO II, DE 0.00 A 2.00 M DE PROFUNDIDAD, INCLUYE: AFINE DE PLANTILLA Y TALUDES, ACARREO DEL MATERIAL A BANCO DE OBRA PARA SU POSTERIOR RETIRO, MANO DE OBRA, ABUNDAMIENTO, EQUIPO Y HERRAMIENTA. (MEDIDO EN TERRENO NATURAL POR SECCIÓN).</t>
  </si>
  <si>
    <t>MOBILIARIO</t>
  </si>
  <si>
    <t>RELLENO EN CEPAS O MESETAS CON MATERIAL DE BANCO (TEPETATE), COMPACTADO CON EQUIPO DE IMPACTO AL 95% ± 2 DE SU P.V.S.M., PRUEBA AASHTO ESTÁNDAR, CBR DEL 5% MÍNIMO, EN CAPAS NO MAYORES DE 20 CM, INCLUYE: HERRAMIENTA, INCORPORACIÓN DE AGUA NECESARIA, MEDIDO EN TERRENO NATURAL POR SECCIÓN SEGÚN PROYECTOS, ABUNDAMIENTO, EQUIPO Y MANO DE OBRA.</t>
  </si>
  <si>
    <t>LOSA DE CONCRETO Y ALBAÑILERÍAS</t>
  </si>
  <si>
    <t>SUMINISTRO Y APLICACIÓN DE BARNIZ SELLADOR ACRÍLICO TRANSPARENTE NF EN PISO DE CONCRETO, RENDIMIENTO DE 80 M2 X 19 L, INCLUYE: HERRAMIENTA, LIMPIEZA DEL ÁREA PARA RECIBIR APLICACIÓN, MATERIALES, EQUIPO Y MANO DE OBRA.</t>
  </si>
  <si>
    <t>EXCAVACIÓN POR MEDIOS MANUALES EN MATERIAL TIPO II, DE 0.00 A -2.00 M DE PROFUNDIDAD, INCLUYE: AFINE DE PLANTILLA Y TALUDES, ACARREO DEL MATERIAL A BANCO DE OBRA PARA SU POSTERIOR RETIRO, MANO DE OBRA, ABUNDAMIENTO, EQUIPO Y HERRAMIENTA. (MEDIDO EN TERRENO NATURAL POR SECCIÓN).</t>
  </si>
  <si>
    <t>CONCRETO HECHO EN OBRA DE F'C= 200 KG/CM2, T.MA. 3/4", R.N., INCLUYE: HERRAMIENTA, ELABORACIÓN DE CONCRETO, ACARREOS, COLADO, VIBRADO, EQUIPO Y MANO DE OBRA.</t>
  </si>
  <si>
    <t>MURO DE BLOCK DE JALCRETO SÓLIDO, DE 14 CM DE ESPESOR PROMEDIO, A TEZÓN, CON BLOCK 11 X 14 X 28 CM, ACABADO COMÚN, ASENTADO CON MORTERO CEMENTO-ARENA EN PROPORCIÓN 1:3, DE 0.00 M A 3.00 M DE ALTURA, INCLUYE: TRAZO, NIVELACIÓN, PLOMEO, ANDAMIOS, MATERIALES, DESPERDICIOS, MANO DE OBRA, LIMPIEZA, ACARREO DE MATERIALES AL SITIO DE SU UTILIZACIÓN A CUALQUIER ALTURA Y HERRAMIENTA.</t>
  </si>
  <si>
    <t>PREELIMINARES</t>
  </si>
  <si>
    <t>DEMOLICIÓN POR MEDIOS MECÁNICOS DE CONCRETO SIMPLE EN PISOS DE CONCRETO Y/O BANQUETAS, INCLUYE: HERRAMIENTA, CORTE CON DISCO DE DIAMANTE PARA DELIMITAR ÁREA, ACARREO DEL MATERIAL A BANCO DE OBRA PARA SU POSTERIOR RETIRO, VOLUMEN MEDIDO EN SECCIÓN, ABUNDAMIENTO, EQUIPO Y MANO DE OBRA.</t>
  </si>
  <si>
    <t>DEMOLICIÓN POR MEDIOS MECÁNICOS DE MURO DE LADRILLO DE LAMA Y/O BLOCK, INCLUYE:  HERRAMIENTA, DEMOLICIÓN DE DALAS, CADENAS Y CASTILLOS, RECUBRIMIENTOS Y APLANADOS, ACARREO DEL MATERIAL A BANCO DE OBRA PARA SU POSTERIOR RETIRO, LIMPIEZA DEL ÁREA DE LOS TRABAJOS, VOLUMEN MEDIDO EN SECCIONES, ABUNDAMIENTO, EQUIPO Y MANO DE OBRA.</t>
  </si>
  <si>
    <t>CRUCEROS SEGUROS Y BANQUETAS</t>
  </si>
  <si>
    <t>RELLENO EN CEPAS O MESETAS CON MATERIAL PRODUCTO DE LA EXCAVACIÓN, COMPACTADO CON EQUIPO DE IMPACTO AL 90% ± 2 DE SU P.V.S.M., PRUEBA AASHTO ESTANDAR, CBR DEL 5% MÍNIMO, EN CAPAS NO MAYORES DE 20 CM, INCLUYE: HERRAMIENTA, INCORPORACIÓN DE AGUA NECESARIA, ACARREOS, ABUNDAMIENTO, EQUIPO Y MANO DE OBRA.</t>
  </si>
  <si>
    <t>RELLENO EN CEPAS O MESETAS CON MATERIAL DE BANCO (TEPETATE), COMPACTADO CON EQUIPO DE IMPACTO AL 90% ± 2 DE SU P.V.S.M., PRUEBA AASHTO ESTÁNDAR, CBR DEL 5% MÍNIMO, EN CAPAS NO MAYORES DE 20 CM, INCLUYE: HERRAMIENTA, INCORPORACIÓN DE AGUA NECESARIA, MEDIDO EN TERRENO NATURAL POR SECCIÓN SEGÚN PROYECTOS, ABUNDAMIENTO, EQUIPO Y MANO DE OBRA.</t>
  </si>
  <si>
    <t>CRUCEROS SEGUROS</t>
  </si>
  <si>
    <t>GUARNICIÓN TIPO "L" EN SECCIÓN 35-20X45 Y CORONA DE 15 CM DE ALTURA POR 12X15 CM, DE CONCRETO PREMEZCLADO F'C=250 KG/CM2., T.M.A. 19 MM., R.N., INCLUYE: CIMBRA, DESCIMBRA, COLADO, CURADO, MATERIALES, DESPERDICIOS, MANO DE OBRA, EQUIPO Y HERRAMIENTA.</t>
  </si>
  <si>
    <t>LOSA DE AJUSTE EN SECCIÓN 45 X 20 CM DE CONCRETO F'C=250 KG/CM2, T.M.A. 19 MM, R.N, PREMEZCLADO, INCLUYE: CIMBRA, DESCIMBRA, COLADO, MATERIALES, DESPERDICIOS, CURADO, MANO DE OBRA, EQUIPO Y HERRAMIENTA.</t>
  </si>
  <si>
    <t>GUARNICIÓN TIPO "I" EN SECCIÓN 15X30 CM DE ALTURA A BASE DE CONCRETO PREMEZCLADO F'C= 250 KG/CM2, T.M.A. 19 MM, R.N., ACABADO APARENTE, INCLUYE: CIMBRA, DESCIMBRA, COLADO, MATERIALES, CURADO, MANO DE OBRA, EQUIPO Y HERRAMIENTA.</t>
  </si>
  <si>
    <t>SUMINISTRO Y COLOCACIÓN DE MALLA ELECTROSOLDADA 6X6-10/10, INCLUYE: HABILITADO, DESPERDICIOS, CORTES, AJUSTES, ALAMBRE, TRASLAPES, SILLETAS, MATERIAL DE FIJACIÓN, ACARREO DEL MATERIAL AL SITIO DE SU COLOCACIÓN, MANO DE OBRA Y HERRAMIENTA.</t>
  </si>
  <si>
    <t>FORJADO DE ESCALÓN DE 30X15 CM A BASE DE BLOCK DE JALCRETO 11X14X28 CM, ASENTADO Y APLANADO DE 2.5 CM DE ESPESOR CON MORTERO CEMENTO- ARENA 1:3; ACABADO PULIDO O APALILLADO, INCLUYE: MATERIAL, DESPERDICIOS, MANO DE OBRA, HERRAMIENTA, EQUIPO Y ACARREOS.</t>
  </si>
  <si>
    <t>HUELLA DE 30 CM DE ANCHO Y 5 CM DE ESPESOR A BASE DE CONCRETO PREMEZCLADO F'C= 200 KG/CM2., R.N., T.M.A. 19 MM, ACABADO ESCOBILLADO, INCLUYE: CIMBRA PERIMETRAL, COLADO, CURADO, MATERIAL, DESPERDICIOS, MANO DE OBRA, HERRAMIENTA, EQUIPO Y ACARREOS.</t>
  </si>
  <si>
    <t>APLANADO DE 2 CM DE ESPESOR EN MURO CON MORTERO CEMENTO-ARENA 1:4, ACABADO FINO,  INCLUYE: MATERIALES, ACARREOS, DESPERDICIOS, MANO DE OBRA, PLOMEADO, NIVELADO, REGLEADO, RECORTES, MANO DE OBRA, EQUIPO Y HERRAMIENTA.</t>
  </si>
  <si>
    <t>SUMINISTRO Y APLICACIÓN DE PINTURA VINÍLICA LÍNEA VINIMEX PREMIUM DE COMEX O SIMILAR, CON DOS APLICACIONES COMO MINIMO, LIMPIANDO Y PREPARANDO LA SUPERFICIE, INCLUYE: SELLADOR VINILICO, MATERIALES, DESPERDICIOS, MANO DE OBRA, ANDAMIOS, EQUIPO, HERRAMIENTA Y ACARREOS.</t>
  </si>
  <si>
    <t>SUMINISTRO Y COLOCACIÓN DE BOLARDO DE 6" DE DIÁMETRO, COLOR GRIS MARTILLO CON PINTURA ELECTROSTÁTICA, FABRICADO EN TUBO DE ACERO AL CARBÓN CEDULA 30, DE 1.10 M DE LONGITUD (0.75 M VISIBLE Y 0.35 M OCULTO), TAPA SUPERIOR DE PLACA 3/16" C/ESCUDO EN ACERO INOXIDABLE (RECORTE LASER), 3 CALCOMANÍAS COLOR BLANCO REFLEJANTE GRADO DIAMANTE DE 3 CM DE ANCHO, 4 ANILLOS DE HERRERÍA PARA PROTEGER PLACA Y CALCOMANÍAS REFLEJANTES (VER DETALLE EN PROYECTO), CON ANCLAS SOLDADAS DE VARILLA DE 1/2" DE 10 CM PARA SU ANCLAJE, INCLUYE: DADO DE CONCRETO F´C= 150 KG/CM2 HECHO EN OBRA DE 40X40X40 CM, ACARREOS, MATERIALES, MANO DE OBRA, EQUIPO Y HERRAMIENTA.</t>
  </si>
  <si>
    <t>SUMINISTRO Y COLOCACIÓN DE GUÍA PODOTÁCTIL PUNTUAL Y/O AVANCE CON LÍNEAS, PREFABRICADA A BASE DE CONCRETO VIBROPRENSADO, RESISTENCIA DE F´C= 250 KG/CM2, MEDIDAS DE 40 X 40 X 4 CM, COLOR NEGRO 2500, CON SELLADOR ACRILICO LIBRE DE SOLVENTES MATE, JUNTA DE 2 A 3 MM DE ESPESOR COMO MÍNIMO DE SEPARACIÓN, ASENTADO CON MORTERO CEMENTO-ARENA 1:3 DE 2 CM MÍNIMO, INCLUYE: MATERIALES,  ACARREOS, ALMACENAJES, PREPARACIÓN DE LA SUPERFICIE, RECORTES, DESPERDICIOS, AJUSTES, EQUIPO, ASÍ COMO LA LIMPIEZA PARCIAL Y TOTAL AL INICIO Y FINAL DE ESTA ACTIVIDAD, MANO DE OBRA Y HERRAMIENTA.</t>
  </si>
  <si>
    <t>ÁREAS VERDES</t>
  </si>
  <si>
    <t>SUMINISTRO Y COLOCACIÓN DE TIERRA VEGETAL PREPARADA PARA JARDINERÍA, INCLUYE: SUMINISTRO, ACARREO, COLOCACIÓN, MANO DE OBRA, EQUIPO Y HERRAMIENTA.</t>
  </si>
  <si>
    <t>SEÑALAMIENTO VERTICAL</t>
  </si>
  <si>
    <t>SUMINISTRO Y COLOCACIÓN DE SEÑALAMIENTO VERTICAL (RESTRICTIVO, INFORMATIVO O PREVENTIVO) DE 0.61X0.61 M EN LÁMINA GALVANIZADA CALIBRE 16, CON PELÍCULA REFLEJANTE ALTA INTENSIDAD, INCLUYE: HERRAMIENTA, SUMINISTRO Y COLOCACIÓN, POSTE DE PTR GALVANIZADO DE 2"X2" Y CON ALTURA LIBRE DE MÍNIMO 2.50 M DESDE NIVEL DE SUELO A PARTE INFERIOR DEL TABLERO DE LA SEÑAL EN CALIBRE 12, DADO DE CONCRETO DE F´C= 150 KG/CM2 HECHO EN OBRA DE 40X40X80 CM, MATERIALES, MANO DE OBRA, EQUIPO Y HERRAMIENTA.</t>
  </si>
  <si>
    <t>SUMINISTRO Y COLOCACIÓN DE SEÑALAMIENTO VERTICAL SR-37 (DE 60 CM X 20 CM - SENTIDO DEL FLUJO VEHICULAR), EN LÁMINA GALVANIZADA CALIBRE 16, CON PELÍCULA REFLEJANTE ALTA INTENSIDAD, UBICAR EN PARAMENTOS, INCLUYE: HERRAMIENTA, SUMINISTRO Y COLOCACIÓN, MATERIALES, EQUIPO Y MANO DE OBRA.</t>
  </si>
  <si>
    <t>PINTURA DE ESMALTE 100 MARCA COMEX O SIMILAR, SOBRE SUPERFICIES METÁLICAS EN HERRERÍA CERRADA (VENTANAS, PROTECCIONES, CANCELERIA) A DOS MANOS, INCLUYE: PREPARACIÓN DE LA SUPERFICIE, MATERIALES MENORES Y DE CONSUMO, ANDAMIOS, HERRAMIENTAS, LIMPIEZA, MANO DE OBRA A CUALQUIER NIVEL.</t>
  </si>
  <si>
    <t>SUMINISTRO Y COLOCACIÓN DE PASADOR DE PISO CON VARILLA DE REDONDO LISO DE 1/2", BASE Y ANILLOS DE TUBERÍA 3/4" X 10 CM, BASE DE SOLERA DE 3/4" X 1/8", INCLUYE: HERRAMIENTA, SOLDADURA, TUBO DE FO.GA. DE 5/8" DIÁMETRO Y 20 CM LARGO, MATERIALES MENORES, EQUIPO Y MANO DE OBRA.</t>
  </si>
  <si>
    <t>SUMINISTRO Y COLOCACIÓN DE PLACA CONMEMORATIVA DE ESCUELA CON ESTRELLA EN LÁMINA DE ACERO INOXIDABLE CAL. 16, CON MEDIDAS DE 0.60 X 0.40 CM CORTADO CON LÁSER, MODELO RD-PL01 O SIMILAR,  INCLUYE: HERRAMIENTA, ACARREOS, MATERIALES DE FIJACIÓN, EQUIPO Y MANO DE OBRA.</t>
  </si>
  <si>
    <t>SUMINISTRO, HABILITADO Y COLOCACIÓN DE TUBO ESTRUCTURAL, RECTO, EN BASE A PROYECTO, INCLUYE: HERRAMIENTA, INGENIERÍA DE TALLER, CORTES, BISELADOS, SOLDADURA, NIVELACIÓN, ALINEAMIENTO Y PLOMEADO, ANDAMIOS, FONDO PRIMARIO ALQUIDÁLICO ANTICORROSIVO, GRÚA ARTICULADA, CARGA, TRASLADO, DESPERDICIOS, EQUIPO Y MANO DE OBRA.</t>
  </si>
  <si>
    <t>SUMINISTRO Y APLICACIÓN DE LOGO CON PLANTILLA, CON LA LEYENDA DE "n_ñ" CON PINTURA BASE ACEITE DE SECADO RÁPIDO, MATE MARCA COMEX O SIMILAR, MEDIDAS PROMEDIO DE 1.53 M X 1.07 M CONFORME A DETALLE DE PROYECTO, INCLUYE: HERRAMIENTA, LIMPIEZA Y PREPARACIÓN DE LA SUPERFICIE, MATERIALES, EQUIPO Y MANO DE OBRA.</t>
  </si>
  <si>
    <t xml:space="preserve">SUMINISTRO, CONFECCIÓN E INSTALACIÓN DE MEMBRANA PRETENSADA DE FÁBRICA (PRECONTRAINT), MODELO FLEXLIGHT ADVANCED 902 S2 O SIMILAR EN CALIDAD, ESFUERZO MÁXIMO DE 409 KG/M, RESISTENCIA DE 1,734 KG/M, FACTOR DE SEGURIDAD MÍNIMO DE 4.24, COMPUESTA DE TEJIDO DTEX Y MICROFILAMENTOS REVESTIDOS DE FLORURO DE POLIVINILIDENO PVC Y RECUBIERTO CON TRATAMIENTO DE PVDF PLASTIFICADO, CUMPLE CON ISO 9001, ISO 14001, INCLUYE: CARTA GARANTÍA DEL PROVEEDOR DE 15 AÑOS, HERRAMIENTA, MATERIALES, PATRONAJE, ACARREOS, ELEVACIONES, CORTES, DESPERDICIOS, SISTEMA DE FIJACIÓN CON CABLE CATENARIO DE 1/2" TIPO BARRACUDA EIPS 6X19 CON ALMA DE ACERO GALVANIZADO, TERMINAL VACIADA ABIERTA EN UN EXTREMO Y TERMINAL VACIADA CERRADA EN OTRO, AMBAS DE ACERO FORJADO GALVANIZADO EN CALIENTE, VACIADAS CON RESINA Y CUMPLA NORMA ASTM D695, TENSOR QUIJADA - QUIJADA DE 3/4" X 6" EN UN EXTREMO, DE ACERO FORJADO GALVANIZADO EN CALIENTE CON ROSCA UNC., EQUIPO Y MANO DE OBRA CALIFICADA. </t>
  </si>
  <si>
    <t>PISO DE 10 CM DE ESPESOR A BASE DE CONCRETO PREMEZCLADO  F'C= 200 KG/CM2, R.N., T.M.A. 19 MM, EN RAMPA PEATONAL DE 10 CM DE ESPESOR PROMEDIO EN BANQUETAS Y/O ANDADORES CON PENDIENTE MÁXIMA DEL 6%, CON ACABADO ESCOBILLADO, INCLUYE: CIMBRA, DESCIMBRA, COLADO, CURADO, MATERIALES, MANO DE OBRA, EQUIPO Y HERRAMIENTA.</t>
  </si>
  <si>
    <t>TALA, DERRIBO Y RETIRO DE ÁRBOL DE 1.00 A 3.00 M DE ALTURA, INCLUYE: HERRAMIENTA, PAGO DE PERMISOS ANTE PARQUES Y JARDINES, CORTE DE FOLLAJE EN SECCIONES, APILE DE RAMAS Y TRONCOS, EXTRACCIÓN DE TOCÓN, RETIRO DE MATERIALES DE DESECHO FUERA DE LA OBRA A TIRADERO INDICADO POR SUPERVISIÓN, EQUIPO Y MANO DE OBRA.</t>
  </si>
  <si>
    <t>CIMBRA EN CIMENTACIÓN, ACABADO COMÚN, INCLUYE: SUMINISTRO DE MATERIALES, ACARREOS, CORTES, HABILITADO, CIMBRADO, DESCIMBRADO, MANO DE OBRA, LIMPIEZA, EQUIPO Y HERRAMIENTA.</t>
  </si>
  <si>
    <t>MURO DE INGRESO</t>
  </si>
  <si>
    <t>SUMINISTRO, HABILITADO Y MONTAJE DE PLACA DE ACERO A-36  PARA CONEXIONES DE LONARIA, INCLUYE: TRAZO, MATERIALES, CORTES, SOLDADURA, FIJACIÓN, MANO DE OBRA, EQUIPO Y HERRAMIENTA.</t>
  </si>
  <si>
    <t>SUMINISTRO Y PLANTACIÓN DE ÁRBOL FRESNO COMÚN DE MÍNIMO 2.00 M DE ALTURA Y 2" DE DIÁMETRO EN TRONCO, INCLUYE: HERRAMIENTA, EXCAVACIÓN, CAPA  DE TIERRA VEGETAL, AGUA PARA RIEGO, MANO DE OBRA, RIEGO Y CUIDADOS POR 30 DÍAS.</t>
  </si>
  <si>
    <t>A</t>
  </si>
  <si>
    <t>A7</t>
  </si>
  <si>
    <t>APLANADO DE 1.00 CM DE ESPESOR EN MURO CON MORTERO CEMENTO-ARENA 1:3, ACABADO APALILLADO FINO, INCLUYE: HERRAMIENTA, MATERIALES, ACARREOS, DESPERDICIOS, MANO DE OBRA, ANDAMIOS, PLOMEADO, NIVELADO, REGLEADO, RECORTES, EQUIPO Y MANO DE OBRA.</t>
  </si>
  <si>
    <t>CIMBRA EN DADOS DE CIMENTACIÓN, ACABADO COMÚN, INCLUYE: SUMINISTRO DE MATERIALES, ACARREOS, CORTES, HABILITADO, CIMBRADO, DESCIMBRADO, MANO DE OBRA, LIMPIEZA, EQUIPO Y HERRAMIENTA.</t>
  </si>
  <si>
    <t>CIMBRA DE MADERA ACABADO APARENTE CON DUELA, UN SOLO USO, EN MUROS DE CONCRETO ARMADO, A BASE DE TARIMAS DE 1.22 M X 2.44 M, ELABORADOS DE LA SIGUIENTE FORMA: MARCO DE 1.22 M X 2.44 M, CON BARROTE ( DE 2"X4"X8') MÁS DOS REFUERZOS VERTICALES INTERMEDIOS, CARA CUBIERTA A BASE UNA HOJA DE TRIPLAY DE PINO DE SEGUNDA DE 15 MM, HOJA DE 1.22X2.44 M, SOBRE ESA CARA SE COLOCA LA DUELA DE PINO DE PRIMERA DE 1"X4"X8', ESTUFADA, CEPILLADA Y RECTIFICADA PARA TROQUELAR LAS TARIMAS SE UTILIZA  4 REFUERZOS EN FORMA HORIZONTAL DE POLÍN (4"X 4"X10') MÁS BARROTE (2"X4"X10') CADA UNO, POR CADA UNO DE ÉSTOS REFUERZOS SE COLOCAN 2 PLACAS CUÑA DE ACERO PARA SEPARADOR DE CONO (MOÑO) DE CIMBRA, (PARA SUJETAR POLÍN MÁS BARROTE), 2 SEPARADORES DE CONO (MOÑO), APUNTALAMIENTO DE MURO DIAGONAL A BASE DE PUNTAL METÁLICO DE 3.70 M DE ALTURA CEDULA 40, ANDAMIAJES, SUMINISTRO DE MATERIALES, CORTES, HABILITADO, CIMBRADO, CHAFLANES, DESCIMBRA, HERRAMIENTA, EQUIPO Y MANO DE OBRA.</t>
  </si>
  <si>
    <t>PISO DE CONCRETO PREMEZCLADO F'C= 200 KG/CM2 CON AGREGADO INTEGRAL DE GRANO DE MÁRMOL H3 (5 KG POR 1 M2), DE 10 CM DE ESPESOR, ACABADO LAVADO, INCLUYE: HERRAMIENTA, ACARREOS, PREPARACIÓN DE LA SUPERFICIE, NIVELACIÓN, CIMBRADO, DESCIMBRADO,  COLADO, VIBRADO, SUMINISTRO DE MATERIALES, EQUIPO Y MANO DE OBRA.</t>
  </si>
  <si>
    <t>RELLENO EN CEPAS O MESETAS CON MATERIAL PRODUCTO DE LA EXCAVACIÓN, COMPACTADO CON EQUIPO DE IMPACTO AL 95% ± 2 DE SU P.V.S.M., PRUEBA AASHTO ESTANDAR, CBR DEL 5% MÍNIMO, EN CAPAS NO MAYORES DE 20 CM, INCLUYE: HERRAMIENTA, INCORPORACIÓN DE AGUA NECESARIA, ACARREOS, ABUNDAMIENTO, EQUIPO Y MANO DE OBRA.</t>
  </si>
  <si>
    <t>SUMINISTRO Y COLOCACIÓN DE CERRADURA MOD AS-3000 IF O SIMILAR EN CALIDAD DE 3 BULONES DE ACERO, FUNCIÓN IZQUIERDA, ACABADO NEGRO, INCLUYE: HERRAMIENTA, ACARREOS, SOLDADURA, FIJACIÓN, MATERIALES MENORES, EQUIPO Y MANO DE OBRA.</t>
  </si>
  <si>
    <t>FABRICACIÓN Y COLOCACIÓN DE PORTÓN DE HERRERÍA FABRICADA CON 2 FIJOS VERTICALES EN LOS EXTREMOS DEL PORTÓN DE PTR DE 6" X 4" CAL 1/4",  EMPOTRADAS A MURO CON ÁNGULO DE 2 1/2" X 2 1/2" X 3/16", PUERTAS CON MARCO DE PTR DE 4" X 2", CON REFUERZOS VERTICALES A BASE DE PTR DE 2" X 2" CAL. 12, BASE SUPERIOR PARA SOPORTAR PUERTAS A BASE DE PLACA DE 1/2" DE 4" X 2" PARA FIJACIÓN DE TEJUELOS Y CARTABÓN DE 6"X6" Y BASE INFERIOR A BASE DE PTR DE 4" X 2" CAL. 11 PARA FIJACIÓN DE TEJUELOS, INCLUYE: HERRAMIENTA, BIBEL GRANDE D70, TEJUELOS, FLETES Y MANIOBRAS, ACARREOS, CORTES, DESPERDICIOS, FIJACIÓN, SOLDADURAS, PLOMEO, PRIMARIO ANTICORROSIVO, MATERIALES MENORES, EQUIPO Y MANO DE OBRA.</t>
  </si>
  <si>
    <t>SUMINISTRO Y COLOCACIÓN DE LETRERO CON LA LEYENDA DE "Preescolar José Rolón Alcaraz" EN ALTO RELIEVE CON ELEMENTOS INDIVIDUALES, CORTADOS CON LÁSER, FABRICADOS EN PLACA 3/16" (4.7 MM) #304 A1 DE ACERO INOXIDABLE,PINTURA DE ESMALT ACRÍLICO DE COMEX COLOR NEGRO M ATE, PROTECCIÓN CON RECUBRIMIENTO DE BARNIZ TRANSPARENTE DE POLIURETANO, PREPARACIÓN DE ANCLAS DE 15 CM FABRICADAS CON SÓLIDO INOX 1/4" PARA SER FIJADAS A MURO, CON 5 CM DE SEPARACIÓN CON ADHESIVO EPÓXICO ANCHORFIX COLOR GRIS, FUENTE TIPO ISIDORA BOLD, H= 15 CM, INCLUYE: HERRAMIENTA, ACARREOS, DESPERDICIOS, MATERIALES, COLOCACIÓN, BARRENOS, EQUIPO Y MANO DE OBRA.</t>
  </si>
  <si>
    <t>BOQUILLA DE 15 A 25 CM DE ANCHO, CON MORTERO CEMENTO ARENA PROPORCIÓN 1:3, TERMINADO PULIDO Y/O APALILLADO, EN APERTURA DE VANOS DE PUERTAS, VENTANAS Y/O PRETILES, INCLUYE: HERRAMIENTA, SUMINISTRO, ACABADO, EQUIPO Y MANO DE OBRA.</t>
  </si>
  <si>
    <t>BOQUILLA DE 25 A 30 CM DE ANCHO, CON MORTERO CEMENTO ARENA PROPORCIÓN 1:3, TERMINADO PULIDO Y/O APALILLADO, EN APERTURA DE VANOS DE PUERTAS, VENTANAS Y/O PRETILES, INCLUYE: HERRAMIENTA, SUMINISTRO, ACABADO, EQUIPO Y MANO DE OBRA.</t>
  </si>
  <si>
    <t>CERCADO PERIMETRAL</t>
  </si>
  <si>
    <t xml:space="preserve">MAMPOSTERÍA DE PIEDRA BRAZA ASENTADA CON MORTERO CEMENTO-ARENA 1:3, ACABADO APARENTE A DOS CARAS, DE 0.00 A 3.00 M DE ALTURA, INCLUYE: SELECCIÓN DE PIEDRA, MATERIALES, DESPERDICIOS, MANO DE OBRA, HERRAMIENTA, ANDAMIOS, EQUIPO Y ACARREOS. </t>
  </si>
  <si>
    <t>CALAVEREADO EN JUNTA DE MAMPOSTERÍA EXISTENTE A BASE DE MORTERO CEMENTO-ARENA PROPORCIÓN 1:3, INCLUYE: MATERIALES, MANO DE OBRA, EQUIPO Y HERRAMIENTA.</t>
  </si>
  <si>
    <t>SUMINISTRO Y APLICACIÓN DE PINTURA DE ESMALTE 100 MATE COMEX O SIMILAR, COLOR BLANCO Y/O NEGRO, EN ESTRUCTURAS METÁLICAS, INCLUYE: APLICACIÓN DE RECUBRIMIENTO A 4 MILÉSIMAS DE ESPESOR, MATERIALES, MANO DE OBRA, EQUIPO Y HERRAMIENTA.</t>
  </si>
  <si>
    <t xml:space="preserve">CIMENTACIÓN DE PIEDRA BRAZA ACOMODADA, ASENTADA CON MORTERO CEMENTO-ARENA 1:3, INCLUYE: SELECCIÓN DE PIEDRA, MATERIALES, DESPERDICIOS, MANO DE OBRA, HERRAMIENTA, EQUIPO Y ACARREOS. </t>
  </si>
  <si>
    <t>MURO</t>
  </si>
  <si>
    <t>MURO DE TABIQUE DE BARRO RECOCIDO DE 07X14X28 CM A SOGA, ASENTADO CON MORTERO CEMENTO-ARENA 1:3, ACABADO COMÚN, INCLUYE: TRAZO, NIVELACIÓN, PLOMEO, MATERIALES, DESPERDICIOS, MANO DE OBRA, HERRAMIENTA, ANDAMIOS, EQUIPO Y ACARREOS.</t>
  </si>
  <si>
    <t>FILETES Y BOLEADOS, HECHOS CON MORTERO CEMENTO-ARENA EN PROPORCIÓN 1:3, TANTO INCLINADOS COMO VERTICALES A TIRO DE HILO Y ESCUADRA, INCLUYE: DESPERDICIOS, ANDAMIOS, ACARREO DE MATERIALES AL SITIO DE SU UTILIZACIÓN, A CUALQUIER NIVEL, EQUIPO Y MANO DE OBRA.</t>
  </si>
  <si>
    <t>SUMINISTRO Y COLOCACIÓN DE PLACA DE POLIESTIRENO DE 14 CM DE ANCHO Y 3/4" DE ESPESOR, EN JUNTA CONSTRUCTIVA DE MURO, INCLUYE: HERRAMIENTA, CHAFLÁN, MATERIALES, CORTES, AJUSTES, FIJACIÓN, FLETES, ACARREOS, DESPERDICIOS Y MANO DE OBRA.</t>
  </si>
  <si>
    <t>ASTA BANDERA</t>
  </si>
  <si>
    <t>ALBAÑILERÍA</t>
  </si>
  <si>
    <t>MURO DE TABIQUE COMÚN DE 11X14X28 CM A SOGA, ASENTADO CON MORTERO CEMENTO-ARENA 1:3, ACABADO COMÚN, INCLUYE: TRAZO, NIVELACIÓN, PLOMEO, MATERIALES, DESPERDICIOS, MANO DE OBRA, HERRAMIENTA, ANDAMIOS, EQUIPO Y ACARREOS.</t>
  </si>
  <si>
    <t>BOQUILLA DE 15 A 20 CM DE ANCHO, CON MORTERO CEMENTO ARENA PROPORCIÓN 1:3, TERMINADO APALILLADO, INCLUYE: MATERIALES, ACARREOS, DESPERDICIOS, MANO DE OBRA, PLOMEADO, NIVELADO, REGLEADO, RECORTES, MANO DE OBRA, EQUIPO Y HERRAMIENTA.</t>
  </si>
  <si>
    <t>SUMINISTRO, MONTAJE Y COLOCACIÓN DE ASTA BANDERA, CONSISTE EN UN PERFIL OC DE 3" X 1.50 M, ADOSADO A UN PERFIL OC DE 2 1/2" X 1.50 M Y OTRO MÁS ADOSADO EN LA PUNTA DE 2" X 1.50 M DE LARGO, TODO EN CÉDULA 40, INCLUYE: HERRAMIENTA, 2 ABRAZADERAS DE "U" A BASE DE LÁMINA CAL. 3/16" CON 8,125 MM DE DESARROLLO TOTAL Y 100 MM DE ANCHO, ANCLAS DE LÁMINA CON CORTE DE 50 MM, ABIERTO A 45°, FIJACIÓN DE ANCLAS A CASTILLO, SOLDADURAS, CORTES, DESPERDICIOS, NIVELACIÓN, FONDO PRIMARIO ALQUIDALICO ANTICORROSIVO, MATERIALES, EQUIPO Y MANO DE OBRA.</t>
  </si>
  <si>
    <t>APLANADO DE 2 CM DE ESPESOR  EN MURO CON MORTERO CEMENTO-ARENA 1:3, ACABADO APALILLADO FINO, INCLUYE: MATERIALES, ACARREOS, DESPERDICIOS, MANO DE OBRA, PLOMEADO, NIVELADO, REGLEADO, RECORTES, MANO DE OBRA, EQUIPO Y HERRAMIENTA.</t>
  </si>
  <si>
    <t>SUMINISTRO Y COLOCACIÓN DE PASADOR DE TUBO C-40 DE 2" X 50 CM, CON PALANCA Y ANILLOS CON SOLERA DE 2" X 1/4", INCLUYE: HERRAMIENTA, ACARREOS, SOLDADURA, FIJACIÓN, MATERIALES MENORES, EQUIPO Y MANO DE OBRA.</t>
  </si>
  <si>
    <t>FABRICACIÓN Y COLOCACIÓN DE PORTÓN DE HERRERÍA FABRICADA CON 2 FIJOS VERTICALES EN LOS EXTREMOS DEL PORTÓN DE PTR DE 6" X 4" CAL 1/4",  EMPOTRADAS A MURO CON ÁNGULO DE 2 1/2" X 2 1/2" X 3/16", PUERTAS CON MARCO DE PTR DE 4" X 3" COLOR BLANCO, CON REFUERZOS VERTICALES A BASE DE PTR DE 2" X 2" CAL. 12, BASE SUPERIOR PARA SOPORTAR PUERTAS A BASE DE PLACA DE 1/2" DE 4" X 2" PARA FIJACIÓN DE TEJUELOS Y CARTABÓN DE 6"X6" Y BASE INFERIOR A BASE DE PTR DE 4" X 3" COLOR BLANCO, PARA FIJACIÓN DE TEJUELOS, TOPE DE SOLERA DE 1" INCLUYE: HERRAMIENTA, BIBEL GRANDE D70, TEJUELOS, FLETES Y MANIOBRAS, ACARREOS, CORTES, DESPERDICIOS, FIJACIÓN, SOLDADURAS, PLOMEO, PRIMARIO ANTICORROSIVO, MATERIALES MENORES, EQUIPO Y MANO DE OBRA.</t>
  </si>
  <si>
    <t>CUBIERTA METÁLICA PERGOLADA</t>
  </si>
  <si>
    <t>SUMINISTRO Y APLICACIÓN DE PINTURA DE ESMALTE 100 MATE COMEX O SIMILAR, CUALQUIER COLOR, EN ESTRUCTURAS METÁLICAS, INCLUYE: APLICACIÓN DE RECUBRIMIENTO A 4 MILÉSIMAS DE ESPESOR, MATERIALES, MANO DE OBRA, EQUIPO Y HERRAMIENTA.</t>
  </si>
  <si>
    <t>ÁREA DE JUEGOS INFANTILES</t>
  </si>
  <si>
    <t>PISO AMORTIGUANTE</t>
  </si>
  <si>
    <t>FIRME DE 8 CM DE ESPESOR DE CONCRETO PREMEZCLADO F´C= 150 KG/CM2, ACABADO COMÚN, INCLUYE: CIMBRA, DESCIMBRA, COLADO, CURADO, SUMINISTRO DE MATERIALES, DESPERDICIOS Y  MANO DE OBRA, EQUIPO Y HERRAMIENTA.</t>
  </si>
  <si>
    <t>SUMINISTRO Y COLOCACIÓN DE PISO AMORTIGUANTE VACIADO EN SITIO RESISTENTE A LA ABRASIÓN, IMPERMEABLE,  RESISTENTE AL INTEMPERISMO,  ANTIDERRAPANTE SIN JUNTAS CONSTRUCTIVAS, COLOR DE ACUERDO A PROYECTO DE 3 CM DE ESPESOR, BICAPA CON CUBIERTA SUPERFICIAL DE EDPM AL 50%, INCLUYE: HERRAMIENTA,  PEGAMENTO PARA LIGA DE CAPAS, MATERIALES DE FIJACIÓN,  DESPERDICIOS, FLETES, ACARREOS, EQUIPO Y MANO DE OBRA.</t>
  </si>
  <si>
    <t>SUMINISTRO Y APLICACIÓN DE ACRÍLICO SURFACER, NEUTRAL CONCENTRADO Y PIGMENTO, EMULSIÓN 100 % ACRÍLICA, CON DISEÑO DE CURVATURAS Y PICTOGRAMAS CONFORME INDICA PLANO DE PROYECTO, INCLUYE: HERRAMIENTA, DISEÑO DE FIGURAS, TRAZO A DETALLE, MATERIALES, ARENA SÍLICA, EQUIPO Y MANO DE OBRA.</t>
  </si>
  <si>
    <t>SUMINISTRO Y COLOCACIÓN DE DADO DE CONCRETO PARA ANCLAJE DE ESTRUCTURA DE PORTERÍA, A BASE DE CONCRETO HECHO EN OBRA F’C= 200 KG/CM2, T.M.A. 19 MM., CON ARMADO DE 1 VARILLA DEL #4 @ESQUINA Y ESTRIBOS DEL #3 @20 CM, MEDIDAS DE 0.40 X 0.40 X 0.90 M, INCLUYE: HERRAMIENTA, CIMBRA, HABILITADO DE ACERO, ACARREOS, MATERIALES, EQUIPO Y MANO DE OBRA.</t>
  </si>
  <si>
    <t>SUMINISTRO E INSTALACIÓN DE ESTRUCTURA TIPO PORTERÍA INFANTIL CON EXTENSIONES PARA SOPORTAR TABLERO DE BASQUETBOL, FABRICADA A BASE DE TUBO METÁLICO DE 2" CÉDULA 40, MEDIDAS DE 2.57 M DE ALTO POR 1.98 M DE ANCHO X 1.32 M DE FONDO, EL TABLERO SERÁ FABRICADO  A BASE DE BASTIDOR DE METAL Y CARAS DE ACRÍLICO CON MEDIDAS DE 0.95 X 0.90 M, EL ARO PROFESIONAL CON UNA ALTURA DE 1.81 M A PARTIR DEL PISO TERMINADO, ABATIBLE CON RED DE USO RUDO, MEDIDAS DE ACUERDO A DETALLES DE PROYECTO, INCLUYE: MATERIALES, TRABAJOS EN TALLER, TUBERÍA CON PRIMARIO ANTICORROSIVO Y TERMINADO ESMALTE 100 MATE, TRASLADOS Y ACARREOS A OBRA, CONSIDERANDO LOS DETALLES DEL PLANO PARA SU FORJADO Y ANCLAJE, MANO DE OBRA, EQUIPO Y HERRAMIENTA.</t>
  </si>
  <si>
    <t>SUMINISTRO Y PLANTACIÓN DE PLANTA LAVANDA (AVANDULA ANGUSTIFOLIA) DE 12 CM DE LARGO PROMEDIO, INCLUYE:  EXCAVACIÓN, CAPA  DE TIERRA VEGETAL, AGUA PARA RIEGO, HERRAMIENTA, MANO DE OBRA, RIEGO Y CUIDADOS POR 30 DÍAS.</t>
  </si>
  <si>
    <t>SUMINISTRO Y COLOCACIÓN  DE MÓDULO DE JUEGO TIPO "MONSTRIKS", MODELO EOS-121 O SIMILAR EN CALIDAD, MEDIDAS: 6.10 X 3.15 X 2.70 M, INCLUYE: HERRAMIENTA, MATERIALES, ACARREOS, FIJACIÓN, EQUIPO Y MANO DE OBRA.</t>
  </si>
  <si>
    <t>DESMONTAJE Y RETIRO DE ASTA BANDERA, CON RECUPERACIÓN, A BASE DE TUBO DE ACERO DE 4” A 6” DE DIÁMETRO, CON UNA ALTURA PROMEDIO DE 10 M, INCLUYE: HERRAMIENTA, DEMOLICIÓN DE CONCRETO DONDE SE ENCUENTRAN ANCLADA LA ASTA BANDERA, ACARREO A LUGAR INDICADO POR SUPERVISIÓN PARA SU POSTERIOR RETIRO FUERA DE LA OBRA, EQUIPO Y MANO DE OBRA.</t>
  </si>
  <si>
    <t>DEMOLICIÓN POR MEDIOS MECÁNICOS DE ELEMENTOS ESTRUCTURALES DE CONCRETO ARMADO, INCLUYE: HERRAMIENTA, CORTE DE ACERO, ACARREO DEL MATERIAL A BANCO DE OBRA PARA SU POSTERIOR RETIRO Y LIMPIEZA DEL ÁREA DE LOS TRABAJOS, VOLUMEN MEDIDO E SECCIONES, ABUNDAMIENTO, EQUIPO Y MANO DE OBRA.</t>
  </si>
  <si>
    <t>DESMANTELAMIENTO CON RECUPERACIÓN DE MALLA CICLÓN EXISTENTE CON POSTES VERTICALES Y HORIZONTALES, INCLUYE: HERRAMIENTA, DESMONTAJE DE PUERTAS, DEMOLICIÓN DE ANCLAJES DE CONCRETO, ACARREO Y APILE DE MATERIAL A BODEGA DONDE INDIQUE SUPERVISIÓN DENTRO Y FUERA DE LA OBRA, EQUIPO Y MANO DE OBRA.</t>
  </si>
  <si>
    <t>TALA, DERRIBO Y RETIRO DE ÁRBOL DE 3.00 A 6.00 M DE ALTURA, INCLUYE: HERRAMIENTA, PAGO DE PERMISOS ANTE PARQUES Y JARDINES, CORTE DE FOLLAJE EN SECCIONES, APILE DE RAMAS Y TRONCOS, EXTRACCIÓN DE TOCÓN, RETIRO DE MATERIALES DE DESECHO FUERA DE LA OBRA A TIRADERO INDICADO POR SUPERVISIÓN, EQUIPO Y MANO DE OBRA.</t>
  </si>
  <si>
    <t>TALA, DERRIBO Y RETIRO DE ÁRBOL DE 6.00 A 9.00 M DE ALTURA, INCLUYE: HERRAMIENTA, PAGO DE PERMISOS ANTE PARQUES Y JARDINES, CORTE DE FOLLAJE EN SECCIONES, APILE DE RAMAS Y TRONCOS, EXTRACCIÓN DE TOCÓN, RETIRO DE MATERIALES DE DESECHO FUERA DE LA OBRA A TIRADERO INDICADO POR SUPERVISIÓN, EQUIPO Y MANO DE OBRA.</t>
  </si>
  <si>
    <t>RETIRO DE MALLA SOMBRA CON RECUPERACIÓN, SOBRE ESTRUCTURA DE ACERO, INCLUYE: ANDAMIOS, HERRAMIENTA MENOR, MANO DE OBRA, ACARREO AL LUGAR INDICADO POR SUPERVISIÓN.</t>
  </si>
  <si>
    <t>DESMONTAJE Y RETIRO DE PORTÓN DE INGRESO, MEDIDAS DE 3.00 X 1.85 M, A BASE DE MARCOS DE PTR DE 2”, VERTICALES DE PTR DE 2" X 1" Y REFUERZOS DE PTR DE 2" X 1", CON RECUPERACIÓN, INCLUYE: HERRAMIENTA, DEMOLICIÓN DE CONCRETO DONDE SE ENCUENTRAN AHOGADAS LAS ANCLAS, ACARREOS DENTRO Y FUERA DE LA OBRA A LUGAR AUTORIZADO POR SUPERVISOR, EQUIPO Y MANO DE OBRA.</t>
  </si>
  <si>
    <t>DESMONTAJE Y RETIRO DE JUEGO INFANTIL "RESBALADILLA" CON DIMENSIONES DE 2.55  M DE LARGO, 0.50 M DE ANCHO Y 1.85 M DE ALTURA A BASE DE PLÁSTICO Y HERRERÍA, CON RECUPERACIÓN, INCLUYE: HERRAMIENTA, DEMOLICIÓN DE DADOS DE CONCRETO, ACARREOS HACÍA ALMACÉN DE LA OBRA Y POSTERIOR RETIRO FUERA DE LA OBRA DONDE INDIQUE SUPERVISOR, EQUIPO Y MANO DE OBRA.</t>
  </si>
  <si>
    <t>DESMONTAJE Y RETIRO DE JUEGO INFANTIL "RESBALADILLA" CON DIMENSIONES DE 3.00 M DE LARGO, 0.50 M DE ANCHO Y 1.70 M DE ALTURA A BASE DE HERRERÍA, CON RECUPERACIÓN, INCLUYE: HERRAMIENTA, DEMOLICIÓN DE DADOS DE CONCRETO, ACARREOS HACÍA ALMACÉN DE LA OBRA Y POSTERIOR RETIRO FUERA DE LA OBRA DONDE INDIQUE SUPERVISOR, EQUIPO Y MANO DE OBRA.</t>
  </si>
  <si>
    <t>MURO DE BLOCK DE JALCRETO DE 11X14X28 CM A SOGA, ASENTADO CON MORTERO CEMENTO-ARENA 1:3, ACABADO COMÚN, INCLUYE: TRAZO, NIVELACIÓN, PLOMEO, MATERIALES, DESPERDICIOS, MANO DE OBRA, HERRAMIENTA, ANDAMIOS, EQUIPO Y ACARREOS.</t>
  </si>
  <si>
    <t>A1</t>
  </si>
  <si>
    <t>A2</t>
  </si>
  <si>
    <t>A2.1</t>
  </si>
  <si>
    <t>A2.2</t>
  </si>
  <si>
    <t>A2.3</t>
  </si>
  <si>
    <t>A3</t>
  </si>
  <si>
    <t>A3.1</t>
  </si>
  <si>
    <t>A3.2</t>
  </si>
  <si>
    <t>A3.3</t>
  </si>
  <si>
    <t>A3.4</t>
  </si>
  <si>
    <t>A3.5</t>
  </si>
  <si>
    <t>A3.6</t>
  </si>
  <si>
    <t>A3.7</t>
  </si>
  <si>
    <t>A3.8</t>
  </si>
  <si>
    <t>A4</t>
  </si>
  <si>
    <t>A4.1</t>
  </si>
  <si>
    <t>A4.3</t>
  </si>
  <si>
    <t>A5</t>
  </si>
  <si>
    <t>A5.1</t>
  </si>
  <si>
    <t>A5.2</t>
  </si>
  <si>
    <t>A5.3</t>
  </si>
  <si>
    <t>A5.4</t>
  </si>
  <si>
    <t>A6</t>
  </si>
  <si>
    <t>A6.1</t>
  </si>
  <si>
    <t>A6.2</t>
  </si>
  <si>
    <t>A6.3</t>
  </si>
  <si>
    <t>A7.1</t>
  </si>
  <si>
    <t>A7.2</t>
  </si>
  <si>
    <t>A7.3</t>
  </si>
  <si>
    <t>A8</t>
  </si>
  <si>
    <t>A8.1</t>
  </si>
  <si>
    <t>A8.2</t>
  </si>
  <si>
    <t>A8.3</t>
  </si>
  <si>
    <t>A9</t>
  </si>
  <si>
    <t>A9.1</t>
  </si>
  <si>
    <t>A9.2</t>
  </si>
  <si>
    <t>A10</t>
  </si>
  <si>
    <t>PATIO CÍVICO</t>
  </si>
  <si>
    <t>BALIZAMIENTO</t>
  </si>
  <si>
    <t>A6.4</t>
  </si>
  <si>
    <t>A6.5</t>
  </si>
  <si>
    <t>A8.4</t>
  </si>
  <si>
    <t>A8.5</t>
  </si>
  <si>
    <t>A9.3</t>
  </si>
  <si>
    <t>A10.1</t>
  </si>
  <si>
    <t>A10.2</t>
  </si>
  <si>
    <t>A11</t>
  </si>
  <si>
    <t>B</t>
  </si>
  <si>
    <t>B1</t>
  </si>
  <si>
    <t>PRELIMINARES</t>
  </si>
  <si>
    <t xml:space="preserve">DEMOLICIÓN POR MEDIOS MECÁNICOS DE PAVIMENTO DE ADOQUÍN DE 8 A 10 CM DE ESPESOR, SIN RECUPERACIÓN, INCLUYE: HERRAMIENTA, ACARREO A BANCO DE OBRA PARA SU POSTERIOR RETIRO, VOLUMEN MEDIDO EN SECCIONES, ABUNDAMIENTO, EQUIPO Y MANO DE OBRA. </t>
  </si>
  <si>
    <t>B2</t>
  </si>
  <si>
    <t>BANQUETAS, CRUCES PEATONALES Y ACCESIBILIDAD UNIVERSAL</t>
  </si>
  <si>
    <t>B2.1</t>
  </si>
  <si>
    <t>BANQUETAS</t>
  </si>
  <si>
    <t>GUARNICIÓN TIPO "I" EN SECCIÓN 15X35 CM DE ALTURA A BASE DE CONCRETO PREMEZCLADO F'C= 250 KG/CM2, T.M.A. 19 MM, R.N., ACABADO APARENTE, INCLUYE: CIMBRA, DESCIMBRA, COLADO, MATERIALES, CURADO, DESPERDICIOS, MANO DE OBRA, EQUIPO Y HERRAMIENTA.</t>
  </si>
  <si>
    <t>CENEFA DE 10 CM DE ESPESOR DE CONCRETO PREMEZCLADO F´C= 200 KG/CM2, R. N., T.M.A. 19 MM, TIRO DIRECTO, COLOR NEGRO INTEGRADO AL 4%, ACABADO ESTAMPADO TIPO PIEL DE ELEFANTE, INCLUYE: CIMBRA, DESCIMBRA, COLADO, DESMOLDANTE, BARNIZ, CURADO, MATERIALES, ACARREOS, DESPERDICIOS, MANO DE OBRA, EQUIPO Y HERRAMIENTA.</t>
  </si>
  <si>
    <t>BANQUETA DE 10 CM DE ESPESOR DE CONCRETO PREMEZCLADO F'C= 200  KG/CM2., R.N., T.M.A. 19 MM, CON ACABADO ESCOBILLADO, INCLUYE: CIMBRA, DESCIMBRA, COLADO, CURADO, MATERIALES, ACARREOS, DESPERDICIOS,  MANO DE OBRA, EQUIPO Y HERRAMIENTA.</t>
  </si>
  <si>
    <t>B2.2</t>
  </si>
  <si>
    <t>SUMINISTRO Y COLOCACIÓN DE SEÑALAMIENTO VERTICAL SR-37 (DE 61 CM X 20 CM - SENTIDO DEL FLUJO VEHICULAR), EN LÁMINA GALVANIZADA CALIBRE 16, CON PELÍCULA REFLEJANTE ALTA INTENSIDAD, UBICAR EN PARAMENTOS, INCLUYE: HERRAMIENTA, SUMINISTRO Y COLOCACIÓN, MATERIALES, EQUIPO Y MANO DE OBRA.</t>
  </si>
  <si>
    <t>B3</t>
  </si>
  <si>
    <t>MURO DE MAMPOSTERÍA PERIMETRAL</t>
  </si>
  <si>
    <t>B3.1</t>
  </si>
  <si>
    <t>B3.2</t>
  </si>
  <si>
    <t>MAMPOSTERÍA</t>
  </si>
  <si>
    <t>CIMIENTO DE MAMPOSTERÍA DE PIEDRA BRAZA, ASENTADA CON MORTERO CEMENTO-ARENA  EN PROPORCIÓN 1:3, INCLUYE: MATERIALES, DESPERDICIOS, HERRAMIENTAS, LIMPIEZA, MANO DE OBRA Y ACARREO DE MATERIALES AL SITIO DE SU UTILIZACIÓN.</t>
  </si>
  <si>
    <t>REPISÓN SOBRE MURO DE MAMPOSTERÍA, A BASE DE CONCRETO HECHO EN OBRA F'C= 150 KG/CM2, T.M.A. 19 MM, CON SECCIÓN DE 50 CM X 10 CM DE ESPESOR, CON CHAFLÁN DE 1" EN LOS EXTREMOS, ARMADO CON MALLA ELECTROSOLDADA 6-6/10-10, INCLUYE: HERRAMIENTA, CIMBRA, DESPERDICIOS, COLADO, VIBRADO, DESCIMBRA, CURADO, EQUIPO Y MANO DE OBRA.</t>
  </si>
  <si>
    <t>B4</t>
  </si>
  <si>
    <t>CONSTRUCCIÓN Y REHABILITACIÓN DE MUROS COLINDANTES</t>
  </si>
  <si>
    <t>B4.1</t>
  </si>
  <si>
    <t>B4.2</t>
  </si>
  <si>
    <t>B4.3</t>
  </si>
  <si>
    <t>MURO DE BLOCK DE JALCRETO SÓLIDO, DE 14 CM DE ESPESOR PROMEDIO, A SOGA, CON BLOCK 11 X 14 X 28 CM, ACABADO COMÚN, ASENTADO CON MORTERO CEMENTO-ARENA EN PROPORCIÓN 1:3, INCLUYE: TRAZO, NIVELACIÓN, PLOMEO, ANDAMIOS, MATERIALES, DESPERDICIOS, MANO DE OBRA, LIMPIEZA, ACARREO DE MATERIALES AL SITIO DE SU UTILIZACIÓN A CUALQUIER ALTURA Y HERRAMIENTA.</t>
  </si>
  <si>
    <t>APLANADO DE 2.00 CM DE ESPESOR EN MURO CON MORTERO CEMENTO-ARENA 1:4, ACABADO APALILLADO FINO, INCLUYE: HERRAMIENTA, MATERIALES, ACARREOS, DESPERDICIOS, MANO DE OBRA, ANDAMIOS, PLOMEADO, NIVELADO, REGLEADO, RECORTES, EQUIPO Y MANO DE OBRA.</t>
  </si>
  <si>
    <t>BOQUILLA DE 15 A 20 CM DE ANCHO, CON MORTERO CEMENTO ARENA PROPORCIÓN 1:3, TERMINADO PULIDO Y/O APALILLADO, EN APERTURA DE VANOS DE PUERTAS, VENTANAS Y/O PRETILES, INCLUYE: HERRAMIENTA, SUMINISTRO, ACABADO, EQUIPO Y MANO DE OBRA.</t>
  </si>
  <si>
    <t>B5</t>
  </si>
  <si>
    <t>ANDADORES Y ÁREAS DE DESCANSO</t>
  </si>
  <si>
    <t>B5.1</t>
  </si>
  <si>
    <t>B5.2</t>
  </si>
  <si>
    <t>GUARNICIÓN TIPO "I" EN SECCIÓN 15X35 CM DE ALTURA A BASE DE CONCRETO PREMEZCLADO F'C= 250 KG/CM2, T.M.A. 19 MM, R.N., ACABADO PULIDO, INCLUYE: CIMBRA, DESCIMBRA, COLADO, MATERIALES, CURADO, DESPERDICIOS, MANO DE OBRA, EQUIPO Y HERRAMIENTA.</t>
  </si>
  <si>
    <t>PISO DE 10 CM DE ESPESOR A BASE DE CONCRETO PREMEZCLADO  F'C= 200 KG/CM2, T.MA. 19 MM, ACABADO ESCOBILLADO, INCLUYE: HERRAMIENTA, SUMINISTRO DE MATERIALES, CURADO, DESPERDICIOS, ACARREOS, REGLEADO, ACABADO, CIMBRA EN FRONTERAS, DESCIMBRA, COLADO, REMATES, MUESTREADO, EQUIPO Y MANO DE OBRA.</t>
  </si>
  <si>
    <t>CALAFATEO DE JUNTAS DE DILATACIÓN EN PAVIMENTOS DE CONCRETO HIDRÁULICO DE 13 MM X 17 MM, CON BACKER-ROD DE 13 MM DE DIÁMETRO (CINTILLA DE POLIURETANO) Y SELLADOR PARA JUNTAS SUPERSEAL P TIPO FESTER O SIMILAR, INCLUYE: HERRAMIENTA, LIMPIEZA DE LA JUNTA, ENSANCHE  CON CORTADORA HASTA 13 MM, MATERIAL, DESPERDICIOS, EQUIPO Y MANO DE OBRA.</t>
  </si>
  <si>
    <t>B5.3</t>
  </si>
  <si>
    <t>SUMINISTRO Y COLOCACIÓN DE BANCA RECTANGULAR DE PTR DE 1.50 M X 0.60 M X 0.950 M, MODELO RD-312B O SIMILAR, COLOR GRIS / BLANCO / NEGRO EN UNA SOLA PIEZA, INCLUYE: HERRAMIENTA, 4 DADOS DE CONCRETO HECHO EN OBRA F´C= 150 KG/CM2 DE 0.20X0.20X0.25 M, CIMBRA, DESCIMBRA, ACARREOS, MATERIALES, EQUIPO Y MANO DE OBRA.</t>
  </si>
  <si>
    <t>SUMINISTRO Y COLOCACIÓN  DE MESA DE PÍCNIC CUADRANGULAR, MODELO RD-319 O SIMILAR EN CALIDAD, MEDIDAS: 1.80 X 1.80 X 0.80 M, INCLUYE: HERRAMIENTA, MATERIALES, ACARREOS, FIJACIÓN A DADO DE CONCRETO, EQUIPO Y MANO DE OBRA.</t>
  </si>
  <si>
    <t>B6</t>
  </si>
  <si>
    <t>ÁREA DE EJERCITADORES Y CALISTENIA</t>
  </si>
  <si>
    <t>B6.1</t>
  </si>
  <si>
    <t>B6.2</t>
  </si>
  <si>
    <t>PISO DE CONCRETO</t>
  </si>
  <si>
    <t>GUARNICIÓN TIPO "I" EN SECCIÓN 15 X 30 CM DE ALTURA A BASE DE CONCRETO PREMEZCLADO F'C= 200 KG/CM2., T.M.A. 19 MM., R.N., CON COLOR INTEGRAL NEGRO AL 4%, ACABADO COMÚN EN COSTADOS Y PULIDO EN CORONA, INCLUYE: HERRAMIENTA, CIMBRA, DESCIMBRA, COLADO, CURADO, MATERIALES, EQUIPO Y MANO DE OBRA.</t>
  </si>
  <si>
    <t>PISO DE 10 CM DE ESPESOR A BASE DE CONCRETO PREMEZCLADO  F'C= 200 KG/CM2, T.MA. 19 MM, CON COLOR INTEGRAL AZUL (PBIC0012 FLORIDA) AL 4%,  ACABADO PULIDO, INCLUYE: HERRAMIENTA, SUMINISTRO DE MATERIALES, CURADO, DESPERDICIOS, ACARREOS, REGLEADO, ACABADO, CIMBRA EN FRONTERAS, DESCIMBRA, COLADO, REMATES, MUESTREADO, EQUIPO Y MANO DE OBRA.</t>
  </si>
  <si>
    <t>B6.3</t>
  </si>
  <si>
    <t>SUMINISTRO Y COLOCACIÓN  DE MÓDULO DE EJERCICIO TIPO "CONJUNTO DE EJERCICIO", MODELO CPD-113 O SIMILAR EN CALIDAD, MEDIDAS: 250 X 431 X 447 CM, INCLUYE: HERRAMIENTA, MATERIALES, ACARREOS, FIJACIÓN, EQUIPO Y MANO DE OBRA.</t>
  </si>
  <si>
    <t>SUMINISTRO Y COLOCACIÓN  DE MÓDULO DE CALISTENIA TIPO "COMBINATION FITNESS 4", MODELO RD-704 O SIMILAR EN CALIDAD, MEDIDAS: 360 X 300 X 240 CM, INCLUYE: HERRAMIENTA, MATERIALES, ACARREOS, FIJACIÓN, EQUIPO Y MANO DE OBRA.</t>
  </si>
  <si>
    <t>B7</t>
  </si>
  <si>
    <t>B7.1</t>
  </si>
  <si>
    <t>B7.2</t>
  </si>
  <si>
    <t>GUARNICIÓN TIPO "I" EN SECCIÓN 30 X 30 CM DE ALTURA A BASE DE CONCRETO PREMEZCLADO F'C= 200 KG/CM2., T.M.A. 19 MM., R.N., CON COLOR INTEGRAL VERDE (PBIC0011 MISISIPI) AL 2%, ACABADO COMÚN EN COSTADOS Y PULIDO EN CORONA, INCLUYE: HERRAMIENTA, CIMBRA, DESCIMBRA, COLADO, CURADO, MATERIALES, EQUIPO Y MANO DE OBRA.</t>
  </si>
  <si>
    <t>B7.3</t>
  </si>
  <si>
    <t>BANCA</t>
  </si>
  <si>
    <t>CIMBRA EN BANCA DE CONCRETO, ACABADO APARENTE, INCLUYE: SUMINISTRO DE MATERIALES, ACARREOS, CORTES, HABILITADO, CIMBRADO, CHAFLANES, DESCIMBRADO, MANO DE OBRA, LIMPIEZA, EQUIPO Y HERRAMIENTA.</t>
  </si>
  <si>
    <t>PISO DE 10 CM DE ESPESOR A BASE DE CONCRETO PREMEZCLADO  F'C= 200 KG/CM2, T.MA. 19 MM, CON COLOR INTEGRAL VERDE (PBIC0011 MISISIPI) AL 2%,  ACABADO PULIDO, INCLUYE: HERRAMIENTA, SUMINISTRO DE MATERIALES, CURADO, DESPERDICIOS, ACARREOS, REGLEADO, ACABADO, CIMBRA EN FRONTERAS, DESCIMBRA, COLADO, REMATES, MUESTREADO, EQUIPO Y MANO DE OBRA.</t>
  </si>
  <si>
    <t>PISO DE 10 CM DE ESPESOR A BASE DE CONCRETO PREMEZCLADO  F'C= 200 KG/CM2, T.MA. 19 MM, CON COLOR INTEGRAL VERDE (PBIC0011 MISISIPI) AL 4%,  ACABADO PULIDO, INCLUYE: HERRAMIENTA, SUMINISTRO DE MATERIALES, CURADO, DESPERDICIOS, ACARREOS, REGLEADO, ACABADO, CIMBRA EN FRONTERAS, DESCIMBRA, COLADO, REMATES, MUESTREADO, EQUIPO Y MANO DE OBRA.</t>
  </si>
  <si>
    <t>B7.4</t>
  </si>
  <si>
    <t>SUMINISTRO Y COLOCACIÓN  DE MÓDULO DE JUEGO DE METAL CON PANELES DIDÁCTICOS, MODELO 2PQ03 O SIMILAR EN CALIDAD, MEDIDAS: 7.13 X 6.46 X 3.44 M, INCLUYE: HERRAMIENTA, MATERIALES, ACARREOS, FIJACIÓN, EQUIPO Y MANO DE OBRA.</t>
  </si>
  <si>
    <t>SUMINISTRO Y COLOCACIÓN  DE MÓDULO DE JUEGO DE OBSTÁCULOS DE MADERA, MODELO CMA-EQ01 O SIMILAR EN CALIDAD, MEDIDAS: 2.90 X 0.83 X 0.93  M, INCLUYE: HERRAMIENTA, MATERIALES, ACARREOS, FIJACIÓN, EQUIPO Y MANO DE OBRA.</t>
  </si>
  <si>
    <t>SUMINISTRO Y COLOCACIÓN  DE MÓDULO DE JUEGO INFANTIL EN MADERA, MODELO 2CG125  O SIMILAR EN CALIDAD, MEDIDAS: 1.34 X 1.34 X 2.47  M, INCLUYE: HERRAMIENTA, MATERIALES, ACARREOS, FIJACIÓN, EQUIPO Y MANO DE OBRA.</t>
  </si>
  <si>
    <t>B8</t>
  </si>
  <si>
    <t>B8.1</t>
  </si>
  <si>
    <t>B8.2</t>
  </si>
  <si>
    <t xml:space="preserve">MAMPOSTERÍA DE PIEDRA BRAZA ASENTADA CON MORTERO CEMENTO-ARENA 1:3, ACABADO APARENTE A UNA CARA, INCLUYE: SELECCIÓN DE PIEDRA, MATERIALES, DESPERDICIOS, MANO DE OBRA, HERRAMIENTA, ANDAMIOS, EQUIPO Y ACARREOS. </t>
  </si>
  <si>
    <t>B8.3</t>
  </si>
  <si>
    <t>LOSA DE CONCRETO</t>
  </si>
  <si>
    <t>SUMINISTRO Y APLICACIÓN DE LOGO CON PLANTILLA, CON LA LEYENDA DE "n_ñ" CON PINTURA BASE ACEITE DE SECADO RÁPIDO, MATE MARCA COMEX O SIMILAR, MEDIDAS PROMEDIO DE 2.29 M X 1.60 M CONFORME A DETALLE DE PROYECTO, INCLUYE: HERRAMIENTA, LIMPIEZA Y PREPARACIÓN DE LA SUPERFICIE, MATERIALES, EQUIPO Y MANO DE OBRA.</t>
  </si>
  <si>
    <t>B8.4</t>
  </si>
  <si>
    <t>SUMINISTRO Y COLOCACIÓN DE DADO DE CONCRETO PARA ANCLAJE DE ESTRUCTURA DE PORTERÍA, A BASE DE CONCRETO HECHO EN OBRA F’C= 200 KG/CM2, T.M.A. 19 MM., CON ARMADO DE 1 VARILLA DEL #4 @ESQUINA Y ESTRIBOS DEL #3 @20 CM, MEDIDAS DE 0.40 X 0.40 X 0.90 M, INCLUYE: HERRAMIENTA, HABILITADO DE ACERO, ACARREOS, MATERIALES, EQUIPO Y MANO DE OBRA.</t>
  </si>
  <si>
    <t xml:space="preserve">SUMINISTRO E INSTALACIÓN DE ESTRUCTURAS TIPO PORTERÍA CON EXTENSIONES PARA SOPORTAR LOS TABLEROS DE BASQUETBOL, FABRICADOS A BASE DE TUBO DE 4" Y EXTENSIONES EN TUBO DE 2" TODO EN CEDULA 40, MEDIDAS (3.80 M DE ALTO POR 3.10 M DE ANCHO Y 3.20 M DE FONDO), LA DISTANCIA DE LA PORTERÍA AL TABLERO ES DE 2.75 M, TABLERO PROFESIONAL PARA BASQUETBOL EN ACRÍLICO DE 15 MM DE GROSOR REVESTIDO CON BASTIDOR DE PTR 1" VERDE (1.62 KG/M), MEDIDAS OFICIALES 1.80 M POR 1.05 M, AROS TIPO NBA DISEÑADOS PARA USO RUDO CAPACES DE SOPORTAR EL PESO DE UN JUGADOR AL COLGARSE, RED DE USO RUDO, INCLUYE: HERRAMIENTA, PRIMER ANTICORROSIVO Y TERMINADO EN ESMALTE 100 MATE COMEX O SIMILAR EN COLOR BLANCO, MATERIALES,  ACARREOS, EQUIPO Y MANO DE OBRA. </t>
  </si>
  <si>
    <t>B8.5</t>
  </si>
  <si>
    <t>BACKSTOP</t>
  </si>
  <si>
    <t>CONCRETO HECHO EN OBRA DE F'C= 250 KG/CM2, T.MA. 3/4", R.N., INCLUYE: HERRAMIENTA, ELABORACIÓN DE CONCRETO, ACARREOS, COLADO, VIBRADO, EQUIPO Y MANO DE OBRA.</t>
  </si>
  <si>
    <t>SUMINISTRO, HABILITADO Y MONTAJE DE ANCLA DE ACERO A-36  A BASE DE REDONDO LISO DE 1/2"  DE DIÁMETRO CON UN DESARROLLO DE 0.75 M CON ROSCA EN AMBOS EXTREMOS, 15 CM EN LA PARTE SUPERIOR Y 10 CM EN LA PARTE INFERIOR, INCLUYE: HERRAMIENTA, TUERCAS HEXAGONALES DE 1/2" ESTRUCTURALES PESADA GRADO 5 CON RONDANA PLANA, CORTES, EQUIPO Y MANO DE OBRA.</t>
  </si>
  <si>
    <t>SUMINISTRO, HABILITADO Y MONTAJE DE PLACA DE ACERO A-36 DE 20 X 20 CM Y 5/8" DE ESPESOR, INCLUYE: HERRAMIENTA, 4 PERFORACIONES PARA COLOCAR ANCLAS DE 1/2", TRAZO, MATERIALES, CORTES, SOLDADURA, FIJACIÓN, EQUIPO Y MANO DE OBRA.</t>
  </si>
  <si>
    <t>ASENTAMIENTO DE PLACAS METÁLICAS DE ESTRUCTURA A BASE DE GROUT NO METÁLICO, INCLUYE: MATERIALES, MANO DE OBRA, EQUIPO Y HERRAMIENTA.</t>
  </si>
  <si>
    <t>SUMINISTRO, FABRICACIÓN Y COLOCACIÓN DE HERRERÍA ESTRUCTURAL A BASE DE PERFILES PTR, HSS PARA BACKSTOP, DE HASTA 5.00 M DE ALTURA, DE ACUERDO AL PLANO DE DISEÑO PROPORCIONADO,  INCLUYE: HERRAMIENTA, SOLDADURA, CORTES, AJUSTES, MATERIALES MENORES, DESPERDICIOS, PRIMARIO ANTICORROSIVO, FLETES, ACARREO DE MATERIALES AL SITIO DE SU UTILIZACIÓN, EQUIPO Y MANO DE OBRA.</t>
  </si>
  <si>
    <t>B9</t>
  </si>
  <si>
    <t xml:space="preserve">SUMINISTRO Y PLANTACIÓN DE ÁRBOL TEPEHUAJE  DE MÍNIMO 2.00 M DE ALTURA Y 2" DE DIÁMETRO EN TRONCO, INCLUYE: HERRAMIENTA, EXCAVACIÓN, CAPA  DE TIERRA VEGETAL, AGUA PARA RIEGO, MANO DE OBRA, RIEGO Y CUIDADOS POR 30 DÍAS. </t>
  </si>
  <si>
    <t>SUMINISTRO Y PLANTACIÓN DE ÁRBOL ROSA MORADA DE MÍNIMO 2.00 M DE ALTURA Y 2" DE DIÁMETRO EN TRONCO, INCLUYE: HERRAMIENTA, EXCAVACIÓN, CAPA  DE TIERRA VEGETAL, AGUA PARA RIEGO, MANO DE OBRA, RIEGO Y CUIDADOS POR 30 DÍAS.</t>
  </si>
  <si>
    <t>SUMINISTRO Y PLANTACIÓN DE ÁRBOL PRIMAVERA  DE MÍNIMO 2.00 M DE ALTURA Y 2" DE DIÁMETRO EN TRONCO, INCLUYE: HERRAMIENTA, EXCAVACIÓN, CAPA  DE TIERRA VEGETAL, AGUA PARA RIEGO, MANO DE OBRA, RIEGO Y CUIDADOS POR 30 DÍAS.</t>
  </si>
  <si>
    <t>SUMINISTRO Y PLANTACIÓN DE ÁRBOL JACARANDA DE MÍNIMO 2.00 M DE ALTURA Y 2" DE DIÁMETRO EN TRONCO, INCLUYE: HERRAMIENTA, EXCAVACIÓN, CAPA  DE TIERRA VEGETAL, AGUA PARA RIEGO, MANO DE OBRA, RIEGO Y CUIDADOS POR 30 DÍAS.</t>
  </si>
  <si>
    <t>SUMINISTRO Y PLANTACIÓN DE ÁRBOL MAGNOLIA ZAPOPANA DE MÍNIMO 2.00 M DE ALTURA Y 2" DE DIÁMETRO EN TRONCO, INCLUYE: HERRAMIENTA, EXCAVACIÓN, CAPA  DE TIERRA VEGETAL, AGUA PARA RIEGO, MANO DE OBRA, RIEGO Y CUIDADOS POR 30 DÍAS.</t>
  </si>
  <si>
    <t>SUMINISTRO Y PLANTACIÓN DE ÁRBOL MAJAGUA DE MÍNIMO 2.00 M DE ALTURA Y 2" DE DIÁMETRO EN TRONCO, INCLUYE: HERRAMIENTA, EXCAVACIÓN, CAPA  DE TIERRA VEGETAL, AGUA PARA RIEGO, MANO DE OBRA, RIEGO Y CUIDADOS POR 30 DÍAS.</t>
  </si>
  <si>
    <t>SUMINISTRO Y PLANTACIÓN DE ÁRBOL PINO MICHOACANO DE MÍNIMO 2.00 M DE ALTURA Y 2" DE DIÁMETRO EN TRONCO, INCLUYE: HERRAMIENTA, EXCAVACIÓN, CAPA  DE TIERRA VEGETAL, AGUA PARA RIEGO, MANO DE OBRA, RIEGO Y CUIDADOS POR 30 DÍAS.</t>
  </si>
  <si>
    <t>SUMINISTRO Y PLANTACIÓN DE PLANTA ROMERO DE HASTA 30 A 50 CM DE LARGO, INCLUYE: HERRAMIENTA, EXCAVACIÓN, CAPA DE TIERRA VEGETAL, AGUA PARA RIEGO, MANO DE OBRA Y CUIDADOS POR 30 DÍAS.</t>
  </si>
  <si>
    <t>SUMINISTRO Y PLANTACIÓN DE PLANTA AGAPANDO DE HASTA 30 A 50 CM DE LARGO, INCLUYE: HERRAMIENTA, EXCAVACIÓN, CAPA DE TIERRA VEGETAL, AGUA PARA RIEGO, MANO DE OBRA Y CUIDADOS POR 30 DÍAS.</t>
  </si>
  <si>
    <t>SUMINISTRO Y PLANTACIÓN DE PLANTA WEDELIA (GUDELIA) DE HASTA 30 A 50 CM DE LARGO, INCLUYE: HERRAMIENTA, EXCAVACIÓN, CAPA DE TIERRA VEGETAL, AGUA PARA RIEGO, MANO DE OBRA Y CUIDADOS POR 30 DÍAS.</t>
  </si>
  <si>
    <t>SUMINISTRO Y COLOCACIÓN DE CAPA DE MULCH DE 3 CM A BASE DE TRONCOS TRITURADOS, INCLUYE: MATERIALES, MANO DE OBRA, EQUIPO Y HERRAMIENTA.</t>
  </si>
  <si>
    <t>B10</t>
  </si>
  <si>
    <t>RED DE ALUMBRADO PÚBLICO</t>
  </si>
  <si>
    <r>
      <rPr>
        <sz val="8"/>
        <color rgb="FF000000"/>
        <rFont val="Isidora Bold"/>
      </rPr>
      <t>SUMINISTRO E INSTALACIÓN DE CABLE DE ALUMINIO XLP</t>
    </r>
    <r>
      <rPr>
        <sz val="8"/>
        <color indexed="8"/>
        <rFont val="Isidora Bold"/>
      </rPr>
      <t xml:space="preserve">, 600 V, CONFIGURACIÓN </t>
    </r>
    <r>
      <rPr>
        <sz val="8"/>
        <color rgb="FF000000"/>
        <rFont val="Isidora Bold"/>
      </rPr>
      <t xml:space="preserve">TRIPLEX  2+1, CAL. 4 AWG  (F)  +  CAL.  4 AWG (T) </t>
    </r>
    <r>
      <rPr>
        <sz val="8"/>
        <color indexed="8"/>
        <rFont val="Isidora Bold"/>
      </rPr>
      <t xml:space="preserve"> MARCA CONDUMEX O SIMILAR, INCLUYE: HERRAMIENTA, MATERIALES, CONEXIÓN,  PRUEBAS, EQUIPO Y MANO DE OBRA.</t>
    </r>
  </si>
  <si>
    <r>
      <rPr>
        <sz val="8"/>
        <color rgb="FF000000"/>
        <rFont val="Isidora Bold"/>
      </rPr>
      <t>SUMINISTRO E INSTALACIÓN DE TUBO PAD RD 19 DE 53 MM</t>
    </r>
    <r>
      <rPr>
        <sz val="8"/>
        <color indexed="8"/>
        <rFont val="Isidora Bold"/>
      </rPr>
      <t xml:space="preserve"> DE Ø, INCLUYE: HERRAMIENTA, MATERIALES, DESPERDICIOS, ACARREO AL SITIO DE COLOCACIÓN, GUIADO Y MANO DE OBRA.</t>
    </r>
  </si>
  <si>
    <t>EXCAVACIÓN POR MEDIOS MANUALES EN MATERIAL TIPO II, DE 0.00 A -2.00 M DE PROFUNDIDAD, INCLUYE: AFINE DE PLANTILLA Y TALUDES, ACARREO DEL MATERIAL A BANCO DE OBRA PARA SU POSTERIOR RETIRO, MANO DE OBRA, EQUIPO Y HERRAMIENTA. (MEDIDO EN TERRENO NATURAL POR SECCIÓN).</t>
  </si>
  <si>
    <t>SUMINISTRO E INSTALACIÓN DE TUBO PVC CONDUIT S. P. DE 21 MM, INCLUYE: HERRAMIENTA, MATERIAL, DESPERDICIO, ACARREO AL SITIO DE COLOCACIÓN, GUIADO Y MANO DE OBRA.</t>
  </si>
  <si>
    <t>SUMINISTRO E INSTALACIÓN DE CURVA PVC CONDUIT S. P. DE 21 MM, INCLUYE: HERRAMIENTA, MATERIAL, DESPERDICIO, ACARREO AL SITIO DE COLOCACIÓN, GUIADO Y MANO DE OBRA.</t>
  </si>
  <si>
    <t>SUMINISTRO E INSTALACIÓN DE REGISTRO PREFABRICADO DE CONCRETO PARA  ALUMBRADO DE 40X40X60 CM CON TAPA, MARCO Y CONTRAMARCO GALVANIZADO, MARCA CENMEX O SIMILAR, INCLUYE: HERRAMIENTA, SUMINISTRO, FLETES, MANIOBRAS DE CARGA Y DESCARGA, EQUIPO Y MANO DE OBRA.</t>
  </si>
  <si>
    <t>SUMINISTRO E INSTALACIÓN DE REGISTRO PREFABRICADO DE CONCRETO PARA  ALUMBRADO DE 40X60X80 CM CON TAPA, MARCO Y CONTRAMARCO GALVANIZADO, MARCA CENMEX O SIMILAR, INCLUYE: HERRAMIENTA, SUMINISTRO, FLETES, MANIOBRAS DE CARGA Y DESCARGA, EQUIPO Y MANO DE OBRA.</t>
  </si>
  <si>
    <t xml:space="preserve">SUMINISTRO Y COLOCACIÓN DE GRAVA DE 3/4", PARA FONDO DE REGISTRO ELÉCTRICO, INCLUYE: HERRAMIENTA, ACARREOS Y MANO DE OBRA. </t>
  </si>
  <si>
    <t>SUMINISTRO E INSTALACIÓN DE SISTEMA DE TIERRA, INCLUYE: 1 VARILLA COOPER WELD 5/8 X 3.00 M, CARGA CADWELD NO 90, 4.00 M DE CABLE DE COBRE DESNUDO CAL 2, CONECTOR DE VARILLA DE 5/8", INCLUYE: MANO DE OBRA, EQUIPO Y HERRAMIENTA.</t>
  </si>
  <si>
    <r>
      <rPr>
        <sz val="8"/>
        <color rgb="FF000000"/>
        <rFont val="Isidora Bold"/>
      </rPr>
      <t>SUMINISTRO Y COLOCACIÓN DE CONECTOR DE ALUMINIO EN "T" DE 3 DERIVACIONES</t>
    </r>
    <r>
      <rPr>
        <sz val="8"/>
        <color indexed="8"/>
        <rFont val="Isidora Bold"/>
      </rPr>
      <t xml:space="preserve"> Y MANGAS REMOVIBLES ACEPTA CAL. 2 Y 4 AWG EN EL PRINCIPAL Y DERIVACIÓN A LUMINARIA EN CAL. 6 Y 8 AWG QUE CUMPLA CON ESPECIFICACIÓN NMX-J-519, INCLUYE: HERRAMIENTA,  MATERIAL, EQUIPO Y MANO  DE  OBRA.</t>
    </r>
  </si>
  <si>
    <r>
      <rPr>
        <sz val="8"/>
        <color rgb="FF000000"/>
        <rFont val="Isidora Bold"/>
      </rPr>
      <t>SUMINISTRO E INSTALACIÓN DE CABLE DE ALUMINIO XHHW-2</t>
    </r>
    <r>
      <rPr>
        <sz val="8"/>
        <color indexed="8"/>
        <rFont val="Isidora Bold"/>
      </rPr>
      <t xml:space="preserve">, 600 V, CAL. 6 MONOPOLAR, MARCA CONDUMEX O SIMILAR, CABLEADO DE REGISTRO A LUMINARIA POR EL INTERIOR DEL POSTE, INCLUYE: HERRAMIENTA, MATERIALES, CONEXIÓN, PRUEBAS, EQUIPO Y MANO DE OBRA.
</t>
    </r>
  </si>
  <si>
    <r>
      <rPr>
        <sz val="8"/>
        <color rgb="FF000000"/>
        <rFont val="Isidora Bold"/>
      </rPr>
      <t>BASE PARA MEDIDOR TRIFÁSICO</t>
    </r>
    <r>
      <rPr>
        <sz val="8"/>
        <color indexed="8"/>
        <rFont val="Isidora Bold"/>
      </rPr>
      <t>, PARA USO EXTERIOR NEMA 3R, 7 TERMINALES CON CAPACIDAD DE 200 AMPERES, TENSIÓN MÁXIMA 600 VOLTS, INCLUYE: RECEPTÁCULO PARA TUBERÍA CONDUIT DE 2" (ADAPTADOR ROSCADO TIPO HUB), REDUCCIÓN BUSHING 2" A 1-1/4", TUBO CONDUIT PARED GRUESA ROSCADO DE 1-1/4", MUFA ROSCADA DE 1-1/4", TUBO DE AJUSTE 1/2" VARILLA DE TIERRA PROTOCOLIZADA Y CONECTOR REFORZADO PARA VARILLA DE TIERRA, FLEJE DE ACERO INOXIDABLE 3/4" Y HEBILLAS, ACARREOS, ELEMENTOS DE FIJACIÓN, CONEXIONES, PRUEBAS, AJUSTES, MATERIALES, EQUIPO Y MANO DE OBRA.</t>
    </r>
  </si>
  <si>
    <t>TERMINAL ZAPATA PARA TIERRA, DE ALUMINIO BIMETALICO PARA ALOJAR CABLES CALIBRE DESDE 14 AWG HASTA 2 AWG, CON UN ORIFICIO D FIJACIÓN DE 1/4", OPRESOR TIPO ALLEN. INCLUYE PIJABROCA DE 1/4" X 1", GALVANIZADA, CABEZA HEXAGONAL.</t>
  </si>
  <si>
    <r>
      <rPr>
        <sz val="8"/>
        <color rgb="FF000000"/>
        <rFont val="Isidora Bold"/>
      </rPr>
      <t>TAPONADO DE DUCTOS</t>
    </r>
    <r>
      <rPr>
        <sz val="8"/>
        <color indexed="8"/>
        <rFont val="Isidora Bold"/>
      </rPr>
      <t xml:space="preserve"> EN EL REGISTRO DE ALUMBRADO DE</t>
    </r>
    <r>
      <rPr>
        <sz val="8"/>
        <color rgb="FF000000"/>
        <rFont val="Isidora Bold"/>
      </rPr>
      <t xml:space="preserve"> 53 MM</t>
    </r>
    <r>
      <rPr>
        <sz val="8"/>
        <color indexed="8"/>
        <rFont val="Isidora Bold"/>
      </rPr>
      <t xml:space="preserve"> DE Ø, POSTERIOR A LA INSTALACIÓN DEL CABLEADO CON ESPUMA DE POLIURETANO (SELLO DUCTO) O SIMILAR, INCLUYE: HERRAMIENTA, MATERIALES, ACARREOS Y MANO DE OBRA.</t>
    </r>
  </si>
  <si>
    <t>TAPONADO DE DUCTOS EN EL REGISTRO DE ALUMBRADO DE 35 MM DE Ø, POSTERIOR A LA INSTALACIÓN DEL CABLEADO CON ESPUMA DE POLIURETANO (SELLO DUCTO) O SIMILAR, INCLUYE: HERRAMIENTA, MATERIALES, ACARREOS Y MANO DE OBRA.</t>
  </si>
  <si>
    <t>TRANSICIÓN AÉREO - SUBTERRÁNEA EN BAJA TENSIÓN NORMA ALUMBRADO PÚBLICO, INCLUYE: HERRAMIENTA, (2) TRAMOS TUBO CONDUIT GALV. ROSCADO DE 41 MM Ø, (1) MUFA SECA DE ALUMINIO DE 41 MM Ø, (3) CONECTOR DERIVADOR DE ALUMINIO A COMPRESIÓN TIPO "H" CAL. 6- 2 AWG BIMETÁLICO CAT. YHO100 BURNDY, (4M) FLEJE DE ACERO INOX. DE 3/4", (4) HEBILLA PARA FLEJE DE 3/4", ACARREOS, EQUIPO Y MANO DE OBRA.</t>
  </si>
  <si>
    <t>SUMINISTRO Y COLOCACIÓN DE CONECTOR  A  COMPRESIÓN  CAT. YPC2A8U CAL. 4-12, INCLUYE: HERRAMIENTA, CINTA VULCANIZABLE,  MATERIAL, EQUIPO Y MANO  DE  OBRA.</t>
  </si>
  <si>
    <t>SUMINISTRO Y COLOCACIÓN DE CONECTOR MÚLTIPLE EN BAJA TENSIÓN 600 (4V), INCLUYE: HERRAMIENTA, MATERIAL, EQUIPO Y MANO DE OBRA.</t>
  </si>
  <si>
    <t>SUMINISTRO Y COLOCACIÓN DE (3) CONECTORES DERIVADOR DE ALUMINIO A COMPRESIÓN TIPO "H" CAL. 6- 2 AWG BIMETÁLICO CAT. YHO100 BURNDY, INCLUYE: HERRAMIENTA, MATERIAL, EQUIPO Y MANO DE OBRA.</t>
  </si>
  <si>
    <t>SUMINISTRO Y COLOCACIÓN DE CONECTOR  TIPO  ZAPATA  DE  ALUMINIO  CAL. 4 AWG, 1 BARRENO, CON TORNILLO   Y   MANGA   TERMO CONTRÁCTIL  PARA  CONECTOR  MÚLTIPLE BAJA  TENSIÓN,  INCLUYE: HERRAMIENTA,  MATERIAL, EQUIPO Y MANO  DE  OBRA.</t>
  </si>
  <si>
    <t>JGO</t>
  </si>
  <si>
    <t>SUMINISTRO Y COLOCACIÓN DE CONECTOR  TIPO  ZAPATA  DE  ALUMINIO  CAL. 6 AWG, 1 BARRENO, CON TORNILLO   Y   MANGA   TERMO CONTRÁCTIL  PARA  CONECTOR  MÚLTIPLE BAJA  TENSIÓN,  INCLUYE: HERRAMIENTA,  MATERIAL, EQUIPO Y MANO  DE  OBRA.</t>
  </si>
  <si>
    <t>SUMINISTRO E INSTALACIÓN DE CABLE DE ACERO CON RECUBRIMIENTO DE COBRE TIPO CONDUCLAD ACS7 NO. 9 (46.44 MM2) MCA. CONDUMEX O SIMILAR, INCLUYE: HERRAMIENTA, MATERIALES,  DESPERDICIOS, EQUIPO Y MANO DE OBRA.</t>
  </si>
  <si>
    <t>ASENTAMIENTO DE PLACAS METÁLICAS DE POSTES A BASE DE GROUT NO METÁLICO, INCLUYE: MATERIALES, MANO DE OBRA, EQUIPO Y HERRAMIENTA.</t>
  </si>
  <si>
    <t>B11</t>
  </si>
  <si>
    <t>B8.6</t>
  </si>
  <si>
    <t>SUMINISTRO, HABILITADO Y COLOCACIÓN DE PERFILES TUBULARES DE 2" A 2 1/2" CEDULA 30, PARA FABRICACIÓN DE BARANDAL SEGÚN DISEÑO, INCLUYE: UNA MANO DE PRIMARIO ANTICORROSIVO, DOS MANOS DE PINTURA DE ESMALTE ALQUIDÁLICO, COLOR S. M. A., PLACAS BASE PARA FIJAR BARANDAL, MATERIALES, MANO DE OBRA, EQUIPO Y HERRAMIENTA.</t>
  </si>
  <si>
    <t>C</t>
  </si>
  <si>
    <t>PARQUE DE LA MUJER</t>
  </si>
  <si>
    <t>ESTRUCTURA DE ACERO</t>
  </si>
  <si>
    <t>SUMINISTRO, HABILITADO, MONTAJE Y NIVELACIÓN DE ESTRUCTURA METÁLICA PARA CUBIERTA A UNA ALTURA DE HASTA 6.00 M, A BASE DE PERFILES ESTRUCTURALES, SOLDADOS Y/O ATORNILLADOS, (POLÍN MONTEN, PTR, POLÍN MONTEN EN CAJÓN, REDONDOS). INCLUYE: HERRAMIENTA,  PRIMARIO ANTICORROSIVO, TRAZO, CORTES, BARRENOS, SOLDADURA, MATERIALES, EQUIPO Y MANO DE OBRA</t>
  </si>
  <si>
    <t>SUMINISTRO, HABILITADO Y MONTAJE DE PLACA DE ACERO A-36  PARA CONEXIONES DE POLÍN MONTEN EN CUBIERTA ESTRUCTURAL, INCLUYE: TRAZO, MATERIALES, CORTES, SOLDADURA, FIJACIÓN, MANO DE OBRA, EQUIPO Y HERRAMIENTA.</t>
  </si>
  <si>
    <t>SUMINISTRO Y COLOCACIÓN DE TORNILLO DE 3/8" A-307 PARA FIJACIÓN DE POLÍN MONTEN EN CUBIERTA ESTRUCTURAL, INCLUYE: HERRAMIENTA, TUERCA Y ROLDANA DE 3/8", FIJACIÓN, HERRAMIENTA Y MANO DE OBRA.</t>
  </si>
  <si>
    <t>SUMINISTRO Y COLOCACIÓN DE PANEL MULTYTECHO DE 1 1/2” DE ESPESOR, COMPUESTO POR UN NÚCLEO DE ESPUMA DE POLIURETANO CON UNA DENSIDAD DE (40 KG/M3), AMBAS CARAS EN LÁMINA DE ACERO GALVANIZADO Y PREPINTADO CAL. 28, ACABADO POLIÉSTER ESTÁNDAR COLOR ARENA, CON UN ANCHO EFECTIVO 1.00 M, INCLUYE: HERRAMIENTA, ELEMENTOS DE FIJACIÓN, ACARREOS, MANIOBRAS, ELEVACIONES, CORTES, TAPA JUNTAS, DESPERDICIOS, MATERIALES, EQUIPO Y MANO DE OBRA.</t>
  </si>
  <si>
    <t xml:space="preserve">SUMINISTRO Y APLICACIÓN DE SELLADOR DE JUNTAS, A BASE DE POLIURETANO MONOCOMPONETE DE EUCOMEX DYMONIC 100 O SIMILAR, INCLUYE: HERRAMIENTA, MATERIALES, EQUIPO Y MANO DE OBRA. </t>
  </si>
  <si>
    <t>SUMINISTRO, HABILITADO, MONTAJE Y COLOCACIÓN DE LÁMINA DE ACERO CALIBRE 12 ACABADO LISO, PARA ESTRUCTURA DE CUBIERTA, INCLUYE: HERRAMIENTA, INGENIERÍA DE TALLER, CORTES, BISELADOS, SOLDADURA, NIVELACIÓN, ALINEAMIENTO Y PLOMEADO, ANDAMIOS, PRIMARIO ANTICORROSIVO, CARGA, TRASLADO, DESPERDICIOS, EQUIPO Y MANO DE OBRA.</t>
  </si>
  <si>
    <t>ESTRUCTURA METÁLICA PARA ESCALERAS, A BASE DE PERFILES ESTRUCTURALES, SOLDADOS Y/O ATORNILLADOS, (PLACA, OR, OC, REDONDOS, SOLERA), INCLUYE: HERRAMIENTA, SUMINISTRO DE MATERIALES, HABILITADO, PRIMARIO ANTICORROSIVO, TRAZO, CORTES, BARRENOS, SOLDADURA, EQUIPO Y MANO DE OBRA.</t>
  </si>
  <si>
    <t>BARANDAL</t>
  </si>
  <si>
    <t>SUMINISTRO, HABILITADO, MONTAJE Y NIVELACIÓN DE ESTRUCTURA METÁLICA PARA BARANDALES, A BASE DE PERFILES ESTRUCTURALES, SOLDADOS Y/O ATORNILLADOS (SOLERAS, ÁNGULOS, REDONDOS LISOS, PLACAS, OC, ETC). INCLUYE: HERRAMIENTA,  PRIMARIO ANTICORROSIVO, TRAZO, CORTES, BARRENOS, SOLDADURA, MATERIALES, EQUIPO Y MANO DE OBRA.</t>
  </si>
  <si>
    <t>C1</t>
  </si>
  <si>
    <t>C1.1</t>
  </si>
  <si>
    <t>DEMOLICIÓN DE CIMENTACIÓN DE MAMPOSTERÍA POR MEDIOS MECÁNICOS DE HASTA 1.50 M DE PROFUNDIDAD, INCLUYE: HERRAMIENTA, ACOPIO DE LOS MATERIALES PARA SU POSTERIOR RETIRO, EQUIPO, MANO DE OBRA.</t>
  </si>
  <si>
    <t>DEMOLICIÓN POR MEDIOS MANUALES DE PISO CERÁMICO CON ESPESOR DE 2.00 A 3.00 CM PROMEDIO, INCLUYE: HERRAMIENTA, ACARREO DEL MATERIAL A BANCO DE OBRA PARA SU POSTERIOR RETIRO, ABUNDAMIENTO, MANO DE OBRA.</t>
  </si>
  <si>
    <t>DEMOLICIÓN DE BÓVEDA DE CUÑA EN EDIFICIO EXISTENTE, A UNA ALTURA DE HASTA 8.00 M, POR MEDIOS MANUALES, INCLUYE: HERRAMIENTA, ANDAMIOS, DESMONTAJE Y RETIRO DE VIGUERÍA, ACARREO DEL MATERIAL PRODUCTO DE LAS DEMOLICIONES DENTRO DE LA OBRA PARA SU POSTERIOR RETIRO, EQUIPO Y MANO DE OBRA.</t>
  </si>
  <si>
    <t>DESMONTAJE Y RETIRO POR MEDIOS MANUALES DE PUERTAS Y/O VENTANAS EXISTENTES HECHAS A BASE DE HERRERÍA, MADERA Y/O CUALQUIER TIPO DE MATERIAL, CON RECUPERACIÓN, INCLUYE: HERRAMIENTA, CORTES CON EQUIPO, DEMOLICIÓN DE CASTILLO, DALA Y/O PISO DE CONCRETO DONDE SE ENCUANTRAN LAS ANCLAS, ACARREO AL LUGAR INDICADO POR SUPERVISIÒN, EQUIPO Y MANO DE OBRA.</t>
  </si>
  <si>
    <t>TRANSPLANTE DE ÁRBOL DE 0.50 A 1.50 M DE ALTURA, INCLUYE: HERRAMIENTA, PERMISOS ANTE PARQUES Y JARDINES, EXTRACCIÓN DE ÁRBOL Y ACARREO A SU NUEVO SITIO DENTRO DE LA OBRA, ELABORACIÓN DE POZOS, RELLENO CON TIERRA VEGETAL, RIEGO CON AGUA Y CUIDADOS POR 30 DÍAS, EQUIPO Y MANO DE OBRA.</t>
  </si>
  <si>
    <t>TRANSPLANTE DE ÁRBOL DE 1.51 A 2.50 M DE ALTURA, INCLUYE: HERRAMIENTA, PERMISOS ANTE PARQUES Y JARDINES, EXTRACCIÓN DE ÁRBOL Y ACARREO A SU NUEVO SITIO DENTRO DE LA OBRA, ELABORACIÓN DE POZOS, RELLENO CON TIERRA VEGETAL, RIEGO CON AGUA Y CUIDADOS POR 30 DÍAS, EQUIPO Y MANO DE OBRA.</t>
  </si>
  <si>
    <t>TRANSPLANTE DE ÁRBOL DE 2.51 A 3.50 M DE ALTURA, INCLUYE: HERRAMIENTA, PERMISOS ANTE PARQUES Y JARDINES, EXTRACCIÓN DE ÁRBOL Y ACARREO A SU NUEVO SITIO DENTRO DE LA OBRA, ELABORACIÓN DE POZOS, RELLENO CON TIERRA VEGETAL, RIEGO CON AGUA Y CUIDADOS POR 30 DÍAS, EQUIPO Y MANO DE OBRA.</t>
  </si>
  <si>
    <t>DOPI-MUN-RM-IE-LP-084-2023</t>
  </si>
  <si>
    <t>Estructura con lonaria, rehabilitación de cancha de usos múltiples, patio cívico en el Preescolar José Rolón Alcaraz, clave 14DJN2172P, renovación del parque barrial adjunto (Afuera), cubierta en zona de gradas del parque la Mujer, incluyen: accesibilidad universal, banquetas, cruces peatonales y obras complementarias, San Francisco Tesistán, Municipio de Zapopan, Jalisco</t>
  </si>
  <si>
    <t>PREESCOLAR JOSÉ ROLÓN ALCARAZ</t>
  </si>
  <si>
    <t>RENOVACIÓN DEL PARQUE BARRIAL, LOMA CHICA</t>
  </si>
  <si>
    <t>CUBIERTA EN ZONA DE GRADAS</t>
  </si>
  <si>
    <t>C1.2</t>
  </si>
  <si>
    <t>SUMINISTRO Y COLOCACIÓN  DE MÓDULO DE JUEGO DE OBSTÁCULOS EN MADERA, MODELO CMA-OBS01 O SIMILAR EN CALIDAD, MEDIDAS: 1.91 X 0.30 X 1.60 M, INCLUYE: HERRAMIENTA, MATERIALES, ACARREOS, FIJACIÓN, EQUIPO Y MANO DE OBRA.</t>
  </si>
  <si>
    <t>SUMINISTRO Y COLOCACIÓN DE CONCRETO PREMEZCLADO, F´C= 200 KG/CM2 REV. 14 CM T.M.A. 19 MM R.N., COLOR INTEGRAL VERDE (PBIC0011 MISISIPI) AL 4%, INCLUYE:  HERRAMIENTA, MANIOBRAS, ACARREOS, DESPERDICIOS, COLADO, VIBRADO, CURADO, MATERIALES, PRUEBAS DE LABORATORIO, EQUIPO Y MANO DE OBRA.</t>
  </si>
  <si>
    <t>PISO DE CONCRETO PREMEZCLADO F'C= 200 KG/CM2, T.MA. 3/4", R.N. DE 10 CM DE ESPESOR, CON COLOR INTEGRAL MORADO (PBIC0013 HOUSTON AL 6%), ACABADO SEMIPULIDO, INCLUYE: HERRAMIENTA, ACARREOS, PREPARACIÓN DE LA SUPERFICIE, CIMBRA, DESCIMBRA, NIVELACIÓN, COLADO, VIBRADO, CURADO, MATERIALES, EQUIPO Y MANO DE OBRA.</t>
  </si>
  <si>
    <t>PUERTAS FABRICADAS CON BASTIDORES DE PTR DE 2" X 1",  CON REJILLA DE CELOSÍA TIPO "Z", EN LA PARTE SUPERIOR Y FORRADO CON LAMINA LISA CAL. 14, PRIMARIO ANTICORROSIVO, PINTADA CON PINTURA DE ESMALTE, COLOR GRIS SEMI MATE,  4 ANCLAS CON ÁNGULO DE 1" DE 20 CM, INCLUYE: MATERIALES, MANO DE OBRA, EQUIPO Y HERRAMIENTA.</t>
  </si>
  <si>
    <t>SUMINISTRO Y APLICACIÓN DE PINTURA VINÍLICA LÍNEA VINIMEX PREMIUM DE COMEX A DOS MANOS DE 0.00 M A 3.00 M, EN CUALQUIER COLOR, LIMPIANDO Y PREPARANDO LA SUPERFICIE CON SELLADOR, INCLUYE: MATERIALES, ANDAMIOS, MANO DE OBRA, EQUIPO Y HERRAMIENTA.</t>
  </si>
  <si>
    <t>BOQUILLA DE 15 A 20 CM DE ANCHO, CON MORTERO CEMENTO ARENA PROPORCIÓN 1:3, TERMINADO APALILLADO, EN APERTURA DE VANOS DE PUERTAS Y VENTANAS, INCLUYE: SUMINISTRO, PULIDO, MANO DE OBRA, HERRAMIENTA Y EQUIPO.</t>
  </si>
  <si>
    <t>APLANADO DE 2 CM DE ESPESOR EN MURO CON MORTERO CEMENTO-ARENA 1:4, ACABADO APALILLADO,  INCLUYE: MATERIALES, ACARREOS, DESPERDICIOS, MANO DE OBRA, PLOMEADO, NIVELADO, REGLEADO, RECORTES, MANO DE OBRA, EQUIPO Y HERRAMIENTA.</t>
  </si>
  <si>
    <t>CIMBRA ACABADO COMÚN EN LOSAS A BASE DE MADERA DE PINO DE 3A, INCLUYE: HERRAMIENTA, SUMINISTRO DE MATERIALES, ACARREOS, CORTES, HABILITADO, CIMBRADO, DESCIMBRA, EQUIPO Y MANO DE OBRA.</t>
  </si>
  <si>
    <t>MURETE DE MEDICIÓN</t>
  </si>
  <si>
    <t>B10.2</t>
  </si>
  <si>
    <t>SUMINISTRO Y COLOCACIÓN DE POSTE DE SECCIÓN CIRCULAR  TIPO CÓNICO PARA ALUMBRADO PÚBLICO DE 9.0 M DE ALTURA, PUNTA POSTE CON NIPLE PARA MONTAJE DE CRUCETA DE DIÁMETRO SEGÚN ESPECIFICACIÓN DE CRUCETA CLT-22A PARA 2 REFLECTORES Y CON PLACA BASE DE 280 X 280 MM. Y UN ESPESOR DE 12.7 MM. (1/2"), CON 4 BARRENOS  DISTANCIADOS  A 190 MM. ENTRE EJES, CON 4 BARRENOS DE  28.6 MM. DE DIÁMETRO, CON REGISTRO PARA CONEXIONES DE 195 MM DE LONGITUD X 80 MM DE ANCHO DE FORMA OVALADA, CON UNA TAPA TROQUELADA OVALADA DE ACUERDO A DIBUJO ESQUEMÁTICO, QUE SE  FIJARA MEDIANTE DOS TORNILLOS EN LOS EXTREMOS LONGITUDINALES UBICADA A 60 CM DESDE LA BASE, PINTURA PRAIMER ANTICORROSIVA ROJO OXIDO Y PINTURA PARA ACABADO SEGÚN COLOR ACORDADO CON LA SUPERVISIÓN DE OBRA, INCLUYE: HERRAMIENTA, SUMINISTRO, FLETES, ACARREOS, ELEVACIÓN, PLOMEADO, EQUIPO Y MANO DE OBRA.</t>
  </si>
  <si>
    <t>SUMINISTRO Y COLOCACIÓN DE POSTE DE SECCIÓN CIRCULAR TIPO CÓNICO PARA ALUMBRADO PÚBLICO DE 5.50 M DE ALTURA, PUNTA POSTE CON NIPLE PARA MONTAJE DE LUMINARIA  DE DIÁMETRO SEGÚN ESPECIFICACIÓN DE LUMINARIA Y CON PLACA BASE DE 280 X 280 MM Y UN ESPESOR DE 19 MM (3/4"), CON 4 BARRENOS  DISTANCIADOS  A 190 MM ENTRE EJES, CON 4 BARRENOS DE  28.6 MM DE DIÁMETRO, CON REGISTRO PARA CONEXIONES DE 195 MM DE LONGITUD X 80 MM DE ANCHO DE FORMA OVALADA, CON UNA TAPA TROQUELADA OVALADA DE ACUERDO A DIBUJO ESQUEMÁTICO, QUE SE  FIJARA MEDIANTE DOS TORNILLOS EN LOS EXTREMOS LONGITUDINALES UBICADA A 60 CM DESDE LA BASE, PINTURA PRIMARIO ANTICORROSIVO ROJO OXIDO Y PINTURA PARA ACABADO SEGÚN COLOR ACORDADO CON LA SUPERVISIÓN DE OBRA, INCLUYE: HERRAMIENTA, SUMINISTRO, FLETES, ACARREOS, ELEVACIÓN, PLOMEADO, EQUIPO Y MANO DE OBRA.</t>
  </si>
  <si>
    <t>SUMINISTRO Y COLOCACIÓN DE LUMINARIA PUNTA DE POSTE DE 54 W LED 4000°K, 120/277V IP-66, RESISTENTE A VANDALISMO IK-10 MARCA SIMON O SIMILAR, INCLUYE: HERRAMIENTA, SUMINISTRO, FLETES, ACARREOS, ELEVACIÓN, CONEXIONES, PRUEBAS, EQUIPO Y MANO DE OBRA</t>
  </si>
  <si>
    <t>ALUMBRADO PÚBLICO</t>
  </si>
  <si>
    <t>B10.1</t>
  </si>
  <si>
    <r>
      <rPr>
        <sz val="8"/>
        <color rgb="FF000000"/>
        <rFont val="Isidora Bold"/>
      </rPr>
      <t>SUMINISTRO Y COLOCACIÓN DE ANCLA</t>
    </r>
    <r>
      <rPr>
        <sz val="8"/>
        <color indexed="8"/>
        <rFont val="Isidora Bold"/>
      </rPr>
      <t xml:space="preserve"> PARA POSTE METÁLICO </t>
    </r>
    <r>
      <rPr>
        <sz val="8"/>
        <color indexed="8"/>
        <rFont val="Isidora Bold"/>
      </rPr>
      <t>DE 0.40X0.40X1.00 M, A BASE DE CONCRETO HECHO EN OBRA DE F'C = 250 KG/CM2, DISTANCIA ENTRE BASTONES PARA LA SUJECIÓN DE LA BASE DEL POSTE DE 190 MM. INCLUYE: HERRAMIENTA, ESTRIBOS DE ALAMBRÓN DE 1/4"  UNIDOS  CON SOLDADURA ELÉCTRICA @ 15 CM, 4 BASTONES ROSCADOS DE 3/4" X 0.90 M, 4 TUERCAS Y 4 RODANAS GALVANIZADAS, COLADO  DE  CONCRETO, CURVA Y TUBO PVC CONDUIT DE 1 1/4", RETIRO DE EXCEDENTES E INSTALACIÓN DE GUÍA CON ALAMBRE GALVANIZADO, EQUIPO Y MANO DE OBRA.</t>
    </r>
  </si>
  <si>
    <t>SUMINISTRO Y COLOCACIÓN DE LUMINARIA TIPO REFLECTOR MONTAJE EN CRUCETA, OPERA MODULO INTEGRADO LED 165 W, 120-277 V, 5000K,  LEDVANCE FLOODLIGHT PFM PHILIPS O SIMILAR, INCLUYE: HERRAMIENTA, SUMINISTRO, FLETES, ACARREOS, ELEVACIÓN, CONEXIONES, PRUEBAS, EQUIPO Y MANO DE OBRA.</t>
  </si>
  <si>
    <t>SUMINISTRO Y COLOCACIÓN DE CRUCETA PARA MONTAJE DE 2 REFLECTORES EN PUNTA POSTE CAT.  CLT-22A PEC DE PUEBLA O SIMILAR, PINTURA PRAIMER ANTICORROSIVA ROJO OXIDO Y PINTURA PARA ACABADO SEGÚN COLOR ACORDADO CON LA SUPERVISIÓN DE OBRA, INCLUYE: HERRAMIENTA, SUMINISTRO, FLETES, ACARREOS, ELEVACIÓN, PLOMEADO, EQUIPO Y MANO DE OBRA.</t>
  </si>
  <si>
    <r>
      <rPr>
        <sz val="8"/>
        <color rgb="FF000000"/>
        <rFont val="Isidora Bold"/>
      </rPr>
      <t>SUMINISTRO E INSTALACIÓN DE TUBO PAD RD 19 DE 41 MM</t>
    </r>
    <r>
      <rPr>
        <sz val="8"/>
        <color indexed="8"/>
        <rFont val="Isidora Bold"/>
      </rPr>
      <t xml:space="preserve"> DE Ø, INCLUYE: HERRAMIENTA, MATERIALES, DESPERDICIOS, ACARREO AL SITIO DE COLOCACIÓN, GUIADO Y MANO DE OBRA.</t>
    </r>
  </si>
  <si>
    <r>
      <rPr>
        <sz val="8"/>
        <color rgb="FF000000"/>
        <rFont val="Isidora Bold"/>
      </rPr>
      <t>TAPONADO DE DUCTOS</t>
    </r>
    <r>
      <rPr>
        <sz val="8"/>
        <color indexed="8"/>
        <rFont val="Isidora Bold"/>
      </rPr>
      <t xml:space="preserve"> EN EL REGISTRO DE ALUMBRADO DE</t>
    </r>
    <r>
      <rPr>
        <sz val="8"/>
        <color rgb="FF000000"/>
        <rFont val="Isidora Bold"/>
      </rPr>
      <t xml:space="preserve"> 41 MM</t>
    </r>
    <r>
      <rPr>
        <sz val="8"/>
        <color indexed="8"/>
        <rFont val="Isidora Bold"/>
      </rPr>
      <t xml:space="preserve"> DE Ø, POSTERIOR A LA INSTALACIÓN DEL CABLEADO CON ESPUMA DE POLIURETANO (SELLO DUCTO) O SIMILAR, INCLUYE: HERRAMIENTA, MATERIALES, ACARREOS Y MANO DE OBRA.</t>
    </r>
  </si>
  <si>
    <t xml:space="preserve">SUMINISTRO E INSTALACIÓN DE CONTROL PARA ALUMBRADO DE CANCHA DEPORTIVA INTEGRADO POR: (1) GABINETE CLASIFICACIÓN NEMA 4X (IP66), DE DIMENSIONES MÍNIMAS 40 X 30 X 20 CM, CON RECUBRIMIENTO DE PINTURA EN POLIÉSTER TEXTURIZADO COLOR RAL7035, CON CHAPA MARCA SOUTHCO MODELO E3-110-25, (1) INTERRUPTOR TERMO MAGNÉTICO EN CAJA MOLDEADA DE 3 X 30 AMP, SIN GABINETE, TIPO FAL, ALTA CAPACIDAD INTERRUPTIVA, 25 KA @ 240 VCA, 600 VCA, 60 HZ, CON TERMINALES PARA CONECTAR CON CONDUCTORES DE CU O AL, DE LÍNEA Y CARGA, CALIBRE MÍNIMO 14 AWG, CALIBRE MÁXIMO 3/0 AWG. TEMPERATURA AMBIENTE DE FUNCIONAMIENTO 40°C. QUE CUMPLA CON LA NORMA NMX-J-266-ANCE-2014, (1) CONTACTOR ELECTROMAGNÉTICO 3 POLOS, SIN GABINETE, TAMAÑO NEMA 1 PARA 30 AMP, CLASE 8502 TIPO SA, PARA UNA TENSIÓN MÁXIMA DE 600 VCA. LA BOBINA DEBE OPERAR A 220 VCA, 60 HERTZ. CONTAR CON CERTIFICADOS QUE ACREDITEN EL CUMPLIMIENTO DE LAS NORMAS: NMX-J-290-ANCE-1999, NMX-J-118/1-ANCE-2000, O EN SU DEFECTO IEC 947-4-1 O 60947-4-1, EL ENCENDIDO APAGADO DEL SISTEMA ES CONTROLADO MEDIANTE INTERRUPTOR DIGITAL DE RELOJ MCA. TORK CAT. E101B, INCLUYE: HERRAMIENTA, CABLEADO INTERNO, SUMINISTRO DE MATERIALES, ACARREOS, ELEVACIÓN, MATERIALES PARA SUJECIÓN, MANO DE OBRA, CONEXIÓN Y PRUEBAS. 
</t>
  </si>
  <si>
    <t xml:space="preserve">CONTROL PARA ALUMBRADO INTEGRADO POR 1.- GABINETE PARA CONTROL DE ALUMBRADO PÚBLICO, CLASIFICACIÓN NEMA 4X (IP66), DE DIMENSIONES MÍNIMAS 40 X 30 X 20 CM, CON RECUBRIMIENTO DE PINTURA EN POLIESTER TEXTURIZADO COLOR RAL7035, CON CHAPA MARCA SOUTHCO MODELO E3-110-25. 2.- INTERRUPTOR TERMOMAGNÉTICO EN CAJA MOLDEADA DE 3 X 60 AMP, TIPO FAL, ALTA CAPACIDAD INTERRUPTIVA, 25 KA @ 240 VCA, 600 VCA, 60 HZ, INCLUYE TERMINALES PARA CONECTAR CON CONDUCTORES DE CU O AL, DE LÍNEA Y CARGA, CALIBRE MÍNIMO 14 AWG, CALIBRE MÁXIMO 3/0 AWG. TEMPERATURA AMBIENTE DE FUNCIONAMIENTO 40°C. QUE CUMPLA CON LA NORMA NMX-J-266-ANCE-2014. 3.- CONTACTOR ELECTROMAGNÉTICO 3 POLOS, TAMAÑO NEMA 1 PARA 30 AMP, CLASE 8502 TIPO SA, PARA UNA TENSIÓN MÁXIMA DE 600 VCA. LA BOBINA DEBE OPERAR A 220 VCA, 60 HERTZ. CONTAR CON CERTIFICADOS QUE ACREDITEN EL CUMPLIMIENTO DE LAS NORMAS: NMX-J-290-ANCE-1999, NMX-J-118/1-ANCE-2000, O EN SU DEFECTO IEC 947-4-1 O 60947-4-1. 4.- BASE SOQUET PARA FOTOCELDA, CON FOTOCELDA/FOTOCONTROL, MONTAJE DE MEDIA VUELTA, RANGO DE ENCENDIDO DE 10-30 LUXES, APAGADO 5 VECES EL NIVEL DE ENCENDIDO, CON DISEÑO DE EXPULSIÓN TIPO ABIERTO. EL MARGEN DE PROTECCIÓN ES DE 2,5 KV EN EL DISPARO Y 5000 A DE CAPACIDAD DE CONDUCCIÓN, FOTOCELDA DE SULFURO DE CADMIO, 1/2 PULGADA DE DIÁMETRO. SELLADA EPÓXICAMENTE PARA PROTECCIÓN CONTRA CONTAMINANTES, HUMEDAD Y MÁXIMA ESTABILIDAD. ORIENTACIÓN DE LA INSTALACIÓN UNIDIRECCIONAL, VIDA ÚTIL 5,000 OPERACIONES, TERMINALES DE LATÓN SÓLIDO PARA MÁXIMA RESISTENCIA A LA CORROSIÓN Y BUENA CONDUCCIÓN ELÉCTRICA, CONTACTOS NORMALMENTE CERRADOS. 5.- CABLEADO INTERNO. ADEMÁS INCLUYE FLEJE DE ACERO INOXIDABLE 3/4", HEBILLAS PARA FLEJE, TUBO LICUATIGH, CABLE PARA CONEXIÓN A MEDICIÓN Y DERIVACIÓN A CIRCUITO, VARILLA DE TIERRA PROTOCOLIZADA Y CONECTOR REFORZADO PARA VARILLA DE TIERRA, CABLEADO INTERNO, SUMINISTRO DE MATERIALES, ACARREOS, ELEVACIÓN, MATERIALES PARA SUJECIÓN, MANO DE OBRA, CONEXIÓN Y PRUEBAS.  </t>
  </si>
  <si>
    <t>CONCRETO HECHO EN OBRA DE F'C= 250 KG/CM2, T.MA. 3/4", R.N., INCLUYE: HERRAMIENTA, ELABORACIÓN DE CONCRETO, ACARREOS, COLADO, CURADO, VIBRADO, EQUIPO Y MANO DE OBRA.</t>
  </si>
  <si>
    <t>SUMINISTRO Y COLOCACIÓN DE CONCRETO PREMEZCLADO F´C= 250 KG/CM2, T.M.A. 19 MM, R.N., REV. 16 CM, INCLUYE: HERRAMIENTA, MATERIALES, PLUMA, COLADO, VIBRADO, DESCIMBRA, CURADO, PRUEBAS DE LABORATORIO, EQUIPO Y MANO DE OBRA.</t>
  </si>
  <si>
    <t>PORTÓN DE INGRESO VEHÍCULAR</t>
  </si>
  <si>
    <t>SUMINISTRO, HABILITADO, MONTAJE Y NIVELACIÓN DE ESTRUCTURA METÁLICA PARA CUBIERTA PERGOLADA EN ACCESO DE UNA ALTURA DE HASTA 3.50 M, A BASE DE PERFILES ESTRUCTURALES, SOLDADOS Y/O ATORNILLADOS, (HSS, IPR, IPS, CPS, OR, OC, TUBOS, PTR, PLACAS). INCLUYE: HERRAMIENTA,  PRIMARIO ANTICORROSIVO, TRAZO, CORTES, BARRENOS, SOLDADURA, MATERIALES, EQUIPO Y MANO DE OBRA</t>
  </si>
  <si>
    <t>HERRERÍA PERIMETRAL</t>
  </si>
  <si>
    <t>SUMINISTRO, FABRICACIÓN Y COLOCACIÓN DE HERRERÍA TUBULAR CUADRADA Y/O ESTRUCTURAL PARA CERCADO PERIMETRAL EN TIPO REJA DE HASTA 4.00 M DE ALTURA, DE ACUERDO AL PLANO DE DISEÑO PROPORCIONADO,  INCLUYE: HERRAMIENTA, SOLDADURA, CORTES, AJUSTES, MATERIALES MENORES, DESPERDICIOS, PRIMARIO ANTICORROSIVO, FLETES, ACARREO DE MATERIALES AL SITIO DE SU UTILIZACIÓN, EQUIPO Y MANO DE OBRA.</t>
  </si>
  <si>
    <t>A4.2</t>
  </si>
  <si>
    <t>PE-1</t>
  </si>
  <si>
    <t>RAZÓN SOCIAL DEL LICITANTE</t>
  </si>
  <si>
    <t>DOPI-001</t>
  </si>
  <si>
    <t>DOPI-002</t>
  </si>
  <si>
    <t>DOPI-003</t>
  </si>
  <si>
    <t>DOPI-004</t>
  </si>
  <si>
    <t>DOPI-005</t>
  </si>
  <si>
    <t>DOPI-006</t>
  </si>
  <si>
    <t>DOPI-007</t>
  </si>
  <si>
    <t>DOPI-008</t>
  </si>
  <si>
    <t>DOPI-009</t>
  </si>
  <si>
    <t>DOPI-010</t>
  </si>
  <si>
    <t>DOPI-011</t>
  </si>
  <si>
    <t>DOPI-012</t>
  </si>
  <si>
    <t>DOPI-013</t>
  </si>
  <si>
    <t>DOPI-014</t>
  </si>
  <si>
    <t>DOPI-015</t>
  </si>
  <si>
    <t>DOPI-016</t>
  </si>
  <si>
    <t>DOPI-017</t>
  </si>
  <si>
    <t>DOPI-018</t>
  </si>
  <si>
    <t>DOPI-019</t>
  </si>
  <si>
    <t>DOPI-020</t>
  </si>
  <si>
    <t>DOPI-021</t>
  </si>
  <si>
    <t>DOPI-022</t>
  </si>
  <si>
    <t>DOPI-023</t>
  </si>
  <si>
    <t>DOPI-024</t>
  </si>
  <si>
    <t>DOPI-025</t>
  </si>
  <si>
    <t>DOPI-026</t>
  </si>
  <si>
    <t>DOPI-027</t>
  </si>
  <si>
    <t>DOPI-028</t>
  </si>
  <si>
    <t>DOPI-029</t>
  </si>
  <si>
    <t>DOPI-030</t>
  </si>
  <si>
    <t>DOPI-031</t>
  </si>
  <si>
    <t>DOPI-032</t>
  </si>
  <si>
    <t>DOPI-033</t>
  </si>
  <si>
    <t>DOPI-034</t>
  </si>
  <si>
    <t>DOPI-035</t>
  </si>
  <si>
    <t>DOPI-036</t>
  </si>
  <si>
    <t>DOPI-037</t>
  </si>
  <si>
    <t>DOPI-038</t>
  </si>
  <si>
    <t>DOPI-039</t>
  </si>
  <si>
    <t>DOPI-040</t>
  </si>
  <si>
    <t>DOPI-041</t>
  </si>
  <si>
    <t>DOPI-042</t>
  </si>
  <si>
    <t>DOPI-043</t>
  </si>
  <si>
    <t>DOPI-044</t>
  </si>
  <si>
    <t>DOPI-045</t>
  </si>
  <si>
    <t>DOPI-046</t>
  </si>
  <si>
    <t>DOPI-047</t>
  </si>
  <si>
    <t>DOPI-048</t>
  </si>
  <si>
    <t>DOPI-049</t>
  </si>
  <si>
    <t>DOPI-050</t>
  </si>
  <si>
    <t>DOPI-051</t>
  </si>
  <si>
    <t>DOPI-052</t>
  </si>
  <si>
    <t>DOPI-053</t>
  </si>
  <si>
    <t>DOPI-054</t>
  </si>
  <si>
    <t>DOPI-055</t>
  </si>
  <si>
    <t>DOPI-056</t>
  </si>
  <si>
    <t>DOPI-057</t>
  </si>
  <si>
    <t>DOPI-058</t>
  </si>
  <si>
    <t>DOPI-059</t>
  </si>
  <si>
    <t>DOPI-060</t>
  </si>
  <si>
    <t>DOPI-061</t>
  </si>
  <si>
    <t>DOPI-062</t>
  </si>
  <si>
    <t>DOPI-063</t>
  </si>
  <si>
    <t>DOPI-064</t>
  </si>
  <si>
    <t>DOPI-065</t>
  </si>
  <si>
    <t>DOPI-066</t>
  </si>
  <si>
    <t>DOPI-067</t>
  </si>
  <si>
    <t>DOPI-068</t>
  </si>
  <si>
    <t>DOPI-069</t>
  </si>
  <si>
    <t>DOPI-070</t>
  </si>
  <si>
    <t>DOPI-071</t>
  </si>
  <si>
    <t>DOPI-072</t>
  </si>
  <si>
    <t>DOPI-073</t>
  </si>
  <si>
    <t>DOPI-074</t>
  </si>
  <si>
    <t>DOPI-075</t>
  </si>
  <si>
    <t>DOPI-076</t>
  </si>
  <si>
    <t>DOPI-077</t>
  </si>
  <si>
    <t>DOPI-078</t>
  </si>
  <si>
    <t>DOPI-079</t>
  </si>
  <si>
    <t>DOPI-080</t>
  </si>
  <si>
    <t>DOPI-081</t>
  </si>
  <si>
    <t>DOPI-082</t>
  </si>
  <si>
    <t>DOPI-083</t>
  </si>
  <si>
    <t>DOPI-084</t>
  </si>
  <si>
    <t>DOPI-085</t>
  </si>
  <si>
    <t>DOPI-086</t>
  </si>
  <si>
    <t>DOPI-087</t>
  </si>
  <si>
    <t>DOPI-088</t>
  </si>
  <si>
    <t>DOPI-089</t>
  </si>
  <si>
    <t>DOPI-090</t>
  </si>
  <si>
    <t>DOPI-091</t>
  </si>
  <si>
    <t>DOPI-092</t>
  </si>
  <si>
    <t>DOPI-093</t>
  </si>
  <si>
    <t>DOPI-094</t>
  </si>
  <si>
    <t>DOPI-095</t>
  </si>
  <si>
    <t>DOPI-096</t>
  </si>
  <si>
    <t>DOPI-097</t>
  </si>
  <si>
    <t>DOPI-098</t>
  </si>
  <si>
    <t>DOPI-099</t>
  </si>
  <si>
    <t>DOPI-100</t>
  </si>
  <si>
    <t>DOPI-101</t>
  </si>
  <si>
    <t>DOPI-102</t>
  </si>
  <si>
    <t>DOPI-103</t>
  </si>
  <si>
    <t>DOPI-104</t>
  </si>
  <si>
    <t>DOPI-105</t>
  </si>
  <si>
    <t>DOPI-106</t>
  </si>
  <si>
    <t>DOPI-107</t>
  </si>
  <si>
    <t>DOPI-108</t>
  </si>
  <si>
    <t>DOPI-109</t>
  </si>
  <si>
    <t>DOPI-110</t>
  </si>
  <si>
    <t>DOPI-111</t>
  </si>
  <si>
    <t>DOPI-112</t>
  </si>
  <si>
    <t>DOPI-113</t>
  </si>
  <si>
    <t>DOPI-114</t>
  </si>
  <si>
    <t>DOPI-115</t>
  </si>
  <si>
    <t>DOPI-116</t>
  </si>
  <si>
    <t>DOPI-117</t>
  </si>
  <si>
    <t>DOPI-118</t>
  </si>
  <si>
    <t>DOPI-119</t>
  </si>
  <si>
    <t>DOPI-120</t>
  </si>
  <si>
    <t>DOPI-121</t>
  </si>
  <si>
    <t>DOPI-122</t>
  </si>
  <si>
    <t>DOPI-123</t>
  </si>
  <si>
    <t>DOPI-124</t>
  </si>
  <si>
    <t>DOPI-125</t>
  </si>
  <si>
    <t>DOPI-126</t>
  </si>
  <si>
    <t>DOPI-127</t>
  </si>
  <si>
    <t>DOPI-128</t>
  </si>
  <si>
    <t>DOPI-129</t>
  </si>
  <si>
    <t>DOPI-130</t>
  </si>
  <si>
    <t>DOPI-131</t>
  </si>
  <si>
    <t>DOPI-132</t>
  </si>
  <si>
    <t>DOPI-133</t>
  </si>
  <si>
    <t>DOPI-134</t>
  </si>
  <si>
    <t>DOPI-135</t>
  </si>
  <si>
    <t>DOPI-136</t>
  </si>
  <si>
    <t>DOPI-137</t>
  </si>
  <si>
    <t>DOPI-138</t>
  </si>
  <si>
    <t>DOPI-139</t>
  </si>
  <si>
    <t>DOPI-140</t>
  </si>
  <si>
    <t>DOPI-141</t>
  </si>
  <si>
    <t>DOPI-142</t>
  </si>
  <si>
    <t>DOPI-143</t>
  </si>
  <si>
    <t>DOPI-144</t>
  </si>
  <si>
    <t>DOPI-145</t>
  </si>
  <si>
    <t>DOPI-146</t>
  </si>
  <si>
    <t>DOPI-147</t>
  </si>
  <si>
    <t>DOPI-148</t>
  </si>
  <si>
    <t>DOPI-149</t>
  </si>
  <si>
    <t>DOPI-150</t>
  </si>
  <si>
    <t>DOPI-151</t>
  </si>
  <si>
    <t>DOPI-152</t>
  </si>
  <si>
    <t>DOPI-153</t>
  </si>
  <si>
    <t>DOPI-154</t>
  </si>
  <si>
    <t>DOPI-155</t>
  </si>
  <si>
    <t>DOPI-156</t>
  </si>
  <si>
    <t>DOPI-157</t>
  </si>
  <si>
    <t>DOPI-158</t>
  </si>
  <si>
    <t>DOPI-159</t>
  </si>
  <si>
    <t>DOPI-160</t>
  </si>
  <si>
    <t>DOPI-161</t>
  </si>
  <si>
    <t>DOPI-162</t>
  </si>
  <si>
    <t>DOPI-163</t>
  </si>
  <si>
    <t>DOPI-164</t>
  </si>
  <si>
    <t>DOPI-165</t>
  </si>
  <si>
    <t>DOPI-166</t>
  </si>
  <si>
    <t>DOPI-167</t>
  </si>
  <si>
    <t>DOPI-168</t>
  </si>
  <si>
    <t>DOPI-169</t>
  </si>
  <si>
    <t>DOPI-170</t>
  </si>
  <si>
    <t>DOPI-171</t>
  </si>
  <si>
    <t>DOPI-172</t>
  </si>
  <si>
    <t>DOPI-173</t>
  </si>
  <si>
    <t>DOPI-174</t>
  </si>
  <si>
    <t>DOPI-175</t>
  </si>
  <si>
    <t>DOPI-176</t>
  </si>
  <si>
    <t>DOPI-177</t>
  </si>
  <si>
    <t>DOPI-178</t>
  </si>
  <si>
    <t>DOPI-179</t>
  </si>
  <si>
    <t>DOPI-180</t>
  </si>
  <si>
    <t>DOPI-181</t>
  </si>
  <si>
    <t>DOPI-182</t>
  </si>
  <si>
    <t>DOPI-183</t>
  </si>
  <si>
    <t>DOPI-184</t>
  </si>
  <si>
    <t>DOPI-185</t>
  </si>
  <si>
    <t>DOPI-186</t>
  </si>
  <si>
    <t>DOPI-187</t>
  </si>
  <si>
    <t>DOPI-188</t>
  </si>
  <si>
    <t>DOPI-189</t>
  </si>
  <si>
    <t>DOPI-190</t>
  </si>
  <si>
    <t>DOPI-191</t>
  </si>
  <si>
    <t>DOPI-192</t>
  </si>
  <si>
    <t>DOPI-193</t>
  </si>
  <si>
    <t>DOPI-194</t>
  </si>
  <si>
    <t>DOPI-195</t>
  </si>
  <si>
    <t>DOPI-196</t>
  </si>
  <si>
    <t>DOPI-197</t>
  </si>
  <si>
    <t>DOPI-198</t>
  </si>
  <si>
    <t>DOPI-199</t>
  </si>
  <si>
    <t>DOPI-200</t>
  </si>
  <si>
    <t>DOPI-201</t>
  </si>
  <si>
    <t>DOPI-202</t>
  </si>
  <si>
    <t>DOPI-203</t>
  </si>
  <si>
    <t>DOPI-204</t>
  </si>
  <si>
    <t>DOPI-205</t>
  </si>
  <si>
    <t>DOPI-206</t>
  </si>
  <si>
    <t>DOPI-207</t>
  </si>
  <si>
    <t>DOPI-208</t>
  </si>
  <si>
    <t>DOPI-209</t>
  </si>
  <si>
    <t>DOPI-210</t>
  </si>
  <si>
    <t>DOPI-211</t>
  </si>
  <si>
    <t>DOPI-212</t>
  </si>
  <si>
    <t>DOPI-213</t>
  </si>
  <si>
    <t>DOPI-214</t>
  </si>
  <si>
    <t>DOPI-215</t>
  </si>
  <si>
    <t>DOPI-216</t>
  </si>
  <si>
    <t>DOPI-217</t>
  </si>
  <si>
    <t>DOPI-218</t>
  </si>
  <si>
    <t>DOPI-219</t>
  </si>
  <si>
    <t>DOPI-220</t>
  </si>
  <si>
    <t>DOPI-221</t>
  </si>
  <si>
    <t>DOPI-222</t>
  </si>
  <si>
    <t>DOPI-223</t>
  </si>
  <si>
    <t>DOPI-224</t>
  </si>
  <si>
    <t>DOPI-225</t>
  </si>
  <si>
    <t>DOPI-226</t>
  </si>
  <si>
    <t>DOPI-227</t>
  </si>
  <si>
    <t>DOPI-228</t>
  </si>
  <si>
    <t>DOPI-229</t>
  </si>
  <si>
    <t>DOPI-230</t>
  </si>
  <si>
    <t>DOPI-231</t>
  </si>
  <si>
    <t>DOPI-232</t>
  </si>
  <si>
    <t>DOPI-233</t>
  </si>
  <si>
    <t>DOPI-234</t>
  </si>
  <si>
    <t>DOPI-235</t>
  </si>
  <si>
    <t>DOPI-236</t>
  </si>
  <si>
    <t>DOPI-237</t>
  </si>
  <si>
    <t>DOPI-238</t>
  </si>
  <si>
    <t>DOPI-239</t>
  </si>
  <si>
    <t>DOPI-240</t>
  </si>
  <si>
    <t>DOPI-241</t>
  </si>
  <si>
    <t>DOPI-242</t>
  </si>
  <si>
    <t>DOPI-243</t>
  </si>
  <si>
    <t>DOPI-244</t>
  </si>
  <si>
    <t>DOPI-245</t>
  </si>
  <si>
    <t>DOPI-246</t>
  </si>
  <si>
    <t>DOPI-247</t>
  </si>
  <si>
    <t>DOPI-248</t>
  </si>
  <si>
    <t>DOPI-249</t>
  </si>
  <si>
    <t>DOPI-250</t>
  </si>
  <si>
    <t>DOPI-251</t>
  </si>
  <si>
    <t>DOPI-252</t>
  </si>
  <si>
    <t>DOPI-253</t>
  </si>
  <si>
    <t>DOPI-254</t>
  </si>
  <si>
    <t>DOPI-255</t>
  </si>
  <si>
    <t>DOPI-256</t>
  </si>
  <si>
    <t>DOPI-257</t>
  </si>
  <si>
    <t>DOPI-258</t>
  </si>
  <si>
    <t>DOPI-259</t>
  </si>
  <si>
    <t>DOPI-260</t>
  </si>
  <si>
    <t>DOPI-261</t>
  </si>
  <si>
    <t>DOPI-262</t>
  </si>
  <si>
    <t>DOPI-263</t>
  </si>
  <si>
    <t>DOPI-264</t>
  </si>
  <si>
    <t>DOPI-265</t>
  </si>
  <si>
    <t>DOPI-266</t>
  </si>
  <si>
    <t>DOPI-267</t>
  </si>
  <si>
    <t>DOPI-268</t>
  </si>
  <si>
    <t>DOPI-269</t>
  </si>
  <si>
    <t>DOPI-270</t>
  </si>
  <si>
    <t>DOPI-271</t>
  </si>
  <si>
    <t>DOPI-272</t>
  </si>
  <si>
    <t>DOPI-273</t>
  </si>
  <si>
    <t>DOPI-274</t>
  </si>
  <si>
    <t>DOPI-275</t>
  </si>
  <si>
    <t>DOPI-276</t>
  </si>
  <si>
    <t>DOPI-277</t>
  </si>
  <si>
    <t>DOPI-278</t>
  </si>
  <si>
    <t>DOPI-279</t>
  </si>
  <si>
    <t>DOPI-280</t>
  </si>
  <si>
    <t>DOPI-281</t>
  </si>
  <si>
    <t>DOPI-282</t>
  </si>
  <si>
    <t>DOPI-283</t>
  </si>
  <si>
    <t>DOPI-284</t>
  </si>
  <si>
    <t>DOPI-285</t>
  </si>
  <si>
    <t>DOPI-286</t>
  </si>
  <si>
    <t>DOPI-287</t>
  </si>
  <si>
    <t>DOPI-288</t>
  </si>
  <si>
    <t>DOPI-289</t>
  </si>
  <si>
    <t>DOPI-290</t>
  </si>
  <si>
    <t>DOPI-291</t>
  </si>
  <si>
    <t>DOPI-292</t>
  </si>
  <si>
    <t>DOPI-293</t>
  </si>
  <si>
    <t>DOPI-294</t>
  </si>
  <si>
    <t>DOPI-295</t>
  </si>
  <si>
    <t>DOPI-296</t>
  </si>
  <si>
    <t>DOPI-297</t>
  </si>
  <si>
    <t>DOPI-298</t>
  </si>
  <si>
    <t>DOPI-299</t>
  </si>
  <si>
    <t>DOPI-300</t>
  </si>
  <si>
    <t>DOPI-301</t>
  </si>
  <si>
    <t>DOPI-302</t>
  </si>
  <si>
    <t>DOPI-303</t>
  </si>
  <si>
    <t>DOPI-304</t>
  </si>
  <si>
    <t>DOPI-305</t>
  </si>
  <si>
    <t>DOPI-306</t>
  </si>
  <si>
    <t>DOPI-307</t>
  </si>
  <si>
    <t>DOPI-308</t>
  </si>
  <si>
    <t>DOPI-309</t>
  </si>
  <si>
    <t>DOPI-310</t>
  </si>
  <si>
    <t>DOPI-311</t>
  </si>
  <si>
    <t>DOPI-312</t>
  </si>
  <si>
    <t>DOPI-313</t>
  </si>
  <si>
    <t>DOPI-314</t>
  </si>
  <si>
    <t>DOPI-315</t>
  </si>
  <si>
    <t>DOPI-316</t>
  </si>
  <si>
    <t>DOPI-317</t>
  </si>
  <si>
    <t>DOPI-318</t>
  </si>
  <si>
    <t>DOPI-319</t>
  </si>
  <si>
    <t>DOPI-320</t>
  </si>
  <si>
    <t>DOPI-321</t>
  </si>
  <si>
    <t>DOPI-322</t>
  </si>
  <si>
    <t>DOPI-323</t>
  </si>
  <si>
    <t>DOPI-324</t>
  </si>
  <si>
    <t>DOPI-325</t>
  </si>
  <si>
    <t>DOPI-326</t>
  </si>
  <si>
    <t>DOPI-327</t>
  </si>
  <si>
    <t>DOPI-328</t>
  </si>
  <si>
    <t>DOPI-329</t>
  </si>
  <si>
    <t>DOPI-330</t>
  </si>
  <si>
    <t>DOPI-331</t>
  </si>
  <si>
    <t>DOPI-332</t>
  </si>
  <si>
    <t>DOPI-333</t>
  </si>
  <si>
    <t>DOPI-334</t>
  </si>
  <si>
    <t>DOPI-335</t>
  </si>
  <si>
    <t>DOPI-336</t>
  </si>
  <si>
    <t>DOPI-337</t>
  </si>
  <si>
    <t>DOPI-338</t>
  </si>
  <si>
    <t>DOPI-339</t>
  </si>
  <si>
    <t>DOPI-340</t>
  </si>
  <si>
    <t>DOPI-341</t>
  </si>
  <si>
    <t>DOPI-342</t>
  </si>
  <si>
    <t>DOPI-343</t>
  </si>
  <si>
    <t>DOPI-344</t>
  </si>
  <si>
    <t>DOPI-345</t>
  </si>
  <si>
    <t>DOPI-346</t>
  </si>
  <si>
    <t>DOPI-347</t>
  </si>
  <si>
    <t>DOPI-348</t>
  </si>
  <si>
    <t>DOPI-349</t>
  </si>
  <si>
    <t>DOPI-350</t>
  </si>
  <si>
    <t>DOPI-351</t>
  </si>
  <si>
    <t>DOPI-352</t>
  </si>
  <si>
    <t>DOPI-353</t>
  </si>
  <si>
    <t>DOPI-354</t>
  </si>
  <si>
    <t>DOPI-355</t>
  </si>
  <si>
    <t>DOPI-356</t>
  </si>
  <si>
    <t>DOPI-357</t>
  </si>
  <si>
    <t>DOPI-358</t>
  </si>
  <si>
    <t>DOPI-359</t>
  </si>
  <si>
    <t>DOPI-360</t>
  </si>
  <si>
    <t>DOPI-361</t>
  </si>
  <si>
    <t>DOPI-362</t>
  </si>
  <si>
    <t>DOPI-363</t>
  </si>
  <si>
    <t>DOPI-364</t>
  </si>
  <si>
    <t>DOPI-365</t>
  </si>
  <si>
    <t>DOPI-366</t>
  </si>
  <si>
    <t>DOPI-367</t>
  </si>
  <si>
    <t>DOPI-368</t>
  </si>
  <si>
    <t>DOPI-369</t>
  </si>
  <si>
    <t>DOPI-370</t>
  </si>
  <si>
    <t>DOPI-371</t>
  </si>
  <si>
    <t>DOPI-372</t>
  </si>
  <si>
    <t>DOPI-373</t>
  </si>
  <si>
    <t>DOPI-374</t>
  </si>
  <si>
    <t>DOPI-375</t>
  </si>
  <si>
    <t>DOPI-376</t>
  </si>
  <si>
    <t>DOPI-377</t>
  </si>
  <si>
    <t>DOPI-378</t>
  </si>
  <si>
    <t>DOPI-379</t>
  </si>
  <si>
    <t>DOPI-380</t>
  </si>
  <si>
    <t>DOPI-381</t>
  </si>
  <si>
    <t>DOPI-382</t>
  </si>
  <si>
    <t>DOPI-383</t>
  </si>
  <si>
    <t>DOPI-384</t>
  </si>
  <si>
    <t>DOPI-385</t>
  </si>
  <si>
    <t>DOPI-386</t>
  </si>
  <si>
    <t>DOPI-387</t>
  </si>
  <si>
    <t>DOPI-388</t>
  </si>
  <si>
    <t>DOPI-389</t>
  </si>
  <si>
    <t>DOPI-390</t>
  </si>
  <si>
    <t>DOPI-391</t>
  </si>
  <si>
    <t>DOPI-392</t>
  </si>
  <si>
    <t>DOPI-393</t>
  </si>
  <si>
    <t>DOPI-394</t>
  </si>
  <si>
    <t>DOPI-395</t>
  </si>
  <si>
    <t>DOPI-396</t>
  </si>
  <si>
    <t>DOPI-397</t>
  </si>
  <si>
    <t>DOPI-398</t>
  </si>
  <si>
    <t>DOPI-399</t>
  </si>
  <si>
    <t>RESUMEN DE PARTIDAS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</si>
</sst>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00\)"/>
  </numFmts>
  <fonts count="30">
    <font>
      <sz val="11"/>
      <color theme="1"/>
      <name val="Calibri"/>
      <family val="2"/>
      <scheme val="minor"/>
    </font>
    <font>
      <sz val="11"/>
      <color theme="1"/>
      <name val="Calibri"/>
      <family val="2"/>
      <scheme val="minor"/>
    </font>
    <font>
      <sz val="10"/>
      <name val="Arial"/>
      <family val="2"/>
    </font>
    <font>
      <sz val="10"/>
      <color indexed="64"/>
      <name val="Arial"/>
      <family val="2"/>
    </font>
    <font>
      <sz val="10"/>
      <name val="Arial"/>
      <family val="2"/>
    </font>
    <font>
      <sz val="8"/>
      <name val="Calibri"/>
      <family val="2"/>
      <scheme val="minor"/>
    </font>
    <font>
      <sz val="10"/>
      <color theme="8" tint="-0.249977111117893"/>
      <name val="Isidora Bold"/>
    </font>
    <font>
      <b/>
      <sz val="10"/>
      <color indexed="64"/>
      <name val="Isidora Bold"/>
    </font>
    <font>
      <b/>
      <sz val="10"/>
      <name val="Isidora Bold"/>
    </font>
    <font>
      <sz val="10"/>
      <color indexed="64"/>
      <name val="Isidora Bold"/>
    </font>
    <font>
      <sz val="8"/>
      <name val="Isidora Bold"/>
    </font>
    <font>
      <sz val="8"/>
      <color rgb="FF000000"/>
      <name val="Isidora Bold"/>
    </font>
    <font>
      <sz val="8"/>
      <color indexed="64"/>
      <name val="Isidora Bold"/>
    </font>
    <font>
      <b/>
      <sz val="10"/>
      <color rgb="FF0070C0"/>
      <name val="Isidora Bold"/>
    </font>
    <font>
      <sz val="11"/>
      <name val="Isidora Bold"/>
    </font>
    <font>
      <b/>
      <sz val="10"/>
      <color theme="9" tint="-0.249977111117893"/>
      <name val="Isidora Bold"/>
    </font>
    <font>
      <b/>
      <sz val="10"/>
      <color theme="0"/>
      <name val="Isidora Bold"/>
    </font>
    <font>
      <sz val="9"/>
      <name val="Isidora Bold"/>
    </font>
    <font>
      <b/>
      <sz val="9"/>
      <name val="Isidora Bold"/>
    </font>
    <font>
      <sz val="6"/>
      <name val="Isidora Bold"/>
    </font>
    <font>
      <sz val="20"/>
      <name val="Isidora Bold"/>
    </font>
    <font>
      <sz val="12"/>
      <name val="Isidora Bold"/>
    </font>
    <font>
      <b/>
      <sz val="8"/>
      <color indexed="64"/>
      <name val="Isidora Bold"/>
    </font>
    <font>
      <b/>
      <sz val="11"/>
      <name val="Isidora Bold"/>
    </font>
    <font>
      <b/>
      <sz val="12"/>
      <name val="Isidora Bold"/>
    </font>
    <font>
      <sz val="10"/>
      <color theme="8" tint="-0.249977111117893"/>
      <name val="Arial"/>
      <family val="2"/>
    </font>
    <font>
      <sz val="8"/>
      <color indexed="8"/>
      <name val="Isidora Bold"/>
    </font>
    <font>
      <b/>
      <sz val="20"/>
      <name val="Isidora Bold"/>
    </font>
    <font>
      <b/>
      <sz val="22"/>
      <name val="Isidora Bold"/>
    </font>
    <font>
      <b/>
      <sz val="8"/>
      <name val="Isidora Bold"/>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2"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xf numFmtId="44" fontId="1" fillId="0" borderId="0" applyFont="0" applyFill="0" applyBorder="0" applyAlignment="0" applyProtection="0"/>
    <xf numFmtId="0" fontId="2" fillId="0" borderId="0"/>
    <xf numFmtId="0" fontId="3" fillId="0" borderId="0"/>
    <xf numFmtId="0" fontId="3" fillId="0" borderId="0"/>
    <xf numFmtId="0" fontId="1" fillId="0" borderId="0"/>
    <xf numFmtId="0" fontId="4" fillId="0" borderId="0"/>
    <xf numFmtId="43" fontId="2" fillId="0" borderId="0" applyFont="0" applyFill="0" applyBorder="0" applyAlignment="0" applyProtection="0"/>
    <xf numFmtId="0" fontId="2" fillId="0" borderId="0"/>
  </cellStyleXfs>
  <cellXfs count="132">
    <xf numFmtId="0" fontId="0" fillId="0" borderId="0" xfId="0"/>
    <xf numFmtId="0" fontId="6" fillId="0" borderId="0" xfId="3" applyFont="1" applyAlignment="1">
      <alignment wrapText="1"/>
    </xf>
    <xf numFmtId="49" fontId="7" fillId="3" borderId="0" xfId="3" applyNumberFormat="1" applyFont="1" applyFill="1" applyAlignment="1">
      <alignment horizontal="center" vertical="center" wrapText="1"/>
    </xf>
    <xf numFmtId="0" fontId="7" fillId="3" borderId="0" xfId="3" applyFont="1" applyFill="1" applyAlignment="1">
      <alignment vertical="top" wrapText="1"/>
    </xf>
    <xf numFmtId="164" fontId="7" fillId="3" borderId="0" xfId="3" applyNumberFormat="1" applyFont="1" applyFill="1" applyAlignment="1">
      <alignment horizontal="right" vertical="top" wrapText="1"/>
    </xf>
    <xf numFmtId="44" fontId="8" fillId="3" borderId="0" xfId="1" applyFont="1" applyFill="1" applyBorder="1" applyAlignment="1">
      <alignment horizontal="center" vertical="top" wrapText="1"/>
    </xf>
    <xf numFmtId="0" fontId="9" fillId="0" borderId="0" xfId="3" applyFont="1"/>
    <xf numFmtId="49" fontId="10" fillId="0" borderId="0" xfId="0" applyNumberFormat="1" applyFont="1" applyAlignment="1">
      <alignment horizontal="center" vertical="top"/>
    </xf>
    <xf numFmtId="164" fontId="10" fillId="0" borderId="0" xfId="0" applyNumberFormat="1" applyFont="1" applyAlignment="1">
      <alignment horizontal="right" vertical="justify"/>
    </xf>
    <xf numFmtId="44" fontId="12" fillId="0" borderId="0" xfId="1" applyFont="1" applyFill="1" applyBorder="1" applyAlignment="1">
      <alignment horizontal="center" vertical="top" wrapText="1"/>
    </xf>
    <xf numFmtId="0" fontId="11" fillId="0" borderId="0" xfId="0" applyFont="1" applyAlignment="1">
      <alignment horizontal="center" vertical="top" wrapText="1"/>
    </xf>
    <xf numFmtId="2" fontId="7" fillId="3" borderId="0" xfId="3" applyNumberFormat="1" applyFont="1" applyFill="1" applyAlignment="1">
      <alignment horizontal="justify" vertical="top"/>
    </xf>
    <xf numFmtId="0" fontId="13" fillId="2" borderId="0" xfId="3" applyFont="1" applyFill="1" applyAlignment="1">
      <alignment horizontal="center" vertical="center" wrapText="1"/>
    </xf>
    <xf numFmtId="0" fontId="13" fillId="2" borderId="0" xfId="3" applyFont="1" applyFill="1" applyAlignment="1">
      <alignment horizontal="justify" vertical="top"/>
    </xf>
    <xf numFmtId="0" fontId="13" fillId="2" borderId="0" xfId="3" applyFont="1" applyFill="1" applyAlignment="1">
      <alignment horizontal="center" vertical="top" wrapText="1"/>
    </xf>
    <xf numFmtId="164" fontId="13" fillId="2" borderId="0" xfId="3" applyNumberFormat="1" applyFont="1" applyFill="1" applyAlignment="1">
      <alignment horizontal="right" vertical="top" wrapText="1"/>
    </xf>
    <xf numFmtId="44" fontId="13" fillId="2" borderId="0" xfId="1" applyFont="1" applyFill="1" applyBorder="1" applyAlignment="1">
      <alignment horizontal="center" vertical="top" wrapText="1"/>
    </xf>
    <xf numFmtId="164" fontId="13" fillId="2" borderId="0" xfId="3" applyNumberFormat="1" applyFont="1" applyFill="1" applyAlignment="1">
      <alignment horizontal="left" vertical="top" wrapText="1"/>
    </xf>
    <xf numFmtId="44" fontId="13" fillId="2" borderId="0" xfId="1" applyFont="1" applyFill="1" applyAlignment="1">
      <alignment horizontal="center" vertical="top" wrapText="1"/>
    </xf>
    <xf numFmtId="2" fontId="11" fillId="0" borderId="0" xfId="0" applyNumberFormat="1" applyFont="1" applyAlignment="1">
      <alignment horizontal="center" vertical="top" wrapText="1"/>
    </xf>
    <xf numFmtId="4" fontId="11" fillId="0" borderId="0" xfId="0" applyNumberFormat="1" applyFont="1" applyAlignment="1">
      <alignment horizontal="center" vertical="top" wrapText="1"/>
    </xf>
    <xf numFmtId="2" fontId="7" fillId="3" borderId="0" xfId="3" applyNumberFormat="1" applyFont="1" applyFill="1" applyAlignment="1">
      <alignment vertical="top"/>
    </xf>
    <xf numFmtId="49" fontId="15" fillId="4" borderId="0" xfId="3" applyNumberFormat="1" applyFont="1" applyFill="1" applyAlignment="1">
      <alignment horizontal="center" vertical="center" wrapText="1"/>
    </xf>
    <xf numFmtId="2" fontId="15" fillId="4" borderId="0" xfId="3" applyNumberFormat="1" applyFont="1" applyFill="1" applyAlignment="1">
      <alignment horizontal="justify" vertical="top"/>
    </xf>
    <xf numFmtId="0" fontId="15" fillId="4" borderId="0" xfId="3" applyFont="1" applyFill="1" applyAlignment="1">
      <alignment vertical="top" wrapText="1"/>
    </xf>
    <xf numFmtId="164" fontId="15" fillId="4" borderId="0" xfId="3" applyNumberFormat="1" applyFont="1" applyFill="1" applyAlignment="1">
      <alignment horizontal="right" vertical="top" wrapText="1"/>
    </xf>
    <xf numFmtId="44" fontId="15" fillId="4" borderId="0" xfId="1" applyFont="1" applyFill="1" applyBorder="1" applyAlignment="1">
      <alignment horizontal="center" vertical="top" wrapText="1"/>
    </xf>
    <xf numFmtId="0" fontId="9" fillId="0" borderId="0" xfId="3" applyFont="1" applyAlignment="1">
      <alignment wrapText="1"/>
    </xf>
    <xf numFmtId="49" fontId="7" fillId="0" borderId="0" xfId="3" applyNumberFormat="1" applyFont="1" applyAlignment="1">
      <alignment horizontal="center" vertical="center" wrapText="1"/>
    </xf>
    <xf numFmtId="164" fontId="7" fillId="0" borderId="0" xfId="3" applyNumberFormat="1" applyFont="1" applyAlignment="1">
      <alignment horizontal="right" vertical="top" wrapText="1"/>
    </xf>
    <xf numFmtId="0" fontId="13" fillId="0" borderId="0" xfId="3" applyFont="1" applyAlignment="1">
      <alignment horizontal="center" vertical="center" wrapText="1"/>
    </xf>
    <xf numFmtId="0" fontId="13" fillId="0" borderId="0" xfId="3" applyFont="1" applyAlignment="1">
      <alignment horizontal="justify" vertical="top"/>
    </xf>
    <xf numFmtId="0" fontId="7" fillId="0" borderId="0" xfId="3" applyFont="1" applyAlignment="1">
      <alignment vertical="top" wrapText="1"/>
    </xf>
    <xf numFmtId="4" fontId="16" fillId="0" borderId="0" xfId="3" applyNumberFormat="1" applyFont="1" applyAlignment="1">
      <alignment horizontal="right" vertical="top" wrapText="1"/>
    </xf>
    <xf numFmtId="164" fontId="13" fillId="0" borderId="0" xfId="1" applyNumberFormat="1" applyFont="1" applyFill="1" applyBorder="1" applyAlignment="1">
      <alignment horizontal="right" vertical="top"/>
    </xf>
    <xf numFmtId="49" fontId="13" fillId="0" borderId="0" xfId="3" applyNumberFormat="1" applyFont="1" applyAlignment="1">
      <alignment horizontal="center" vertical="center" wrapText="1"/>
    </xf>
    <xf numFmtId="0" fontId="17" fillId="0" borderId="1" xfId="2" applyFont="1" applyBorder="1" applyAlignment="1">
      <alignment vertical="top" wrapText="1"/>
    </xf>
    <xf numFmtId="0" fontId="18" fillId="0" borderId="2" xfId="2" applyFont="1" applyBorder="1" applyAlignment="1">
      <alignment horizontal="justify" vertical="top" wrapText="1"/>
    </xf>
    <xf numFmtId="0" fontId="17" fillId="0" borderId="2" xfId="2" applyFont="1" applyBorder="1" applyAlignment="1">
      <alignment vertical="top" wrapText="1"/>
    </xf>
    <xf numFmtId="0" fontId="17" fillId="0" borderId="5" xfId="2" applyFont="1" applyBorder="1" applyAlignment="1">
      <alignment vertical="top" wrapText="1"/>
    </xf>
    <xf numFmtId="0" fontId="18" fillId="0" borderId="6" xfId="2" applyFont="1" applyBorder="1" applyAlignment="1">
      <alignment horizontal="justify" vertical="top" wrapText="1"/>
    </xf>
    <xf numFmtId="0" fontId="17" fillId="0" borderId="6" xfId="2" applyFont="1" applyBorder="1" applyAlignment="1">
      <alignment vertical="top" wrapText="1"/>
    </xf>
    <xf numFmtId="165" fontId="19" fillId="0" borderId="6" xfId="2" applyNumberFormat="1" applyFont="1" applyBorder="1" applyAlignment="1">
      <alignment vertical="top"/>
    </xf>
    <xf numFmtId="0" fontId="17" fillId="0" borderId="0" xfId="2" applyFont="1" applyAlignment="1">
      <alignment horizontal="center" vertical="top"/>
    </xf>
    <xf numFmtId="2" fontId="17" fillId="0" borderId="0" xfId="2" applyNumberFormat="1" applyFont="1" applyAlignment="1">
      <alignment horizontal="right" vertical="top"/>
    </xf>
    <xf numFmtId="164" fontId="18" fillId="0" borderId="0" xfId="2" applyNumberFormat="1" applyFont="1" applyAlignment="1">
      <alignment horizontal="right" vertical="top"/>
    </xf>
    <xf numFmtId="0" fontId="18" fillId="0" borderId="6" xfId="2" applyFont="1" applyBorder="1" applyAlignment="1">
      <alignment horizontal="center" vertical="top" wrapText="1"/>
    </xf>
    <xf numFmtId="14" fontId="17" fillId="0" borderId="0" xfId="2" applyNumberFormat="1" applyFont="1" applyAlignment="1">
      <alignment horizontal="justify" vertical="top" wrapText="1"/>
    </xf>
    <xf numFmtId="0" fontId="20" fillId="0" borderId="6" xfId="2" applyFont="1" applyBorder="1" applyAlignment="1">
      <alignment horizontal="left"/>
    </xf>
    <xf numFmtId="0" fontId="17" fillId="0" borderId="9" xfId="2" applyFont="1" applyBorder="1" applyAlignment="1">
      <alignment horizontal="center" vertical="top"/>
    </xf>
    <xf numFmtId="2" fontId="17" fillId="0" borderId="9" xfId="2" applyNumberFormat="1" applyFont="1" applyBorder="1" applyAlignment="1">
      <alignment horizontal="right" vertical="top"/>
    </xf>
    <xf numFmtId="164" fontId="18" fillId="0" borderId="9" xfId="2" applyNumberFormat="1" applyFont="1" applyBorder="1" applyAlignment="1">
      <alignment horizontal="right" vertical="top"/>
    </xf>
    <xf numFmtId="14" fontId="17" fillId="0" borderId="9" xfId="2" applyNumberFormat="1" applyFont="1" applyBorder="1" applyAlignment="1">
      <alignment horizontal="justify" vertical="top" wrapText="1"/>
    </xf>
    <xf numFmtId="0" fontId="17" fillId="0" borderId="6" xfId="2" applyFont="1" applyBorder="1" applyAlignment="1">
      <alignment vertical="top"/>
    </xf>
    <xf numFmtId="0" fontId="18" fillId="0" borderId="2" xfId="5" applyFont="1" applyBorder="1" applyAlignment="1">
      <alignment horizontal="center" vertical="top" wrapText="1"/>
    </xf>
    <xf numFmtId="0" fontId="17" fillId="0" borderId="8" xfId="2" applyFont="1" applyBorder="1" applyAlignment="1">
      <alignment vertical="top" wrapText="1"/>
    </xf>
    <xf numFmtId="0" fontId="21" fillId="0" borderId="0" xfId="2" applyFont="1" applyAlignment="1">
      <alignment horizontal="center"/>
    </xf>
    <xf numFmtId="0" fontId="21" fillId="0" borderId="0" xfId="2" applyFont="1" applyAlignment="1">
      <alignment horizontal="justify" wrapText="1"/>
    </xf>
    <xf numFmtId="0" fontId="21" fillId="0" borderId="0" xfId="2" applyFont="1" applyAlignment="1">
      <alignment horizontal="centerContinuous"/>
    </xf>
    <xf numFmtId="4" fontId="21" fillId="0" borderId="0" xfId="2" applyNumberFormat="1" applyFont="1" applyAlignment="1">
      <alignment horizontal="center"/>
    </xf>
    <xf numFmtId="0" fontId="22" fillId="0" borderId="0" xfId="3" applyFont="1" applyAlignment="1">
      <alignment horizontal="right" vertical="top"/>
    </xf>
    <xf numFmtId="0" fontId="12" fillId="0" borderId="0" xfId="3" applyFont="1" applyAlignment="1">
      <alignment vertical="top" wrapText="1"/>
    </xf>
    <xf numFmtId="4" fontId="9" fillId="0" borderId="0" xfId="3" applyNumberFormat="1" applyFont="1"/>
    <xf numFmtId="49" fontId="18" fillId="2" borderId="0" xfId="2" applyNumberFormat="1" applyFont="1" applyFill="1" applyAlignment="1">
      <alignment horizontal="center" vertical="center" wrapText="1"/>
    </xf>
    <xf numFmtId="2" fontId="13" fillId="0" borderId="0" xfId="3" applyNumberFormat="1" applyFont="1" applyAlignment="1">
      <alignment horizontal="justify" vertical="top"/>
    </xf>
    <xf numFmtId="164" fontId="13" fillId="0" borderId="0" xfId="1" applyNumberFormat="1" applyFont="1" applyFill="1" applyBorder="1" applyAlignment="1">
      <alignment horizontal="justify" vertical="top"/>
    </xf>
    <xf numFmtId="0" fontId="12" fillId="0" borderId="0" xfId="3" applyFont="1"/>
    <xf numFmtId="0" fontId="25" fillId="0" borderId="0" xfId="3" applyFont="1" applyAlignment="1">
      <alignment wrapText="1"/>
    </xf>
    <xf numFmtId="0" fontId="3" fillId="0" borderId="0" xfId="3"/>
    <xf numFmtId="2" fontId="7" fillId="0" borderId="0" xfId="3" applyNumberFormat="1" applyFont="1" applyAlignment="1">
      <alignment horizontal="center" vertical="top"/>
    </xf>
    <xf numFmtId="0" fontId="13" fillId="0" borderId="0" xfId="3" applyFont="1" applyAlignment="1">
      <alignment horizontal="center" vertical="top"/>
    </xf>
    <xf numFmtId="44" fontId="8" fillId="3" borderId="0" xfId="1" applyFont="1" applyFill="1" applyAlignment="1">
      <alignment horizontal="center" vertical="top" wrapText="1"/>
    </xf>
    <xf numFmtId="44" fontId="12" fillId="0" borderId="0" xfId="1" applyFont="1" applyAlignment="1">
      <alignment horizontal="center" vertical="top" wrapText="1"/>
    </xf>
    <xf numFmtId="2" fontId="7" fillId="0" borderId="0" xfId="3" applyNumberFormat="1" applyFont="1" applyAlignment="1">
      <alignment horizontal="center" vertical="center"/>
    </xf>
    <xf numFmtId="2" fontId="7" fillId="0" borderId="0" xfId="3" applyNumberFormat="1" applyFont="1" applyAlignment="1">
      <alignment horizontal="left" vertical="top"/>
    </xf>
    <xf numFmtId="0" fontId="13" fillId="0" borderId="0" xfId="3" applyFont="1" applyAlignment="1">
      <alignment horizontal="left" vertical="top"/>
    </xf>
    <xf numFmtId="2" fontId="7" fillId="0" borderId="0" xfId="3" applyNumberFormat="1" applyFont="1" applyAlignment="1">
      <alignment horizontal="justify" vertical="top"/>
    </xf>
    <xf numFmtId="49" fontId="7" fillId="3" borderId="0" xfId="3" applyNumberFormat="1" applyFont="1" applyFill="1" applyAlignment="1">
      <alignment horizontal="left" vertical="center" wrapText="1"/>
    </xf>
    <xf numFmtId="2" fontId="26" fillId="0" borderId="0" xfId="0" applyNumberFormat="1" applyFont="1" applyAlignment="1">
      <alignment horizontal="center" vertical="top" wrapText="1"/>
    </xf>
    <xf numFmtId="2" fontId="7" fillId="0" borderId="0" xfId="3" applyNumberFormat="1" applyFont="1" applyAlignment="1">
      <alignment vertical="top"/>
    </xf>
    <xf numFmtId="0" fontId="25" fillId="0" borderId="0" xfId="3" applyFont="1" applyFill="1" applyAlignment="1">
      <alignment wrapText="1"/>
    </xf>
    <xf numFmtId="0" fontId="10" fillId="0" borderId="0" xfId="0" applyFont="1" applyFill="1" applyAlignment="1">
      <alignment horizontal="justify" vertical="top" wrapText="1"/>
    </xf>
    <xf numFmtId="0" fontId="10" fillId="0" borderId="0" xfId="0" applyFont="1" applyFill="1" applyAlignment="1">
      <alignment horizontal="center" vertical="top"/>
    </xf>
    <xf numFmtId="4" fontId="10" fillId="0" borderId="0" xfId="0" applyNumberFormat="1" applyFont="1" applyFill="1" applyAlignment="1">
      <alignment horizontal="right" vertical="top"/>
    </xf>
    <xf numFmtId="0" fontId="25" fillId="5" borderId="0" xfId="3" applyFont="1" applyFill="1" applyAlignment="1">
      <alignment wrapText="1"/>
    </xf>
    <xf numFmtId="0" fontId="24" fillId="2" borderId="0" xfId="5" applyFont="1" applyFill="1" applyAlignment="1">
      <alignment horizontal="center" vertical="center" wrapText="1"/>
    </xf>
    <xf numFmtId="0" fontId="9" fillId="0" borderId="0" xfId="3" applyFont="1" applyAlignment="1">
      <alignment horizontal="center"/>
    </xf>
    <xf numFmtId="0" fontId="8" fillId="0" borderId="1" xfId="2" applyFont="1" applyBorder="1" applyAlignment="1">
      <alignment horizontal="center" vertical="top" wrapText="1"/>
    </xf>
    <xf numFmtId="0" fontId="8" fillId="0" borderId="3" xfId="2" applyFont="1" applyBorder="1" applyAlignment="1">
      <alignment horizontal="center" vertical="top" wrapText="1"/>
    </xf>
    <xf numFmtId="0" fontId="8" fillId="0" borderId="4" xfId="2" applyFont="1" applyBorder="1" applyAlignment="1">
      <alignment horizontal="center" vertical="top" wrapText="1"/>
    </xf>
    <xf numFmtId="2" fontId="14" fillId="0" borderId="6" xfId="4" applyNumberFormat="1" applyFont="1" applyBorder="1" applyAlignment="1">
      <alignment horizontal="justify" vertical="top" wrapText="1"/>
    </xf>
    <xf numFmtId="2" fontId="14" fillId="0" borderId="11" xfId="4" applyNumberFormat="1" applyFont="1" applyBorder="1" applyAlignment="1">
      <alignment horizontal="justify" vertical="top" wrapText="1"/>
    </xf>
    <xf numFmtId="0" fontId="18" fillId="0" borderId="1" xfId="2" applyFont="1" applyBorder="1" applyAlignment="1">
      <alignment horizontal="center" vertical="top" wrapText="1"/>
    </xf>
    <xf numFmtId="0" fontId="18" fillId="0" borderId="3" xfId="2" applyFont="1" applyBorder="1" applyAlignment="1">
      <alignment horizontal="center" vertical="top" wrapText="1"/>
    </xf>
    <xf numFmtId="0" fontId="18" fillId="0" borderId="4" xfId="2" applyFont="1" applyBorder="1" applyAlignment="1">
      <alignment horizontal="center" vertical="top" wrapText="1"/>
    </xf>
    <xf numFmtId="0" fontId="17" fillId="0" borderId="5" xfId="2" applyFont="1" applyBorder="1" applyAlignment="1">
      <alignment horizontal="center" vertical="top" wrapText="1"/>
    </xf>
    <xf numFmtId="0" fontId="17" fillId="0" borderId="7" xfId="2" applyFont="1" applyBorder="1" applyAlignment="1">
      <alignment horizontal="center" vertical="top" wrapText="1"/>
    </xf>
    <xf numFmtId="0" fontId="17" fillId="0" borderId="8" xfId="2" applyFont="1" applyBorder="1" applyAlignment="1">
      <alignment horizontal="center" vertical="top" wrapText="1"/>
    </xf>
    <xf numFmtId="0" fontId="17" fillId="0" borderId="9" xfId="2" applyFont="1" applyBorder="1" applyAlignment="1">
      <alignment horizontal="center" vertical="top" wrapText="1"/>
    </xf>
    <xf numFmtId="0" fontId="17" fillId="0" borderId="10" xfId="2" applyFont="1" applyBorder="1" applyAlignment="1">
      <alignment horizontal="center" vertical="top" wrapText="1"/>
    </xf>
    <xf numFmtId="0" fontId="8" fillId="2" borderId="0" xfId="5" applyFont="1" applyFill="1" applyAlignment="1">
      <alignment horizontal="center" vertical="center" wrapText="1"/>
    </xf>
    <xf numFmtId="0" fontId="18" fillId="2" borderId="12" xfId="2" applyFont="1" applyFill="1" applyBorder="1" applyAlignment="1">
      <alignment horizontal="center" vertical="center"/>
    </xf>
    <xf numFmtId="0" fontId="18" fillId="2" borderId="13" xfId="2" applyFont="1" applyFill="1" applyBorder="1" applyAlignment="1">
      <alignment horizontal="center" vertical="center"/>
    </xf>
    <xf numFmtId="0" fontId="18" fillId="2" borderId="14" xfId="2" applyFont="1" applyFill="1" applyBorder="1" applyAlignment="1">
      <alignment horizontal="center" vertical="center"/>
    </xf>
    <xf numFmtId="0" fontId="28" fillId="0" borderId="6" xfId="5" applyFont="1" applyBorder="1" applyAlignment="1">
      <alignment horizontal="center" vertical="center" wrapText="1"/>
    </xf>
    <xf numFmtId="0" fontId="28" fillId="0" borderId="11" xfId="5" applyFont="1" applyBorder="1" applyAlignment="1">
      <alignment horizontal="center" vertical="center" wrapText="1"/>
    </xf>
    <xf numFmtId="0" fontId="18" fillId="0" borderId="2" xfId="2" applyFont="1" applyBorder="1" applyAlignment="1">
      <alignment horizontal="justify" vertical="center" wrapText="1"/>
    </xf>
    <xf numFmtId="49" fontId="18" fillId="2" borderId="0" xfId="2" applyNumberFormat="1" applyFont="1" applyFill="1" applyAlignment="1">
      <alignment horizontal="center" vertical="center"/>
    </xf>
    <xf numFmtId="0" fontId="9" fillId="0" borderId="0" xfId="3" applyFont="1" applyAlignment="1">
      <alignment horizontal="center" vertical="center"/>
    </xf>
    <xf numFmtId="0" fontId="17" fillId="0" borderId="6" xfId="2" applyFont="1" applyBorder="1" applyAlignment="1">
      <alignment horizontal="center" vertical="center" wrapText="1"/>
    </xf>
    <xf numFmtId="0" fontId="17" fillId="0" borderId="11" xfId="2" applyFont="1" applyBorder="1" applyAlignment="1">
      <alignment horizontal="center" vertical="center" wrapText="1"/>
    </xf>
    <xf numFmtId="0" fontId="18" fillId="0" borderId="6" xfId="2" applyFont="1" applyBorder="1" applyAlignment="1">
      <alignment horizontal="center" vertical="center" wrapText="1"/>
    </xf>
    <xf numFmtId="0" fontId="27" fillId="0" borderId="5" xfId="2" applyFont="1" applyFill="1" applyBorder="1" applyAlignment="1">
      <alignment horizontal="center" vertical="center" wrapText="1"/>
    </xf>
    <xf numFmtId="0" fontId="27" fillId="0" borderId="0" xfId="2" applyFont="1" applyFill="1" applyAlignment="1">
      <alignment horizontal="center" vertical="center" wrapText="1"/>
    </xf>
    <xf numFmtId="0" fontId="27" fillId="0" borderId="7" xfId="2" applyFont="1" applyFill="1" applyBorder="1" applyAlignment="1">
      <alignment horizontal="center" vertical="center" wrapText="1"/>
    </xf>
    <xf numFmtId="0" fontId="17" fillId="0" borderId="3" xfId="2" applyFont="1" applyFill="1" applyBorder="1" applyAlignment="1">
      <alignment horizontal="center" vertical="top"/>
    </xf>
    <xf numFmtId="2" fontId="17" fillId="0" borderId="3" xfId="2" applyNumberFormat="1" applyFont="1" applyFill="1" applyBorder="1" applyAlignment="1">
      <alignment horizontal="right" vertical="top"/>
    </xf>
    <xf numFmtId="164" fontId="18" fillId="0" borderId="3" xfId="2" applyNumberFormat="1" applyFont="1" applyFill="1" applyBorder="1" applyAlignment="1">
      <alignment horizontal="right" vertical="top"/>
    </xf>
    <xf numFmtId="14" fontId="17" fillId="0" borderId="3" xfId="2" applyNumberFormat="1" applyFont="1" applyFill="1" applyBorder="1" applyAlignment="1">
      <alignment horizontal="justify" vertical="top" wrapText="1"/>
    </xf>
    <xf numFmtId="0" fontId="17" fillId="0" borderId="0" xfId="2" applyFont="1" applyFill="1" applyAlignment="1">
      <alignment horizontal="center" vertical="top"/>
    </xf>
    <xf numFmtId="2" fontId="17" fillId="0" borderId="0" xfId="2" applyNumberFormat="1" applyFont="1" applyFill="1" applyAlignment="1">
      <alignment horizontal="right" vertical="top"/>
    </xf>
    <xf numFmtId="164" fontId="18" fillId="0" borderId="0" xfId="2" applyNumberFormat="1" applyFont="1" applyFill="1" applyAlignment="1">
      <alignment horizontal="right" vertical="top"/>
    </xf>
    <xf numFmtId="14" fontId="17" fillId="0" borderId="0" xfId="2" applyNumberFormat="1" applyFont="1" applyFill="1" applyAlignment="1">
      <alignment horizontal="justify" vertical="top" wrapText="1"/>
    </xf>
    <xf numFmtId="2" fontId="29" fillId="0" borderId="0" xfId="3" applyNumberFormat="1" applyFont="1" applyAlignment="1">
      <alignment horizontal="justify" vertical="top"/>
    </xf>
    <xf numFmtId="0" fontId="8" fillId="2" borderId="0" xfId="5" applyFont="1" applyFill="1" applyAlignment="1">
      <alignment horizontal="right" vertical="top" wrapText="1"/>
    </xf>
    <xf numFmtId="44" fontId="8" fillId="3" borderId="0" xfId="1" applyNumberFormat="1" applyFont="1" applyFill="1" applyBorder="1" applyAlignment="1">
      <alignment horizontal="center" vertical="top" wrapText="1"/>
    </xf>
    <xf numFmtId="44" fontId="8" fillId="0" borderId="0" xfId="1" applyNumberFormat="1" applyFont="1" applyFill="1" applyBorder="1" applyAlignment="1">
      <alignment horizontal="right" vertical="top"/>
    </xf>
    <xf numFmtId="44" fontId="13" fillId="0" borderId="0" xfId="1" applyNumberFormat="1" applyFont="1" applyFill="1" applyBorder="1" applyAlignment="1">
      <alignment horizontal="right" vertical="top"/>
    </xf>
    <xf numFmtId="44" fontId="23" fillId="2" borderId="0" xfId="1" applyNumberFormat="1" applyFont="1" applyFill="1" applyBorder="1" applyAlignment="1">
      <alignment horizontal="right" vertical="top" wrapText="1"/>
    </xf>
    <xf numFmtId="44" fontId="23" fillId="2" borderId="0" xfId="3" applyNumberFormat="1" applyFont="1" applyFill="1" applyAlignment="1">
      <alignment horizontal="right" vertical="top" wrapText="1"/>
    </xf>
    <xf numFmtId="44" fontId="24" fillId="2" borderId="0" xfId="3" applyNumberFormat="1" applyFont="1" applyFill="1" applyAlignment="1">
      <alignment horizontal="right" vertical="top" wrapText="1"/>
    </xf>
    <xf numFmtId="0" fontId="17" fillId="0" borderId="0" xfId="2" applyFont="1" applyBorder="1" applyAlignment="1">
      <alignment horizontal="center" vertical="top" wrapText="1"/>
    </xf>
  </cellXfs>
  <cellStyles count="9">
    <cellStyle name="Millares 2" xfId="7" xr:uid="{00000000-0005-0000-0000-000000000000}"/>
    <cellStyle name="Moneda" xfId="1" builtinId="4"/>
    <cellStyle name="Normal" xfId="0" builtinId="0"/>
    <cellStyle name="Normal 2" xfId="4" xr:uid="{00000000-0005-0000-0000-000003000000}"/>
    <cellStyle name="Normal 2 2" xfId="5" xr:uid="{00000000-0005-0000-0000-000004000000}"/>
    <cellStyle name="Normal 3" xfId="3" xr:uid="{00000000-0005-0000-0000-000005000000}"/>
    <cellStyle name="Normal 3 2" xfId="2" xr:uid="{00000000-0005-0000-0000-000006000000}"/>
    <cellStyle name="Normal 4" xfId="6" xr:uid="{00000000-0005-0000-0000-000007000000}"/>
    <cellStyle name="Normal 4 2" xfId="8" xr:uid="{00000000-0005-0000-0000-000008000000}"/>
  </cellStyles>
  <dxfs count="0"/>
  <tableStyles count="0" defaultTableStyle="TableStyleMedium2" defaultPivotStyle="PivotStyleLight16"/>
  <colors>
    <mruColors>
      <color rgb="FFFF00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4646</xdr:colOff>
      <xdr:row>0</xdr:row>
      <xdr:rowOff>52504</xdr:rowOff>
    </xdr:from>
    <xdr:to>
      <xdr:col>6</xdr:col>
      <xdr:colOff>1270064</xdr:colOff>
      <xdr:row>3</xdr:row>
      <xdr:rowOff>256358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3559" r="16679"/>
        <a:stretch/>
      </xdr:blipFill>
      <xdr:spPr>
        <a:xfrm>
          <a:off x="12396439" y="215126"/>
          <a:ext cx="1277744" cy="751314"/>
        </a:xfrm>
        <a:prstGeom prst="rect">
          <a:avLst/>
        </a:prstGeom>
      </xdr:spPr>
    </xdr:pic>
    <xdr:clientData/>
  </xdr:twoCellAnchor>
  <xdr:twoCellAnchor editAs="oneCell">
    <xdr:from>
      <xdr:col>0</xdr:col>
      <xdr:colOff>0</xdr:colOff>
      <xdr:row>0</xdr:row>
      <xdr:rowOff>64892</xdr:rowOff>
    </xdr:from>
    <xdr:to>
      <xdr:col>0</xdr:col>
      <xdr:colOff>1031835</xdr:colOff>
      <xdr:row>5</xdr:row>
      <xdr:rowOff>11875</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38004" t="19422" r="45894" b="34066"/>
        <a:stretch/>
      </xdr:blipFill>
      <xdr:spPr bwMode="auto">
        <a:xfrm>
          <a:off x="176894" y="221774"/>
          <a:ext cx="1028912" cy="11401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esupuesto%20para%20licitaciones%20n\4.-%20C.%20BELLAVISTA%20Y%20PUENTE%20o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ruiz/Downloads/14.%20IGNACIO%20ZARAGOZ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BELLAVISTA Y PUENTE 25%"/>
      <sheetName val="EL CAMPANARIO 18%"/>
      <sheetName val="EL CAMPANARIO 22%"/>
      <sheetName val="EL CAMPANARIO imprimir"/>
      <sheetName val="BOCA DE TORMENTAS "/>
      <sheetName val="IMPRIMIR"/>
      <sheetName val="CAJA VALVULAS"/>
      <sheetName val="POZO DE VISITAS "/>
    </sheetNames>
    <sheetDataSet>
      <sheetData sheetId="0">
        <row r="2">
          <cell r="B2" t="str">
            <v xml:space="preserve">CONSTRUCCIÓN DE VILIDAD CON CONCRETO HIDRÁULICO EN LA CALLE BELLAVISTA Y PUENTE VEHICULAR DE CALLE RIO BLANCO A CALLE VALLE DE TESISTAN, INCLUYE: SUSTITUCIÓN DE INFRAESTRUCTURA HIDRÁULICA, INFRAESTRUCTURA PLUVIAL, ALUMNBRADO PÚBLICO, ACCESIBILIDAD Y FORESTACIÓN, EN LA LOCALIDAD DE TESISTÁN, MUNICIPIO DE ZAPOPAN, JALISCO. </v>
          </cell>
        </row>
        <row r="4">
          <cell r="B4">
            <v>8</v>
          </cell>
        </row>
        <row r="5">
          <cell r="B5">
            <v>203.24</v>
          </cell>
        </row>
        <row r="29">
          <cell r="B29">
            <v>1</v>
          </cell>
        </row>
        <row r="30">
          <cell r="B30">
            <v>203.24</v>
          </cell>
        </row>
        <row r="31">
          <cell r="B31">
            <v>0.1</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GENERADOR OBRA"/>
      <sheetName val="IGNACIO ZARAGOZA 25%"/>
      <sheetName val="IGNACIO ZARAGOZA 18%"/>
      <sheetName val="IGNACIO ZARAGOZA 22%"/>
      <sheetName val="IGNACIO ZARAGOZA IMPRIMIR"/>
      <sheetName val="BOCA DE TORMENTAS "/>
      <sheetName val="IMPRIMIR"/>
      <sheetName val="CAJA VALVULAS"/>
      <sheetName val="POZO DE VISITAS "/>
    </sheetNames>
    <sheetDataSet>
      <sheetData sheetId="0">
        <row r="2">
          <cell r="B2" t="str">
            <v>PAVIMENTO DE CONCRETO HIDÁULICO DE CALLE IGNACIO ZARAGOZA, DE CALLE VICENTE GUERRERO A CALLE JUSTO SIERRA, INCLUYE AGUA POTABLE, DRENAJE, GUARNICIONES, BANQUETAS, ALUMBRADO Y SEÑALETICA, EN LA COLONIA AGUA BLANCA INDUSTRIAL, EN EL MUNICIPIO DE ZAPOPAN, JA</v>
          </cell>
        </row>
        <row r="4">
          <cell r="B4">
            <v>8.1</v>
          </cell>
        </row>
        <row r="5">
          <cell r="B5">
            <v>174.5</v>
          </cell>
        </row>
        <row r="29">
          <cell r="B29">
            <v>1</v>
          </cell>
        </row>
        <row r="30">
          <cell r="B30">
            <v>174.5</v>
          </cell>
        </row>
        <row r="31">
          <cell r="B31">
            <v>0.12</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tabColor theme="5" tint="0.39997558519241921"/>
  </sheetPr>
  <dimension ref="A1:AE608"/>
  <sheetViews>
    <sheetView showGridLines="0" showZeros="0" tabSelected="1" view="pageBreakPreview" topLeftCell="A574" zoomScale="115" zoomScaleNormal="115" zoomScaleSheetLayoutView="115" workbookViewId="0">
      <selection activeCell="F6" sqref="F6"/>
    </sheetView>
  </sheetViews>
  <sheetFormatPr baseColWidth="10" defaultColWidth="9.140625" defaultRowHeight="12.75" customHeight="1"/>
  <cols>
    <col min="1" max="1" width="15.5703125" style="66" customWidth="1"/>
    <col min="2" max="2" width="75.42578125" style="6" customWidth="1"/>
    <col min="3" max="3" width="8.7109375" style="6" bestFit="1" customWidth="1"/>
    <col min="4" max="4" width="13.85546875" style="62" customWidth="1"/>
    <col min="5" max="5" width="16" style="6" customWidth="1"/>
    <col min="6" max="6" width="53.85546875" style="6" customWidth="1"/>
    <col min="7" max="7" width="19.42578125" style="6" customWidth="1"/>
    <col min="8" max="16384" width="9.140625" style="6"/>
  </cols>
  <sheetData>
    <row r="1" spans="1:7">
      <c r="A1" s="36"/>
      <c r="B1" s="37" t="s">
        <v>0</v>
      </c>
      <c r="C1" s="87" t="s">
        <v>62</v>
      </c>
      <c r="D1" s="88"/>
      <c r="E1" s="88"/>
      <c r="F1" s="89"/>
      <c r="G1" s="38"/>
    </row>
    <row r="2" spans="1:7">
      <c r="A2" s="39"/>
      <c r="B2" s="40" t="s">
        <v>1</v>
      </c>
      <c r="C2" s="112" t="s">
        <v>349</v>
      </c>
      <c r="D2" s="113"/>
      <c r="E2" s="113"/>
      <c r="F2" s="114"/>
      <c r="G2" s="41"/>
    </row>
    <row r="3" spans="1:7" ht="13.5" thickBot="1">
      <c r="A3" s="39"/>
      <c r="B3" s="40" t="s">
        <v>2</v>
      </c>
      <c r="C3" s="112"/>
      <c r="D3" s="113"/>
      <c r="E3" s="113"/>
      <c r="F3" s="114"/>
      <c r="G3" s="41"/>
    </row>
    <row r="4" spans="1:7" ht="24.75" customHeight="1">
      <c r="A4" s="39"/>
      <c r="B4" s="106" t="s">
        <v>3</v>
      </c>
      <c r="C4" s="115"/>
      <c r="D4" s="116"/>
      <c r="E4" s="117" t="s">
        <v>20</v>
      </c>
      <c r="F4" s="118"/>
      <c r="G4" s="42"/>
    </row>
    <row r="5" spans="1:7" ht="24.75" customHeight="1">
      <c r="A5" s="39"/>
      <c r="B5" s="90" t="s">
        <v>350</v>
      </c>
      <c r="C5" s="119"/>
      <c r="D5" s="120"/>
      <c r="E5" s="121" t="s">
        <v>21</v>
      </c>
      <c r="F5" s="122"/>
      <c r="G5" s="46"/>
    </row>
    <row r="6" spans="1:7" ht="24.75" customHeight="1">
      <c r="A6" s="39"/>
      <c r="B6" s="90"/>
      <c r="C6" s="43"/>
      <c r="D6" s="44"/>
      <c r="E6" s="45" t="s">
        <v>4</v>
      </c>
      <c r="F6" s="47"/>
      <c r="G6" s="48"/>
    </row>
    <row r="7" spans="1:7" ht="24.75" customHeight="1" thickBot="1">
      <c r="A7" s="39"/>
      <c r="B7" s="91"/>
      <c r="C7" s="49"/>
      <c r="D7" s="50"/>
      <c r="E7" s="51" t="s">
        <v>22</v>
      </c>
      <c r="F7" s="52"/>
      <c r="G7" s="53"/>
    </row>
    <row r="8" spans="1:7">
      <c r="A8" s="39"/>
      <c r="B8" s="111" t="s">
        <v>385</v>
      </c>
      <c r="C8" s="92" t="s">
        <v>5</v>
      </c>
      <c r="D8" s="93"/>
      <c r="E8" s="93"/>
      <c r="F8" s="94"/>
      <c r="G8" s="54" t="s">
        <v>6</v>
      </c>
    </row>
    <row r="9" spans="1:7">
      <c r="A9" s="39"/>
      <c r="B9" s="109"/>
      <c r="C9" s="95"/>
      <c r="D9" s="131"/>
      <c r="E9" s="131"/>
      <c r="F9" s="96"/>
      <c r="G9" s="104" t="s">
        <v>384</v>
      </c>
    </row>
    <row r="10" spans="1:7" ht="15.75" customHeight="1" thickBot="1">
      <c r="A10" s="55"/>
      <c r="B10" s="110"/>
      <c r="C10" s="97"/>
      <c r="D10" s="98"/>
      <c r="E10" s="98"/>
      <c r="F10" s="99"/>
      <c r="G10" s="105"/>
    </row>
    <row r="11" spans="1:7" ht="3" customHeight="1" thickBot="1">
      <c r="A11" s="56"/>
      <c r="B11" s="57"/>
      <c r="C11" s="58"/>
      <c r="D11" s="59"/>
      <c r="E11" s="56"/>
      <c r="F11" s="58"/>
      <c r="G11" s="58"/>
    </row>
    <row r="12" spans="1:7" ht="15.75" customHeight="1" thickBot="1">
      <c r="A12" s="101" t="s">
        <v>43</v>
      </c>
      <c r="B12" s="102"/>
      <c r="C12" s="102"/>
      <c r="D12" s="102"/>
      <c r="E12" s="102"/>
      <c r="F12" s="102"/>
      <c r="G12" s="103"/>
    </row>
    <row r="13" spans="1:7" ht="3" customHeight="1">
      <c r="A13" s="60"/>
      <c r="B13" s="61"/>
      <c r="C13" s="61"/>
    </row>
    <row r="14" spans="1:7" s="108" customFormat="1" ht="24">
      <c r="A14" s="107" t="s">
        <v>7</v>
      </c>
      <c r="B14" s="63" t="s">
        <v>8</v>
      </c>
      <c r="C14" s="107" t="s">
        <v>9</v>
      </c>
      <c r="D14" s="107" t="s">
        <v>10</v>
      </c>
      <c r="E14" s="63" t="s">
        <v>11</v>
      </c>
      <c r="F14" s="63" t="s">
        <v>12</v>
      </c>
      <c r="G14" s="63" t="s">
        <v>13</v>
      </c>
    </row>
    <row r="15" spans="1:7" ht="6" customHeight="1">
      <c r="A15" s="86"/>
      <c r="B15" s="86"/>
      <c r="C15" s="86"/>
      <c r="D15" s="86"/>
      <c r="E15" s="86"/>
      <c r="F15" s="86"/>
      <c r="G15" s="86"/>
    </row>
    <row r="16" spans="1:7" s="1" customFormat="1">
      <c r="A16" s="22" t="s">
        <v>112</v>
      </c>
      <c r="B16" s="23" t="s">
        <v>351</v>
      </c>
      <c r="C16" s="24"/>
      <c r="D16" s="25"/>
      <c r="E16" s="25"/>
      <c r="F16" s="25"/>
      <c r="G16" s="26">
        <f>+ROUND(SUM(G17,G32,G59,G97,G111,G137,G174,G195,G221,G240,G247),2)</f>
        <v>0</v>
      </c>
    </row>
    <row r="17" spans="1:7" ht="15.75" customHeight="1">
      <c r="A17" s="2" t="s">
        <v>162</v>
      </c>
      <c r="B17" s="11" t="s">
        <v>78</v>
      </c>
      <c r="C17" s="3"/>
      <c r="D17" s="4"/>
      <c r="E17" s="4"/>
      <c r="F17" s="4"/>
      <c r="G17" s="5">
        <f>ROUND(SUM(G18:G31),2)</f>
        <v>0</v>
      </c>
    </row>
    <row r="18" spans="1:7" s="1" customFormat="1" ht="45">
      <c r="A18" s="7" t="s">
        <v>386</v>
      </c>
      <c r="B18" s="81" t="s">
        <v>80</v>
      </c>
      <c r="C18" s="82" t="s">
        <v>18</v>
      </c>
      <c r="D18" s="83">
        <v>6.92</v>
      </c>
      <c r="E18" s="8"/>
      <c r="F18" s="19"/>
      <c r="G18" s="9"/>
    </row>
    <row r="19" spans="1:7" s="1" customFormat="1" ht="45">
      <c r="A19" s="7" t="s">
        <v>387</v>
      </c>
      <c r="B19" s="81" t="s">
        <v>79</v>
      </c>
      <c r="C19" s="82" t="s">
        <v>18</v>
      </c>
      <c r="D19" s="83">
        <v>21.58</v>
      </c>
      <c r="E19" s="8"/>
      <c r="F19" s="19"/>
      <c r="G19" s="9"/>
    </row>
    <row r="20" spans="1:7" s="1" customFormat="1" ht="45">
      <c r="A20" s="7" t="s">
        <v>388</v>
      </c>
      <c r="B20" s="81" t="s">
        <v>153</v>
      </c>
      <c r="C20" s="82" t="s">
        <v>18</v>
      </c>
      <c r="D20" s="83">
        <v>0.53</v>
      </c>
      <c r="E20" s="8"/>
      <c r="F20" s="10"/>
      <c r="G20" s="9"/>
    </row>
    <row r="21" spans="1:7" s="1" customFormat="1" ht="45">
      <c r="A21" s="7" t="s">
        <v>389</v>
      </c>
      <c r="B21" s="81" t="s">
        <v>152</v>
      </c>
      <c r="C21" s="82" t="s">
        <v>29</v>
      </c>
      <c r="D21" s="83">
        <v>101.55</v>
      </c>
      <c r="E21" s="8"/>
      <c r="F21" s="19"/>
      <c r="G21" s="9"/>
    </row>
    <row r="22" spans="1:7" s="1" customFormat="1" ht="33.75">
      <c r="A22" s="7" t="s">
        <v>390</v>
      </c>
      <c r="B22" s="81" t="s">
        <v>157</v>
      </c>
      <c r="C22" s="82" t="s">
        <v>17</v>
      </c>
      <c r="D22" s="83">
        <v>157.30000000000001</v>
      </c>
      <c r="E22" s="8"/>
      <c r="F22" s="19"/>
      <c r="G22" s="9"/>
    </row>
    <row r="23" spans="1:7" s="1" customFormat="1" ht="45">
      <c r="A23" s="7" t="s">
        <v>391</v>
      </c>
      <c r="B23" s="81" t="s">
        <v>154</v>
      </c>
      <c r="C23" s="82" t="s">
        <v>17</v>
      </c>
      <c r="D23" s="83">
        <v>454.3</v>
      </c>
      <c r="E23" s="8"/>
      <c r="F23" s="10"/>
      <c r="G23" s="9"/>
    </row>
    <row r="24" spans="1:7" s="1" customFormat="1" ht="56.25">
      <c r="A24" s="7" t="s">
        <v>392</v>
      </c>
      <c r="B24" s="81" t="s">
        <v>160</v>
      </c>
      <c r="C24" s="82" t="s">
        <v>26</v>
      </c>
      <c r="D24" s="83">
        <v>1</v>
      </c>
      <c r="E24" s="8"/>
      <c r="F24" s="19"/>
      <c r="G24" s="9"/>
    </row>
    <row r="25" spans="1:7" s="1" customFormat="1" ht="56.25">
      <c r="A25" s="7" t="s">
        <v>393</v>
      </c>
      <c r="B25" s="81" t="s">
        <v>159</v>
      </c>
      <c r="C25" s="82" t="s">
        <v>26</v>
      </c>
      <c r="D25" s="83">
        <v>1</v>
      </c>
      <c r="E25" s="8"/>
      <c r="F25" s="19"/>
      <c r="G25" s="9"/>
    </row>
    <row r="26" spans="1:7" s="1" customFormat="1" ht="56.25">
      <c r="A26" s="7" t="s">
        <v>394</v>
      </c>
      <c r="B26" s="81" t="s">
        <v>158</v>
      </c>
      <c r="C26" s="82" t="s">
        <v>26</v>
      </c>
      <c r="D26" s="83">
        <v>1</v>
      </c>
      <c r="E26" s="8"/>
      <c r="F26" s="19"/>
      <c r="G26" s="9"/>
    </row>
    <row r="27" spans="1:7" s="1" customFormat="1" ht="45">
      <c r="A27" s="7" t="s">
        <v>395</v>
      </c>
      <c r="B27" s="81" t="s">
        <v>107</v>
      </c>
      <c r="C27" s="82" t="s">
        <v>26</v>
      </c>
      <c r="D27" s="83">
        <v>1</v>
      </c>
      <c r="E27" s="8"/>
      <c r="F27" s="10"/>
      <c r="G27" s="9"/>
    </row>
    <row r="28" spans="1:7" s="1" customFormat="1" ht="45">
      <c r="A28" s="7" t="s">
        <v>396</v>
      </c>
      <c r="B28" s="81" t="s">
        <v>155</v>
      </c>
      <c r="C28" s="82" t="s">
        <v>26</v>
      </c>
      <c r="D28" s="83">
        <v>1</v>
      </c>
      <c r="E28" s="8"/>
      <c r="F28" s="10"/>
      <c r="G28" s="9"/>
    </row>
    <row r="29" spans="1:7" s="1" customFormat="1" ht="45">
      <c r="A29" s="7" t="s">
        <v>397</v>
      </c>
      <c r="B29" s="81" t="s">
        <v>156</v>
      </c>
      <c r="C29" s="82" t="s">
        <v>26</v>
      </c>
      <c r="D29" s="83">
        <v>1</v>
      </c>
      <c r="E29" s="8"/>
      <c r="F29" s="10"/>
      <c r="G29" s="9"/>
    </row>
    <row r="30" spans="1:7" s="1" customFormat="1" ht="33.75">
      <c r="A30" s="7" t="s">
        <v>398</v>
      </c>
      <c r="B30" s="81" t="s">
        <v>66</v>
      </c>
      <c r="C30" s="82" t="s">
        <v>18</v>
      </c>
      <c r="D30" s="83">
        <v>29.03</v>
      </c>
      <c r="E30" s="8"/>
      <c r="F30" s="20"/>
      <c r="G30" s="9"/>
    </row>
    <row r="31" spans="1:7" s="1" customFormat="1" ht="33.75">
      <c r="A31" s="7" t="s">
        <v>399</v>
      </c>
      <c r="B31" s="81" t="s">
        <v>67</v>
      </c>
      <c r="C31" s="82" t="s">
        <v>19</v>
      </c>
      <c r="D31" s="83">
        <v>174.18</v>
      </c>
      <c r="E31" s="8"/>
      <c r="F31" s="10"/>
      <c r="G31" s="9"/>
    </row>
    <row r="32" spans="1:7" s="1" customFormat="1">
      <c r="A32" s="2" t="s">
        <v>163</v>
      </c>
      <c r="B32" s="11" t="s">
        <v>81</v>
      </c>
      <c r="C32" s="21"/>
      <c r="D32" s="21"/>
      <c r="E32" s="21"/>
      <c r="F32" s="21"/>
      <c r="G32" s="5">
        <f>+ROUND(SUM(G33,G41,G56),2)</f>
        <v>0</v>
      </c>
    </row>
    <row r="33" spans="1:7" s="1" customFormat="1">
      <c r="A33" s="12" t="s">
        <v>164</v>
      </c>
      <c r="B33" s="13" t="s">
        <v>39</v>
      </c>
      <c r="C33" s="14"/>
      <c r="D33" s="15"/>
      <c r="E33" s="16"/>
      <c r="F33" s="17"/>
      <c r="G33" s="16">
        <f>ROUND(SUM(G34:G40),2)</f>
        <v>0</v>
      </c>
    </row>
    <row r="34" spans="1:7" s="1" customFormat="1" ht="33.75">
      <c r="A34" s="7" t="s">
        <v>400</v>
      </c>
      <c r="B34" s="81" t="s">
        <v>68</v>
      </c>
      <c r="C34" s="82" t="s">
        <v>17</v>
      </c>
      <c r="D34" s="83">
        <v>193.5</v>
      </c>
      <c r="E34" s="8"/>
      <c r="F34" s="10"/>
      <c r="G34" s="9"/>
    </row>
    <row r="35" spans="1:7" s="1" customFormat="1" ht="45">
      <c r="A35" s="7" t="s">
        <v>401</v>
      </c>
      <c r="B35" s="81" t="s">
        <v>75</v>
      </c>
      <c r="C35" s="82" t="s">
        <v>18</v>
      </c>
      <c r="D35" s="83">
        <v>11.610000000000001</v>
      </c>
      <c r="E35" s="8"/>
      <c r="F35" s="10"/>
      <c r="G35" s="9"/>
    </row>
    <row r="36" spans="1:7" s="1" customFormat="1" ht="45">
      <c r="A36" s="7" t="s">
        <v>402</v>
      </c>
      <c r="B36" s="81" t="s">
        <v>52</v>
      </c>
      <c r="C36" s="82" t="s">
        <v>17</v>
      </c>
      <c r="D36" s="83">
        <v>116.1</v>
      </c>
      <c r="E36" s="8"/>
      <c r="F36" s="10"/>
      <c r="G36" s="9"/>
    </row>
    <row r="37" spans="1:7" s="1" customFormat="1" ht="45">
      <c r="A37" s="7" t="s">
        <v>403</v>
      </c>
      <c r="B37" s="81" t="s">
        <v>82</v>
      </c>
      <c r="C37" s="82" t="s">
        <v>18</v>
      </c>
      <c r="D37" s="83">
        <v>6.97</v>
      </c>
      <c r="E37" s="8"/>
      <c r="F37" s="10"/>
      <c r="G37" s="9"/>
    </row>
    <row r="38" spans="1:7" s="1" customFormat="1" ht="56.25">
      <c r="A38" s="7" t="s">
        <v>404</v>
      </c>
      <c r="B38" s="81" t="s">
        <v>83</v>
      </c>
      <c r="C38" s="82" t="s">
        <v>18</v>
      </c>
      <c r="D38" s="83">
        <v>4.6399999999999997</v>
      </c>
      <c r="E38" s="8"/>
      <c r="F38" s="10"/>
      <c r="G38" s="9"/>
    </row>
    <row r="39" spans="1:7" s="1" customFormat="1" ht="33.75">
      <c r="A39" s="7" t="s">
        <v>405</v>
      </c>
      <c r="B39" s="81" t="s">
        <v>66</v>
      </c>
      <c r="C39" s="82" t="s">
        <v>18</v>
      </c>
      <c r="D39" s="83">
        <v>4.6399999999999997</v>
      </c>
      <c r="E39" s="8"/>
      <c r="F39" s="20"/>
      <c r="G39" s="9"/>
    </row>
    <row r="40" spans="1:7" s="1" customFormat="1" ht="33.75">
      <c r="A40" s="7" t="s">
        <v>406</v>
      </c>
      <c r="B40" s="81" t="s">
        <v>67</v>
      </c>
      <c r="C40" s="82" t="s">
        <v>19</v>
      </c>
      <c r="D40" s="83">
        <v>27.839999999999996</v>
      </c>
      <c r="E40" s="8"/>
      <c r="F40" s="10"/>
      <c r="G40" s="9"/>
    </row>
    <row r="41" spans="1:7" s="1" customFormat="1">
      <c r="A41" s="12" t="s">
        <v>165</v>
      </c>
      <c r="B41" s="13" t="s">
        <v>84</v>
      </c>
      <c r="C41" s="14"/>
      <c r="D41" s="15"/>
      <c r="E41" s="16"/>
      <c r="F41" s="17"/>
      <c r="G41" s="16">
        <f>ROUND(SUM(G42:G55),2)</f>
        <v>0</v>
      </c>
    </row>
    <row r="42" spans="1:7" s="1" customFormat="1" ht="33.75">
      <c r="A42" s="7" t="s">
        <v>407</v>
      </c>
      <c r="B42" s="81" t="s">
        <v>85</v>
      </c>
      <c r="C42" s="82" t="s">
        <v>24</v>
      </c>
      <c r="D42" s="83">
        <v>4.25</v>
      </c>
      <c r="E42" s="8"/>
      <c r="F42" s="10"/>
      <c r="G42" s="9"/>
    </row>
    <row r="43" spans="1:7" s="1" customFormat="1" ht="33.75">
      <c r="A43" s="7" t="s">
        <v>408</v>
      </c>
      <c r="B43" s="81" t="s">
        <v>86</v>
      </c>
      <c r="C43" s="82" t="s">
        <v>24</v>
      </c>
      <c r="D43" s="83">
        <v>2.97</v>
      </c>
      <c r="E43" s="8"/>
      <c r="F43" s="10"/>
      <c r="G43" s="9"/>
    </row>
    <row r="44" spans="1:7" s="1" customFormat="1" ht="33.75">
      <c r="A44" s="7" t="s">
        <v>409</v>
      </c>
      <c r="B44" s="81" t="s">
        <v>87</v>
      </c>
      <c r="C44" s="82" t="s">
        <v>24</v>
      </c>
      <c r="D44" s="83">
        <v>93.75</v>
      </c>
      <c r="E44" s="8"/>
      <c r="F44" s="10"/>
      <c r="G44" s="9"/>
    </row>
    <row r="45" spans="1:7" s="1" customFormat="1" ht="45">
      <c r="A45" s="7" t="s">
        <v>410</v>
      </c>
      <c r="B45" s="81" t="s">
        <v>48</v>
      </c>
      <c r="C45" s="82" t="s">
        <v>17</v>
      </c>
      <c r="D45" s="83">
        <v>63.75</v>
      </c>
      <c r="E45" s="8"/>
      <c r="F45" s="10"/>
      <c r="G45" s="9"/>
    </row>
    <row r="46" spans="1:7" s="1" customFormat="1" ht="33.75">
      <c r="A46" s="7" t="s">
        <v>411</v>
      </c>
      <c r="B46" s="81" t="s">
        <v>49</v>
      </c>
      <c r="C46" s="82" t="s">
        <v>17</v>
      </c>
      <c r="D46" s="83">
        <v>129.75</v>
      </c>
      <c r="E46" s="8"/>
      <c r="F46" s="10"/>
      <c r="G46" s="9"/>
    </row>
    <row r="47" spans="1:7" s="1" customFormat="1" ht="33.75">
      <c r="A47" s="7" t="s">
        <v>412</v>
      </c>
      <c r="B47" s="81" t="s">
        <v>88</v>
      </c>
      <c r="C47" s="82" t="s">
        <v>17</v>
      </c>
      <c r="D47" s="83">
        <v>4.12</v>
      </c>
      <c r="E47" s="8"/>
      <c r="F47" s="10"/>
      <c r="G47" s="9"/>
    </row>
    <row r="48" spans="1:7" s="1" customFormat="1" ht="22.5">
      <c r="A48" s="7" t="s">
        <v>413</v>
      </c>
      <c r="B48" s="81" t="s">
        <v>69</v>
      </c>
      <c r="C48" s="82" t="s">
        <v>24</v>
      </c>
      <c r="D48" s="83">
        <v>127.5</v>
      </c>
      <c r="E48" s="8"/>
      <c r="F48" s="10"/>
      <c r="G48" s="9"/>
    </row>
    <row r="49" spans="1:7" s="1" customFormat="1" ht="45">
      <c r="A49" s="7" t="s">
        <v>414</v>
      </c>
      <c r="B49" s="81" t="s">
        <v>89</v>
      </c>
      <c r="C49" s="82" t="s">
        <v>24</v>
      </c>
      <c r="D49" s="83">
        <v>12.4</v>
      </c>
      <c r="E49" s="8"/>
      <c r="F49" s="10"/>
      <c r="G49" s="9"/>
    </row>
    <row r="50" spans="1:7" s="1" customFormat="1" ht="33.75">
      <c r="A50" s="7" t="s">
        <v>415</v>
      </c>
      <c r="B50" s="81" t="s">
        <v>90</v>
      </c>
      <c r="C50" s="82" t="s">
        <v>24</v>
      </c>
      <c r="D50" s="83">
        <v>12.4</v>
      </c>
      <c r="E50" s="8"/>
      <c r="F50" s="10"/>
      <c r="G50" s="9"/>
    </row>
    <row r="51" spans="1:7" s="1" customFormat="1" ht="43.5" customHeight="1">
      <c r="A51" s="7" t="s">
        <v>416</v>
      </c>
      <c r="B51" s="81" t="s">
        <v>161</v>
      </c>
      <c r="C51" s="82" t="s">
        <v>17</v>
      </c>
      <c r="D51" s="83">
        <v>15.39</v>
      </c>
      <c r="E51" s="8"/>
      <c r="F51" s="10"/>
      <c r="G51" s="9"/>
    </row>
    <row r="52" spans="1:7" s="1" customFormat="1" ht="33.75">
      <c r="A52" s="7" t="s">
        <v>417</v>
      </c>
      <c r="B52" s="81" t="s">
        <v>91</v>
      </c>
      <c r="C52" s="82" t="s">
        <v>17</v>
      </c>
      <c r="D52" s="83">
        <v>15.39</v>
      </c>
      <c r="E52" s="8"/>
      <c r="F52" s="10"/>
      <c r="G52" s="9"/>
    </row>
    <row r="53" spans="1:7" s="1" customFormat="1" ht="45">
      <c r="A53" s="7" t="s">
        <v>418</v>
      </c>
      <c r="B53" s="81" t="s">
        <v>92</v>
      </c>
      <c r="C53" s="82" t="s">
        <v>17</v>
      </c>
      <c r="D53" s="83">
        <v>15.39</v>
      </c>
      <c r="E53" s="8"/>
      <c r="F53" s="10"/>
      <c r="G53" s="9"/>
    </row>
    <row r="54" spans="1:7" s="1" customFormat="1" ht="90">
      <c r="A54" s="7" t="s">
        <v>419</v>
      </c>
      <c r="B54" s="81" t="s">
        <v>93</v>
      </c>
      <c r="C54" s="82" t="s">
        <v>26</v>
      </c>
      <c r="D54" s="83">
        <v>6</v>
      </c>
      <c r="E54" s="8"/>
      <c r="F54" s="10"/>
      <c r="G54" s="9"/>
    </row>
    <row r="55" spans="1:7" s="1" customFormat="1" ht="90">
      <c r="A55" s="7" t="s">
        <v>420</v>
      </c>
      <c r="B55" s="81" t="s">
        <v>94</v>
      </c>
      <c r="C55" s="82" t="s">
        <v>26</v>
      </c>
      <c r="D55" s="83">
        <v>66</v>
      </c>
      <c r="E55" s="8"/>
      <c r="F55" s="10"/>
      <c r="G55" s="9"/>
    </row>
    <row r="56" spans="1:7" s="1" customFormat="1">
      <c r="A56" s="12" t="s">
        <v>166</v>
      </c>
      <c r="B56" s="13" t="s">
        <v>97</v>
      </c>
      <c r="C56" s="14"/>
      <c r="D56" s="15"/>
      <c r="E56" s="16"/>
      <c r="F56" s="17"/>
      <c r="G56" s="16">
        <f>ROUND(SUM(G57:G58),2)</f>
        <v>0</v>
      </c>
    </row>
    <row r="57" spans="1:7" s="1" customFormat="1" ht="67.5">
      <c r="A57" s="7" t="s">
        <v>421</v>
      </c>
      <c r="B57" s="81" t="s">
        <v>98</v>
      </c>
      <c r="C57" s="82" t="s">
        <v>26</v>
      </c>
      <c r="D57" s="83">
        <v>4</v>
      </c>
      <c r="E57" s="8"/>
      <c r="F57" s="10"/>
      <c r="G57" s="9"/>
    </row>
    <row r="58" spans="1:7" s="1" customFormat="1" ht="45">
      <c r="A58" s="7" t="s">
        <v>422</v>
      </c>
      <c r="B58" s="81" t="s">
        <v>99</v>
      </c>
      <c r="C58" s="82" t="s">
        <v>26</v>
      </c>
      <c r="D58" s="83">
        <v>2</v>
      </c>
      <c r="E58" s="8"/>
      <c r="F58" s="10"/>
      <c r="G58" s="9"/>
    </row>
    <row r="59" spans="1:7" ht="15.75" customHeight="1">
      <c r="A59" s="2" t="s">
        <v>167</v>
      </c>
      <c r="B59" s="11" t="s">
        <v>63</v>
      </c>
      <c r="C59" s="3"/>
      <c r="D59" s="4"/>
      <c r="E59" s="4"/>
      <c r="F59" s="4"/>
      <c r="G59" s="5">
        <f>ROUND(SUM(G60,G67,G76,G72,G80,G89,G92,G95),2)</f>
        <v>0</v>
      </c>
    </row>
    <row r="60" spans="1:7" s="1" customFormat="1">
      <c r="A60" s="12" t="s">
        <v>168</v>
      </c>
      <c r="B60" s="13" t="s">
        <v>39</v>
      </c>
      <c r="C60" s="14"/>
      <c r="D60" s="15"/>
      <c r="E60" s="16"/>
      <c r="F60" s="17"/>
      <c r="G60" s="16">
        <f>ROUND(SUM(G61:G66),2)</f>
        <v>0</v>
      </c>
    </row>
    <row r="61" spans="1:7" s="1" customFormat="1" ht="33.75">
      <c r="A61" s="7" t="s">
        <v>423</v>
      </c>
      <c r="B61" s="81" t="s">
        <v>68</v>
      </c>
      <c r="C61" s="82" t="s">
        <v>17</v>
      </c>
      <c r="D61" s="83">
        <v>35.479999999999997</v>
      </c>
      <c r="E61" s="8"/>
      <c r="F61" s="19"/>
      <c r="G61" s="9"/>
    </row>
    <row r="62" spans="1:7" s="1" customFormat="1" ht="45">
      <c r="A62" s="7" t="s">
        <v>424</v>
      </c>
      <c r="B62" s="81" t="s">
        <v>70</v>
      </c>
      <c r="C62" s="82" t="s">
        <v>18</v>
      </c>
      <c r="D62" s="83">
        <v>17.37</v>
      </c>
      <c r="E62" s="8"/>
      <c r="F62" s="19"/>
      <c r="G62" s="9"/>
    </row>
    <row r="63" spans="1:7" s="1" customFormat="1" ht="45">
      <c r="A63" s="7" t="s">
        <v>425</v>
      </c>
      <c r="B63" s="81" t="s">
        <v>118</v>
      </c>
      <c r="C63" s="82" t="s">
        <v>18</v>
      </c>
      <c r="D63" s="83">
        <v>1.43</v>
      </c>
      <c r="E63" s="8"/>
      <c r="F63" s="10"/>
      <c r="G63" s="9"/>
    </row>
    <row r="64" spans="1:7" s="1" customFormat="1" ht="56.25">
      <c r="A64" s="7" t="s">
        <v>426</v>
      </c>
      <c r="B64" s="81" t="s">
        <v>72</v>
      </c>
      <c r="C64" s="82" t="s">
        <v>18</v>
      </c>
      <c r="D64" s="83">
        <v>10.84</v>
      </c>
      <c r="E64" s="8"/>
      <c r="F64" s="10"/>
      <c r="G64" s="9"/>
    </row>
    <row r="65" spans="1:7" s="1" customFormat="1" ht="33.75">
      <c r="A65" s="7" t="s">
        <v>427</v>
      </c>
      <c r="B65" s="81" t="s">
        <v>66</v>
      </c>
      <c r="C65" s="82" t="s">
        <v>18</v>
      </c>
      <c r="D65" s="83">
        <v>15.940000000000001</v>
      </c>
      <c r="E65" s="8"/>
      <c r="F65" s="20"/>
      <c r="G65" s="9"/>
    </row>
    <row r="66" spans="1:7" s="1" customFormat="1" ht="33.75">
      <c r="A66" s="7" t="s">
        <v>428</v>
      </c>
      <c r="B66" s="81" t="s">
        <v>67</v>
      </c>
      <c r="C66" s="82" t="s">
        <v>19</v>
      </c>
      <c r="D66" s="83">
        <v>95.640000000000015</v>
      </c>
      <c r="E66" s="8"/>
      <c r="F66" s="10"/>
      <c r="G66" s="9"/>
    </row>
    <row r="67" spans="1:7" s="1" customFormat="1">
      <c r="A67" s="12" t="s">
        <v>169</v>
      </c>
      <c r="B67" s="13" t="s">
        <v>32</v>
      </c>
      <c r="C67" s="14"/>
      <c r="D67" s="15"/>
      <c r="E67" s="16"/>
      <c r="F67" s="17"/>
      <c r="G67" s="16">
        <f>ROUND(SUM(G68:G71),2)</f>
        <v>0</v>
      </c>
    </row>
    <row r="68" spans="1:7" s="1" customFormat="1" ht="33.75">
      <c r="A68" s="7" t="s">
        <v>429</v>
      </c>
      <c r="B68" s="81" t="s">
        <v>30</v>
      </c>
      <c r="C68" s="82" t="s">
        <v>17</v>
      </c>
      <c r="D68" s="83">
        <v>11.47</v>
      </c>
      <c r="E68" s="8"/>
      <c r="F68" s="10"/>
      <c r="G68" s="9"/>
    </row>
    <row r="69" spans="1:7" s="1" customFormat="1" ht="33.75">
      <c r="A69" s="7" t="s">
        <v>430</v>
      </c>
      <c r="B69" s="81" t="s">
        <v>108</v>
      </c>
      <c r="C69" s="82" t="s">
        <v>17</v>
      </c>
      <c r="D69" s="83">
        <v>19.920000000000002</v>
      </c>
      <c r="E69" s="8"/>
      <c r="F69" s="10"/>
      <c r="G69" s="9"/>
    </row>
    <row r="70" spans="1:7" s="1" customFormat="1" ht="33.75">
      <c r="A70" s="7" t="s">
        <v>431</v>
      </c>
      <c r="B70" s="81" t="s">
        <v>51</v>
      </c>
      <c r="C70" s="82" t="s">
        <v>29</v>
      </c>
      <c r="D70" s="83">
        <v>411.06</v>
      </c>
      <c r="E70" s="8"/>
      <c r="F70" s="10"/>
      <c r="G70" s="9"/>
    </row>
    <row r="71" spans="1:7" s="1" customFormat="1" ht="22.5">
      <c r="A71" s="7" t="s">
        <v>432</v>
      </c>
      <c r="B71" s="81" t="s">
        <v>377</v>
      </c>
      <c r="C71" s="82" t="s">
        <v>18</v>
      </c>
      <c r="D71" s="83">
        <v>4.5199999999999996</v>
      </c>
      <c r="E71" s="8"/>
      <c r="F71" s="10"/>
      <c r="G71" s="9"/>
    </row>
    <row r="72" spans="1:7" s="1" customFormat="1">
      <c r="A72" s="12" t="s">
        <v>170</v>
      </c>
      <c r="B72" s="13" t="s">
        <v>109</v>
      </c>
      <c r="C72" s="14"/>
      <c r="D72" s="15"/>
      <c r="E72" s="16"/>
      <c r="F72" s="17"/>
      <c r="G72" s="16">
        <f>ROUND(SUM(G73:G75),2)</f>
        <v>0</v>
      </c>
    </row>
    <row r="73" spans="1:7" s="1" customFormat="1" ht="135">
      <c r="A73" s="7" t="s">
        <v>433</v>
      </c>
      <c r="B73" s="81" t="s">
        <v>116</v>
      </c>
      <c r="C73" s="82" t="s">
        <v>17</v>
      </c>
      <c r="D73" s="83">
        <v>53.22</v>
      </c>
      <c r="E73" s="8"/>
      <c r="F73" s="10"/>
      <c r="G73" s="9"/>
    </row>
    <row r="74" spans="1:7" s="1" customFormat="1" ht="33.75">
      <c r="A74" s="7" t="s">
        <v>434</v>
      </c>
      <c r="B74" s="81" t="s">
        <v>51</v>
      </c>
      <c r="C74" s="82" t="s">
        <v>29</v>
      </c>
      <c r="D74" s="83">
        <v>473.41</v>
      </c>
      <c r="E74" s="8"/>
      <c r="F74" s="10"/>
      <c r="G74" s="9"/>
    </row>
    <row r="75" spans="1:7" s="1" customFormat="1" ht="33.75">
      <c r="A75" s="7" t="s">
        <v>435</v>
      </c>
      <c r="B75" s="81" t="s">
        <v>378</v>
      </c>
      <c r="C75" s="82" t="s">
        <v>18</v>
      </c>
      <c r="D75" s="83">
        <v>5.0199999999999996</v>
      </c>
      <c r="E75" s="8"/>
      <c r="F75" s="10"/>
      <c r="G75" s="9"/>
    </row>
    <row r="76" spans="1:7" s="1" customFormat="1">
      <c r="A76" s="12" t="s">
        <v>171</v>
      </c>
      <c r="B76" s="13" t="s">
        <v>64</v>
      </c>
      <c r="C76" s="14"/>
      <c r="D76" s="15"/>
      <c r="E76" s="16"/>
      <c r="F76" s="17"/>
      <c r="G76" s="16">
        <f>+ROUND(SUM(G77:G79),2)</f>
        <v>0</v>
      </c>
    </row>
    <row r="77" spans="1:7" s="1" customFormat="1" ht="45">
      <c r="A77" s="7" t="s">
        <v>436</v>
      </c>
      <c r="B77" s="81" t="s">
        <v>117</v>
      </c>
      <c r="C77" s="82" t="s">
        <v>17</v>
      </c>
      <c r="D77" s="83">
        <v>35.479999999999997</v>
      </c>
      <c r="E77" s="8"/>
      <c r="F77" s="10"/>
      <c r="G77" s="9"/>
    </row>
    <row r="78" spans="1:7" s="1" customFormat="1" ht="22.5">
      <c r="A78" s="7" t="s">
        <v>437</v>
      </c>
      <c r="B78" s="81" t="s">
        <v>69</v>
      </c>
      <c r="C78" s="82" t="s">
        <v>24</v>
      </c>
      <c r="D78" s="83">
        <v>15.26</v>
      </c>
      <c r="E78" s="8"/>
      <c r="F78" s="10"/>
      <c r="G78" s="9"/>
    </row>
    <row r="79" spans="1:7" s="1" customFormat="1" ht="33.75">
      <c r="A79" s="7" t="s">
        <v>438</v>
      </c>
      <c r="B79" s="81" t="s">
        <v>87</v>
      </c>
      <c r="C79" s="82" t="s">
        <v>24</v>
      </c>
      <c r="D79" s="83">
        <v>14.21</v>
      </c>
      <c r="E79" s="8"/>
      <c r="F79" s="10"/>
      <c r="G79" s="9"/>
    </row>
    <row r="80" spans="1:7" s="1" customFormat="1">
      <c r="A80" s="12" t="s">
        <v>172</v>
      </c>
      <c r="B80" s="13" t="s">
        <v>56</v>
      </c>
      <c r="C80" s="14"/>
      <c r="D80" s="15"/>
      <c r="E80" s="16"/>
      <c r="F80" s="17"/>
      <c r="G80" s="16">
        <f>ROUND(SUM(G81:G88),2)</f>
        <v>0</v>
      </c>
    </row>
    <row r="81" spans="1:7" s="1" customFormat="1" ht="45">
      <c r="A81" s="7" t="s">
        <v>439</v>
      </c>
      <c r="B81" s="81" t="s">
        <v>75</v>
      </c>
      <c r="C81" s="82" t="s">
        <v>18</v>
      </c>
      <c r="D81" s="83">
        <v>0.93</v>
      </c>
      <c r="E81" s="8"/>
      <c r="F81" s="19"/>
      <c r="G81" s="9"/>
    </row>
    <row r="82" spans="1:7" s="1" customFormat="1" ht="33.75">
      <c r="A82" s="7" t="s">
        <v>440</v>
      </c>
      <c r="B82" s="81" t="s">
        <v>108</v>
      </c>
      <c r="C82" s="82" t="s">
        <v>17</v>
      </c>
      <c r="D82" s="83">
        <v>4.1500000000000004</v>
      </c>
      <c r="E82" s="8"/>
      <c r="F82" s="10"/>
      <c r="G82" s="9"/>
    </row>
    <row r="83" spans="1:7" s="1" customFormat="1" ht="33.75">
      <c r="A83" s="7" t="s">
        <v>441</v>
      </c>
      <c r="B83" s="81" t="s">
        <v>51</v>
      </c>
      <c r="C83" s="82" t="s">
        <v>29</v>
      </c>
      <c r="D83" s="83">
        <v>29.78</v>
      </c>
      <c r="E83" s="8"/>
      <c r="F83" s="19"/>
      <c r="G83" s="9"/>
    </row>
    <row r="84" spans="1:7" s="1" customFormat="1" ht="22.5">
      <c r="A84" s="7" t="s">
        <v>442</v>
      </c>
      <c r="B84" s="81" t="s">
        <v>76</v>
      </c>
      <c r="C84" s="82" t="s">
        <v>18</v>
      </c>
      <c r="D84" s="83">
        <v>0.41</v>
      </c>
      <c r="E84" s="8"/>
      <c r="F84" s="19"/>
      <c r="G84" s="9"/>
    </row>
    <row r="85" spans="1:7" s="1" customFormat="1" ht="90">
      <c r="A85" s="7" t="s">
        <v>443</v>
      </c>
      <c r="B85" s="81" t="s">
        <v>120</v>
      </c>
      <c r="C85" s="82" t="s">
        <v>29</v>
      </c>
      <c r="D85" s="83">
        <v>547.6</v>
      </c>
      <c r="E85" s="8"/>
      <c r="F85" s="10"/>
      <c r="G85" s="9"/>
    </row>
    <row r="86" spans="1:7" s="1" customFormat="1" ht="45">
      <c r="A86" s="7" t="s">
        <v>444</v>
      </c>
      <c r="B86" s="81" t="s">
        <v>100</v>
      </c>
      <c r="C86" s="82" t="s">
        <v>29</v>
      </c>
      <c r="D86" s="83">
        <v>547.6</v>
      </c>
      <c r="E86" s="8"/>
      <c r="F86" s="10"/>
      <c r="G86" s="9"/>
    </row>
    <row r="87" spans="1:7" s="1" customFormat="1" ht="33.75">
      <c r="A87" s="7" t="s">
        <v>445</v>
      </c>
      <c r="B87" s="81" t="s">
        <v>119</v>
      </c>
      <c r="C87" s="82" t="s">
        <v>26</v>
      </c>
      <c r="D87" s="83">
        <v>1</v>
      </c>
      <c r="E87" s="8"/>
      <c r="F87" s="19"/>
      <c r="G87" s="9"/>
    </row>
    <row r="88" spans="1:7" s="1" customFormat="1" ht="45">
      <c r="A88" s="7" t="s">
        <v>446</v>
      </c>
      <c r="B88" s="81" t="s">
        <v>101</v>
      </c>
      <c r="C88" s="82" t="s">
        <v>26</v>
      </c>
      <c r="D88" s="83">
        <v>1</v>
      </c>
      <c r="E88" s="8"/>
      <c r="F88" s="10"/>
      <c r="G88" s="9"/>
    </row>
    <row r="89" spans="1:7" s="1" customFormat="1">
      <c r="A89" s="12" t="s">
        <v>173</v>
      </c>
      <c r="B89" s="13" t="s">
        <v>141</v>
      </c>
      <c r="C89" s="14"/>
      <c r="D89" s="15"/>
      <c r="E89" s="16"/>
      <c r="F89" s="17"/>
      <c r="G89" s="16">
        <f>ROUND(SUM(G90:G91),2)</f>
        <v>0</v>
      </c>
    </row>
    <row r="90" spans="1:7" s="1" customFormat="1" ht="56.25">
      <c r="A90" s="7" t="s">
        <v>447</v>
      </c>
      <c r="B90" s="81" t="s">
        <v>380</v>
      </c>
      <c r="C90" s="82" t="s">
        <v>29</v>
      </c>
      <c r="D90" s="83">
        <v>1321.64</v>
      </c>
      <c r="E90" s="8"/>
      <c r="F90" s="19"/>
      <c r="G90" s="9"/>
    </row>
    <row r="91" spans="1:7" s="1" customFormat="1" ht="33.75">
      <c r="A91" s="7" t="s">
        <v>448</v>
      </c>
      <c r="B91" s="81" t="s">
        <v>142</v>
      </c>
      <c r="C91" s="82" t="s">
        <v>29</v>
      </c>
      <c r="D91" s="83">
        <v>1321.64</v>
      </c>
      <c r="E91" s="8"/>
      <c r="F91" s="19"/>
      <c r="G91" s="9"/>
    </row>
    <row r="92" spans="1:7" ht="13.5" customHeight="1">
      <c r="A92" s="12" t="s">
        <v>174</v>
      </c>
      <c r="B92" s="13" t="s">
        <v>37</v>
      </c>
      <c r="C92" s="14"/>
      <c r="D92" s="15"/>
      <c r="E92" s="16"/>
      <c r="F92" s="17"/>
      <c r="G92" s="16">
        <f>ROUND(SUM(G93:G94),2)</f>
        <v>0</v>
      </c>
    </row>
    <row r="93" spans="1:7" s="1" customFormat="1" ht="106.5" customHeight="1">
      <c r="A93" s="7" t="s">
        <v>449</v>
      </c>
      <c r="B93" s="81" t="s">
        <v>121</v>
      </c>
      <c r="C93" s="82" t="s">
        <v>26</v>
      </c>
      <c r="D93" s="83">
        <v>1</v>
      </c>
      <c r="E93" s="8"/>
      <c r="F93" s="10"/>
      <c r="G93" s="9"/>
    </row>
    <row r="94" spans="1:7" s="1" customFormat="1" ht="45">
      <c r="A94" s="7" t="s">
        <v>450</v>
      </c>
      <c r="B94" s="81" t="s">
        <v>102</v>
      </c>
      <c r="C94" s="82" t="s">
        <v>26</v>
      </c>
      <c r="D94" s="83">
        <v>1</v>
      </c>
      <c r="E94" s="8"/>
      <c r="F94" s="10"/>
      <c r="G94" s="9"/>
    </row>
    <row r="95" spans="1:7" ht="13.5" customHeight="1">
      <c r="A95" s="12" t="s">
        <v>175</v>
      </c>
      <c r="B95" s="13" t="s">
        <v>35</v>
      </c>
      <c r="C95" s="14"/>
      <c r="D95" s="15"/>
      <c r="E95" s="16"/>
      <c r="F95" s="17"/>
      <c r="G95" s="16">
        <f>ROUND(SUM(G96),2)</f>
        <v>0</v>
      </c>
    </row>
    <row r="96" spans="1:7" s="1" customFormat="1" ht="173.25" customHeight="1">
      <c r="A96" s="7" t="s">
        <v>451</v>
      </c>
      <c r="B96" s="81" t="s">
        <v>65</v>
      </c>
      <c r="C96" s="82" t="s">
        <v>26</v>
      </c>
      <c r="D96" s="83">
        <v>1</v>
      </c>
      <c r="E96" s="8"/>
      <c r="F96" s="10"/>
      <c r="G96" s="9"/>
    </row>
    <row r="97" spans="1:7" ht="13.5" customHeight="1">
      <c r="A97" s="2" t="s">
        <v>176</v>
      </c>
      <c r="B97" s="11" t="s">
        <v>199</v>
      </c>
      <c r="C97" s="3"/>
      <c r="D97" s="4"/>
      <c r="E97" s="4"/>
      <c r="F97" s="4"/>
      <c r="G97" s="5">
        <f>ROUND(SUM(G98,G104,G109),2)</f>
        <v>0</v>
      </c>
    </row>
    <row r="98" spans="1:7" s="1" customFormat="1">
      <c r="A98" s="12" t="s">
        <v>177</v>
      </c>
      <c r="B98" s="13" t="s">
        <v>39</v>
      </c>
      <c r="C98" s="14"/>
      <c r="D98" s="15"/>
      <c r="E98" s="16"/>
      <c r="F98" s="17"/>
      <c r="G98" s="16">
        <f>ROUND(SUM(G99:G103),2)</f>
        <v>0</v>
      </c>
    </row>
    <row r="99" spans="1:7" s="1" customFormat="1" ht="33.75">
      <c r="A99" s="7" t="s">
        <v>452</v>
      </c>
      <c r="B99" s="81" t="s">
        <v>68</v>
      </c>
      <c r="C99" s="82" t="s">
        <v>17</v>
      </c>
      <c r="D99" s="83">
        <v>146.36000000000001</v>
      </c>
      <c r="E99" s="8"/>
      <c r="F99" s="10"/>
      <c r="G99" s="9"/>
    </row>
    <row r="100" spans="1:7" s="1" customFormat="1" ht="45">
      <c r="A100" s="7" t="s">
        <v>453</v>
      </c>
      <c r="B100" s="81" t="s">
        <v>70</v>
      </c>
      <c r="C100" s="82" t="s">
        <v>18</v>
      </c>
      <c r="D100" s="83">
        <v>21.954000000000001</v>
      </c>
      <c r="E100" s="8"/>
      <c r="F100" s="10"/>
      <c r="G100" s="9"/>
    </row>
    <row r="101" spans="1:7" s="1" customFormat="1" ht="56.25">
      <c r="A101" s="7" t="s">
        <v>454</v>
      </c>
      <c r="B101" s="81" t="s">
        <v>72</v>
      </c>
      <c r="C101" s="82" t="s">
        <v>18</v>
      </c>
      <c r="D101" s="83">
        <v>21.95</v>
      </c>
      <c r="E101" s="8"/>
      <c r="F101" s="10"/>
      <c r="G101" s="9"/>
    </row>
    <row r="102" spans="1:7" s="1" customFormat="1" ht="33.75">
      <c r="A102" s="7" t="s">
        <v>455</v>
      </c>
      <c r="B102" s="81" t="s">
        <v>66</v>
      </c>
      <c r="C102" s="82" t="s">
        <v>18</v>
      </c>
      <c r="D102" s="83">
        <v>21.95</v>
      </c>
      <c r="E102" s="8"/>
      <c r="F102" s="10"/>
      <c r="G102" s="9"/>
    </row>
    <row r="103" spans="1:7" s="1" customFormat="1" ht="33.75">
      <c r="A103" s="7" t="s">
        <v>456</v>
      </c>
      <c r="B103" s="81" t="s">
        <v>67</v>
      </c>
      <c r="C103" s="82" t="s">
        <v>19</v>
      </c>
      <c r="D103" s="83">
        <v>131.69999999999999</v>
      </c>
      <c r="E103" s="8"/>
      <c r="F103" s="10"/>
      <c r="G103" s="9"/>
    </row>
    <row r="104" spans="1:7" s="1" customFormat="1">
      <c r="A104" s="12" t="s">
        <v>383</v>
      </c>
      <c r="B104" s="13" t="s">
        <v>73</v>
      </c>
      <c r="C104" s="14"/>
      <c r="D104" s="15"/>
      <c r="E104" s="16"/>
      <c r="F104" s="17"/>
      <c r="G104" s="16">
        <f>ROUND(SUM(G105:G108),2)</f>
        <v>0</v>
      </c>
    </row>
    <row r="105" spans="1:7" s="1" customFormat="1" ht="33.75">
      <c r="A105" s="7" t="s">
        <v>457</v>
      </c>
      <c r="B105" s="81" t="s">
        <v>36</v>
      </c>
      <c r="C105" s="82" t="s">
        <v>17</v>
      </c>
      <c r="D105" s="83">
        <v>146.36000000000001</v>
      </c>
      <c r="E105" s="8"/>
      <c r="F105" s="10"/>
      <c r="G105" s="9"/>
    </row>
    <row r="106" spans="1:7" s="1" customFormat="1" ht="45">
      <c r="A106" s="7" t="s">
        <v>458</v>
      </c>
      <c r="B106" s="81" t="s">
        <v>53</v>
      </c>
      <c r="C106" s="82" t="s">
        <v>17</v>
      </c>
      <c r="D106" s="83">
        <v>146.36000000000001</v>
      </c>
      <c r="E106" s="8"/>
      <c r="F106" s="10"/>
      <c r="G106" s="9"/>
    </row>
    <row r="107" spans="1:7" s="1" customFormat="1" ht="22.5">
      <c r="A107" s="7" t="s">
        <v>459</v>
      </c>
      <c r="B107" s="81" t="s">
        <v>69</v>
      </c>
      <c r="C107" s="82" t="s">
        <v>24</v>
      </c>
      <c r="D107" s="83">
        <v>126.06</v>
      </c>
      <c r="E107" s="8"/>
      <c r="F107" s="10"/>
      <c r="G107" s="9"/>
    </row>
    <row r="108" spans="1:7" s="1" customFormat="1" ht="45">
      <c r="A108" s="7" t="s">
        <v>460</v>
      </c>
      <c r="B108" s="81" t="s">
        <v>38</v>
      </c>
      <c r="C108" s="82" t="s">
        <v>24</v>
      </c>
      <c r="D108" s="83">
        <v>126.06</v>
      </c>
      <c r="E108" s="8"/>
      <c r="F108" s="10"/>
      <c r="G108" s="9"/>
    </row>
    <row r="109" spans="1:7" s="1" customFormat="1">
      <c r="A109" s="12" t="s">
        <v>178</v>
      </c>
      <c r="B109" s="13" t="s">
        <v>200</v>
      </c>
      <c r="C109" s="14"/>
      <c r="D109" s="15"/>
      <c r="E109" s="16"/>
      <c r="F109" s="17"/>
      <c r="G109" s="16">
        <f>ROUND(SUM(G110),2)</f>
        <v>0</v>
      </c>
    </row>
    <row r="110" spans="1:7" s="1" customFormat="1" ht="45">
      <c r="A110" s="7" t="s">
        <v>461</v>
      </c>
      <c r="B110" s="81" t="s">
        <v>147</v>
      </c>
      <c r="C110" s="82" t="s">
        <v>17</v>
      </c>
      <c r="D110" s="83">
        <v>146.36000000000001</v>
      </c>
      <c r="E110" s="8"/>
      <c r="F110" s="10"/>
      <c r="G110" s="9"/>
    </row>
    <row r="111" spans="1:7">
      <c r="A111" s="2" t="s">
        <v>179</v>
      </c>
      <c r="B111" s="11" t="s">
        <v>57</v>
      </c>
      <c r="C111" s="3"/>
      <c r="D111" s="4"/>
      <c r="E111" s="4"/>
      <c r="F111" s="4"/>
      <c r="G111" s="5">
        <f>+ROUND(SUM(G112,G118,G128,G135),2)</f>
        <v>0</v>
      </c>
    </row>
    <row r="112" spans="1:7" s="1" customFormat="1">
      <c r="A112" s="12" t="s">
        <v>180</v>
      </c>
      <c r="B112" s="13" t="s">
        <v>39</v>
      </c>
      <c r="C112" s="14"/>
      <c r="D112" s="15"/>
      <c r="E112" s="16"/>
      <c r="F112" s="17"/>
      <c r="G112" s="16">
        <f>ROUND(SUM(G113:G117),2)</f>
        <v>0</v>
      </c>
    </row>
    <row r="113" spans="1:7" s="1" customFormat="1" ht="33.75">
      <c r="A113" s="7" t="s">
        <v>462</v>
      </c>
      <c r="B113" s="81" t="s">
        <v>68</v>
      </c>
      <c r="C113" s="82" t="s">
        <v>17</v>
      </c>
      <c r="D113" s="83">
        <v>70.14</v>
      </c>
      <c r="E113" s="8"/>
      <c r="F113" s="10"/>
      <c r="G113" s="9"/>
    </row>
    <row r="114" spans="1:7" s="1" customFormat="1" ht="45">
      <c r="A114" s="7" t="s">
        <v>463</v>
      </c>
      <c r="B114" s="81" t="s">
        <v>70</v>
      </c>
      <c r="C114" s="82" t="s">
        <v>18</v>
      </c>
      <c r="D114" s="83">
        <v>10.52</v>
      </c>
      <c r="E114" s="8"/>
      <c r="F114" s="10"/>
      <c r="G114" s="9"/>
    </row>
    <row r="115" spans="1:7" s="1" customFormat="1" ht="56.25">
      <c r="A115" s="7" t="s">
        <v>464</v>
      </c>
      <c r="B115" s="81" t="s">
        <v>72</v>
      </c>
      <c r="C115" s="82" t="s">
        <v>18</v>
      </c>
      <c r="D115" s="83">
        <v>10.52</v>
      </c>
      <c r="E115" s="8"/>
      <c r="F115" s="10"/>
      <c r="G115" s="9"/>
    </row>
    <row r="116" spans="1:7" s="1" customFormat="1" ht="33.75">
      <c r="A116" s="7" t="s">
        <v>465</v>
      </c>
      <c r="B116" s="81" t="s">
        <v>66</v>
      </c>
      <c r="C116" s="82" t="s">
        <v>18</v>
      </c>
      <c r="D116" s="83">
        <v>10.52</v>
      </c>
      <c r="E116" s="8"/>
      <c r="F116" s="10"/>
      <c r="G116" s="9"/>
    </row>
    <row r="117" spans="1:7" s="1" customFormat="1" ht="33.75">
      <c r="A117" s="7" t="s">
        <v>466</v>
      </c>
      <c r="B117" s="81" t="s">
        <v>67</v>
      </c>
      <c r="C117" s="82" t="s">
        <v>19</v>
      </c>
      <c r="D117" s="83">
        <v>63.12</v>
      </c>
      <c r="E117" s="8"/>
      <c r="F117" s="10"/>
      <c r="G117" s="9"/>
    </row>
    <row r="118" spans="1:7" s="1" customFormat="1">
      <c r="A118" s="12" t="s">
        <v>181</v>
      </c>
      <c r="B118" s="13" t="s">
        <v>58</v>
      </c>
      <c r="C118" s="14"/>
      <c r="D118" s="15"/>
      <c r="E118" s="16"/>
      <c r="F118" s="17"/>
      <c r="G118" s="16">
        <f>ROUND(SUM(G119:G127),2)</f>
        <v>0</v>
      </c>
    </row>
    <row r="119" spans="1:7" s="1" customFormat="1" ht="33.75">
      <c r="A119" s="7" t="s">
        <v>467</v>
      </c>
      <c r="B119" s="81" t="s">
        <v>30</v>
      </c>
      <c r="C119" s="82" t="s">
        <v>17</v>
      </c>
      <c r="D119" s="83">
        <v>13.05</v>
      </c>
      <c r="E119" s="8"/>
      <c r="F119" s="10"/>
      <c r="G119" s="9"/>
    </row>
    <row r="120" spans="1:7" s="1" customFormat="1" ht="33.75">
      <c r="A120" s="7" t="s">
        <v>468</v>
      </c>
      <c r="B120" s="81" t="s">
        <v>45</v>
      </c>
      <c r="C120" s="82" t="s">
        <v>17</v>
      </c>
      <c r="D120" s="83">
        <v>40.270000000000003</v>
      </c>
      <c r="E120" s="8"/>
      <c r="F120" s="10"/>
      <c r="G120" s="9"/>
    </row>
    <row r="121" spans="1:7" s="1" customFormat="1" ht="33.75">
      <c r="A121" s="7" t="s">
        <v>469</v>
      </c>
      <c r="B121" s="81" t="s">
        <v>51</v>
      </c>
      <c r="C121" s="82" t="s">
        <v>29</v>
      </c>
      <c r="D121" s="83">
        <v>331.75</v>
      </c>
      <c r="E121" s="8"/>
      <c r="F121" s="10"/>
      <c r="G121" s="9"/>
    </row>
    <row r="122" spans="1:7" s="1" customFormat="1" ht="22.5">
      <c r="A122" s="7" t="s">
        <v>470</v>
      </c>
      <c r="B122" s="81" t="s">
        <v>46</v>
      </c>
      <c r="C122" s="82" t="s">
        <v>18</v>
      </c>
      <c r="D122" s="83">
        <v>5.64</v>
      </c>
      <c r="E122" s="8"/>
      <c r="F122" s="10"/>
      <c r="G122" s="9"/>
    </row>
    <row r="123" spans="1:7" s="1" customFormat="1" ht="56.25">
      <c r="A123" s="7" t="s">
        <v>471</v>
      </c>
      <c r="B123" s="81" t="s">
        <v>77</v>
      </c>
      <c r="C123" s="82" t="s">
        <v>17</v>
      </c>
      <c r="D123" s="83">
        <v>30.2</v>
      </c>
      <c r="E123" s="8"/>
      <c r="F123" s="10"/>
      <c r="G123" s="9"/>
    </row>
    <row r="124" spans="1:7" s="1" customFormat="1" ht="33.75">
      <c r="A124" s="7" t="s">
        <v>472</v>
      </c>
      <c r="B124" s="81" t="s">
        <v>55</v>
      </c>
      <c r="C124" s="82" t="s">
        <v>17</v>
      </c>
      <c r="D124" s="83">
        <v>35.24</v>
      </c>
      <c r="E124" s="8"/>
      <c r="F124" s="10"/>
      <c r="G124" s="9"/>
    </row>
    <row r="125" spans="1:7" s="1" customFormat="1" ht="33.75">
      <c r="A125" s="7" t="s">
        <v>473</v>
      </c>
      <c r="B125" s="81" t="s">
        <v>47</v>
      </c>
      <c r="C125" s="82" t="s">
        <v>17</v>
      </c>
      <c r="D125" s="83">
        <v>50.34</v>
      </c>
      <c r="E125" s="8"/>
      <c r="F125" s="10"/>
      <c r="G125" s="9"/>
    </row>
    <row r="126" spans="1:7" s="1" customFormat="1" ht="33.75">
      <c r="A126" s="7" t="s">
        <v>474</v>
      </c>
      <c r="B126" s="81" t="s">
        <v>123</v>
      </c>
      <c r="C126" s="82" t="s">
        <v>24</v>
      </c>
      <c r="D126" s="83">
        <v>50.34</v>
      </c>
      <c r="E126" s="8"/>
      <c r="F126" s="10"/>
      <c r="G126" s="9"/>
    </row>
    <row r="127" spans="1:7" s="1" customFormat="1" ht="33.75">
      <c r="A127" s="7" t="s">
        <v>475</v>
      </c>
      <c r="B127" s="81" t="s">
        <v>59</v>
      </c>
      <c r="C127" s="82" t="s">
        <v>24</v>
      </c>
      <c r="D127" s="83">
        <v>1.94</v>
      </c>
      <c r="E127" s="8"/>
      <c r="F127" s="10"/>
      <c r="G127" s="9"/>
    </row>
    <row r="128" spans="1:7" s="1" customFormat="1">
      <c r="A128" s="12" t="s">
        <v>182</v>
      </c>
      <c r="B128" s="13" t="s">
        <v>64</v>
      </c>
      <c r="C128" s="14"/>
      <c r="D128" s="15"/>
      <c r="E128" s="16"/>
      <c r="F128" s="17"/>
      <c r="G128" s="16">
        <f>ROUND(SUM(G129:G134),2)</f>
        <v>0</v>
      </c>
    </row>
    <row r="129" spans="1:7" s="1" customFormat="1" ht="45">
      <c r="A129" s="7" t="s">
        <v>476</v>
      </c>
      <c r="B129" s="81" t="s">
        <v>54</v>
      </c>
      <c r="C129" s="82" t="s">
        <v>17</v>
      </c>
      <c r="D129" s="83">
        <v>21.04</v>
      </c>
      <c r="E129" s="8"/>
      <c r="F129" s="10"/>
      <c r="G129" s="9"/>
    </row>
    <row r="130" spans="1:7" s="1" customFormat="1" ht="45">
      <c r="A130" s="7" t="s">
        <v>477</v>
      </c>
      <c r="B130" s="81" t="s">
        <v>106</v>
      </c>
      <c r="C130" s="82" t="s">
        <v>17</v>
      </c>
      <c r="D130" s="83">
        <v>49.1</v>
      </c>
      <c r="E130" s="8"/>
      <c r="F130" s="10"/>
      <c r="G130" s="9"/>
    </row>
    <row r="131" spans="1:7" s="1" customFormat="1" ht="22.5">
      <c r="A131" s="7" t="s">
        <v>478</v>
      </c>
      <c r="B131" s="81" t="s">
        <v>25</v>
      </c>
      <c r="C131" s="82" t="s">
        <v>24</v>
      </c>
      <c r="D131" s="83">
        <v>29.94</v>
      </c>
      <c r="E131" s="8"/>
      <c r="F131" s="10"/>
      <c r="G131" s="9"/>
    </row>
    <row r="132" spans="1:7" s="1" customFormat="1" ht="45">
      <c r="A132" s="7" t="s">
        <v>479</v>
      </c>
      <c r="B132" s="81" t="s">
        <v>38</v>
      </c>
      <c r="C132" s="82" t="s">
        <v>24</v>
      </c>
      <c r="D132" s="83">
        <v>29.94</v>
      </c>
      <c r="E132" s="8"/>
      <c r="F132" s="10"/>
      <c r="G132" s="9"/>
    </row>
    <row r="133" spans="1:7" s="1" customFormat="1" ht="45">
      <c r="A133" s="7" t="s">
        <v>480</v>
      </c>
      <c r="B133" s="81" t="s">
        <v>89</v>
      </c>
      <c r="C133" s="82" t="s">
        <v>24</v>
      </c>
      <c r="D133" s="83">
        <v>12.47</v>
      </c>
      <c r="E133" s="8"/>
      <c r="F133" s="10"/>
      <c r="G133" s="9"/>
    </row>
    <row r="134" spans="1:7" s="1" customFormat="1" ht="33.75">
      <c r="A134" s="7" t="s">
        <v>481</v>
      </c>
      <c r="B134" s="81" t="s">
        <v>90</v>
      </c>
      <c r="C134" s="82" t="s">
        <v>24</v>
      </c>
      <c r="D134" s="83">
        <v>12.47</v>
      </c>
      <c r="E134" s="8"/>
      <c r="F134" s="10"/>
      <c r="G134" s="9"/>
    </row>
    <row r="135" spans="1:7" s="1" customFormat="1">
      <c r="A135" s="12" t="s">
        <v>183</v>
      </c>
      <c r="B135" s="13" t="s">
        <v>60</v>
      </c>
      <c r="C135" s="14"/>
      <c r="D135" s="15"/>
      <c r="E135" s="16"/>
      <c r="F135" s="17"/>
      <c r="G135" s="16">
        <f>ROUND(SUM(G136),2)</f>
        <v>0</v>
      </c>
    </row>
    <row r="136" spans="1:7" s="1" customFormat="1" ht="45">
      <c r="A136" s="7" t="s">
        <v>482</v>
      </c>
      <c r="B136" s="81" t="s">
        <v>61</v>
      </c>
      <c r="C136" s="82" t="s">
        <v>29</v>
      </c>
      <c r="D136" s="83">
        <v>838.98</v>
      </c>
      <c r="E136" s="8"/>
      <c r="F136" s="10"/>
      <c r="G136" s="9"/>
    </row>
    <row r="137" spans="1:7" s="1" customFormat="1">
      <c r="A137" s="2" t="s">
        <v>184</v>
      </c>
      <c r="B137" s="11" t="s">
        <v>124</v>
      </c>
      <c r="C137" s="3"/>
      <c r="D137" s="4"/>
      <c r="E137" s="4"/>
      <c r="F137" s="4"/>
      <c r="G137" s="71">
        <f>ROUND(SUM(G138,G144,G150,G162,G171),2)</f>
        <v>0</v>
      </c>
    </row>
    <row r="138" spans="1:7" s="1" customFormat="1">
      <c r="A138" s="12" t="s">
        <v>185</v>
      </c>
      <c r="B138" s="13" t="s">
        <v>39</v>
      </c>
      <c r="C138" s="14"/>
      <c r="D138" s="15"/>
      <c r="E138" s="16"/>
      <c r="F138" s="17"/>
      <c r="G138" s="16">
        <f>ROUND(SUM(G139:G143),2)</f>
        <v>0</v>
      </c>
    </row>
    <row r="139" spans="1:7" s="1" customFormat="1" ht="33.75">
      <c r="A139" s="7" t="s">
        <v>483</v>
      </c>
      <c r="B139" s="81" t="s">
        <v>68</v>
      </c>
      <c r="C139" s="82" t="s">
        <v>17</v>
      </c>
      <c r="D139" s="83">
        <v>220.77</v>
      </c>
      <c r="E139" s="8"/>
      <c r="F139" s="19"/>
      <c r="G139" s="9"/>
    </row>
    <row r="140" spans="1:7" s="1" customFormat="1" ht="45">
      <c r="A140" s="7" t="s">
        <v>484</v>
      </c>
      <c r="B140" s="81" t="s">
        <v>75</v>
      </c>
      <c r="C140" s="82" t="s">
        <v>18</v>
      </c>
      <c r="D140" s="83">
        <v>264.93</v>
      </c>
      <c r="E140" s="8"/>
      <c r="F140" s="19"/>
      <c r="G140" s="9"/>
    </row>
    <row r="141" spans="1:7" s="1" customFormat="1" ht="56.25">
      <c r="A141" s="7" t="s">
        <v>485</v>
      </c>
      <c r="B141" s="81" t="s">
        <v>72</v>
      </c>
      <c r="C141" s="82" t="s">
        <v>18</v>
      </c>
      <c r="D141" s="83">
        <v>66.23</v>
      </c>
      <c r="E141" s="8"/>
      <c r="F141" s="10"/>
      <c r="G141" s="9"/>
    </row>
    <row r="142" spans="1:7" s="1" customFormat="1" ht="33.75">
      <c r="A142" s="7" t="s">
        <v>486</v>
      </c>
      <c r="B142" s="81" t="s">
        <v>66</v>
      </c>
      <c r="C142" s="82" t="s">
        <v>18</v>
      </c>
      <c r="D142" s="83">
        <v>264.93</v>
      </c>
      <c r="E142" s="8"/>
      <c r="F142" s="20"/>
      <c r="G142" s="9"/>
    </row>
    <row r="143" spans="1:7" s="1" customFormat="1" ht="33.75">
      <c r="A143" s="7" t="s">
        <v>487</v>
      </c>
      <c r="B143" s="81" t="s">
        <v>67</v>
      </c>
      <c r="C143" s="82" t="s">
        <v>19</v>
      </c>
      <c r="D143" s="83">
        <v>1589.58</v>
      </c>
      <c r="E143" s="8"/>
      <c r="F143" s="10"/>
      <c r="G143" s="9"/>
    </row>
    <row r="144" spans="1:7" s="1" customFormat="1">
      <c r="A144" s="12" t="s">
        <v>186</v>
      </c>
      <c r="B144" s="13" t="s">
        <v>32</v>
      </c>
      <c r="C144" s="14"/>
      <c r="D144" s="15"/>
      <c r="E144" s="16"/>
      <c r="F144" s="17"/>
      <c r="G144" s="16">
        <f>ROUND(SUM(G145:G149),2)</f>
        <v>0</v>
      </c>
    </row>
    <row r="145" spans="1:7" s="1" customFormat="1" ht="33.75">
      <c r="A145" s="7" t="s">
        <v>488</v>
      </c>
      <c r="B145" s="81" t="s">
        <v>30</v>
      </c>
      <c r="C145" s="82" t="s">
        <v>17</v>
      </c>
      <c r="D145" s="83">
        <v>220.77</v>
      </c>
      <c r="E145" s="8"/>
      <c r="F145" s="10"/>
      <c r="G145" s="9"/>
    </row>
    <row r="146" spans="1:7" s="1" customFormat="1" ht="33.75">
      <c r="A146" s="7" t="s">
        <v>489</v>
      </c>
      <c r="B146" s="81" t="s">
        <v>115</v>
      </c>
      <c r="C146" s="82" t="s">
        <v>17</v>
      </c>
      <c r="D146" s="83">
        <v>32.9</v>
      </c>
      <c r="E146" s="8"/>
      <c r="F146" s="19"/>
      <c r="G146" s="9"/>
    </row>
    <row r="147" spans="1:7" s="1" customFormat="1" ht="33.75">
      <c r="A147" s="7" t="s">
        <v>490</v>
      </c>
      <c r="B147" s="81" t="s">
        <v>51</v>
      </c>
      <c r="C147" s="82" t="s">
        <v>29</v>
      </c>
      <c r="D147" s="83">
        <v>519.05999999999995</v>
      </c>
      <c r="E147" s="8"/>
      <c r="F147" s="10"/>
      <c r="G147" s="9"/>
    </row>
    <row r="148" spans="1:7" s="1" customFormat="1" ht="22.5">
      <c r="A148" s="7" t="s">
        <v>491</v>
      </c>
      <c r="B148" s="81" t="s">
        <v>282</v>
      </c>
      <c r="C148" s="82" t="s">
        <v>18</v>
      </c>
      <c r="D148" s="83">
        <v>1.35</v>
      </c>
      <c r="E148" s="8"/>
      <c r="F148" s="10"/>
      <c r="G148" s="9"/>
    </row>
    <row r="149" spans="1:7" s="1" customFormat="1" ht="43.5" customHeight="1">
      <c r="A149" s="7" t="s">
        <v>492</v>
      </c>
      <c r="B149" s="81" t="s">
        <v>128</v>
      </c>
      <c r="C149" s="82" t="s">
        <v>18</v>
      </c>
      <c r="D149" s="83">
        <v>154.54</v>
      </c>
      <c r="E149" s="8"/>
      <c r="F149" s="10"/>
      <c r="G149" s="9"/>
    </row>
    <row r="150" spans="1:7" s="1" customFormat="1">
      <c r="A150" s="12" t="s">
        <v>187</v>
      </c>
      <c r="B150" s="13" t="s">
        <v>129</v>
      </c>
      <c r="C150" s="14"/>
      <c r="D150" s="15"/>
      <c r="E150" s="16"/>
      <c r="F150" s="17"/>
      <c r="G150" s="16">
        <f>ROUND(SUM(G151:G161),2)</f>
        <v>0</v>
      </c>
    </row>
    <row r="151" spans="1:7" s="1" customFormat="1" ht="33.75">
      <c r="A151" s="7" t="s">
        <v>493</v>
      </c>
      <c r="B151" s="81" t="s">
        <v>45</v>
      </c>
      <c r="C151" s="82" t="s">
        <v>17</v>
      </c>
      <c r="D151" s="83">
        <v>195.57</v>
      </c>
      <c r="E151" s="8"/>
      <c r="F151" s="19"/>
      <c r="G151" s="9"/>
    </row>
    <row r="152" spans="1:7" s="1" customFormat="1" ht="33.75">
      <c r="A152" s="7" t="s">
        <v>494</v>
      </c>
      <c r="B152" s="81" t="s">
        <v>51</v>
      </c>
      <c r="C152" s="82" t="s">
        <v>29</v>
      </c>
      <c r="D152" s="83">
        <v>2767.44</v>
      </c>
      <c r="E152" s="8"/>
      <c r="F152" s="10"/>
      <c r="G152" s="9"/>
    </row>
    <row r="153" spans="1:7" s="1" customFormat="1" ht="22.5">
      <c r="A153" s="7" t="s">
        <v>495</v>
      </c>
      <c r="B153" s="81" t="s">
        <v>282</v>
      </c>
      <c r="C153" s="82" t="s">
        <v>18</v>
      </c>
      <c r="D153" s="83">
        <v>11.33</v>
      </c>
      <c r="E153" s="8"/>
      <c r="F153" s="10"/>
      <c r="G153" s="9"/>
    </row>
    <row r="154" spans="1:7" s="1" customFormat="1" ht="33.75">
      <c r="A154" s="7" t="s">
        <v>496</v>
      </c>
      <c r="B154" s="81" t="s">
        <v>130</v>
      </c>
      <c r="C154" s="82" t="s">
        <v>17</v>
      </c>
      <c r="D154" s="83">
        <v>259.68</v>
      </c>
      <c r="E154" s="8"/>
      <c r="F154" s="10"/>
      <c r="G154" s="9"/>
    </row>
    <row r="155" spans="1:7" s="1" customFormat="1" ht="33.75">
      <c r="A155" s="7" t="s">
        <v>497</v>
      </c>
      <c r="B155" s="81" t="s">
        <v>114</v>
      </c>
      <c r="C155" s="82" t="s">
        <v>17</v>
      </c>
      <c r="D155" s="83">
        <v>681.28</v>
      </c>
      <c r="E155" s="8"/>
      <c r="F155" s="10"/>
      <c r="G155" s="9"/>
    </row>
    <row r="156" spans="1:7" s="1" customFormat="1" ht="33.75">
      <c r="A156" s="7" t="s">
        <v>498</v>
      </c>
      <c r="B156" s="81" t="s">
        <v>47</v>
      </c>
      <c r="C156" s="82" t="s">
        <v>17</v>
      </c>
      <c r="D156" s="83">
        <v>681.28</v>
      </c>
      <c r="E156" s="8"/>
      <c r="F156" s="10"/>
      <c r="G156" s="9"/>
    </row>
    <row r="157" spans="1:7" s="1" customFormat="1" ht="33.75">
      <c r="A157" s="7" t="s">
        <v>499</v>
      </c>
      <c r="B157" s="81" t="s">
        <v>122</v>
      </c>
      <c r="C157" s="82" t="s">
        <v>24</v>
      </c>
      <c r="D157" s="83">
        <v>107.42</v>
      </c>
      <c r="E157" s="8"/>
      <c r="F157" s="10"/>
      <c r="G157" s="9"/>
    </row>
    <row r="158" spans="1:7" s="1" customFormat="1" ht="45">
      <c r="A158" s="7" t="s">
        <v>500</v>
      </c>
      <c r="B158" s="81" t="s">
        <v>131</v>
      </c>
      <c r="C158" s="82" t="s">
        <v>24</v>
      </c>
      <c r="D158" s="83">
        <v>52.8</v>
      </c>
      <c r="E158" s="8"/>
      <c r="F158" s="10"/>
      <c r="G158" s="9"/>
    </row>
    <row r="159" spans="1:7" s="1" customFormat="1" ht="33.75">
      <c r="A159" s="7" t="s">
        <v>501</v>
      </c>
      <c r="B159" s="81" t="s">
        <v>132</v>
      </c>
      <c r="C159" s="82" t="s">
        <v>24</v>
      </c>
      <c r="D159" s="83">
        <v>24.7</v>
      </c>
      <c r="E159" s="8"/>
      <c r="F159" s="10"/>
      <c r="G159" s="9"/>
    </row>
    <row r="160" spans="1:7" s="1" customFormat="1" ht="33.75">
      <c r="A160" s="7" t="s">
        <v>502</v>
      </c>
      <c r="B160" s="81" t="s">
        <v>125</v>
      </c>
      <c r="C160" s="82" t="s">
        <v>18</v>
      </c>
      <c r="D160" s="83">
        <v>44.16</v>
      </c>
      <c r="E160" s="8"/>
      <c r="F160" s="10"/>
      <c r="G160" s="9"/>
    </row>
    <row r="161" spans="1:7" s="1" customFormat="1" ht="22.5">
      <c r="A161" s="7" t="s">
        <v>503</v>
      </c>
      <c r="B161" s="81" t="s">
        <v>126</v>
      </c>
      <c r="C161" s="82" t="s">
        <v>17</v>
      </c>
      <c r="D161" s="83">
        <v>110.4</v>
      </c>
      <c r="E161" s="8"/>
      <c r="F161" s="10"/>
      <c r="G161" s="9"/>
    </row>
    <row r="162" spans="1:7" s="1" customFormat="1">
      <c r="A162" s="12" t="s">
        <v>201</v>
      </c>
      <c r="B162" s="13" t="s">
        <v>379</v>
      </c>
      <c r="C162" s="14"/>
      <c r="D162" s="15"/>
      <c r="E162" s="16"/>
      <c r="F162" s="17"/>
      <c r="G162" s="16">
        <f>ROUND(SUM(G163:G170),2)</f>
        <v>0</v>
      </c>
    </row>
    <row r="163" spans="1:7" s="1" customFormat="1" ht="45">
      <c r="A163" s="7" t="s">
        <v>504</v>
      </c>
      <c r="B163" s="81" t="s">
        <v>75</v>
      </c>
      <c r="C163" s="82" t="s">
        <v>18</v>
      </c>
      <c r="D163" s="83">
        <v>0.93</v>
      </c>
      <c r="E163" s="8"/>
      <c r="F163" s="19"/>
      <c r="G163" s="9"/>
    </row>
    <row r="164" spans="1:7" s="1" customFormat="1" ht="33.75">
      <c r="A164" s="7" t="s">
        <v>505</v>
      </c>
      <c r="B164" s="81" t="s">
        <v>108</v>
      </c>
      <c r="C164" s="82" t="s">
        <v>17</v>
      </c>
      <c r="D164" s="83">
        <v>4.1500000000000004</v>
      </c>
      <c r="E164" s="8"/>
      <c r="F164" s="10"/>
      <c r="G164" s="9"/>
    </row>
    <row r="165" spans="1:7" s="1" customFormat="1" ht="33.75">
      <c r="A165" s="7" t="s">
        <v>506</v>
      </c>
      <c r="B165" s="81" t="s">
        <v>51</v>
      </c>
      <c r="C165" s="82" t="s">
        <v>29</v>
      </c>
      <c r="D165" s="83">
        <v>29.78</v>
      </c>
      <c r="E165" s="8"/>
      <c r="F165" s="19"/>
      <c r="G165" s="9"/>
    </row>
    <row r="166" spans="1:7" s="1" customFormat="1" ht="22.5">
      <c r="A166" s="7" t="s">
        <v>507</v>
      </c>
      <c r="B166" s="81" t="s">
        <v>76</v>
      </c>
      <c r="C166" s="82" t="s">
        <v>18</v>
      </c>
      <c r="D166" s="83">
        <v>0.41</v>
      </c>
      <c r="E166" s="8"/>
      <c r="F166" s="19"/>
      <c r="G166" s="9"/>
    </row>
    <row r="167" spans="1:7" s="1" customFormat="1" ht="101.25">
      <c r="A167" s="7" t="s">
        <v>508</v>
      </c>
      <c r="B167" s="81" t="s">
        <v>140</v>
      </c>
      <c r="C167" s="82" t="s">
        <v>29</v>
      </c>
      <c r="D167" s="83">
        <v>672.44</v>
      </c>
      <c r="E167" s="8"/>
      <c r="F167" s="10"/>
      <c r="G167" s="9"/>
    </row>
    <row r="168" spans="1:7" s="1" customFormat="1" ht="45">
      <c r="A168" s="7" t="s">
        <v>509</v>
      </c>
      <c r="B168" s="81" t="s">
        <v>100</v>
      </c>
      <c r="C168" s="82" t="s">
        <v>29</v>
      </c>
      <c r="D168" s="83">
        <v>672.44</v>
      </c>
      <c r="E168" s="8"/>
      <c r="F168" s="10"/>
      <c r="G168" s="9"/>
    </row>
    <row r="169" spans="1:7" s="1" customFormat="1" ht="33.75">
      <c r="A169" s="7" t="s">
        <v>510</v>
      </c>
      <c r="B169" s="81" t="s">
        <v>139</v>
      </c>
      <c r="C169" s="82" t="s">
        <v>26</v>
      </c>
      <c r="D169" s="83">
        <v>1</v>
      </c>
      <c r="E169" s="8"/>
      <c r="F169" s="19"/>
      <c r="G169" s="9"/>
    </row>
    <row r="170" spans="1:7" s="1" customFormat="1" ht="45">
      <c r="A170" s="7" t="s">
        <v>511</v>
      </c>
      <c r="B170" s="81" t="s">
        <v>101</v>
      </c>
      <c r="C170" s="82" t="s">
        <v>26</v>
      </c>
      <c r="D170" s="83">
        <v>1</v>
      </c>
      <c r="E170" s="8"/>
      <c r="F170" s="10"/>
      <c r="G170" s="9"/>
    </row>
    <row r="171" spans="1:7" s="1" customFormat="1">
      <c r="A171" s="12" t="s">
        <v>202</v>
      </c>
      <c r="B171" s="13" t="s">
        <v>381</v>
      </c>
      <c r="C171" s="14"/>
      <c r="D171" s="15"/>
      <c r="E171" s="18"/>
      <c r="F171" s="17"/>
      <c r="G171" s="18">
        <f>ROUND(SUM(G172:G173),2)</f>
        <v>0</v>
      </c>
    </row>
    <row r="172" spans="1:7" s="1" customFormat="1" ht="56.25">
      <c r="A172" s="7" t="s">
        <v>512</v>
      </c>
      <c r="B172" s="81" t="s">
        <v>382</v>
      </c>
      <c r="C172" s="82" t="s">
        <v>29</v>
      </c>
      <c r="D172" s="83">
        <v>1170.49</v>
      </c>
      <c r="E172" s="8"/>
      <c r="F172" s="19"/>
      <c r="G172" s="9"/>
    </row>
    <row r="173" spans="1:7" s="1" customFormat="1" ht="33.75">
      <c r="A173" s="7" t="s">
        <v>513</v>
      </c>
      <c r="B173" s="81" t="s">
        <v>127</v>
      </c>
      <c r="C173" s="82" t="s">
        <v>29</v>
      </c>
      <c r="D173" s="83">
        <v>1170.49</v>
      </c>
      <c r="E173" s="8"/>
      <c r="F173" s="19"/>
      <c r="G173" s="9"/>
    </row>
    <row r="174" spans="1:7">
      <c r="A174" s="2" t="s">
        <v>113</v>
      </c>
      <c r="B174" s="11" t="s">
        <v>133</v>
      </c>
      <c r="C174" s="3"/>
      <c r="D174" s="4"/>
      <c r="E174" s="4"/>
      <c r="F174" s="4"/>
      <c r="G174" s="5">
        <f>ROUND(SUM(G175,G181,G192),2)</f>
        <v>0</v>
      </c>
    </row>
    <row r="175" spans="1:7" s="1" customFormat="1">
      <c r="A175" s="12" t="s">
        <v>188</v>
      </c>
      <c r="B175" s="13" t="s">
        <v>39</v>
      </c>
      <c r="C175" s="14"/>
      <c r="D175" s="15"/>
      <c r="E175" s="16"/>
      <c r="F175" s="17"/>
      <c r="G175" s="16">
        <f>ROUND(SUM(G176:G180),2)</f>
        <v>0</v>
      </c>
    </row>
    <row r="176" spans="1:7" s="1" customFormat="1" ht="33.75">
      <c r="A176" s="7" t="s">
        <v>514</v>
      </c>
      <c r="B176" s="81" t="s">
        <v>68</v>
      </c>
      <c r="C176" s="82" t="s">
        <v>17</v>
      </c>
      <c r="D176" s="83">
        <v>1.3</v>
      </c>
      <c r="E176" s="8"/>
      <c r="F176" s="10"/>
      <c r="G176" s="9"/>
    </row>
    <row r="177" spans="1:7" s="1" customFormat="1" ht="45">
      <c r="A177" s="7" t="s">
        <v>515</v>
      </c>
      <c r="B177" s="81" t="s">
        <v>75</v>
      </c>
      <c r="C177" s="82" t="s">
        <v>18</v>
      </c>
      <c r="D177" s="83">
        <v>0.57999999999999996</v>
      </c>
      <c r="E177" s="8"/>
      <c r="F177" s="10"/>
      <c r="G177" s="9"/>
    </row>
    <row r="178" spans="1:7" s="1" customFormat="1" ht="56.25">
      <c r="A178" s="7" t="s">
        <v>516</v>
      </c>
      <c r="B178" s="81" t="s">
        <v>72</v>
      </c>
      <c r="C178" s="82" t="s">
        <v>18</v>
      </c>
      <c r="D178" s="83">
        <v>0.19</v>
      </c>
      <c r="E178" s="8"/>
      <c r="F178" s="10"/>
      <c r="G178" s="9"/>
    </row>
    <row r="179" spans="1:7" s="1" customFormat="1" ht="33.75">
      <c r="A179" s="7" t="s">
        <v>517</v>
      </c>
      <c r="B179" s="81" t="s">
        <v>66</v>
      </c>
      <c r="C179" s="82" t="s">
        <v>18</v>
      </c>
      <c r="D179" s="83">
        <v>0.57999999999999996</v>
      </c>
      <c r="E179" s="8"/>
      <c r="F179" s="10"/>
      <c r="G179" s="9"/>
    </row>
    <row r="180" spans="1:7" s="1" customFormat="1" ht="33.75">
      <c r="A180" s="7" t="s">
        <v>518</v>
      </c>
      <c r="B180" s="81" t="s">
        <v>67</v>
      </c>
      <c r="C180" s="82" t="s">
        <v>19</v>
      </c>
      <c r="D180" s="83">
        <v>3.48</v>
      </c>
      <c r="E180" s="8"/>
      <c r="F180" s="10"/>
      <c r="G180" s="9"/>
    </row>
    <row r="181" spans="1:7" s="1" customFormat="1">
      <c r="A181" s="12" t="s">
        <v>189</v>
      </c>
      <c r="B181" s="13" t="s">
        <v>134</v>
      </c>
      <c r="C181" s="14"/>
      <c r="D181" s="15"/>
      <c r="E181" s="16"/>
      <c r="F181" s="17"/>
      <c r="G181" s="16">
        <f>ROUND(SUM(G182:G191),2)</f>
        <v>0</v>
      </c>
    </row>
    <row r="182" spans="1:7" s="67" customFormat="1" ht="33.75">
      <c r="A182" s="7" t="s">
        <v>519</v>
      </c>
      <c r="B182" s="81" t="s">
        <v>30</v>
      </c>
      <c r="C182" s="82" t="s">
        <v>17</v>
      </c>
      <c r="D182" s="83">
        <v>0.86</v>
      </c>
      <c r="E182" s="8"/>
      <c r="F182" s="19"/>
      <c r="G182" s="9"/>
    </row>
    <row r="183" spans="1:7" s="1" customFormat="1" ht="33.75">
      <c r="A183" s="7" t="s">
        <v>520</v>
      </c>
      <c r="B183" s="81" t="s">
        <v>128</v>
      </c>
      <c r="C183" s="82" t="s">
        <v>18</v>
      </c>
      <c r="D183" s="83">
        <v>0.35</v>
      </c>
      <c r="E183" s="8"/>
      <c r="F183" s="19"/>
      <c r="G183" s="9"/>
    </row>
    <row r="184" spans="1:7" s="1" customFormat="1" ht="33.75">
      <c r="A184" s="7" t="s">
        <v>521</v>
      </c>
      <c r="B184" s="81" t="s">
        <v>45</v>
      </c>
      <c r="C184" s="82" t="s">
        <v>17</v>
      </c>
      <c r="D184" s="83">
        <v>2.96</v>
      </c>
      <c r="E184" s="8"/>
      <c r="F184" s="19"/>
      <c r="G184" s="9"/>
    </row>
    <row r="185" spans="1:7" s="1" customFormat="1" ht="33.75">
      <c r="A185" s="7" t="s">
        <v>522</v>
      </c>
      <c r="B185" s="81" t="s">
        <v>51</v>
      </c>
      <c r="C185" s="82" t="s">
        <v>29</v>
      </c>
      <c r="D185" s="83">
        <v>26.25</v>
      </c>
      <c r="E185" s="8"/>
      <c r="F185" s="19"/>
      <c r="G185" s="9"/>
    </row>
    <row r="186" spans="1:7" s="1" customFormat="1" ht="22.5">
      <c r="A186" s="7" t="s">
        <v>523</v>
      </c>
      <c r="B186" s="81" t="s">
        <v>46</v>
      </c>
      <c r="C186" s="82" t="s">
        <v>18</v>
      </c>
      <c r="D186" s="83">
        <v>0.16</v>
      </c>
      <c r="E186" s="8"/>
      <c r="F186" s="19"/>
      <c r="G186" s="9"/>
    </row>
    <row r="187" spans="1:7" s="1" customFormat="1" ht="33.75">
      <c r="A187" s="7" t="s">
        <v>524</v>
      </c>
      <c r="B187" s="81" t="s">
        <v>135</v>
      </c>
      <c r="C187" s="82" t="s">
        <v>17</v>
      </c>
      <c r="D187" s="83">
        <v>1.23</v>
      </c>
      <c r="E187" s="8"/>
      <c r="F187" s="19"/>
      <c r="G187" s="9"/>
    </row>
    <row r="188" spans="1:7" s="1" customFormat="1" ht="33.75">
      <c r="A188" s="7" t="s">
        <v>525</v>
      </c>
      <c r="B188" s="81" t="s">
        <v>138</v>
      </c>
      <c r="C188" s="82" t="s">
        <v>17</v>
      </c>
      <c r="D188" s="83">
        <v>4.32</v>
      </c>
      <c r="E188" s="8"/>
      <c r="F188" s="19"/>
      <c r="G188" s="9"/>
    </row>
    <row r="189" spans="1:7" s="1" customFormat="1" ht="45">
      <c r="A189" s="7" t="s">
        <v>526</v>
      </c>
      <c r="B189" s="81" t="s">
        <v>92</v>
      </c>
      <c r="C189" s="82" t="s">
        <v>17</v>
      </c>
      <c r="D189" s="83">
        <v>4.32</v>
      </c>
      <c r="E189" s="8"/>
      <c r="F189" s="10"/>
      <c r="G189" s="9"/>
    </row>
    <row r="190" spans="1:7" s="1" customFormat="1" ht="33.75">
      <c r="A190" s="7" t="s">
        <v>527</v>
      </c>
      <c r="B190" s="81" t="s">
        <v>136</v>
      </c>
      <c r="C190" s="82" t="s">
        <v>24</v>
      </c>
      <c r="D190" s="83">
        <v>2.16</v>
      </c>
      <c r="E190" s="8"/>
      <c r="F190" s="10"/>
      <c r="G190" s="9"/>
    </row>
    <row r="191" spans="1:7" s="1" customFormat="1" ht="33.75">
      <c r="A191" s="7" t="s">
        <v>528</v>
      </c>
      <c r="B191" s="81" t="s">
        <v>59</v>
      </c>
      <c r="C191" s="82" t="s">
        <v>24</v>
      </c>
      <c r="D191" s="83">
        <v>2.2000000000000002</v>
      </c>
      <c r="E191" s="8"/>
      <c r="F191" s="10"/>
      <c r="G191" s="9"/>
    </row>
    <row r="192" spans="1:7" s="1" customFormat="1">
      <c r="A192" s="12" t="s">
        <v>190</v>
      </c>
      <c r="B192" s="13" t="s">
        <v>133</v>
      </c>
      <c r="C192" s="14"/>
      <c r="D192" s="15"/>
      <c r="E192" s="16"/>
      <c r="F192" s="17"/>
      <c r="G192" s="16">
        <f>ROUND(SUM(G193:G194),2)</f>
        <v>0</v>
      </c>
    </row>
    <row r="193" spans="1:7" s="1" customFormat="1" ht="78.75">
      <c r="A193" s="7" t="s">
        <v>529</v>
      </c>
      <c r="B193" s="81" t="s">
        <v>137</v>
      </c>
      <c r="C193" s="82" t="s">
        <v>26</v>
      </c>
      <c r="D193" s="83">
        <v>1</v>
      </c>
      <c r="E193" s="8"/>
      <c r="F193" s="10"/>
      <c r="G193" s="9"/>
    </row>
    <row r="194" spans="1:7" s="1" customFormat="1" ht="33.75">
      <c r="A194" s="7" t="s">
        <v>530</v>
      </c>
      <c r="B194" s="81" t="s">
        <v>41</v>
      </c>
      <c r="C194" s="82" t="s">
        <v>29</v>
      </c>
      <c r="D194" s="83">
        <v>45.76</v>
      </c>
      <c r="E194" s="8"/>
      <c r="F194" s="10"/>
      <c r="G194" s="9"/>
    </row>
    <row r="195" spans="1:7" ht="13.5" customHeight="1">
      <c r="A195" s="2" t="s">
        <v>191</v>
      </c>
      <c r="B195" s="11" t="s">
        <v>44</v>
      </c>
      <c r="C195" s="3"/>
      <c r="D195" s="4"/>
      <c r="E195" s="4"/>
      <c r="F195" s="4"/>
      <c r="G195" s="5">
        <f>ROUND(SUM(G196,G202,G207,G213,G217),2)</f>
        <v>0</v>
      </c>
    </row>
    <row r="196" spans="1:7" s="1" customFormat="1">
      <c r="A196" s="12" t="s">
        <v>192</v>
      </c>
      <c r="B196" s="13" t="s">
        <v>39</v>
      </c>
      <c r="C196" s="14"/>
      <c r="D196" s="15"/>
      <c r="E196" s="16"/>
      <c r="F196" s="17"/>
      <c r="G196" s="16">
        <f>ROUND(SUM(G197:G201),2)</f>
        <v>0</v>
      </c>
    </row>
    <row r="197" spans="1:7" s="1" customFormat="1" ht="33.75">
      <c r="A197" s="7" t="s">
        <v>531</v>
      </c>
      <c r="B197" s="81" t="s">
        <v>68</v>
      </c>
      <c r="C197" s="82" t="s">
        <v>17</v>
      </c>
      <c r="D197" s="83">
        <v>309.32</v>
      </c>
      <c r="E197" s="8"/>
      <c r="F197" s="10"/>
      <c r="G197" s="9"/>
    </row>
    <row r="198" spans="1:7" s="1" customFormat="1" ht="45">
      <c r="A198" s="7" t="s">
        <v>532</v>
      </c>
      <c r="B198" s="81" t="s">
        <v>70</v>
      </c>
      <c r="C198" s="82" t="s">
        <v>18</v>
      </c>
      <c r="D198" s="83">
        <v>77.33</v>
      </c>
      <c r="E198" s="8"/>
      <c r="F198" s="10"/>
      <c r="G198" s="9"/>
    </row>
    <row r="199" spans="1:7" s="1" customFormat="1" ht="56.25">
      <c r="A199" s="7" t="s">
        <v>533</v>
      </c>
      <c r="B199" s="81" t="s">
        <v>72</v>
      </c>
      <c r="C199" s="82" t="s">
        <v>18</v>
      </c>
      <c r="D199" s="83">
        <v>46.4</v>
      </c>
      <c r="E199" s="8"/>
      <c r="F199" s="10"/>
      <c r="G199" s="9"/>
    </row>
    <row r="200" spans="1:7" s="1" customFormat="1" ht="33.75">
      <c r="A200" s="7" t="s">
        <v>534</v>
      </c>
      <c r="B200" s="81" t="s">
        <v>66</v>
      </c>
      <c r="C200" s="82" t="s">
        <v>18</v>
      </c>
      <c r="D200" s="83">
        <v>77.33</v>
      </c>
      <c r="E200" s="8"/>
      <c r="F200" s="10"/>
      <c r="G200" s="9"/>
    </row>
    <row r="201" spans="1:7" s="1" customFormat="1" ht="33.75">
      <c r="A201" s="7" t="s">
        <v>535</v>
      </c>
      <c r="B201" s="81" t="s">
        <v>67</v>
      </c>
      <c r="C201" s="82" t="s">
        <v>19</v>
      </c>
      <c r="D201" s="83">
        <v>463.98</v>
      </c>
      <c r="E201" s="8"/>
      <c r="F201" s="10"/>
      <c r="G201" s="9"/>
    </row>
    <row r="202" spans="1:7" s="1" customFormat="1">
      <c r="A202" s="12" t="s">
        <v>193</v>
      </c>
      <c r="B202" s="13" t="s">
        <v>73</v>
      </c>
      <c r="C202" s="14"/>
      <c r="D202" s="15"/>
      <c r="E202" s="16"/>
      <c r="F202" s="17"/>
      <c r="G202" s="16">
        <f>ROUND(SUM(G203:G206),2)</f>
        <v>0</v>
      </c>
    </row>
    <row r="203" spans="1:7" s="1" customFormat="1" ht="33.75">
      <c r="A203" s="7" t="s">
        <v>536</v>
      </c>
      <c r="B203" s="81" t="s">
        <v>36</v>
      </c>
      <c r="C203" s="82" t="s">
        <v>17</v>
      </c>
      <c r="D203" s="83">
        <v>309.32</v>
      </c>
      <c r="E203" s="8"/>
      <c r="F203" s="10"/>
      <c r="G203" s="9"/>
    </row>
    <row r="204" spans="1:7" s="1" customFormat="1" ht="45">
      <c r="A204" s="7" t="s">
        <v>537</v>
      </c>
      <c r="B204" s="81" t="s">
        <v>53</v>
      </c>
      <c r="C204" s="82" t="s">
        <v>17</v>
      </c>
      <c r="D204" s="83">
        <v>309.32</v>
      </c>
      <c r="E204" s="8"/>
      <c r="F204" s="10"/>
      <c r="G204" s="9"/>
    </row>
    <row r="205" spans="1:7" s="1" customFormat="1" ht="22.5">
      <c r="A205" s="7" t="s">
        <v>538</v>
      </c>
      <c r="B205" s="81" t="s">
        <v>69</v>
      </c>
      <c r="C205" s="82" t="s">
        <v>24</v>
      </c>
      <c r="D205" s="83">
        <v>259.41000000000003</v>
      </c>
      <c r="E205" s="8"/>
      <c r="F205" s="10"/>
      <c r="G205" s="9"/>
    </row>
    <row r="206" spans="1:7" s="1" customFormat="1" ht="45">
      <c r="A206" s="7" t="s">
        <v>539</v>
      </c>
      <c r="B206" s="81" t="s">
        <v>38</v>
      </c>
      <c r="C206" s="82" t="s">
        <v>24</v>
      </c>
      <c r="D206" s="83">
        <v>259.41000000000003</v>
      </c>
      <c r="E206" s="8"/>
      <c r="F206" s="10"/>
      <c r="G206" s="9"/>
    </row>
    <row r="207" spans="1:7" s="1" customFormat="1">
      <c r="A207" s="12" t="s">
        <v>194</v>
      </c>
      <c r="B207" s="13" t="s">
        <v>44</v>
      </c>
      <c r="C207" s="14"/>
      <c r="D207" s="15"/>
      <c r="E207" s="16"/>
      <c r="F207" s="17"/>
      <c r="G207" s="16">
        <f>ROUND(SUM(G208:G212),2)</f>
        <v>0</v>
      </c>
    </row>
    <row r="208" spans="1:7" s="1" customFormat="1" ht="67.5">
      <c r="A208" s="7" t="s">
        <v>540</v>
      </c>
      <c r="B208" s="81" t="s">
        <v>42</v>
      </c>
      <c r="C208" s="82" t="s">
        <v>17</v>
      </c>
      <c r="D208" s="83">
        <v>213.86</v>
      </c>
      <c r="E208" s="8"/>
      <c r="F208" s="10"/>
      <c r="G208" s="9"/>
    </row>
    <row r="209" spans="1:7" s="1" customFormat="1" ht="33.75">
      <c r="A209" s="7" t="s">
        <v>541</v>
      </c>
      <c r="B209" s="81" t="s">
        <v>74</v>
      </c>
      <c r="C209" s="82" t="s">
        <v>17</v>
      </c>
      <c r="D209" s="83">
        <v>167.95</v>
      </c>
      <c r="E209" s="8"/>
      <c r="F209" s="10"/>
      <c r="G209" s="9"/>
    </row>
    <row r="210" spans="1:7" s="1" customFormat="1" ht="45">
      <c r="A210" s="7" t="s">
        <v>542</v>
      </c>
      <c r="B210" s="81" t="s">
        <v>104</v>
      </c>
      <c r="C210" s="82" t="s">
        <v>26</v>
      </c>
      <c r="D210" s="83">
        <v>1</v>
      </c>
      <c r="E210" s="8"/>
      <c r="F210" s="10"/>
      <c r="G210" s="9"/>
    </row>
    <row r="211" spans="1:7" s="1" customFormat="1" ht="56.25">
      <c r="A211" s="7" t="s">
        <v>543</v>
      </c>
      <c r="B211" s="81" t="s">
        <v>50</v>
      </c>
      <c r="C211" s="82" t="s">
        <v>26</v>
      </c>
      <c r="D211" s="83">
        <v>2</v>
      </c>
      <c r="E211" s="8"/>
      <c r="F211" s="10"/>
      <c r="G211" s="9"/>
    </row>
    <row r="212" spans="1:7" s="1" customFormat="1" ht="45">
      <c r="A212" s="7" t="s">
        <v>544</v>
      </c>
      <c r="B212" s="81" t="s">
        <v>40</v>
      </c>
      <c r="C212" s="82" t="s">
        <v>24</v>
      </c>
      <c r="D212" s="83">
        <v>161.25</v>
      </c>
      <c r="E212" s="8"/>
      <c r="F212" s="10"/>
      <c r="G212" s="9"/>
    </row>
    <row r="213" spans="1:7" s="1" customFormat="1">
      <c r="A213" s="12" t="s">
        <v>203</v>
      </c>
      <c r="B213" s="13" t="s">
        <v>71</v>
      </c>
      <c r="C213" s="14"/>
      <c r="D213" s="15"/>
      <c r="E213" s="18"/>
      <c r="F213" s="17"/>
      <c r="G213" s="18">
        <f>ROUND(SUM(G214:G216),2)</f>
        <v>0</v>
      </c>
    </row>
    <row r="214" spans="1:7" s="1" customFormat="1" ht="45">
      <c r="A214" s="7" t="s">
        <v>545</v>
      </c>
      <c r="B214" s="81" t="s">
        <v>75</v>
      </c>
      <c r="C214" s="82" t="s">
        <v>18</v>
      </c>
      <c r="D214" s="83">
        <v>1.23</v>
      </c>
      <c r="E214" s="8"/>
      <c r="F214" s="19"/>
      <c r="G214" s="72"/>
    </row>
    <row r="215" spans="1:7" s="1" customFormat="1" ht="59.25" customHeight="1">
      <c r="A215" s="7" t="s">
        <v>546</v>
      </c>
      <c r="B215" s="81" t="s">
        <v>148</v>
      </c>
      <c r="C215" s="82" t="s">
        <v>26</v>
      </c>
      <c r="D215" s="83">
        <v>8</v>
      </c>
      <c r="E215" s="8"/>
      <c r="F215" s="10"/>
      <c r="G215" s="9"/>
    </row>
    <row r="216" spans="1:7" s="1" customFormat="1" ht="110.25" customHeight="1">
      <c r="A216" s="7" t="s">
        <v>547</v>
      </c>
      <c r="B216" s="81" t="s">
        <v>149</v>
      </c>
      <c r="C216" s="82" t="s">
        <v>26</v>
      </c>
      <c r="D216" s="83">
        <v>2</v>
      </c>
      <c r="E216" s="8"/>
      <c r="F216" s="10"/>
      <c r="G216" s="9"/>
    </row>
    <row r="217" spans="1:7" s="1" customFormat="1">
      <c r="A217" s="12" t="s">
        <v>204</v>
      </c>
      <c r="B217" s="13" t="s">
        <v>95</v>
      </c>
      <c r="C217" s="14"/>
      <c r="D217" s="15"/>
      <c r="E217" s="18"/>
      <c r="F217" s="17"/>
      <c r="G217" s="18">
        <f>ROUND(SUM(G218:G220),2)</f>
        <v>0</v>
      </c>
    </row>
    <row r="218" spans="1:7" s="1" customFormat="1" ht="33.75">
      <c r="A218" s="7" t="s">
        <v>548</v>
      </c>
      <c r="B218" s="81" t="s">
        <v>111</v>
      </c>
      <c r="C218" s="82" t="s">
        <v>26</v>
      </c>
      <c r="D218" s="83">
        <v>4</v>
      </c>
      <c r="E218" s="8"/>
      <c r="F218" s="10"/>
      <c r="G218" s="9"/>
    </row>
    <row r="219" spans="1:7" s="1" customFormat="1" ht="33.75">
      <c r="A219" s="7" t="s">
        <v>549</v>
      </c>
      <c r="B219" s="81" t="s">
        <v>150</v>
      </c>
      <c r="C219" s="82" t="s">
        <v>26</v>
      </c>
      <c r="D219" s="83">
        <v>114</v>
      </c>
      <c r="E219" s="8"/>
      <c r="F219" s="10"/>
      <c r="G219" s="9"/>
    </row>
    <row r="220" spans="1:7" s="1" customFormat="1" ht="22.5">
      <c r="A220" s="7" t="s">
        <v>550</v>
      </c>
      <c r="B220" s="81" t="s">
        <v>96</v>
      </c>
      <c r="C220" s="82" t="s">
        <v>18</v>
      </c>
      <c r="D220" s="83">
        <v>3.68</v>
      </c>
      <c r="E220" s="8"/>
      <c r="F220" s="10"/>
      <c r="G220" s="9"/>
    </row>
    <row r="221" spans="1:7">
      <c r="A221" s="2" t="s">
        <v>195</v>
      </c>
      <c r="B221" s="11" t="s">
        <v>143</v>
      </c>
      <c r="C221" s="3"/>
      <c r="D221" s="4"/>
      <c r="E221" s="21"/>
      <c r="F221" s="21"/>
      <c r="G221" s="71">
        <f>ROUND(SUM(G222,G228,G233),2)</f>
        <v>0</v>
      </c>
    </row>
    <row r="222" spans="1:7" s="1" customFormat="1">
      <c r="A222" s="12" t="s">
        <v>196</v>
      </c>
      <c r="B222" s="13" t="s">
        <v>39</v>
      </c>
      <c r="C222" s="14"/>
      <c r="D222" s="15"/>
      <c r="E222" s="18"/>
      <c r="F222" s="17"/>
      <c r="G222" s="18">
        <f>ROUND(SUM(G223:G227),2)</f>
        <v>0</v>
      </c>
    </row>
    <row r="223" spans="1:7" s="1" customFormat="1" ht="33.75">
      <c r="A223" s="7" t="s">
        <v>551</v>
      </c>
      <c r="B223" s="81" t="s">
        <v>68</v>
      </c>
      <c r="C223" s="82" t="s">
        <v>17</v>
      </c>
      <c r="D223" s="83">
        <v>66.040000000000006</v>
      </c>
      <c r="E223" s="8"/>
      <c r="F223" s="19"/>
      <c r="G223" s="9"/>
    </row>
    <row r="224" spans="1:7" s="1" customFormat="1" ht="45">
      <c r="A224" s="7" t="s">
        <v>552</v>
      </c>
      <c r="B224" s="81" t="s">
        <v>70</v>
      </c>
      <c r="C224" s="82" t="s">
        <v>18</v>
      </c>
      <c r="D224" s="83">
        <v>17.170000000000002</v>
      </c>
      <c r="E224" s="8"/>
      <c r="F224" s="19"/>
      <c r="G224" s="9"/>
    </row>
    <row r="225" spans="1:7" s="1" customFormat="1" ht="56.25">
      <c r="A225" s="7" t="s">
        <v>553</v>
      </c>
      <c r="B225" s="81" t="s">
        <v>72</v>
      </c>
      <c r="C225" s="82" t="s">
        <v>18</v>
      </c>
      <c r="D225" s="83">
        <v>9.91</v>
      </c>
      <c r="E225" s="8"/>
      <c r="F225" s="19"/>
      <c r="G225" s="9"/>
    </row>
    <row r="226" spans="1:7" s="1" customFormat="1" ht="33.75">
      <c r="A226" s="7" t="s">
        <v>554</v>
      </c>
      <c r="B226" s="81" t="s">
        <v>66</v>
      </c>
      <c r="C226" s="82" t="s">
        <v>18</v>
      </c>
      <c r="D226" s="83">
        <v>17.170000000000002</v>
      </c>
      <c r="E226" s="8"/>
      <c r="F226" s="20"/>
      <c r="G226" s="9"/>
    </row>
    <row r="227" spans="1:7" s="1" customFormat="1" ht="33.75">
      <c r="A227" s="7" t="s">
        <v>555</v>
      </c>
      <c r="B227" s="81" t="s">
        <v>67</v>
      </c>
      <c r="C227" s="82" t="s">
        <v>19</v>
      </c>
      <c r="D227" s="83">
        <v>103.02000000000001</v>
      </c>
      <c r="E227" s="8"/>
      <c r="F227" s="10"/>
      <c r="G227" s="9"/>
    </row>
    <row r="228" spans="1:7" s="1" customFormat="1">
      <c r="A228" s="12" t="s">
        <v>197</v>
      </c>
      <c r="B228" s="13" t="s">
        <v>144</v>
      </c>
      <c r="C228" s="14"/>
      <c r="D228" s="15"/>
      <c r="E228" s="18"/>
      <c r="F228" s="17"/>
      <c r="G228" s="18">
        <f>ROUND(SUM(G229:G232),2)</f>
        <v>0</v>
      </c>
    </row>
    <row r="229" spans="1:7" s="1" customFormat="1" ht="33.75">
      <c r="A229" s="7" t="s">
        <v>556</v>
      </c>
      <c r="B229" s="81" t="s">
        <v>87</v>
      </c>
      <c r="C229" s="82" t="s">
        <v>24</v>
      </c>
      <c r="D229" s="83">
        <v>32.28</v>
      </c>
      <c r="E229" s="8"/>
      <c r="F229" s="10"/>
      <c r="G229" s="9"/>
    </row>
    <row r="230" spans="1:7" s="1" customFormat="1" ht="33.75">
      <c r="A230" s="7" t="s">
        <v>557</v>
      </c>
      <c r="B230" s="81" t="s">
        <v>145</v>
      </c>
      <c r="C230" s="82" t="s">
        <v>17</v>
      </c>
      <c r="D230" s="83">
        <v>66.040000000000006</v>
      </c>
      <c r="E230" s="8"/>
      <c r="F230" s="19"/>
      <c r="G230" s="9"/>
    </row>
    <row r="231" spans="1:7" s="1" customFormat="1" ht="22.5">
      <c r="A231" s="7" t="s">
        <v>558</v>
      </c>
      <c r="B231" s="81" t="s">
        <v>69</v>
      </c>
      <c r="C231" s="82" t="s">
        <v>24</v>
      </c>
      <c r="D231" s="83">
        <v>63.86</v>
      </c>
      <c r="E231" s="8"/>
      <c r="F231" s="19"/>
      <c r="G231" s="9"/>
    </row>
    <row r="232" spans="1:7" s="1" customFormat="1" ht="56.25">
      <c r="A232" s="7" t="s">
        <v>559</v>
      </c>
      <c r="B232" s="81" t="s">
        <v>146</v>
      </c>
      <c r="C232" s="82" t="s">
        <v>17</v>
      </c>
      <c r="D232" s="83">
        <v>66.040000000000006</v>
      </c>
      <c r="E232" s="8"/>
      <c r="F232" s="10"/>
      <c r="G232" s="9"/>
    </row>
    <row r="233" spans="1:7" s="1" customFormat="1">
      <c r="A233" s="12" t="s">
        <v>205</v>
      </c>
      <c r="B233" s="13" t="s">
        <v>71</v>
      </c>
      <c r="C233" s="14"/>
      <c r="D233" s="15"/>
      <c r="E233" s="18"/>
      <c r="F233" s="17"/>
      <c r="G233" s="18">
        <f>ROUND(SUM(G234:G239),2)</f>
        <v>0</v>
      </c>
    </row>
    <row r="234" spans="1:7" s="1" customFormat="1" ht="45">
      <c r="A234" s="7" t="s">
        <v>560</v>
      </c>
      <c r="B234" s="81" t="s">
        <v>75</v>
      </c>
      <c r="C234" s="82" t="s">
        <v>18</v>
      </c>
      <c r="D234" s="83">
        <v>1.5</v>
      </c>
      <c r="E234" s="8"/>
      <c r="F234" s="10"/>
      <c r="G234" s="9"/>
    </row>
    <row r="235" spans="1:7" s="1" customFormat="1" ht="33.75">
      <c r="A235" s="7" t="s">
        <v>561</v>
      </c>
      <c r="B235" s="81" t="s">
        <v>115</v>
      </c>
      <c r="C235" s="82" t="s">
        <v>17</v>
      </c>
      <c r="D235" s="83">
        <v>14</v>
      </c>
      <c r="E235" s="8"/>
      <c r="F235" s="10"/>
      <c r="G235" s="9"/>
    </row>
    <row r="236" spans="1:7" s="1" customFormat="1" ht="22.5">
      <c r="A236" s="7" t="s">
        <v>562</v>
      </c>
      <c r="B236" s="81" t="s">
        <v>76</v>
      </c>
      <c r="C236" s="82" t="s">
        <v>18</v>
      </c>
      <c r="D236" s="83">
        <v>1.5</v>
      </c>
      <c r="E236" s="8"/>
      <c r="F236" s="10"/>
      <c r="G236" s="9"/>
    </row>
    <row r="237" spans="1:7" s="1" customFormat="1" ht="33.75">
      <c r="A237" s="7" t="s">
        <v>563</v>
      </c>
      <c r="B237" s="81" t="s">
        <v>151</v>
      </c>
      <c r="C237" s="82" t="s">
        <v>26</v>
      </c>
      <c r="D237" s="83">
        <v>1</v>
      </c>
      <c r="E237" s="8"/>
      <c r="F237" s="10"/>
      <c r="G237" s="9"/>
    </row>
    <row r="238" spans="1:7" s="1" customFormat="1" ht="33.75">
      <c r="A238" s="7" t="s">
        <v>564</v>
      </c>
      <c r="B238" s="81" t="s">
        <v>66</v>
      </c>
      <c r="C238" s="82" t="s">
        <v>18</v>
      </c>
      <c r="D238" s="83">
        <v>1.5</v>
      </c>
      <c r="E238" s="8"/>
      <c r="F238" s="20"/>
      <c r="G238" s="9"/>
    </row>
    <row r="239" spans="1:7" s="1" customFormat="1" ht="33.75">
      <c r="A239" s="7" t="s">
        <v>565</v>
      </c>
      <c r="B239" s="81" t="s">
        <v>67</v>
      </c>
      <c r="C239" s="82" t="s">
        <v>19</v>
      </c>
      <c r="D239" s="83">
        <v>9</v>
      </c>
      <c r="E239" s="8"/>
      <c r="F239" s="10"/>
      <c r="G239" s="9"/>
    </row>
    <row r="240" spans="1:7" s="68" customFormat="1" ht="13.5" customHeight="1">
      <c r="A240" s="2" t="s">
        <v>198</v>
      </c>
      <c r="B240" s="11" t="s">
        <v>31</v>
      </c>
      <c r="C240" s="3"/>
      <c r="D240" s="4"/>
      <c r="E240" s="4"/>
      <c r="F240" s="4"/>
      <c r="G240" s="5">
        <f>ROUND(SUM(G241,G245),2)</f>
        <v>0</v>
      </c>
    </row>
    <row r="241" spans="1:7" s="67" customFormat="1">
      <c r="A241" s="12" t="s">
        <v>206</v>
      </c>
      <c r="B241" s="13" t="s">
        <v>33</v>
      </c>
      <c r="C241" s="14"/>
      <c r="D241" s="15"/>
      <c r="E241" s="16"/>
      <c r="F241" s="17"/>
      <c r="G241" s="16">
        <f>ROUND(SUM(G242:G244),2)</f>
        <v>0</v>
      </c>
    </row>
    <row r="242" spans="1:7" s="67" customFormat="1" ht="57" customHeight="1">
      <c r="A242" s="7" t="s">
        <v>566</v>
      </c>
      <c r="B242" s="81" t="s">
        <v>103</v>
      </c>
      <c r="C242" s="82" t="s">
        <v>29</v>
      </c>
      <c r="D242" s="83">
        <v>514.70000000000005</v>
      </c>
      <c r="E242" s="8"/>
      <c r="F242" s="19"/>
      <c r="G242" s="9"/>
    </row>
    <row r="243" spans="1:7" s="67" customFormat="1" ht="33.75">
      <c r="A243" s="7" t="s">
        <v>567</v>
      </c>
      <c r="B243" s="81" t="s">
        <v>110</v>
      </c>
      <c r="C243" s="82" t="s">
        <v>29</v>
      </c>
      <c r="D243" s="83">
        <v>30.47</v>
      </c>
      <c r="E243" s="8"/>
      <c r="F243" s="19"/>
      <c r="G243" s="9"/>
    </row>
    <row r="244" spans="1:7" s="67" customFormat="1" ht="33.75">
      <c r="A244" s="7" t="s">
        <v>568</v>
      </c>
      <c r="B244" s="81" t="s">
        <v>41</v>
      </c>
      <c r="C244" s="82" t="s">
        <v>29</v>
      </c>
      <c r="D244" s="83">
        <v>2955.11</v>
      </c>
      <c r="E244" s="8"/>
      <c r="F244" s="19"/>
      <c r="G244" s="9"/>
    </row>
    <row r="245" spans="1:7" s="67" customFormat="1">
      <c r="A245" s="12" t="s">
        <v>207</v>
      </c>
      <c r="B245" s="13" t="s">
        <v>34</v>
      </c>
      <c r="C245" s="14"/>
      <c r="D245" s="15"/>
      <c r="E245" s="16"/>
      <c r="F245" s="17"/>
      <c r="G245" s="16">
        <f>+ROUND(SUM(G246),2)</f>
        <v>0</v>
      </c>
    </row>
    <row r="246" spans="1:7" s="1" customFormat="1" ht="135">
      <c r="A246" s="7" t="s">
        <v>569</v>
      </c>
      <c r="B246" s="81" t="s">
        <v>105</v>
      </c>
      <c r="C246" s="82" t="s">
        <v>17</v>
      </c>
      <c r="D246" s="83">
        <v>181.04</v>
      </c>
      <c r="E246" s="8"/>
      <c r="F246" s="19"/>
      <c r="G246" s="9"/>
    </row>
    <row r="247" spans="1:7">
      <c r="A247" s="2" t="s">
        <v>208</v>
      </c>
      <c r="B247" s="11" t="s">
        <v>27</v>
      </c>
      <c r="C247" s="3"/>
      <c r="D247" s="4"/>
      <c r="E247" s="4"/>
      <c r="F247" s="4"/>
      <c r="G247" s="5">
        <f>ROUND(SUM(G248),2)</f>
        <v>0</v>
      </c>
    </row>
    <row r="248" spans="1:7" s="1" customFormat="1" ht="22.5">
      <c r="A248" s="7" t="s">
        <v>570</v>
      </c>
      <c r="B248" s="81" t="s">
        <v>28</v>
      </c>
      <c r="C248" s="82" t="s">
        <v>17</v>
      </c>
      <c r="D248" s="83">
        <v>1042.8999999999999</v>
      </c>
      <c r="E248" s="8"/>
      <c r="F248" s="19"/>
      <c r="G248" s="9"/>
    </row>
    <row r="249" spans="1:7" s="1" customFormat="1">
      <c r="A249" s="22" t="s">
        <v>209</v>
      </c>
      <c r="B249" s="23" t="s">
        <v>352</v>
      </c>
      <c r="C249" s="24"/>
      <c r="D249" s="25"/>
      <c r="E249" s="25"/>
      <c r="F249" s="25"/>
      <c r="G249" s="26">
        <f>SUM(G250,G264,G285,G298,G320,G341,G361,G390,G426,G439,G486)</f>
        <v>0</v>
      </c>
    </row>
    <row r="250" spans="1:7">
      <c r="A250" s="2" t="s">
        <v>210</v>
      </c>
      <c r="B250" s="77" t="s">
        <v>211</v>
      </c>
      <c r="C250" s="3"/>
      <c r="D250" s="4"/>
      <c r="E250" s="4"/>
      <c r="F250" s="4"/>
      <c r="G250" s="5">
        <f>ROUND(SUM(G251:G263),2)</f>
        <v>0</v>
      </c>
    </row>
    <row r="251" spans="1:7" s="1" customFormat="1" ht="45">
      <c r="A251" s="7" t="s">
        <v>571</v>
      </c>
      <c r="B251" s="81" t="s">
        <v>79</v>
      </c>
      <c r="C251" s="82" t="s">
        <v>18</v>
      </c>
      <c r="D251" s="83">
        <v>24.07</v>
      </c>
      <c r="E251" s="8"/>
      <c r="F251" s="19"/>
      <c r="G251" s="9"/>
    </row>
    <row r="252" spans="1:7" s="1" customFormat="1" ht="33.75">
      <c r="A252" s="7" t="s">
        <v>572</v>
      </c>
      <c r="B252" s="81" t="s">
        <v>212</v>
      </c>
      <c r="C252" s="82" t="s">
        <v>17</v>
      </c>
      <c r="D252" s="83">
        <v>115.06</v>
      </c>
      <c r="E252" s="8"/>
      <c r="F252" s="10"/>
      <c r="G252" s="9"/>
    </row>
    <row r="253" spans="1:7" s="1" customFormat="1" ht="45">
      <c r="A253" s="7" t="s">
        <v>573</v>
      </c>
      <c r="B253" s="81" t="s">
        <v>80</v>
      </c>
      <c r="C253" s="82" t="s">
        <v>18</v>
      </c>
      <c r="D253" s="83">
        <v>21.48</v>
      </c>
      <c r="E253" s="8"/>
      <c r="F253" s="19"/>
      <c r="G253" s="9"/>
    </row>
    <row r="254" spans="1:7" s="80" customFormat="1" ht="33.75">
      <c r="A254" s="7" t="s">
        <v>574</v>
      </c>
      <c r="B254" s="81" t="s">
        <v>342</v>
      </c>
      <c r="C254" s="82" t="s">
        <v>18</v>
      </c>
      <c r="D254" s="83">
        <v>10.88</v>
      </c>
      <c r="E254" s="8"/>
      <c r="F254" s="19"/>
      <c r="G254" s="9"/>
    </row>
    <row r="255" spans="1:7" s="80" customFormat="1" ht="45">
      <c r="A255" s="7" t="s">
        <v>575</v>
      </c>
      <c r="B255" s="81" t="s">
        <v>344</v>
      </c>
      <c r="C255" s="82" t="s">
        <v>18</v>
      </c>
      <c r="D255" s="83">
        <v>11.2</v>
      </c>
      <c r="E255" s="8"/>
      <c r="F255" s="19"/>
      <c r="G255" s="9"/>
    </row>
    <row r="256" spans="1:7" s="80" customFormat="1" ht="33.75">
      <c r="A256" s="7" t="s">
        <v>576</v>
      </c>
      <c r="B256" s="81" t="s">
        <v>343</v>
      </c>
      <c r="C256" s="82" t="s">
        <v>17</v>
      </c>
      <c r="D256" s="83">
        <v>72.64</v>
      </c>
      <c r="E256" s="8"/>
      <c r="F256" s="19"/>
      <c r="G256" s="9"/>
    </row>
    <row r="257" spans="1:7" s="1" customFormat="1" ht="45">
      <c r="A257" s="7" t="s">
        <v>577</v>
      </c>
      <c r="B257" s="81" t="s">
        <v>153</v>
      </c>
      <c r="C257" s="82" t="s">
        <v>18</v>
      </c>
      <c r="D257" s="83">
        <v>13.54</v>
      </c>
      <c r="E257" s="8"/>
      <c r="F257" s="10"/>
      <c r="G257" s="9"/>
    </row>
    <row r="258" spans="1:7" s="80" customFormat="1" ht="56.25">
      <c r="A258" s="7" t="s">
        <v>578</v>
      </c>
      <c r="B258" s="81" t="s">
        <v>345</v>
      </c>
      <c r="C258" s="82" t="s">
        <v>17</v>
      </c>
      <c r="D258" s="83">
        <v>18.350000000000001</v>
      </c>
      <c r="E258" s="8"/>
      <c r="F258" s="19"/>
      <c r="G258" s="9"/>
    </row>
    <row r="259" spans="1:7" s="1" customFormat="1" ht="45">
      <c r="A259" s="7" t="s">
        <v>579</v>
      </c>
      <c r="B259" s="81" t="s">
        <v>346</v>
      </c>
      <c r="C259" s="82" t="s">
        <v>26</v>
      </c>
      <c r="D259" s="83">
        <v>22</v>
      </c>
      <c r="E259" s="8"/>
      <c r="F259" s="19"/>
      <c r="G259" s="9"/>
    </row>
    <row r="260" spans="1:7" s="1" customFormat="1" ht="45">
      <c r="A260" s="7" t="s">
        <v>580</v>
      </c>
      <c r="B260" s="81" t="s">
        <v>347</v>
      </c>
      <c r="C260" s="82" t="s">
        <v>26</v>
      </c>
      <c r="D260" s="83">
        <v>10</v>
      </c>
      <c r="E260" s="8"/>
      <c r="F260" s="19"/>
      <c r="G260" s="9"/>
    </row>
    <row r="261" spans="1:7" s="1" customFormat="1" ht="45">
      <c r="A261" s="7" t="s">
        <v>581</v>
      </c>
      <c r="B261" s="81" t="s">
        <v>348</v>
      </c>
      <c r="C261" s="82" t="s">
        <v>26</v>
      </c>
      <c r="D261" s="83">
        <v>3</v>
      </c>
      <c r="E261" s="8"/>
      <c r="F261" s="19"/>
      <c r="G261" s="9"/>
    </row>
    <row r="262" spans="1:7" s="1" customFormat="1" ht="33.75">
      <c r="A262" s="7" t="s">
        <v>582</v>
      </c>
      <c r="B262" s="81" t="s">
        <v>66</v>
      </c>
      <c r="C262" s="82" t="s">
        <v>18</v>
      </c>
      <c r="D262" s="83">
        <v>94.86</v>
      </c>
      <c r="E262" s="8"/>
      <c r="F262" s="20"/>
      <c r="G262" s="9"/>
    </row>
    <row r="263" spans="1:7" s="1" customFormat="1" ht="33.75">
      <c r="A263" s="7" t="s">
        <v>583</v>
      </c>
      <c r="B263" s="81" t="s">
        <v>67</v>
      </c>
      <c r="C263" s="82" t="s">
        <v>19</v>
      </c>
      <c r="D263" s="83">
        <v>569.16</v>
      </c>
      <c r="E263" s="8"/>
      <c r="F263" s="10"/>
      <c r="G263" s="9"/>
    </row>
    <row r="264" spans="1:7" s="1" customFormat="1">
      <c r="A264" s="2" t="s">
        <v>213</v>
      </c>
      <c r="B264" s="21" t="s">
        <v>214</v>
      </c>
      <c r="C264" s="21"/>
      <c r="D264" s="21"/>
      <c r="E264" s="21"/>
      <c r="F264" s="21"/>
      <c r="G264" s="5">
        <f>ROUND(SUM(G265,G282),2)</f>
        <v>0</v>
      </c>
    </row>
    <row r="265" spans="1:7" s="1" customFormat="1">
      <c r="A265" s="12" t="s">
        <v>215</v>
      </c>
      <c r="B265" s="13" t="s">
        <v>216</v>
      </c>
      <c r="C265" s="14"/>
      <c r="D265" s="15"/>
      <c r="E265" s="18"/>
      <c r="F265" s="17"/>
      <c r="G265" s="18">
        <f>ROUND(SUM(G266:G281),2)</f>
        <v>0</v>
      </c>
    </row>
    <row r="266" spans="1:7" s="1" customFormat="1" ht="33.75">
      <c r="A266" s="7" t="s">
        <v>584</v>
      </c>
      <c r="B266" s="81" t="s">
        <v>68</v>
      </c>
      <c r="C266" s="82" t="s">
        <v>17</v>
      </c>
      <c r="D266" s="83">
        <v>265.87</v>
      </c>
      <c r="E266" s="8"/>
      <c r="F266" s="10"/>
      <c r="G266" s="9"/>
    </row>
    <row r="267" spans="1:7" s="1" customFormat="1" ht="45">
      <c r="A267" s="7" t="s">
        <v>585</v>
      </c>
      <c r="B267" s="81" t="s">
        <v>75</v>
      </c>
      <c r="C267" s="82" t="s">
        <v>18</v>
      </c>
      <c r="D267" s="83">
        <v>11.96</v>
      </c>
      <c r="E267" s="8"/>
      <c r="F267" s="10"/>
      <c r="G267" s="9"/>
    </row>
    <row r="268" spans="1:7" s="1" customFormat="1" ht="45">
      <c r="A268" s="7" t="s">
        <v>586</v>
      </c>
      <c r="B268" s="81" t="s">
        <v>52</v>
      </c>
      <c r="C268" s="82" t="s">
        <v>17</v>
      </c>
      <c r="D268" s="83">
        <v>186.11</v>
      </c>
      <c r="E268" s="8"/>
      <c r="F268" s="10"/>
      <c r="G268" s="9"/>
    </row>
    <row r="269" spans="1:7" s="1" customFormat="1" ht="45">
      <c r="A269" s="7" t="s">
        <v>587</v>
      </c>
      <c r="B269" s="81" t="s">
        <v>118</v>
      </c>
      <c r="C269" s="82" t="s">
        <v>18</v>
      </c>
      <c r="D269" s="83">
        <v>7.17</v>
      </c>
      <c r="E269" s="8"/>
      <c r="F269" s="10"/>
      <c r="G269" s="9"/>
    </row>
    <row r="270" spans="1:7" s="1" customFormat="1" ht="56.25">
      <c r="A270" s="7" t="s">
        <v>588</v>
      </c>
      <c r="B270" s="81" t="s">
        <v>72</v>
      </c>
      <c r="C270" s="82" t="s">
        <v>18</v>
      </c>
      <c r="D270" s="83">
        <v>4.79</v>
      </c>
      <c r="E270" s="8"/>
      <c r="F270" s="10"/>
      <c r="G270" s="9"/>
    </row>
    <row r="271" spans="1:7" s="1" customFormat="1" ht="33.75">
      <c r="A271" s="7" t="s">
        <v>589</v>
      </c>
      <c r="B271" s="81" t="s">
        <v>85</v>
      </c>
      <c r="C271" s="82" t="s">
        <v>24</v>
      </c>
      <c r="D271" s="83">
        <v>126.33</v>
      </c>
      <c r="E271" s="8"/>
      <c r="F271" s="10"/>
      <c r="G271" s="9"/>
    </row>
    <row r="272" spans="1:7" s="1" customFormat="1" ht="33.75">
      <c r="A272" s="7" t="s">
        <v>590</v>
      </c>
      <c r="B272" s="81" t="s">
        <v>86</v>
      </c>
      <c r="C272" s="82" t="s">
        <v>24</v>
      </c>
      <c r="D272" s="83">
        <v>23.69</v>
      </c>
      <c r="E272" s="8"/>
      <c r="F272" s="10"/>
      <c r="G272" s="9"/>
    </row>
    <row r="273" spans="1:7" s="1" customFormat="1" ht="33.75">
      <c r="A273" s="7" t="s">
        <v>591</v>
      </c>
      <c r="B273" s="81" t="s">
        <v>217</v>
      </c>
      <c r="C273" s="82" t="s">
        <v>24</v>
      </c>
      <c r="D273" s="83">
        <v>7.9</v>
      </c>
      <c r="E273" s="8"/>
      <c r="F273" s="10"/>
      <c r="G273" s="9"/>
    </row>
    <row r="274" spans="1:7" s="1" customFormat="1" ht="45">
      <c r="A274" s="7" t="s">
        <v>592</v>
      </c>
      <c r="B274" s="81" t="s">
        <v>218</v>
      </c>
      <c r="C274" s="82" t="s">
        <v>17</v>
      </c>
      <c r="D274" s="83">
        <v>78.95</v>
      </c>
      <c r="E274" s="8"/>
      <c r="F274" s="10"/>
      <c r="G274" s="9"/>
    </row>
    <row r="275" spans="1:7" s="1" customFormat="1" ht="33.75">
      <c r="A275" s="7" t="s">
        <v>593</v>
      </c>
      <c r="B275" s="81" t="s">
        <v>219</v>
      </c>
      <c r="C275" s="82" t="s">
        <v>17</v>
      </c>
      <c r="D275" s="83">
        <v>186.92</v>
      </c>
      <c r="E275" s="8"/>
      <c r="F275" s="10"/>
      <c r="G275" s="9"/>
    </row>
    <row r="276" spans="1:7" s="1" customFormat="1" ht="33.75">
      <c r="A276" s="7" t="s">
        <v>594</v>
      </c>
      <c r="B276" s="81" t="s">
        <v>88</v>
      </c>
      <c r="C276" s="82" t="s">
        <v>17</v>
      </c>
      <c r="D276" s="83">
        <v>39.880000000000003</v>
      </c>
      <c r="E276" s="8"/>
      <c r="F276" s="10"/>
      <c r="G276" s="9"/>
    </row>
    <row r="277" spans="1:7" s="1" customFormat="1" ht="22.5">
      <c r="A277" s="7" t="s">
        <v>595</v>
      </c>
      <c r="B277" s="81" t="s">
        <v>69</v>
      </c>
      <c r="C277" s="82" t="s">
        <v>24</v>
      </c>
      <c r="D277" s="83">
        <v>288.60000000000002</v>
      </c>
      <c r="E277" s="8"/>
      <c r="F277" s="10"/>
      <c r="G277" s="9"/>
    </row>
    <row r="278" spans="1:7" s="1" customFormat="1" ht="90">
      <c r="A278" s="7" t="s">
        <v>596</v>
      </c>
      <c r="B278" s="81" t="s">
        <v>93</v>
      </c>
      <c r="C278" s="82" t="s">
        <v>26</v>
      </c>
      <c r="D278" s="83">
        <v>20</v>
      </c>
      <c r="E278" s="8"/>
      <c r="F278" s="10"/>
      <c r="G278" s="9"/>
    </row>
    <row r="279" spans="1:7" s="1" customFormat="1" ht="90">
      <c r="A279" s="7" t="s">
        <v>597</v>
      </c>
      <c r="B279" s="81" t="s">
        <v>94</v>
      </c>
      <c r="C279" s="82" t="s">
        <v>26</v>
      </c>
      <c r="D279" s="83">
        <v>149</v>
      </c>
      <c r="E279" s="8"/>
      <c r="F279" s="10"/>
      <c r="G279" s="9"/>
    </row>
    <row r="280" spans="1:7" s="1" customFormat="1" ht="33.75">
      <c r="A280" s="7" t="s">
        <v>598</v>
      </c>
      <c r="B280" s="81" t="s">
        <v>66</v>
      </c>
      <c r="C280" s="82" t="s">
        <v>18</v>
      </c>
      <c r="D280" s="83">
        <v>4.7900000000000009</v>
      </c>
      <c r="E280" s="8"/>
      <c r="F280" s="10"/>
      <c r="G280" s="9"/>
    </row>
    <row r="281" spans="1:7" s="1" customFormat="1" ht="33.75">
      <c r="A281" s="7" t="s">
        <v>599</v>
      </c>
      <c r="B281" s="81" t="s">
        <v>67</v>
      </c>
      <c r="C281" s="82" t="s">
        <v>19</v>
      </c>
      <c r="D281" s="83">
        <v>28.740000000000006</v>
      </c>
      <c r="E281" s="8"/>
      <c r="F281" s="10"/>
      <c r="G281" s="9"/>
    </row>
    <row r="282" spans="1:7" s="1" customFormat="1">
      <c r="A282" s="12" t="s">
        <v>220</v>
      </c>
      <c r="B282" s="13" t="s">
        <v>97</v>
      </c>
      <c r="C282" s="14"/>
      <c r="D282" s="15"/>
      <c r="E282" s="16"/>
      <c r="F282" s="17"/>
      <c r="G282" s="16">
        <f>ROUND(SUM(G283:G284),2)</f>
        <v>0</v>
      </c>
    </row>
    <row r="283" spans="1:7" s="1" customFormat="1" ht="67.5">
      <c r="A283" s="7" t="s">
        <v>600</v>
      </c>
      <c r="B283" s="81" t="s">
        <v>98</v>
      </c>
      <c r="C283" s="82" t="s">
        <v>26</v>
      </c>
      <c r="D283" s="83">
        <v>8</v>
      </c>
      <c r="E283" s="8"/>
      <c r="F283" s="10"/>
      <c r="G283" s="9"/>
    </row>
    <row r="284" spans="1:7" s="1" customFormat="1" ht="45">
      <c r="A284" s="7" t="s">
        <v>601</v>
      </c>
      <c r="B284" s="81" t="s">
        <v>221</v>
      </c>
      <c r="C284" s="82" t="s">
        <v>26</v>
      </c>
      <c r="D284" s="83">
        <v>4</v>
      </c>
      <c r="E284" s="8"/>
      <c r="F284" s="10"/>
      <c r="G284" s="9"/>
    </row>
    <row r="285" spans="1:7" s="1" customFormat="1">
      <c r="A285" s="2" t="s">
        <v>222</v>
      </c>
      <c r="B285" s="11" t="s">
        <v>223</v>
      </c>
      <c r="C285" s="3"/>
      <c r="D285" s="4"/>
      <c r="E285" s="4"/>
      <c r="F285" s="4"/>
      <c r="G285" s="71">
        <f>ROUND(SUM(G286,G292),2)</f>
        <v>0</v>
      </c>
    </row>
    <row r="286" spans="1:7" s="1" customFormat="1">
      <c r="A286" s="12" t="s">
        <v>224</v>
      </c>
      <c r="B286" s="13" t="s">
        <v>39</v>
      </c>
      <c r="C286" s="14"/>
      <c r="D286" s="15"/>
      <c r="E286" s="18"/>
      <c r="F286" s="17"/>
      <c r="G286" s="18">
        <f>ROUND(SUM(G287:G291),2)</f>
        <v>0</v>
      </c>
    </row>
    <row r="287" spans="1:7" s="1" customFormat="1" ht="33.75">
      <c r="A287" s="7" t="s">
        <v>602</v>
      </c>
      <c r="B287" s="81" t="s">
        <v>68</v>
      </c>
      <c r="C287" s="82" t="s">
        <v>17</v>
      </c>
      <c r="D287" s="83">
        <v>69.75</v>
      </c>
      <c r="E287" s="8"/>
      <c r="F287" s="19"/>
      <c r="G287" s="9"/>
    </row>
    <row r="288" spans="1:7" s="1" customFormat="1" ht="45">
      <c r="A288" s="7" t="s">
        <v>603</v>
      </c>
      <c r="B288" s="81" t="s">
        <v>75</v>
      </c>
      <c r="C288" s="82" t="s">
        <v>18</v>
      </c>
      <c r="D288" s="83">
        <v>24.41</v>
      </c>
      <c r="E288" s="8"/>
      <c r="F288" s="19"/>
      <c r="G288" s="9"/>
    </row>
    <row r="289" spans="1:7" s="1" customFormat="1" ht="45">
      <c r="A289" s="7" t="s">
        <v>604</v>
      </c>
      <c r="B289" s="81" t="s">
        <v>82</v>
      </c>
      <c r="C289" s="82" t="s">
        <v>18</v>
      </c>
      <c r="D289" s="83">
        <v>4.88</v>
      </c>
      <c r="E289" s="8"/>
      <c r="F289" s="10"/>
      <c r="G289" s="9"/>
    </row>
    <row r="290" spans="1:7" s="1" customFormat="1" ht="33.75">
      <c r="A290" s="7" t="s">
        <v>605</v>
      </c>
      <c r="B290" s="81" t="s">
        <v>66</v>
      </c>
      <c r="C290" s="82" t="s">
        <v>18</v>
      </c>
      <c r="D290" s="83">
        <v>19.53</v>
      </c>
      <c r="E290" s="8"/>
      <c r="F290" s="20"/>
      <c r="G290" s="9"/>
    </row>
    <row r="291" spans="1:7" s="1" customFormat="1" ht="33.75">
      <c r="A291" s="7" t="s">
        <v>606</v>
      </c>
      <c r="B291" s="81" t="s">
        <v>67</v>
      </c>
      <c r="C291" s="82" t="s">
        <v>19</v>
      </c>
      <c r="D291" s="83">
        <v>117.18</v>
      </c>
      <c r="E291" s="8"/>
      <c r="F291" s="10"/>
      <c r="G291" s="9"/>
    </row>
    <row r="292" spans="1:7" s="1" customFormat="1">
      <c r="A292" s="12" t="s">
        <v>225</v>
      </c>
      <c r="B292" s="13" t="s">
        <v>226</v>
      </c>
      <c r="C292" s="14"/>
      <c r="D292" s="15"/>
      <c r="E292" s="18"/>
      <c r="F292" s="17"/>
      <c r="G292" s="18">
        <f>ROUND(SUM(G293:G297),2)</f>
        <v>0</v>
      </c>
    </row>
    <row r="293" spans="1:7" s="1" customFormat="1" ht="33.75">
      <c r="A293" s="7" t="s">
        <v>607</v>
      </c>
      <c r="B293" s="81" t="s">
        <v>30</v>
      </c>
      <c r="C293" s="82" t="s">
        <v>17</v>
      </c>
      <c r="D293" s="83">
        <v>55.8</v>
      </c>
      <c r="E293" s="8"/>
      <c r="F293" s="10"/>
      <c r="G293" s="9"/>
    </row>
    <row r="294" spans="1:7" s="1" customFormat="1" ht="33.75">
      <c r="A294" s="7" t="s">
        <v>608</v>
      </c>
      <c r="B294" s="81" t="s">
        <v>227</v>
      </c>
      <c r="C294" s="82" t="s">
        <v>18</v>
      </c>
      <c r="D294" s="83">
        <v>16.739999999999998</v>
      </c>
      <c r="E294" s="8"/>
      <c r="F294" s="10"/>
      <c r="G294" s="9"/>
    </row>
    <row r="295" spans="1:7" s="1" customFormat="1" ht="33.75">
      <c r="A295" s="7" t="s">
        <v>609</v>
      </c>
      <c r="B295" s="81" t="s">
        <v>125</v>
      </c>
      <c r="C295" s="82" t="s">
        <v>18</v>
      </c>
      <c r="D295" s="83">
        <v>22.32</v>
      </c>
      <c r="E295" s="8"/>
      <c r="F295" s="10"/>
      <c r="G295" s="9"/>
    </row>
    <row r="296" spans="1:7" s="1" customFormat="1" ht="22.5">
      <c r="A296" s="7" t="s">
        <v>610</v>
      </c>
      <c r="B296" s="81" t="s">
        <v>126</v>
      </c>
      <c r="C296" s="82" t="s">
        <v>17</v>
      </c>
      <c r="D296" s="83">
        <v>111.6</v>
      </c>
      <c r="E296" s="8"/>
      <c r="F296" s="10"/>
      <c r="G296" s="9"/>
    </row>
    <row r="297" spans="1:7" s="1" customFormat="1" ht="45">
      <c r="A297" s="7" t="s">
        <v>611</v>
      </c>
      <c r="B297" s="81" t="s">
        <v>228</v>
      </c>
      <c r="C297" s="82" t="s">
        <v>24</v>
      </c>
      <c r="D297" s="83">
        <v>139.5</v>
      </c>
      <c r="E297" s="8"/>
      <c r="F297" s="10"/>
      <c r="G297" s="9"/>
    </row>
    <row r="298" spans="1:7" s="1" customFormat="1">
      <c r="A298" s="2" t="s">
        <v>229</v>
      </c>
      <c r="B298" s="11" t="s">
        <v>230</v>
      </c>
      <c r="C298" s="3"/>
      <c r="D298" s="4"/>
      <c r="E298" s="4"/>
      <c r="F298" s="4"/>
      <c r="G298" s="5">
        <f>ROUND(SUM(G299,G305,G310),2)</f>
        <v>0</v>
      </c>
    </row>
    <row r="299" spans="1:7" s="1" customFormat="1">
      <c r="A299" s="12" t="s">
        <v>231</v>
      </c>
      <c r="B299" s="13" t="s">
        <v>39</v>
      </c>
      <c r="C299" s="14"/>
      <c r="D299" s="15"/>
      <c r="E299" s="16"/>
      <c r="F299" s="17"/>
      <c r="G299" s="16">
        <f>ROUND(SUM(G300:G304),2)</f>
        <v>0</v>
      </c>
    </row>
    <row r="300" spans="1:7" s="1" customFormat="1" ht="33.75">
      <c r="A300" s="7" t="s">
        <v>612</v>
      </c>
      <c r="B300" s="81" t="s">
        <v>68</v>
      </c>
      <c r="C300" s="82" t="s">
        <v>17</v>
      </c>
      <c r="D300" s="83">
        <v>59.25</v>
      </c>
      <c r="E300" s="8"/>
      <c r="F300" s="19"/>
      <c r="G300" s="9"/>
    </row>
    <row r="301" spans="1:7" s="1" customFormat="1" ht="45">
      <c r="A301" s="7" t="s">
        <v>613</v>
      </c>
      <c r="B301" s="81" t="s">
        <v>75</v>
      </c>
      <c r="C301" s="82" t="s">
        <v>18</v>
      </c>
      <c r="D301" s="83">
        <v>69.13</v>
      </c>
      <c r="E301" s="8"/>
      <c r="F301" s="19"/>
      <c r="G301" s="9"/>
    </row>
    <row r="302" spans="1:7" s="1" customFormat="1" ht="45">
      <c r="A302" s="7" t="s">
        <v>614</v>
      </c>
      <c r="B302" s="81" t="s">
        <v>82</v>
      </c>
      <c r="C302" s="82" t="s">
        <v>18</v>
      </c>
      <c r="D302" s="83">
        <v>9.8800000000000008</v>
      </c>
      <c r="E302" s="8"/>
      <c r="F302" s="10"/>
      <c r="G302" s="9"/>
    </row>
    <row r="303" spans="1:7" s="1" customFormat="1" ht="33.75">
      <c r="A303" s="7" t="s">
        <v>615</v>
      </c>
      <c r="B303" s="81" t="s">
        <v>66</v>
      </c>
      <c r="C303" s="82" t="s">
        <v>18</v>
      </c>
      <c r="D303" s="83">
        <v>59.249999999999993</v>
      </c>
      <c r="E303" s="8"/>
      <c r="F303" s="20"/>
      <c r="G303" s="9"/>
    </row>
    <row r="304" spans="1:7" s="1" customFormat="1" ht="33.75">
      <c r="A304" s="7" t="s">
        <v>616</v>
      </c>
      <c r="B304" s="81" t="s">
        <v>67</v>
      </c>
      <c r="C304" s="82" t="s">
        <v>19</v>
      </c>
      <c r="D304" s="83">
        <v>355.49999999999994</v>
      </c>
      <c r="E304" s="8"/>
      <c r="F304" s="10"/>
      <c r="G304" s="9"/>
    </row>
    <row r="305" spans="1:7" s="1" customFormat="1">
      <c r="A305" s="12" t="s">
        <v>232</v>
      </c>
      <c r="B305" s="13" t="s">
        <v>32</v>
      </c>
      <c r="C305" s="14"/>
      <c r="D305" s="15"/>
      <c r="E305" s="16"/>
      <c r="F305" s="17"/>
      <c r="G305" s="16">
        <f>ROUND(SUM(G306:G309),2)</f>
        <v>0</v>
      </c>
    </row>
    <row r="306" spans="1:7" s="1" customFormat="1" ht="33.75">
      <c r="A306" s="7" t="s">
        <v>617</v>
      </c>
      <c r="B306" s="81" t="s">
        <v>115</v>
      </c>
      <c r="C306" s="82" t="s">
        <v>17</v>
      </c>
      <c r="D306" s="83">
        <v>33.18</v>
      </c>
      <c r="E306" s="8"/>
      <c r="F306" s="19"/>
      <c r="G306" s="9"/>
    </row>
    <row r="307" spans="1:7" s="1" customFormat="1" ht="33.75">
      <c r="A307" s="7" t="s">
        <v>618</v>
      </c>
      <c r="B307" s="81" t="s">
        <v>51</v>
      </c>
      <c r="C307" s="82" t="s">
        <v>29</v>
      </c>
      <c r="D307" s="83">
        <v>118.44</v>
      </c>
      <c r="E307" s="8"/>
      <c r="F307" s="10"/>
      <c r="G307" s="9"/>
    </row>
    <row r="308" spans="1:7" s="1" customFormat="1" ht="22.5">
      <c r="A308" s="7" t="s">
        <v>619</v>
      </c>
      <c r="B308" s="81" t="s">
        <v>76</v>
      </c>
      <c r="C308" s="82" t="s">
        <v>18</v>
      </c>
      <c r="D308" s="83">
        <v>3.32</v>
      </c>
      <c r="E308" s="8"/>
      <c r="F308" s="10"/>
      <c r="G308" s="9"/>
    </row>
    <row r="309" spans="1:7" s="1" customFormat="1" ht="43.5" customHeight="1">
      <c r="A309" s="7" t="s">
        <v>620</v>
      </c>
      <c r="B309" s="81" t="s">
        <v>128</v>
      </c>
      <c r="C309" s="82" t="s">
        <v>18</v>
      </c>
      <c r="D309" s="83">
        <v>55.67</v>
      </c>
      <c r="E309" s="8"/>
      <c r="F309" s="10"/>
      <c r="G309" s="9"/>
    </row>
    <row r="310" spans="1:7" s="1" customFormat="1">
      <c r="A310" s="12" t="s">
        <v>233</v>
      </c>
      <c r="B310" s="13" t="s">
        <v>129</v>
      </c>
      <c r="C310" s="14"/>
      <c r="D310" s="15"/>
      <c r="E310" s="16"/>
      <c r="F310" s="17"/>
      <c r="G310" s="16">
        <f>ROUND(SUM(G311:G319),2)</f>
        <v>0</v>
      </c>
    </row>
    <row r="311" spans="1:7" s="1" customFormat="1" ht="33.75">
      <c r="A311" s="7" t="s">
        <v>621</v>
      </c>
      <c r="B311" s="81" t="s">
        <v>45</v>
      </c>
      <c r="C311" s="82" t="s">
        <v>17</v>
      </c>
      <c r="D311" s="83">
        <v>158.6</v>
      </c>
      <c r="E311" s="8"/>
      <c r="F311" s="19"/>
      <c r="G311" s="9"/>
    </row>
    <row r="312" spans="1:7" s="1" customFormat="1" ht="33.75">
      <c r="A312" s="7" t="s">
        <v>622</v>
      </c>
      <c r="B312" s="81" t="s">
        <v>51</v>
      </c>
      <c r="C312" s="82" t="s">
        <v>29</v>
      </c>
      <c r="D312" s="83">
        <v>1842.1</v>
      </c>
      <c r="E312" s="8"/>
      <c r="F312" s="10"/>
      <c r="G312" s="9"/>
    </row>
    <row r="313" spans="1:7" s="1" customFormat="1" ht="22.5">
      <c r="A313" s="7" t="s">
        <v>623</v>
      </c>
      <c r="B313" s="81" t="s">
        <v>76</v>
      </c>
      <c r="C313" s="82" t="s">
        <v>18</v>
      </c>
      <c r="D313" s="83">
        <v>11.1</v>
      </c>
      <c r="E313" s="8"/>
      <c r="F313" s="10"/>
      <c r="G313" s="9"/>
    </row>
    <row r="314" spans="1:7" s="1" customFormat="1" ht="56.25">
      <c r="A314" s="7" t="s">
        <v>624</v>
      </c>
      <c r="B314" s="81" t="s">
        <v>234</v>
      </c>
      <c r="C314" s="82" t="s">
        <v>17</v>
      </c>
      <c r="D314" s="83">
        <v>266.35000000000002</v>
      </c>
      <c r="E314" s="8"/>
      <c r="F314" s="10"/>
      <c r="G314" s="9"/>
    </row>
    <row r="315" spans="1:7" s="1" customFormat="1" ht="33.75">
      <c r="A315" s="7" t="s">
        <v>625</v>
      </c>
      <c r="B315" s="81" t="s">
        <v>235</v>
      </c>
      <c r="C315" s="82" t="s">
        <v>17</v>
      </c>
      <c r="D315" s="83">
        <v>345.64</v>
      </c>
      <c r="E315" s="8"/>
      <c r="F315" s="10"/>
      <c r="G315" s="9"/>
    </row>
    <row r="316" spans="1:7" s="1" customFormat="1" ht="33.75">
      <c r="A316" s="7" t="s">
        <v>626</v>
      </c>
      <c r="B316" s="81" t="s">
        <v>47</v>
      </c>
      <c r="C316" s="82" t="s">
        <v>17</v>
      </c>
      <c r="D316" s="83">
        <v>345.64</v>
      </c>
      <c r="E316" s="8"/>
      <c r="F316" s="10"/>
      <c r="G316" s="9"/>
    </row>
    <row r="317" spans="1:7" s="1" customFormat="1" ht="33.75">
      <c r="A317" s="7" t="s">
        <v>627</v>
      </c>
      <c r="B317" s="81" t="s">
        <v>236</v>
      </c>
      <c r="C317" s="82" t="s">
        <v>24</v>
      </c>
      <c r="D317" s="83">
        <v>98.76</v>
      </c>
      <c r="E317" s="8"/>
      <c r="F317" s="10"/>
      <c r="G317" s="9"/>
    </row>
    <row r="318" spans="1:7" s="1" customFormat="1" ht="45">
      <c r="A318" s="7" t="s">
        <v>628</v>
      </c>
      <c r="B318" s="81" t="s">
        <v>131</v>
      </c>
      <c r="C318" s="82" t="s">
        <v>24</v>
      </c>
      <c r="D318" s="83">
        <v>7.48</v>
      </c>
      <c r="E318" s="8"/>
      <c r="F318" s="10"/>
      <c r="G318" s="9"/>
    </row>
    <row r="319" spans="1:7" s="1" customFormat="1" ht="33.75">
      <c r="A319" s="7" t="s">
        <v>629</v>
      </c>
      <c r="B319" s="81" t="s">
        <v>132</v>
      </c>
      <c r="C319" s="82" t="s">
        <v>24</v>
      </c>
      <c r="D319" s="83">
        <v>30.24</v>
      </c>
      <c r="E319" s="8"/>
      <c r="F319" s="10"/>
      <c r="G319" s="9"/>
    </row>
    <row r="320" spans="1:7">
      <c r="A320" s="2" t="s">
        <v>237</v>
      </c>
      <c r="B320" s="11" t="s">
        <v>238</v>
      </c>
      <c r="C320" s="3"/>
      <c r="D320" s="4"/>
      <c r="E320" s="4"/>
      <c r="F320" s="4"/>
      <c r="G320" s="5">
        <f>ROUND(SUM(G321,G328,G333),2)</f>
        <v>0</v>
      </c>
    </row>
    <row r="321" spans="1:7" s="1" customFormat="1">
      <c r="A321" s="12" t="s">
        <v>239</v>
      </c>
      <c r="B321" s="13" t="s">
        <v>39</v>
      </c>
      <c r="C321" s="14"/>
      <c r="D321" s="15"/>
      <c r="E321" s="16"/>
      <c r="F321" s="17"/>
      <c r="G321" s="16">
        <f>ROUND(SUM(G322:G327),2)</f>
        <v>0</v>
      </c>
    </row>
    <row r="322" spans="1:7" s="1" customFormat="1" ht="33.75">
      <c r="A322" s="7" t="s">
        <v>630</v>
      </c>
      <c r="B322" s="81" t="s">
        <v>68</v>
      </c>
      <c r="C322" s="82" t="s">
        <v>17</v>
      </c>
      <c r="D322" s="83">
        <v>435.45</v>
      </c>
      <c r="E322" s="8"/>
      <c r="F322" s="10"/>
      <c r="G322" s="9"/>
    </row>
    <row r="323" spans="1:7" s="1" customFormat="1" ht="45">
      <c r="A323" s="7" t="s">
        <v>631</v>
      </c>
      <c r="B323" s="81" t="s">
        <v>70</v>
      </c>
      <c r="C323" s="82" t="s">
        <v>18</v>
      </c>
      <c r="D323" s="83">
        <v>39.19</v>
      </c>
      <c r="E323" s="8"/>
      <c r="F323" s="10"/>
      <c r="G323" s="9"/>
    </row>
    <row r="324" spans="1:7" s="1" customFormat="1" ht="45">
      <c r="A324" s="7" t="s">
        <v>632</v>
      </c>
      <c r="B324" s="81" t="s">
        <v>52</v>
      </c>
      <c r="C324" s="82" t="s">
        <v>17</v>
      </c>
      <c r="D324" s="83">
        <v>239.5</v>
      </c>
      <c r="E324" s="8"/>
      <c r="F324" s="10"/>
      <c r="G324" s="9"/>
    </row>
    <row r="325" spans="1:7" s="1" customFormat="1" ht="56.25">
      <c r="A325" s="7" t="s">
        <v>633</v>
      </c>
      <c r="B325" s="81" t="s">
        <v>72</v>
      </c>
      <c r="C325" s="82" t="s">
        <v>18</v>
      </c>
      <c r="D325" s="83">
        <v>65.319999999999993</v>
      </c>
      <c r="E325" s="8"/>
      <c r="F325" s="10"/>
      <c r="G325" s="9"/>
    </row>
    <row r="326" spans="1:7" s="1" customFormat="1" ht="33.75">
      <c r="A326" s="7" t="s">
        <v>634</v>
      </c>
      <c r="B326" s="81" t="s">
        <v>66</v>
      </c>
      <c r="C326" s="82" t="s">
        <v>18</v>
      </c>
      <c r="D326" s="83">
        <v>39.19</v>
      </c>
      <c r="E326" s="8"/>
      <c r="F326" s="10"/>
      <c r="G326" s="9"/>
    </row>
    <row r="327" spans="1:7" s="1" customFormat="1" ht="33.75">
      <c r="A327" s="7" t="s">
        <v>635</v>
      </c>
      <c r="B327" s="81" t="s">
        <v>67</v>
      </c>
      <c r="C327" s="82" t="s">
        <v>19</v>
      </c>
      <c r="D327" s="83">
        <v>235.14</v>
      </c>
      <c r="E327" s="8"/>
      <c r="F327" s="10"/>
      <c r="G327" s="9"/>
    </row>
    <row r="328" spans="1:7" s="1" customFormat="1">
      <c r="A328" s="12" t="s">
        <v>240</v>
      </c>
      <c r="B328" s="13" t="s">
        <v>64</v>
      </c>
      <c r="C328" s="14"/>
      <c r="D328" s="15"/>
      <c r="E328" s="16"/>
      <c r="F328" s="17"/>
      <c r="G328" s="16">
        <f>ROUND(SUM(G329:G332),2)</f>
        <v>0</v>
      </c>
    </row>
    <row r="329" spans="1:7" s="1" customFormat="1" ht="33.75">
      <c r="A329" s="7" t="s">
        <v>636</v>
      </c>
      <c r="B329" s="81" t="s">
        <v>241</v>
      </c>
      <c r="C329" s="82" t="s">
        <v>24</v>
      </c>
      <c r="D329" s="83">
        <v>375.33</v>
      </c>
      <c r="E329" s="8"/>
      <c r="F329" s="19"/>
      <c r="G329" s="9"/>
    </row>
    <row r="330" spans="1:7" s="1" customFormat="1" ht="46.5" customHeight="1">
      <c r="A330" s="7" t="s">
        <v>637</v>
      </c>
      <c r="B330" s="81" t="s">
        <v>242</v>
      </c>
      <c r="C330" s="82" t="s">
        <v>17</v>
      </c>
      <c r="D330" s="83">
        <v>435.45</v>
      </c>
      <c r="E330" s="8"/>
      <c r="F330" s="19"/>
      <c r="G330" s="9"/>
    </row>
    <row r="331" spans="1:7" s="1" customFormat="1" ht="22.5">
      <c r="A331" s="7" t="s">
        <v>638</v>
      </c>
      <c r="B331" s="81" t="s">
        <v>69</v>
      </c>
      <c r="C331" s="82" t="s">
        <v>24</v>
      </c>
      <c r="D331" s="83">
        <v>421.58</v>
      </c>
      <c r="E331" s="8"/>
      <c r="F331" s="10"/>
      <c r="G331" s="9"/>
    </row>
    <row r="332" spans="1:7" s="1" customFormat="1" ht="45">
      <c r="A332" s="7" t="s">
        <v>639</v>
      </c>
      <c r="B332" s="81" t="s">
        <v>243</v>
      </c>
      <c r="C332" s="82" t="s">
        <v>24</v>
      </c>
      <c r="D332" s="83">
        <v>421.58</v>
      </c>
      <c r="E332" s="8"/>
      <c r="F332" s="10"/>
      <c r="G332" s="9"/>
    </row>
    <row r="333" spans="1:7" s="1" customFormat="1">
      <c r="A333" s="12" t="s">
        <v>244</v>
      </c>
      <c r="B333" s="13" t="s">
        <v>71</v>
      </c>
      <c r="C333" s="14"/>
      <c r="D333" s="15"/>
      <c r="E333" s="18"/>
      <c r="F333" s="17"/>
      <c r="G333" s="18">
        <f>ROUND(SUM(G334:G340),2)</f>
        <v>0</v>
      </c>
    </row>
    <row r="334" spans="1:7" s="1" customFormat="1" ht="45">
      <c r="A334" s="7" t="s">
        <v>640</v>
      </c>
      <c r="B334" s="81" t="s">
        <v>75</v>
      </c>
      <c r="C334" s="82" t="s">
        <v>18</v>
      </c>
      <c r="D334" s="83">
        <v>0.54</v>
      </c>
      <c r="E334" s="8"/>
      <c r="F334" s="19"/>
      <c r="G334" s="9"/>
    </row>
    <row r="335" spans="1:7" s="1" customFormat="1" ht="33.75">
      <c r="A335" s="7" t="s">
        <v>641</v>
      </c>
      <c r="B335" s="81" t="s">
        <v>115</v>
      </c>
      <c r="C335" s="82" t="s">
        <v>17</v>
      </c>
      <c r="D335" s="83">
        <v>4.32</v>
      </c>
      <c r="E335" s="8"/>
      <c r="F335" s="19"/>
      <c r="G335" s="9"/>
    </row>
    <row r="336" spans="1:7" s="1" customFormat="1" ht="22.5">
      <c r="A336" s="7" t="s">
        <v>642</v>
      </c>
      <c r="B336" s="81" t="s">
        <v>76</v>
      </c>
      <c r="C336" s="82" t="s">
        <v>18</v>
      </c>
      <c r="D336" s="83">
        <v>0.54</v>
      </c>
      <c r="E336" s="8"/>
      <c r="F336" s="10"/>
      <c r="G336" s="9"/>
    </row>
    <row r="337" spans="1:7" s="1" customFormat="1" ht="45">
      <c r="A337" s="7" t="s">
        <v>643</v>
      </c>
      <c r="B337" s="81" t="s">
        <v>245</v>
      </c>
      <c r="C337" s="82" t="s">
        <v>26</v>
      </c>
      <c r="D337" s="83">
        <v>8</v>
      </c>
      <c r="E337" s="8"/>
      <c r="F337" s="10"/>
      <c r="G337" s="9"/>
    </row>
    <row r="338" spans="1:7" s="1" customFormat="1" ht="33.75">
      <c r="A338" s="7" t="s">
        <v>644</v>
      </c>
      <c r="B338" s="81" t="s">
        <v>246</v>
      </c>
      <c r="C338" s="82" t="s">
        <v>26</v>
      </c>
      <c r="D338" s="83">
        <v>4</v>
      </c>
      <c r="E338" s="8"/>
      <c r="F338" s="10"/>
      <c r="G338" s="9"/>
    </row>
    <row r="339" spans="1:7" s="1" customFormat="1" ht="33.75">
      <c r="A339" s="7" t="s">
        <v>645</v>
      </c>
      <c r="B339" s="81" t="s">
        <v>66</v>
      </c>
      <c r="C339" s="82" t="s">
        <v>18</v>
      </c>
      <c r="D339" s="83">
        <v>0.54</v>
      </c>
      <c r="E339" s="8"/>
      <c r="F339" s="20"/>
      <c r="G339" s="9"/>
    </row>
    <row r="340" spans="1:7" s="1" customFormat="1" ht="33.75">
      <c r="A340" s="7" t="s">
        <v>646</v>
      </c>
      <c r="B340" s="81" t="s">
        <v>67</v>
      </c>
      <c r="C340" s="82" t="s">
        <v>19</v>
      </c>
      <c r="D340" s="83">
        <v>3.24</v>
      </c>
      <c r="E340" s="8"/>
      <c r="F340" s="10"/>
      <c r="G340" s="9"/>
    </row>
    <row r="341" spans="1:7">
      <c r="A341" s="2" t="s">
        <v>247</v>
      </c>
      <c r="B341" s="11" t="s">
        <v>248</v>
      </c>
      <c r="C341" s="3"/>
      <c r="D341" s="4"/>
      <c r="E341" s="21"/>
      <c r="F341" s="21"/>
      <c r="G341" s="71">
        <f>ROUND(SUM(G342,G348,G353),2)</f>
        <v>0</v>
      </c>
    </row>
    <row r="342" spans="1:7" s="1" customFormat="1">
      <c r="A342" s="12" t="s">
        <v>249</v>
      </c>
      <c r="B342" s="13" t="s">
        <v>39</v>
      </c>
      <c r="C342" s="14"/>
      <c r="D342" s="15"/>
      <c r="E342" s="18"/>
      <c r="F342" s="17"/>
      <c r="G342" s="18">
        <f>ROUND(SUM(G343:G347),2)</f>
        <v>0</v>
      </c>
    </row>
    <row r="343" spans="1:7" s="1" customFormat="1" ht="33.75">
      <c r="A343" s="7" t="s">
        <v>647</v>
      </c>
      <c r="B343" s="81" t="s">
        <v>68</v>
      </c>
      <c r="C343" s="82" t="s">
        <v>17</v>
      </c>
      <c r="D343" s="83">
        <v>82.51</v>
      </c>
      <c r="E343" s="8"/>
      <c r="F343" s="19"/>
      <c r="G343" s="9"/>
    </row>
    <row r="344" spans="1:7" s="1" customFormat="1" ht="45">
      <c r="A344" s="7" t="s">
        <v>648</v>
      </c>
      <c r="B344" s="81" t="s">
        <v>70</v>
      </c>
      <c r="C344" s="82" t="s">
        <v>18</v>
      </c>
      <c r="D344" s="83">
        <v>20.63</v>
      </c>
      <c r="E344" s="8"/>
      <c r="F344" s="19"/>
      <c r="G344" s="9"/>
    </row>
    <row r="345" spans="1:7" s="1" customFormat="1" ht="56.25">
      <c r="A345" s="7" t="s">
        <v>649</v>
      </c>
      <c r="B345" s="81" t="s">
        <v>72</v>
      </c>
      <c r="C345" s="82" t="s">
        <v>18</v>
      </c>
      <c r="D345" s="83">
        <v>12.38</v>
      </c>
      <c r="E345" s="8"/>
      <c r="F345" s="19"/>
      <c r="G345" s="9"/>
    </row>
    <row r="346" spans="1:7" s="1" customFormat="1" ht="33.75">
      <c r="A346" s="7" t="s">
        <v>650</v>
      </c>
      <c r="B346" s="81" t="s">
        <v>66</v>
      </c>
      <c r="C346" s="82" t="s">
        <v>18</v>
      </c>
      <c r="D346" s="83">
        <v>20.63</v>
      </c>
      <c r="E346" s="8"/>
      <c r="F346" s="20"/>
      <c r="G346" s="9"/>
    </row>
    <row r="347" spans="1:7" s="1" customFormat="1" ht="33.75">
      <c r="A347" s="7" t="s">
        <v>651</v>
      </c>
      <c r="B347" s="81" t="s">
        <v>67</v>
      </c>
      <c r="C347" s="82" t="s">
        <v>19</v>
      </c>
      <c r="D347" s="83">
        <v>123.78</v>
      </c>
      <c r="E347" s="8"/>
      <c r="F347" s="10"/>
      <c r="G347" s="9"/>
    </row>
    <row r="348" spans="1:7" s="1" customFormat="1">
      <c r="A348" s="12" t="s">
        <v>250</v>
      </c>
      <c r="B348" s="13" t="s">
        <v>251</v>
      </c>
      <c r="C348" s="14"/>
      <c r="D348" s="15"/>
      <c r="E348" s="18"/>
      <c r="F348" s="17"/>
      <c r="G348" s="18">
        <f>ROUND(SUM(G349:G352),2)</f>
        <v>0</v>
      </c>
    </row>
    <row r="349" spans="1:7" s="1" customFormat="1" ht="45">
      <c r="A349" s="7" t="s">
        <v>652</v>
      </c>
      <c r="B349" s="81" t="s">
        <v>252</v>
      </c>
      <c r="C349" s="82" t="s">
        <v>24</v>
      </c>
      <c r="D349" s="83">
        <v>23.63</v>
      </c>
      <c r="E349" s="8"/>
      <c r="F349" s="19"/>
      <c r="G349" s="9"/>
    </row>
    <row r="350" spans="1:7" s="1" customFormat="1" ht="56.25">
      <c r="A350" s="7" t="s">
        <v>653</v>
      </c>
      <c r="B350" s="81" t="s">
        <v>253</v>
      </c>
      <c r="C350" s="82" t="s">
        <v>17</v>
      </c>
      <c r="D350" s="83">
        <v>82.51</v>
      </c>
      <c r="E350" s="8"/>
      <c r="F350" s="19"/>
      <c r="G350" s="9"/>
    </row>
    <row r="351" spans="1:7" s="1" customFormat="1" ht="22.5">
      <c r="A351" s="7" t="s">
        <v>654</v>
      </c>
      <c r="B351" s="81" t="s">
        <v>69</v>
      </c>
      <c r="C351" s="82" t="s">
        <v>24</v>
      </c>
      <c r="D351" s="83">
        <v>94.85</v>
      </c>
      <c r="E351" s="8"/>
      <c r="F351" s="19"/>
      <c r="G351" s="9"/>
    </row>
    <row r="352" spans="1:7" s="1" customFormat="1" ht="45">
      <c r="A352" s="7" t="s">
        <v>655</v>
      </c>
      <c r="B352" s="81" t="s">
        <v>243</v>
      </c>
      <c r="C352" s="82" t="s">
        <v>24</v>
      </c>
      <c r="D352" s="83">
        <v>94.85</v>
      </c>
      <c r="E352" s="8"/>
      <c r="F352" s="10"/>
      <c r="G352" s="9"/>
    </row>
    <row r="353" spans="1:7" s="1" customFormat="1">
      <c r="A353" s="12" t="s">
        <v>254</v>
      </c>
      <c r="B353" s="13" t="s">
        <v>71</v>
      </c>
      <c r="C353" s="14"/>
      <c r="D353" s="15"/>
      <c r="E353" s="18"/>
      <c r="F353" s="17"/>
      <c r="G353" s="18">
        <f>ROUND(SUM(G354:G360),2)</f>
        <v>0</v>
      </c>
    </row>
    <row r="354" spans="1:7" s="1" customFormat="1" ht="45">
      <c r="A354" s="7" t="s">
        <v>656</v>
      </c>
      <c r="B354" s="81" t="s">
        <v>75</v>
      </c>
      <c r="C354" s="82" t="s">
        <v>18</v>
      </c>
      <c r="D354" s="83">
        <v>1.76</v>
      </c>
      <c r="E354" s="8"/>
      <c r="F354" s="10"/>
      <c r="G354" s="9"/>
    </row>
    <row r="355" spans="1:7" s="1" customFormat="1" ht="33.75">
      <c r="A355" s="7" t="s">
        <v>657</v>
      </c>
      <c r="B355" s="81" t="s">
        <v>115</v>
      </c>
      <c r="C355" s="82" t="s">
        <v>17</v>
      </c>
      <c r="D355" s="83">
        <v>10.4</v>
      </c>
      <c r="E355" s="8"/>
      <c r="F355" s="10"/>
      <c r="G355" s="9"/>
    </row>
    <row r="356" spans="1:7" s="1" customFormat="1" ht="22.5">
      <c r="A356" s="7" t="s">
        <v>658</v>
      </c>
      <c r="B356" s="81" t="s">
        <v>76</v>
      </c>
      <c r="C356" s="82" t="s">
        <v>18</v>
      </c>
      <c r="D356" s="83">
        <v>1.76</v>
      </c>
      <c r="E356" s="8"/>
      <c r="F356" s="10"/>
      <c r="G356" s="9"/>
    </row>
    <row r="357" spans="1:7" s="1" customFormat="1" ht="33.75">
      <c r="A357" s="7" t="s">
        <v>659</v>
      </c>
      <c r="B357" s="81" t="s">
        <v>255</v>
      </c>
      <c r="C357" s="82" t="s">
        <v>26</v>
      </c>
      <c r="D357" s="83">
        <v>1</v>
      </c>
      <c r="E357" s="8"/>
      <c r="F357" s="10"/>
      <c r="G357" s="9"/>
    </row>
    <row r="358" spans="1:7" s="1" customFormat="1" ht="33.75">
      <c r="A358" s="7" t="s">
        <v>660</v>
      </c>
      <c r="B358" s="81" t="s">
        <v>256</v>
      </c>
      <c r="C358" s="82" t="s">
        <v>26</v>
      </c>
      <c r="D358" s="83">
        <v>1</v>
      </c>
      <c r="E358" s="8"/>
      <c r="F358" s="10"/>
      <c r="G358" s="9"/>
    </row>
    <row r="359" spans="1:7" s="1" customFormat="1" ht="33.75">
      <c r="A359" s="7" t="s">
        <v>661</v>
      </c>
      <c r="B359" s="81" t="s">
        <v>66</v>
      </c>
      <c r="C359" s="82" t="s">
        <v>18</v>
      </c>
      <c r="D359" s="83">
        <v>1.76</v>
      </c>
      <c r="E359" s="8"/>
      <c r="F359" s="20"/>
      <c r="G359" s="9"/>
    </row>
    <row r="360" spans="1:7" s="1" customFormat="1" ht="33.75">
      <c r="A360" s="7" t="s">
        <v>662</v>
      </c>
      <c r="B360" s="81" t="s">
        <v>67</v>
      </c>
      <c r="C360" s="82" t="s">
        <v>19</v>
      </c>
      <c r="D360" s="83">
        <v>10.56</v>
      </c>
      <c r="E360" s="8"/>
      <c r="F360" s="10"/>
      <c r="G360" s="9"/>
    </row>
    <row r="361" spans="1:7">
      <c r="A361" s="2" t="s">
        <v>257</v>
      </c>
      <c r="B361" s="11" t="s">
        <v>143</v>
      </c>
      <c r="C361" s="3"/>
      <c r="D361" s="4"/>
      <c r="E361" s="21"/>
      <c r="F361" s="21"/>
      <c r="G361" s="71">
        <f>ROUND(SUM(G362,G368,G373,G380),2)</f>
        <v>0</v>
      </c>
    </row>
    <row r="362" spans="1:7" s="1" customFormat="1">
      <c r="A362" s="12" t="s">
        <v>258</v>
      </c>
      <c r="B362" s="13" t="s">
        <v>39</v>
      </c>
      <c r="C362" s="14"/>
      <c r="D362" s="15"/>
      <c r="E362" s="18"/>
      <c r="F362" s="17"/>
      <c r="G362" s="18">
        <f>ROUND(SUM(G363:G367),2)</f>
        <v>0</v>
      </c>
    </row>
    <row r="363" spans="1:7" s="1" customFormat="1" ht="33.75">
      <c r="A363" s="7" t="s">
        <v>663</v>
      </c>
      <c r="B363" s="81" t="s">
        <v>68</v>
      </c>
      <c r="C363" s="82" t="s">
        <v>17</v>
      </c>
      <c r="D363" s="83">
        <v>173.83</v>
      </c>
      <c r="E363" s="8"/>
      <c r="F363" s="19"/>
      <c r="G363" s="9"/>
    </row>
    <row r="364" spans="1:7" s="1" customFormat="1" ht="45">
      <c r="A364" s="7" t="s">
        <v>664</v>
      </c>
      <c r="B364" s="81" t="s">
        <v>70</v>
      </c>
      <c r="C364" s="82" t="s">
        <v>18</v>
      </c>
      <c r="D364" s="83">
        <v>52.15</v>
      </c>
      <c r="E364" s="8"/>
      <c r="F364" s="19"/>
      <c r="G364" s="9"/>
    </row>
    <row r="365" spans="1:7" s="1" customFormat="1" ht="56.25">
      <c r="A365" s="7" t="s">
        <v>665</v>
      </c>
      <c r="B365" s="81" t="s">
        <v>72</v>
      </c>
      <c r="C365" s="82" t="s">
        <v>18</v>
      </c>
      <c r="D365" s="83">
        <v>21.98</v>
      </c>
      <c r="E365" s="8"/>
      <c r="F365" s="19"/>
      <c r="G365" s="9"/>
    </row>
    <row r="366" spans="1:7" s="1" customFormat="1" ht="33.75">
      <c r="A366" s="7" t="s">
        <v>666</v>
      </c>
      <c r="B366" s="81" t="s">
        <v>66</v>
      </c>
      <c r="C366" s="82" t="s">
        <v>18</v>
      </c>
      <c r="D366" s="83">
        <v>52.15</v>
      </c>
      <c r="E366" s="8"/>
      <c r="F366" s="20"/>
      <c r="G366" s="9"/>
    </row>
    <row r="367" spans="1:7" s="1" customFormat="1" ht="33.75">
      <c r="A367" s="7" t="s">
        <v>667</v>
      </c>
      <c r="B367" s="81" t="s">
        <v>67</v>
      </c>
      <c r="C367" s="82" t="s">
        <v>19</v>
      </c>
      <c r="D367" s="83">
        <v>312.89999999999998</v>
      </c>
      <c r="E367" s="8"/>
      <c r="F367" s="10"/>
      <c r="G367" s="9"/>
    </row>
    <row r="368" spans="1:7" s="1" customFormat="1">
      <c r="A368" s="12" t="s">
        <v>259</v>
      </c>
      <c r="B368" s="13" t="s">
        <v>144</v>
      </c>
      <c r="C368" s="14"/>
      <c r="D368" s="15"/>
      <c r="E368" s="18"/>
      <c r="F368" s="17"/>
      <c r="G368" s="18">
        <f>ROUND(SUM(G369:G372),2)</f>
        <v>0</v>
      </c>
    </row>
    <row r="369" spans="1:7" s="1" customFormat="1" ht="45">
      <c r="A369" s="7" t="s">
        <v>668</v>
      </c>
      <c r="B369" s="81" t="s">
        <v>260</v>
      </c>
      <c r="C369" s="82" t="s">
        <v>24</v>
      </c>
      <c r="D369" s="83">
        <v>32.76</v>
      </c>
      <c r="E369" s="8"/>
      <c r="F369" s="19"/>
      <c r="G369" s="9"/>
    </row>
    <row r="370" spans="1:7" s="1" customFormat="1" ht="33.75">
      <c r="A370" s="7" t="s">
        <v>669</v>
      </c>
      <c r="B370" s="81" t="s">
        <v>145</v>
      </c>
      <c r="C370" s="82" t="s">
        <v>17</v>
      </c>
      <c r="D370" s="83">
        <v>146.55000000000001</v>
      </c>
      <c r="E370" s="8"/>
      <c r="F370" s="19"/>
      <c r="G370" s="9"/>
    </row>
    <row r="371" spans="1:7" s="1" customFormat="1" ht="22.5">
      <c r="A371" s="7" t="s">
        <v>670</v>
      </c>
      <c r="B371" s="81" t="s">
        <v>69</v>
      </c>
      <c r="C371" s="82" t="s">
        <v>24</v>
      </c>
      <c r="D371" s="83">
        <v>138.28</v>
      </c>
      <c r="E371" s="8"/>
      <c r="F371" s="19"/>
      <c r="G371" s="9"/>
    </row>
    <row r="372" spans="1:7" s="1" customFormat="1" ht="56.25">
      <c r="A372" s="7" t="s">
        <v>671</v>
      </c>
      <c r="B372" s="81" t="s">
        <v>146</v>
      </c>
      <c r="C372" s="82" t="s">
        <v>17</v>
      </c>
      <c r="D372" s="83">
        <v>146.55000000000001</v>
      </c>
      <c r="E372" s="8"/>
      <c r="F372" s="10"/>
      <c r="G372" s="9"/>
    </row>
    <row r="373" spans="1:7" s="1" customFormat="1">
      <c r="A373" s="12" t="s">
        <v>261</v>
      </c>
      <c r="B373" s="13" t="s">
        <v>262</v>
      </c>
      <c r="C373" s="14"/>
      <c r="D373" s="15"/>
      <c r="E373" s="16"/>
      <c r="F373" s="17"/>
      <c r="G373" s="16">
        <f>ROUND(SUM(G374:G379),2)</f>
        <v>0</v>
      </c>
    </row>
    <row r="374" spans="1:7" s="1" customFormat="1" ht="33.75">
      <c r="A374" s="7" t="s">
        <v>672</v>
      </c>
      <c r="B374" s="81" t="s">
        <v>30</v>
      </c>
      <c r="C374" s="82" t="s">
        <v>17</v>
      </c>
      <c r="D374" s="83">
        <v>12.77</v>
      </c>
      <c r="E374" s="8"/>
      <c r="F374" s="10"/>
      <c r="G374" s="9"/>
    </row>
    <row r="375" spans="1:7" s="1" customFormat="1" ht="33.75">
      <c r="A375" s="7" t="s">
        <v>673</v>
      </c>
      <c r="B375" s="81" t="s">
        <v>263</v>
      </c>
      <c r="C375" s="82" t="s">
        <v>17</v>
      </c>
      <c r="D375" s="83">
        <v>38.31</v>
      </c>
      <c r="E375" s="8"/>
      <c r="F375" s="10"/>
      <c r="G375" s="9"/>
    </row>
    <row r="376" spans="1:7" s="1" customFormat="1" ht="33.75">
      <c r="A376" s="7" t="s">
        <v>674</v>
      </c>
      <c r="B376" s="81" t="s">
        <v>51</v>
      </c>
      <c r="C376" s="82" t="s">
        <v>29</v>
      </c>
      <c r="D376" s="83">
        <v>376.75</v>
      </c>
      <c r="E376" s="8"/>
      <c r="F376" s="10"/>
      <c r="G376" s="9"/>
    </row>
    <row r="377" spans="1:7" s="1" customFormat="1" ht="45">
      <c r="A377" s="7" t="s">
        <v>675</v>
      </c>
      <c r="B377" s="81" t="s">
        <v>356</v>
      </c>
      <c r="C377" s="82" t="s">
        <v>18</v>
      </c>
      <c r="D377" s="83">
        <v>9.58</v>
      </c>
      <c r="E377" s="8"/>
      <c r="F377" s="10"/>
      <c r="G377" s="9"/>
    </row>
    <row r="378" spans="1:7" s="1" customFormat="1" ht="56.25">
      <c r="A378" s="7" t="s">
        <v>676</v>
      </c>
      <c r="B378" s="81" t="s">
        <v>264</v>
      </c>
      <c r="C378" s="82" t="s">
        <v>17</v>
      </c>
      <c r="D378" s="83">
        <v>8.3699999999999992</v>
      </c>
      <c r="E378" s="8"/>
      <c r="F378" s="10"/>
      <c r="G378" s="9"/>
    </row>
    <row r="379" spans="1:7" s="1" customFormat="1" ht="56.25">
      <c r="A379" s="7" t="s">
        <v>677</v>
      </c>
      <c r="B379" s="81" t="s">
        <v>265</v>
      </c>
      <c r="C379" s="82" t="s">
        <v>17</v>
      </c>
      <c r="D379" s="83">
        <v>10.33</v>
      </c>
      <c r="E379" s="8"/>
      <c r="F379" s="10"/>
      <c r="G379" s="9"/>
    </row>
    <row r="380" spans="1:7" s="1" customFormat="1">
      <c r="A380" s="12" t="s">
        <v>266</v>
      </c>
      <c r="B380" s="13" t="s">
        <v>71</v>
      </c>
      <c r="C380" s="14"/>
      <c r="D380" s="15"/>
      <c r="E380" s="18"/>
      <c r="F380" s="17"/>
      <c r="G380" s="18">
        <f>ROUND(SUM(G381:G389),2)</f>
        <v>0</v>
      </c>
    </row>
    <row r="381" spans="1:7" s="1" customFormat="1" ht="45">
      <c r="A381" s="7" t="s">
        <v>678</v>
      </c>
      <c r="B381" s="81" t="s">
        <v>75</v>
      </c>
      <c r="C381" s="82" t="s">
        <v>18</v>
      </c>
      <c r="D381" s="83">
        <v>2.16</v>
      </c>
      <c r="E381" s="8"/>
      <c r="F381" s="10"/>
      <c r="G381" s="9"/>
    </row>
    <row r="382" spans="1:7" s="1" customFormat="1" ht="33.75">
      <c r="A382" s="7" t="s">
        <v>679</v>
      </c>
      <c r="B382" s="81" t="s">
        <v>115</v>
      </c>
      <c r="C382" s="82" t="s">
        <v>17</v>
      </c>
      <c r="D382" s="83">
        <v>13.82</v>
      </c>
      <c r="E382" s="8"/>
      <c r="F382" s="10"/>
      <c r="G382" s="9"/>
    </row>
    <row r="383" spans="1:7" s="1" customFormat="1" ht="22.5">
      <c r="A383" s="7" t="s">
        <v>680</v>
      </c>
      <c r="B383" s="81" t="s">
        <v>76</v>
      </c>
      <c r="C383" s="82" t="s">
        <v>18</v>
      </c>
      <c r="D383" s="83">
        <v>2.16</v>
      </c>
      <c r="E383" s="8"/>
      <c r="F383" s="10"/>
      <c r="G383" s="9"/>
    </row>
    <row r="384" spans="1:7" s="1" customFormat="1" ht="33.75">
      <c r="A384" s="7" t="s">
        <v>681</v>
      </c>
      <c r="B384" s="81" t="s">
        <v>267</v>
      </c>
      <c r="C384" s="82" t="s">
        <v>26</v>
      </c>
      <c r="D384" s="83">
        <v>1</v>
      </c>
      <c r="E384" s="8"/>
      <c r="F384" s="10"/>
      <c r="G384" s="9"/>
    </row>
    <row r="385" spans="1:7" s="1" customFormat="1" ht="33.75">
      <c r="A385" s="7" t="s">
        <v>682</v>
      </c>
      <c r="B385" s="81" t="s">
        <v>355</v>
      </c>
      <c r="C385" s="82" t="s">
        <v>26</v>
      </c>
      <c r="D385" s="83">
        <v>1</v>
      </c>
      <c r="E385" s="8"/>
      <c r="F385" s="10"/>
      <c r="G385" s="9"/>
    </row>
    <row r="386" spans="1:7" s="1" customFormat="1" ht="33.75">
      <c r="A386" s="7" t="s">
        <v>683</v>
      </c>
      <c r="B386" s="81" t="s">
        <v>268</v>
      </c>
      <c r="C386" s="82" t="s">
        <v>26</v>
      </c>
      <c r="D386" s="83">
        <v>1</v>
      </c>
      <c r="E386" s="8"/>
      <c r="F386" s="10"/>
      <c r="G386" s="9"/>
    </row>
    <row r="387" spans="1:7" s="1" customFormat="1" ht="33.75">
      <c r="A387" s="7" t="s">
        <v>684</v>
      </c>
      <c r="B387" s="81" t="s">
        <v>269</v>
      </c>
      <c r="C387" s="82" t="s">
        <v>26</v>
      </c>
      <c r="D387" s="83">
        <v>1</v>
      </c>
      <c r="E387" s="8"/>
      <c r="F387" s="10"/>
      <c r="G387" s="9"/>
    </row>
    <row r="388" spans="1:7" s="1" customFormat="1" ht="33.75">
      <c r="A388" s="7" t="s">
        <v>685</v>
      </c>
      <c r="B388" s="81" t="s">
        <v>66</v>
      </c>
      <c r="C388" s="82" t="s">
        <v>18</v>
      </c>
      <c r="D388" s="83">
        <v>2.16</v>
      </c>
      <c r="E388" s="8"/>
      <c r="F388" s="20"/>
      <c r="G388" s="9"/>
    </row>
    <row r="389" spans="1:7" s="1" customFormat="1" ht="33.75">
      <c r="A389" s="7" t="s">
        <v>686</v>
      </c>
      <c r="B389" s="81" t="s">
        <v>67</v>
      </c>
      <c r="C389" s="82" t="s">
        <v>19</v>
      </c>
      <c r="D389" s="83">
        <v>12.96</v>
      </c>
      <c r="E389" s="8"/>
      <c r="F389" s="10"/>
      <c r="G389" s="9"/>
    </row>
    <row r="390" spans="1:7">
      <c r="A390" s="2" t="s">
        <v>270</v>
      </c>
      <c r="B390" s="11" t="s">
        <v>44</v>
      </c>
      <c r="C390" s="3"/>
      <c r="D390" s="4"/>
      <c r="E390" s="4"/>
      <c r="F390" s="4"/>
      <c r="G390" s="71">
        <f>ROUND(SUM(G391,G397,G401,G409,G412,G414),2)</f>
        <v>0</v>
      </c>
    </row>
    <row r="391" spans="1:7" s="1" customFormat="1">
      <c r="A391" s="12" t="s">
        <v>271</v>
      </c>
      <c r="B391" s="13" t="s">
        <v>39</v>
      </c>
      <c r="C391" s="14"/>
      <c r="D391" s="15"/>
      <c r="E391" s="18"/>
      <c r="F391" s="17"/>
      <c r="G391" s="18">
        <f>ROUND(SUM(G392:G396),2)</f>
        <v>0</v>
      </c>
    </row>
    <row r="392" spans="1:7" s="1" customFormat="1" ht="33.75">
      <c r="A392" s="7" t="s">
        <v>687</v>
      </c>
      <c r="B392" s="81" t="s">
        <v>68</v>
      </c>
      <c r="C392" s="82" t="s">
        <v>17</v>
      </c>
      <c r="D392" s="83">
        <v>667.7</v>
      </c>
      <c r="E392" s="8"/>
      <c r="F392" s="19"/>
      <c r="G392" s="9"/>
    </row>
    <row r="393" spans="1:7" s="1" customFormat="1" ht="45">
      <c r="A393" s="7" t="s">
        <v>688</v>
      </c>
      <c r="B393" s="81" t="s">
        <v>70</v>
      </c>
      <c r="C393" s="82" t="s">
        <v>18</v>
      </c>
      <c r="D393" s="83">
        <v>166.93</v>
      </c>
      <c r="E393" s="8"/>
      <c r="F393" s="19"/>
      <c r="G393" s="9"/>
    </row>
    <row r="394" spans="1:7" s="1" customFormat="1" ht="56.25">
      <c r="A394" s="7" t="s">
        <v>689</v>
      </c>
      <c r="B394" s="81" t="s">
        <v>72</v>
      </c>
      <c r="C394" s="82" t="s">
        <v>18</v>
      </c>
      <c r="D394" s="83">
        <v>133.54000000000002</v>
      </c>
      <c r="E394" s="8"/>
      <c r="F394" s="10"/>
      <c r="G394" s="9"/>
    </row>
    <row r="395" spans="1:7" s="1" customFormat="1" ht="33.75">
      <c r="A395" s="7" t="s">
        <v>690</v>
      </c>
      <c r="B395" s="81" t="s">
        <v>66</v>
      </c>
      <c r="C395" s="82" t="s">
        <v>18</v>
      </c>
      <c r="D395" s="83">
        <v>166.93</v>
      </c>
      <c r="E395" s="8"/>
      <c r="F395" s="20"/>
      <c r="G395" s="9"/>
    </row>
    <row r="396" spans="1:7" s="1" customFormat="1" ht="33.75">
      <c r="A396" s="7" t="s">
        <v>691</v>
      </c>
      <c r="B396" s="81" t="s">
        <v>67</v>
      </c>
      <c r="C396" s="82" t="s">
        <v>19</v>
      </c>
      <c r="D396" s="83">
        <v>1001.58</v>
      </c>
      <c r="E396" s="8"/>
      <c r="F396" s="10"/>
      <c r="G396" s="9"/>
    </row>
    <row r="397" spans="1:7" s="1" customFormat="1">
      <c r="A397" s="12" t="s">
        <v>272</v>
      </c>
      <c r="B397" s="13" t="s">
        <v>226</v>
      </c>
      <c r="C397" s="14"/>
      <c r="D397" s="15"/>
      <c r="E397" s="18"/>
      <c r="F397" s="17"/>
      <c r="G397" s="18">
        <f>ROUND(SUM(G398:G400),2)</f>
        <v>0</v>
      </c>
    </row>
    <row r="398" spans="1:7" s="1" customFormat="1" ht="33.75">
      <c r="A398" s="7" t="s">
        <v>692</v>
      </c>
      <c r="B398" s="81" t="s">
        <v>30</v>
      </c>
      <c r="C398" s="82" t="s">
        <v>17</v>
      </c>
      <c r="D398" s="83">
        <v>44.06</v>
      </c>
      <c r="E398" s="8"/>
      <c r="F398" s="10"/>
      <c r="G398" s="9"/>
    </row>
    <row r="399" spans="1:7" s="1" customFormat="1" ht="33.75">
      <c r="A399" s="7" t="s">
        <v>693</v>
      </c>
      <c r="B399" s="81" t="s">
        <v>227</v>
      </c>
      <c r="C399" s="82" t="s">
        <v>18</v>
      </c>
      <c r="D399" s="83">
        <v>19.829999999999998</v>
      </c>
      <c r="E399" s="8"/>
      <c r="F399" s="10"/>
      <c r="G399" s="9"/>
    </row>
    <row r="400" spans="1:7" s="1" customFormat="1" ht="33.75">
      <c r="A400" s="7" t="s">
        <v>694</v>
      </c>
      <c r="B400" s="81" t="s">
        <v>273</v>
      </c>
      <c r="C400" s="82" t="s">
        <v>18</v>
      </c>
      <c r="D400" s="83">
        <v>24.24</v>
      </c>
      <c r="E400" s="8"/>
      <c r="F400" s="10"/>
      <c r="G400" s="9"/>
    </row>
    <row r="401" spans="1:7" s="1" customFormat="1">
      <c r="A401" s="12" t="s">
        <v>274</v>
      </c>
      <c r="B401" s="13" t="s">
        <v>275</v>
      </c>
      <c r="C401" s="14"/>
      <c r="D401" s="15"/>
      <c r="E401" s="18"/>
      <c r="F401" s="17"/>
      <c r="G401" s="18">
        <f>ROUND(SUM(G402:G408),2)</f>
        <v>0</v>
      </c>
    </row>
    <row r="402" spans="1:7" s="1" customFormat="1" ht="33.75">
      <c r="A402" s="7" t="s">
        <v>695</v>
      </c>
      <c r="B402" s="81" t="s">
        <v>88</v>
      </c>
      <c r="C402" s="82" t="s">
        <v>17</v>
      </c>
      <c r="D402" s="83">
        <v>667.7</v>
      </c>
      <c r="E402" s="8"/>
      <c r="F402" s="19"/>
      <c r="G402" s="9"/>
    </row>
    <row r="403" spans="1:7" s="1" customFormat="1" ht="45">
      <c r="A403" s="7" t="s">
        <v>696</v>
      </c>
      <c r="B403" s="81" t="s">
        <v>357</v>
      </c>
      <c r="C403" s="82" t="s">
        <v>17</v>
      </c>
      <c r="D403" s="83">
        <v>667.7</v>
      </c>
      <c r="E403" s="8"/>
      <c r="F403" s="19"/>
      <c r="G403" s="9"/>
    </row>
    <row r="404" spans="1:7" s="1" customFormat="1" ht="22.5">
      <c r="A404" s="7" t="s">
        <v>697</v>
      </c>
      <c r="B404" s="81" t="s">
        <v>69</v>
      </c>
      <c r="C404" s="82" t="s">
        <v>24</v>
      </c>
      <c r="D404" s="83">
        <v>624.03</v>
      </c>
      <c r="E404" s="8"/>
      <c r="F404" s="19"/>
      <c r="G404" s="9"/>
    </row>
    <row r="405" spans="1:7" s="1" customFormat="1" ht="45">
      <c r="A405" s="7" t="s">
        <v>698</v>
      </c>
      <c r="B405" s="81" t="s">
        <v>243</v>
      </c>
      <c r="C405" s="82" t="s">
        <v>24</v>
      </c>
      <c r="D405" s="83">
        <v>624.03</v>
      </c>
      <c r="E405" s="8"/>
      <c r="F405" s="10"/>
      <c r="G405" s="9"/>
    </row>
    <row r="406" spans="1:7" s="1" customFormat="1" ht="45">
      <c r="A406" s="7" t="s">
        <v>699</v>
      </c>
      <c r="B406" s="81" t="s">
        <v>40</v>
      </c>
      <c r="C406" s="82" t="s">
        <v>24</v>
      </c>
      <c r="D406" s="83">
        <v>277.66000000000003</v>
      </c>
      <c r="E406" s="8"/>
      <c r="F406" s="19"/>
      <c r="G406" s="9"/>
    </row>
    <row r="407" spans="1:7" s="1" customFormat="1" ht="56.25">
      <c r="A407" s="7" t="s">
        <v>700</v>
      </c>
      <c r="B407" s="81" t="s">
        <v>50</v>
      </c>
      <c r="C407" s="82" t="s">
        <v>26</v>
      </c>
      <c r="D407" s="83">
        <v>2</v>
      </c>
      <c r="E407" s="8"/>
      <c r="F407" s="19"/>
      <c r="G407" s="9"/>
    </row>
    <row r="408" spans="1:7" s="1" customFormat="1" ht="45">
      <c r="A408" s="7" t="s">
        <v>701</v>
      </c>
      <c r="B408" s="81" t="s">
        <v>276</v>
      </c>
      <c r="C408" s="82" t="s">
        <v>26</v>
      </c>
      <c r="D408" s="83">
        <v>1</v>
      </c>
      <c r="E408" s="8"/>
      <c r="F408" s="19"/>
      <c r="G408" s="9"/>
    </row>
    <row r="409" spans="1:7" s="1" customFormat="1">
      <c r="A409" s="12" t="s">
        <v>277</v>
      </c>
      <c r="B409" s="13" t="s">
        <v>71</v>
      </c>
      <c r="C409" s="14"/>
      <c r="D409" s="15"/>
      <c r="E409" s="18"/>
      <c r="F409" s="17"/>
      <c r="G409" s="18">
        <f>ROUND(SUM(G410:G411),2)</f>
        <v>0</v>
      </c>
    </row>
    <row r="410" spans="1:7" s="1" customFormat="1" ht="45">
      <c r="A410" s="7" t="s">
        <v>702</v>
      </c>
      <c r="B410" s="81" t="s">
        <v>278</v>
      </c>
      <c r="C410" s="82" t="s">
        <v>26</v>
      </c>
      <c r="D410" s="83">
        <v>8</v>
      </c>
      <c r="E410" s="8"/>
      <c r="F410" s="10"/>
      <c r="G410" s="9"/>
    </row>
    <row r="411" spans="1:7" s="1" customFormat="1" ht="101.25">
      <c r="A411" s="7" t="s">
        <v>703</v>
      </c>
      <c r="B411" s="81" t="s">
        <v>279</v>
      </c>
      <c r="C411" s="82" t="s">
        <v>26</v>
      </c>
      <c r="D411" s="83">
        <v>2</v>
      </c>
      <c r="E411" s="8"/>
      <c r="F411" s="10"/>
      <c r="G411" s="9"/>
    </row>
    <row r="412" spans="1:7" s="1" customFormat="1">
      <c r="A412" s="12" t="s">
        <v>280</v>
      </c>
      <c r="B412" s="13" t="s">
        <v>60</v>
      </c>
      <c r="C412" s="14"/>
      <c r="D412" s="15"/>
      <c r="E412" s="18"/>
      <c r="F412" s="17"/>
      <c r="G412" s="18">
        <f>ROUND(SUM(G413),2)</f>
        <v>0</v>
      </c>
    </row>
    <row r="413" spans="1:7" s="1" customFormat="1" ht="45">
      <c r="A413" s="7" t="s">
        <v>704</v>
      </c>
      <c r="B413" s="81" t="s">
        <v>327</v>
      </c>
      <c r="C413" s="82" t="s">
        <v>29</v>
      </c>
      <c r="D413" s="83">
        <v>875.83</v>
      </c>
      <c r="E413" s="8"/>
      <c r="F413" s="10"/>
      <c r="G413" s="9"/>
    </row>
    <row r="414" spans="1:7" s="1" customFormat="1">
      <c r="A414" s="12" t="s">
        <v>326</v>
      </c>
      <c r="B414" s="13" t="s">
        <v>281</v>
      </c>
      <c r="C414" s="14"/>
      <c r="D414" s="15"/>
      <c r="E414" s="18"/>
      <c r="F414" s="17"/>
      <c r="G414" s="18">
        <f>ROUND(SUM(G415:G425),2)</f>
        <v>0</v>
      </c>
    </row>
    <row r="415" spans="1:7" s="1" customFormat="1" ht="45">
      <c r="A415" s="7" t="s">
        <v>705</v>
      </c>
      <c r="B415" s="81" t="s">
        <v>75</v>
      </c>
      <c r="C415" s="82" t="s">
        <v>18</v>
      </c>
      <c r="D415" s="83">
        <v>4.8600000000000003</v>
      </c>
      <c r="E415" s="8"/>
      <c r="F415" s="19"/>
      <c r="G415" s="9"/>
    </row>
    <row r="416" spans="1:7" s="1" customFormat="1" ht="33.75">
      <c r="A416" s="7" t="s">
        <v>706</v>
      </c>
      <c r="B416" s="81" t="s">
        <v>51</v>
      </c>
      <c r="C416" s="82" t="s">
        <v>29</v>
      </c>
      <c r="D416" s="83">
        <v>496.75</v>
      </c>
      <c r="E416" s="8"/>
      <c r="F416" s="19"/>
      <c r="G416" s="9"/>
    </row>
    <row r="417" spans="1:7" s="1" customFormat="1" ht="33.75">
      <c r="A417" s="7" t="s">
        <v>707</v>
      </c>
      <c r="B417" s="81" t="s">
        <v>115</v>
      </c>
      <c r="C417" s="82" t="s">
        <v>17</v>
      </c>
      <c r="D417" s="83">
        <v>31.1</v>
      </c>
      <c r="E417" s="8"/>
      <c r="F417" s="19"/>
      <c r="G417" s="9"/>
    </row>
    <row r="418" spans="1:7" s="1" customFormat="1" ht="22.5">
      <c r="A418" s="7" t="s">
        <v>708</v>
      </c>
      <c r="B418" s="81" t="s">
        <v>282</v>
      </c>
      <c r="C418" s="82" t="s">
        <v>18</v>
      </c>
      <c r="D418" s="83">
        <v>3.11</v>
      </c>
      <c r="E418" s="8"/>
      <c r="F418" s="19"/>
      <c r="G418" s="9"/>
    </row>
    <row r="419" spans="1:7" s="1" customFormat="1" ht="56.25">
      <c r="A419" s="7" t="s">
        <v>709</v>
      </c>
      <c r="B419" s="81" t="s">
        <v>283</v>
      </c>
      <c r="C419" s="82" t="s">
        <v>26</v>
      </c>
      <c r="D419" s="83">
        <v>48</v>
      </c>
      <c r="E419" s="8"/>
      <c r="F419" s="19"/>
      <c r="G419" s="9"/>
    </row>
    <row r="420" spans="1:7" s="1" customFormat="1" ht="33.75">
      <c r="A420" s="7" t="s">
        <v>710</v>
      </c>
      <c r="B420" s="81" t="s">
        <v>284</v>
      </c>
      <c r="C420" s="82" t="s">
        <v>26</v>
      </c>
      <c r="D420" s="83">
        <v>12</v>
      </c>
      <c r="E420" s="8"/>
      <c r="F420" s="19"/>
      <c r="G420" s="9"/>
    </row>
    <row r="421" spans="1:7" s="1" customFormat="1" ht="22.5">
      <c r="A421" s="7" t="s">
        <v>711</v>
      </c>
      <c r="B421" s="81" t="s">
        <v>285</v>
      </c>
      <c r="C421" s="82" t="s">
        <v>18</v>
      </c>
      <c r="D421" s="83">
        <v>0.02</v>
      </c>
      <c r="E421" s="8"/>
      <c r="F421" s="19"/>
      <c r="G421" s="9"/>
    </row>
    <row r="422" spans="1:7" s="1" customFormat="1" ht="56.25">
      <c r="A422" s="7" t="s">
        <v>712</v>
      </c>
      <c r="B422" s="81" t="s">
        <v>286</v>
      </c>
      <c r="C422" s="82" t="s">
        <v>29</v>
      </c>
      <c r="D422" s="83">
        <v>2673.49</v>
      </c>
      <c r="E422" s="8"/>
      <c r="F422" s="19"/>
      <c r="G422" s="9"/>
    </row>
    <row r="423" spans="1:7" s="1" customFormat="1" ht="33.75">
      <c r="A423" s="7" t="s">
        <v>713</v>
      </c>
      <c r="B423" s="81" t="s">
        <v>142</v>
      </c>
      <c r="C423" s="82" t="s">
        <v>29</v>
      </c>
      <c r="D423" s="83">
        <v>2673.49</v>
      </c>
      <c r="E423" s="8"/>
      <c r="F423" s="19"/>
      <c r="G423" s="9"/>
    </row>
    <row r="424" spans="1:7" s="1" customFormat="1" ht="33.75">
      <c r="A424" s="7" t="s">
        <v>714</v>
      </c>
      <c r="B424" s="81" t="s">
        <v>66</v>
      </c>
      <c r="C424" s="82" t="s">
        <v>18</v>
      </c>
      <c r="D424" s="83">
        <v>4.8600000000000003</v>
      </c>
      <c r="E424" s="8"/>
      <c r="F424" s="20"/>
      <c r="G424" s="9"/>
    </row>
    <row r="425" spans="1:7" s="1" customFormat="1" ht="33.75">
      <c r="A425" s="7" t="s">
        <v>715</v>
      </c>
      <c r="B425" s="81" t="s">
        <v>67</v>
      </c>
      <c r="C425" s="82" t="s">
        <v>19</v>
      </c>
      <c r="D425" s="83">
        <v>29.160000000000004</v>
      </c>
      <c r="E425" s="8"/>
      <c r="F425" s="10"/>
      <c r="G425" s="9"/>
    </row>
    <row r="426" spans="1:7" ht="13.5" customHeight="1">
      <c r="A426" s="2" t="s">
        <v>287</v>
      </c>
      <c r="B426" s="21" t="s">
        <v>95</v>
      </c>
      <c r="C426" s="21"/>
      <c r="D426" s="21"/>
      <c r="E426" s="21"/>
      <c r="F426" s="21"/>
      <c r="G426" s="5">
        <f>ROUND(SUM(G427:G438),2)</f>
        <v>0</v>
      </c>
    </row>
    <row r="427" spans="1:7" s="1" customFormat="1" ht="33.75">
      <c r="A427" s="7" t="s">
        <v>716</v>
      </c>
      <c r="B427" s="81" t="s">
        <v>288</v>
      </c>
      <c r="C427" s="82" t="s">
        <v>26</v>
      </c>
      <c r="D427" s="83">
        <v>1</v>
      </c>
      <c r="E427" s="8"/>
      <c r="F427" s="10"/>
      <c r="G427" s="9"/>
    </row>
    <row r="428" spans="1:7" s="1" customFormat="1" ht="33.75">
      <c r="A428" s="7" t="s">
        <v>717</v>
      </c>
      <c r="B428" s="81" t="s">
        <v>289</v>
      </c>
      <c r="C428" s="82" t="s">
        <v>26</v>
      </c>
      <c r="D428" s="83">
        <v>3</v>
      </c>
      <c r="E428" s="8"/>
      <c r="F428" s="10"/>
      <c r="G428" s="9"/>
    </row>
    <row r="429" spans="1:7" s="1" customFormat="1" ht="33.75">
      <c r="A429" s="7" t="s">
        <v>718</v>
      </c>
      <c r="B429" s="81" t="s">
        <v>290</v>
      </c>
      <c r="C429" s="82" t="s">
        <v>26</v>
      </c>
      <c r="D429" s="83">
        <v>2</v>
      </c>
      <c r="E429" s="8"/>
      <c r="F429" s="10"/>
      <c r="G429" s="9"/>
    </row>
    <row r="430" spans="1:7" s="1" customFormat="1" ht="33.75">
      <c r="A430" s="7" t="s">
        <v>719</v>
      </c>
      <c r="B430" s="81" t="s">
        <v>291</v>
      </c>
      <c r="C430" s="82" t="s">
        <v>26</v>
      </c>
      <c r="D430" s="83">
        <v>2</v>
      </c>
      <c r="E430" s="8"/>
      <c r="F430" s="10"/>
      <c r="G430" s="9"/>
    </row>
    <row r="431" spans="1:7" s="1" customFormat="1" ht="33.75">
      <c r="A431" s="7" t="s">
        <v>720</v>
      </c>
      <c r="B431" s="81" t="s">
        <v>292</v>
      </c>
      <c r="C431" s="82" t="s">
        <v>26</v>
      </c>
      <c r="D431" s="83">
        <v>7</v>
      </c>
      <c r="E431" s="8"/>
      <c r="F431" s="10"/>
      <c r="G431" s="9"/>
    </row>
    <row r="432" spans="1:7" s="1" customFormat="1" ht="33.75">
      <c r="A432" s="7" t="s">
        <v>721</v>
      </c>
      <c r="B432" s="81" t="s">
        <v>293</v>
      </c>
      <c r="C432" s="82" t="s">
        <v>26</v>
      </c>
      <c r="D432" s="83">
        <v>14</v>
      </c>
      <c r="E432" s="8"/>
      <c r="F432" s="10"/>
      <c r="G432" s="9"/>
    </row>
    <row r="433" spans="1:7" s="1" customFormat="1" ht="33.75">
      <c r="A433" s="7" t="s">
        <v>722</v>
      </c>
      <c r="B433" s="81" t="s">
        <v>294</v>
      </c>
      <c r="C433" s="82" t="s">
        <v>26</v>
      </c>
      <c r="D433" s="83">
        <v>7</v>
      </c>
      <c r="E433" s="8"/>
      <c r="F433" s="10"/>
      <c r="G433" s="9"/>
    </row>
    <row r="434" spans="1:7" s="1" customFormat="1" ht="33.75">
      <c r="A434" s="7" t="s">
        <v>723</v>
      </c>
      <c r="B434" s="81" t="s">
        <v>295</v>
      </c>
      <c r="C434" s="82" t="s">
        <v>26</v>
      </c>
      <c r="D434" s="83">
        <v>138</v>
      </c>
      <c r="E434" s="8"/>
      <c r="F434" s="78"/>
      <c r="G434" s="9"/>
    </row>
    <row r="435" spans="1:7" s="1" customFormat="1" ht="33.75">
      <c r="A435" s="7" t="s">
        <v>724</v>
      </c>
      <c r="B435" s="81" t="s">
        <v>296</v>
      </c>
      <c r="C435" s="82" t="s">
        <v>26</v>
      </c>
      <c r="D435" s="83">
        <v>382</v>
      </c>
      <c r="E435" s="8"/>
      <c r="F435" s="78"/>
      <c r="G435" s="9"/>
    </row>
    <row r="436" spans="1:7" s="1" customFormat="1" ht="33.75">
      <c r="A436" s="7" t="s">
        <v>725</v>
      </c>
      <c r="B436" s="81" t="s">
        <v>297</v>
      </c>
      <c r="C436" s="82" t="s">
        <v>26</v>
      </c>
      <c r="D436" s="83">
        <v>2768</v>
      </c>
      <c r="E436" s="8"/>
      <c r="F436" s="78"/>
      <c r="G436" s="9"/>
    </row>
    <row r="437" spans="1:7" s="1" customFormat="1" ht="22.5">
      <c r="A437" s="7" t="s">
        <v>726</v>
      </c>
      <c r="B437" s="81" t="s">
        <v>298</v>
      </c>
      <c r="C437" s="82" t="s">
        <v>17</v>
      </c>
      <c r="D437" s="83">
        <v>210.15</v>
      </c>
      <c r="E437" s="8"/>
      <c r="F437" s="78"/>
      <c r="G437" s="9"/>
    </row>
    <row r="438" spans="1:7" s="1" customFormat="1" ht="22.5">
      <c r="A438" s="7" t="s">
        <v>727</v>
      </c>
      <c r="B438" s="81" t="s">
        <v>96</v>
      </c>
      <c r="C438" s="82" t="s">
        <v>18</v>
      </c>
      <c r="D438" s="83">
        <v>64.97</v>
      </c>
      <c r="E438" s="8"/>
      <c r="F438" s="10"/>
      <c r="G438" s="9"/>
    </row>
    <row r="439" spans="1:7">
      <c r="A439" s="2" t="s">
        <v>299</v>
      </c>
      <c r="B439" s="21" t="s">
        <v>300</v>
      </c>
      <c r="C439" s="21"/>
      <c r="D439" s="21"/>
      <c r="E439" s="21"/>
      <c r="F439" s="21"/>
      <c r="G439" s="5">
        <f>ROUND(SUM(G440,G475),2)</f>
        <v>0</v>
      </c>
    </row>
    <row r="440" spans="1:7" s="67" customFormat="1">
      <c r="A440" s="12" t="s">
        <v>369</v>
      </c>
      <c r="B440" s="13" t="s">
        <v>368</v>
      </c>
      <c r="C440" s="14"/>
      <c r="D440" s="15"/>
      <c r="E440" s="16"/>
      <c r="F440" s="17"/>
      <c r="G440" s="16">
        <f>ROUND(SUM(G441:G474),2)</f>
        <v>0</v>
      </c>
    </row>
    <row r="441" spans="1:7" s="1" customFormat="1" ht="33.75">
      <c r="A441" s="7" t="s">
        <v>728</v>
      </c>
      <c r="B441" s="81" t="s">
        <v>301</v>
      </c>
      <c r="C441" s="82" t="s">
        <v>24</v>
      </c>
      <c r="D441" s="83">
        <v>228.5</v>
      </c>
      <c r="E441" s="8"/>
      <c r="F441" s="10"/>
      <c r="G441" s="9"/>
    </row>
    <row r="442" spans="1:7" s="1" customFormat="1" ht="22.5">
      <c r="A442" s="7" t="s">
        <v>729</v>
      </c>
      <c r="B442" s="81" t="s">
        <v>373</v>
      </c>
      <c r="C442" s="82" t="s">
        <v>24</v>
      </c>
      <c r="D442" s="83">
        <v>193.56</v>
      </c>
      <c r="E442" s="8"/>
      <c r="F442" s="10"/>
      <c r="G442" s="9"/>
    </row>
    <row r="443" spans="1:7" s="1" customFormat="1" ht="22.5">
      <c r="A443" s="7" t="s">
        <v>730</v>
      </c>
      <c r="B443" s="81" t="s">
        <v>302</v>
      </c>
      <c r="C443" s="82" t="s">
        <v>24</v>
      </c>
      <c r="D443" s="83">
        <v>34.94</v>
      </c>
      <c r="E443" s="8"/>
      <c r="F443" s="20"/>
      <c r="G443" s="9"/>
    </row>
    <row r="444" spans="1:7" s="1" customFormat="1" ht="45">
      <c r="A444" s="7" t="s">
        <v>731</v>
      </c>
      <c r="B444" s="81" t="s">
        <v>303</v>
      </c>
      <c r="C444" s="82" t="s">
        <v>18</v>
      </c>
      <c r="D444" s="83">
        <v>13.71</v>
      </c>
      <c r="E444" s="8"/>
      <c r="F444" s="10"/>
      <c r="G444" s="9"/>
    </row>
    <row r="445" spans="1:7" s="1" customFormat="1" ht="45">
      <c r="A445" s="7" t="s">
        <v>732</v>
      </c>
      <c r="B445" s="81" t="s">
        <v>82</v>
      </c>
      <c r="C445" s="82" t="s">
        <v>18</v>
      </c>
      <c r="D445" s="83">
        <v>13.71</v>
      </c>
      <c r="E445" s="8"/>
      <c r="F445" s="10"/>
      <c r="G445" s="9"/>
    </row>
    <row r="446" spans="1:7" s="1" customFormat="1" ht="22.5">
      <c r="A446" s="7" t="s">
        <v>733</v>
      </c>
      <c r="B446" s="81" t="s">
        <v>304</v>
      </c>
      <c r="C446" s="82" t="s">
        <v>24</v>
      </c>
      <c r="D446" s="83">
        <v>13</v>
      </c>
      <c r="E446" s="8"/>
      <c r="F446" s="10"/>
      <c r="G446" s="9"/>
    </row>
    <row r="447" spans="1:7" s="1" customFormat="1" ht="22.5">
      <c r="A447" s="7" t="s">
        <v>734</v>
      </c>
      <c r="B447" s="81" t="s">
        <v>305</v>
      </c>
      <c r="C447" s="82" t="s">
        <v>26</v>
      </c>
      <c r="D447" s="83">
        <v>8</v>
      </c>
      <c r="E447" s="8"/>
      <c r="F447" s="10"/>
      <c r="G447" s="9"/>
    </row>
    <row r="448" spans="1:7" s="1" customFormat="1" ht="45">
      <c r="A448" s="7" t="s">
        <v>735</v>
      </c>
      <c r="B448" s="81" t="s">
        <v>306</v>
      </c>
      <c r="C448" s="82" t="s">
        <v>26</v>
      </c>
      <c r="D448" s="83">
        <v>12</v>
      </c>
      <c r="E448" s="8"/>
      <c r="F448" s="10"/>
      <c r="G448" s="9"/>
    </row>
    <row r="449" spans="1:7" s="1" customFormat="1" ht="45">
      <c r="A449" s="7" t="s">
        <v>736</v>
      </c>
      <c r="B449" s="81" t="s">
        <v>307</v>
      </c>
      <c r="C449" s="82" t="s">
        <v>26</v>
      </c>
      <c r="D449" s="83">
        <v>2</v>
      </c>
      <c r="E449" s="8"/>
      <c r="F449" s="10"/>
      <c r="G449" s="9"/>
    </row>
    <row r="450" spans="1:7" s="1" customFormat="1" ht="22.5">
      <c r="A450" s="7" t="s">
        <v>737</v>
      </c>
      <c r="B450" s="81" t="s">
        <v>308</v>
      </c>
      <c r="C450" s="82" t="s">
        <v>18</v>
      </c>
      <c r="D450" s="83">
        <v>1.71</v>
      </c>
      <c r="E450" s="8"/>
      <c r="F450" s="10"/>
      <c r="G450" s="9"/>
    </row>
    <row r="451" spans="1:7" s="1" customFormat="1" ht="33.75">
      <c r="A451" s="7" t="s">
        <v>738</v>
      </c>
      <c r="B451" s="81" t="s">
        <v>367</v>
      </c>
      <c r="C451" s="82" t="s">
        <v>26</v>
      </c>
      <c r="D451" s="83">
        <v>9</v>
      </c>
      <c r="E451" s="8"/>
      <c r="F451" s="10"/>
      <c r="G451" s="9"/>
    </row>
    <row r="452" spans="1:7" s="1" customFormat="1" ht="45">
      <c r="A452" s="7" t="s">
        <v>739</v>
      </c>
      <c r="B452" s="81" t="s">
        <v>371</v>
      </c>
      <c r="C452" s="82" t="s">
        <v>26</v>
      </c>
      <c r="D452" s="83">
        <v>8</v>
      </c>
      <c r="E452" s="8"/>
      <c r="F452" s="10"/>
      <c r="G452" s="9"/>
    </row>
    <row r="453" spans="1:7" s="1" customFormat="1" ht="123.75">
      <c r="A453" s="7" t="s">
        <v>740</v>
      </c>
      <c r="B453" s="81" t="s">
        <v>366</v>
      </c>
      <c r="C453" s="82" t="s">
        <v>26</v>
      </c>
      <c r="D453" s="83">
        <v>9</v>
      </c>
      <c r="E453" s="8"/>
      <c r="F453" s="10"/>
      <c r="G453" s="9"/>
    </row>
    <row r="454" spans="1:7" s="1" customFormat="1" ht="78.75">
      <c r="A454" s="7" t="s">
        <v>741</v>
      </c>
      <c r="B454" s="81" t="s">
        <v>370</v>
      </c>
      <c r="C454" s="82" t="s">
        <v>26</v>
      </c>
      <c r="D454" s="83">
        <v>13</v>
      </c>
      <c r="E454" s="8"/>
      <c r="F454" s="10"/>
      <c r="G454" s="9"/>
    </row>
    <row r="455" spans="1:7" s="1" customFormat="1" ht="123.75">
      <c r="A455" s="7" t="s">
        <v>742</v>
      </c>
      <c r="B455" s="81" t="s">
        <v>365</v>
      </c>
      <c r="C455" s="82" t="s">
        <v>26</v>
      </c>
      <c r="D455" s="83">
        <v>4</v>
      </c>
      <c r="E455" s="8"/>
      <c r="F455" s="10"/>
      <c r="G455" s="9"/>
    </row>
    <row r="456" spans="1:7" s="1" customFormat="1" ht="56.25">
      <c r="A456" s="7" t="s">
        <v>743</v>
      </c>
      <c r="B456" s="81" t="s">
        <v>372</v>
      </c>
      <c r="C456" s="82" t="s">
        <v>26</v>
      </c>
      <c r="D456" s="83">
        <v>4</v>
      </c>
      <c r="E456" s="8"/>
      <c r="F456" s="10"/>
      <c r="G456" s="9"/>
    </row>
    <row r="457" spans="1:7" s="1" customFormat="1" ht="33.75">
      <c r="A457" s="7" t="s">
        <v>744</v>
      </c>
      <c r="B457" s="81" t="s">
        <v>309</v>
      </c>
      <c r="C457" s="82" t="s">
        <v>26</v>
      </c>
      <c r="D457" s="83">
        <v>6</v>
      </c>
      <c r="E457" s="8"/>
      <c r="F457" s="10"/>
      <c r="G457" s="9"/>
    </row>
    <row r="458" spans="1:7" s="1" customFormat="1" ht="45">
      <c r="A458" s="7" t="s">
        <v>745</v>
      </c>
      <c r="B458" s="81" t="s">
        <v>310</v>
      </c>
      <c r="C458" s="82" t="s">
        <v>26</v>
      </c>
      <c r="D458" s="83">
        <v>31</v>
      </c>
      <c r="E458" s="8"/>
      <c r="F458" s="10"/>
      <c r="G458" s="9"/>
    </row>
    <row r="459" spans="1:7" s="1" customFormat="1" ht="45">
      <c r="A459" s="7" t="s">
        <v>746</v>
      </c>
      <c r="B459" s="81" t="s">
        <v>311</v>
      </c>
      <c r="C459" s="82" t="s">
        <v>24</v>
      </c>
      <c r="D459" s="83">
        <v>312.39999999999998</v>
      </c>
      <c r="E459" s="8"/>
      <c r="F459" s="10"/>
      <c r="G459" s="9"/>
    </row>
    <row r="460" spans="1:7" s="1" customFormat="1" ht="180">
      <c r="A460" s="7" t="s">
        <v>747</v>
      </c>
      <c r="B460" s="81" t="s">
        <v>375</v>
      </c>
      <c r="C460" s="82" t="s">
        <v>26</v>
      </c>
      <c r="D460" s="83">
        <v>1</v>
      </c>
      <c r="E460" s="8"/>
      <c r="F460" s="10"/>
      <c r="G460" s="9"/>
    </row>
    <row r="461" spans="1:7" s="1" customFormat="1" ht="270">
      <c r="A461" s="7" t="s">
        <v>748</v>
      </c>
      <c r="B461" s="81" t="s">
        <v>376</v>
      </c>
      <c r="C461" s="82" t="s">
        <v>26</v>
      </c>
      <c r="D461" s="83">
        <v>1</v>
      </c>
      <c r="E461" s="8"/>
      <c r="F461" s="10"/>
      <c r="G461" s="9"/>
    </row>
    <row r="462" spans="1:7" s="1" customFormat="1" ht="78.75">
      <c r="A462" s="7" t="s">
        <v>749</v>
      </c>
      <c r="B462" s="81" t="s">
        <v>312</v>
      </c>
      <c r="C462" s="82" t="s">
        <v>26</v>
      </c>
      <c r="D462" s="83">
        <v>2</v>
      </c>
      <c r="E462" s="8"/>
      <c r="F462" s="10"/>
      <c r="G462" s="9"/>
    </row>
    <row r="463" spans="1:7" s="1" customFormat="1" ht="33.75">
      <c r="A463" s="7" t="s">
        <v>750</v>
      </c>
      <c r="B463" s="81" t="s">
        <v>313</v>
      </c>
      <c r="C463" s="82" t="s">
        <v>26</v>
      </c>
      <c r="D463" s="83">
        <v>10</v>
      </c>
      <c r="E463" s="8"/>
      <c r="F463" s="10"/>
      <c r="G463" s="9"/>
    </row>
    <row r="464" spans="1:7" s="1" customFormat="1" ht="33.75">
      <c r="A464" s="7" t="s">
        <v>751</v>
      </c>
      <c r="B464" s="81" t="s">
        <v>374</v>
      </c>
      <c r="C464" s="82" t="s">
        <v>26</v>
      </c>
      <c r="D464" s="83">
        <v>24</v>
      </c>
      <c r="E464" s="8"/>
      <c r="F464" s="10"/>
      <c r="G464" s="9"/>
    </row>
    <row r="465" spans="1:31" s="1" customFormat="1" ht="33.75">
      <c r="A465" s="7" t="s">
        <v>752</v>
      </c>
      <c r="B465" s="81" t="s">
        <v>314</v>
      </c>
      <c r="C465" s="82" t="s">
        <v>26</v>
      </c>
      <c r="D465" s="83">
        <v>6</v>
      </c>
      <c r="E465" s="8"/>
      <c r="F465" s="10"/>
      <c r="G465" s="9"/>
    </row>
    <row r="466" spans="1:31" s="1" customFormat="1" ht="33.75">
      <c r="A466" s="7" t="s">
        <v>753</v>
      </c>
      <c r="B466" s="81" t="s">
        <v>315</v>
      </c>
      <c r="C466" s="82" t="s">
        <v>26</v>
      </c>
      <c r="D466" s="83">
        <v>17</v>
      </c>
      <c r="E466" s="8"/>
      <c r="F466" s="10"/>
      <c r="G466" s="9"/>
    </row>
    <row r="467" spans="1:31" s="1" customFormat="1" ht="56.25">
      <c r="A467" s="7" t="s">
        <v>754</v>
      </c>
      <c r="B467" s="81" t="s">
        <v>316</v>
      </c>
      <c r="C467" s="82" t="s">
        <v>26</v>
      </c>
      <c r="D467" s="83">
        <v>1</v>
      </c>
      <c r="E467" s="8"/>
      <c r="F467" s="10"/>
      <c r="G467" s="9"/>
    </row>
    <row r="468" spans="1:31" s="1" customFormat="1" ht="22.5">
      <c r="A468" s="7" t="s">
        <v>755</v>
      </c>
      <c r="B468" s="81" t="s">
        <v>317</v>
      </c>
      <c r="C468" s="82" t="s">
        <v>26</v>
      </c>
      <c r="D468" s="83">
        <v>28</v>
      </c>
      <c r="E468" s="8"/>
      <c r="F468" s="10"/>
      <c r="G468" s="9"/>
    </row>
    <row r="469" spans="1:31" s="1" customFormat="1" ht="22.5">
      <c r="A469" s="7" t="s">
        <v>756</v>
      </c>
      <c r="B469" s="81" t="s">
        <v>318</v>
      </c>
      <c r="C469" s="82" t="s">
        <v>26</v>
      </c>
      <c r="D469" s="83">
        <v>18</v>
      </c>
      <c r="E469" s="8"/>
      <c r="F469" s="10"/>
      <c r="G469" s="9"/>
    </row>
    <row r="470" spans="1:31" s="1" customFormat="1" ht="33.75">
      <c r="A470" s="7" t="s">
        <v>757</v>
      </c>
      <c r="B470" s="81" t="s">
        <v>319</v>
      </c>
      <c r="C470" s="82" t="s">
        <v>26</v>
      </c>
      <c r="D470" s="83">
        <v>10</v>
      </c>
      <c r="E470" s="8"/>
      <c r="F470" s="10"/>
      <c r="G470" s="9"/>
    </row>
    <row r="471" spans="1:31" s="1" customFormat="1" ht="33.75">
      <c r="A471" s="7" t="s">
        <v>758</v>
      </c>
      <c r="B471" s="81" t="s">
        <v>320</v>
      </c>
      <c r="C471" s="82" t="s">
        <v>321</v>
      </c>
      <c r="D471" s="83">
        <v>7</v>
      </c>
      <c r="E471" s="8"/>
      <c r="F471" s="10"/>
      <c r="G471" s="9"/>
    </row>
    <row r="472" spans="1:31" s="1" customFormat="1" ht="33.75">
      <c r="A472" s="7" t="s">
        <v>759</v>
      </c>
      <c r="B472" s="81" t="s">
        <v>322</v>
      </c>
      <c r="C472" s="82" t="s">
        <v>321</v>
      </c>
      <c r="D472" s="83">
        <v>10</v>
      </c>
      <c r="E472" s="8"/>
      <c r="F472" s="10"/>
      <c r="G472" s="9"/>
    </row>
    <row r="473" spans="1:31" s="1" customFormat="1" ht="33.75">
      <c r="A473" s="7" t="s">
        <v>760</v>
      </c>
      <c r="B473" s="81" t="s">
        <v>323</v>
      </c>
      <c r="C473" s="82" t="s">
        <v>24</v>
      </c>
      <c r="D473" s="83">
        <v>27.6</v>
      </c>
      <c r="E473" s="8"/>
      <c r="F473" s="10"/>
      <c r="G473" s="9"/>
    </row>
    <row r="474" spans="1:31" s="1" customFormat="1" ht="22.5">
      <c r="A474" s="7" t="s">
        <v>761</v>
      </c>
      <c r="B474" s="81" t="s">
        <v>324</v>
      </c>
      <c r="C474" s="82" t="s">
        <v>18</v>
      </c>
      <c r="D474" s="83">
        <v>0.09</v>
      </c>
      <c r="E474" s="8"/>
      <c r="F474" s="10"/>
      <c r="G474" s="9"/>
      <c r="I474" s="6"/>
      <c r="J474" s="6"/>
      <c r="K474" s="6"/>
      <c r="L474" s="6"/>
      <c r="M474" s="6"/>
      <c r="N474" s="6"/>
      <c r="O474" s="6"/>
      <c r="P474" s="6"/>
      <c r="Q474" s="6"/>
      <c r="R474" s="6"/>
      <c r="S474" s="6"/>
      <c r="T474" s="6"/>
      <c r="U474" s="6"/>
      <c r="V474" s="6"/>
      <c r="W474" s="6"/>
      <c r="X474" s="6"/>
      <c r="Y474" s="6"/>
      <c r="Z474" s="6"/>
      <c r="AA474" s="6"/>
      <c r="AB474" s="6"/>
      <c r="AC474" s="6"/>
      <c r="AD474" s="6"/>
      <c r="AE474" s="6"/>
    </row>
    <row r="475" spans="1:31" s="67" customFormat="1">
      <c r="A475" s="12" t="s">
        <v>364</v>
      </c>
      <c r="B475" s="13" t="s">
        <v>363</v>
      </c>
      <c r="C475" s="14"/>
      <c r="D475" s="15"/>
      <c r="E475" s="16"/>
      <c r="F475" s="17"/>
      <c r="G475" s="16">
        <f>ROUND(SUM(G476:G485),2)</f>
        <v>0</v>
      </c>
    </row>
    <row r="476" spans="1:31" s="84" customFormat="1" ht="33.75">
      <c r="A476" s="7" t="s">
        <v>762</v>
      </c>
      <c r="B476" s="81" t="s">
        <v>45</v>
      </c>
      <c r="C476" s="82" t="s">
        <v>17</v>
      </c>
      <c r="D476" s="83">
        <v>1.99</v>
      </c>
      <c r="E476" s="8"/>
      <c r="F476" s="10"/>
      <c r="G476" s="9"/>
    </row>
    <row r="477" spans="1:31" s="84" customFormat="1" ht="33.75">
      <c r="A477" s="7" t="s">
        <v>763</v>
      </c>
      <c r="B477" s="81" t="s">
        <v>362</v>
      </c>
      <c r="C477" s="82" t="s">
        <v>17</v>
      </c>
      <c r="D477" s="83">
        <v>0.2</v>
      </c>
      <c r="E477" s="8"/>
      <c r="F477" s="10"/>
      <c r="G477" s="9"/>
    </row>
    <row r="478" spans="1:31" s="84" customFormat="1" ht="33.75">
      <c r="A478" s="7" t="s">
        <v>764</v>
      </c>
      <c r="B478" s="81" t="s">
        <v>51</v>
      </c>
      <c r="C478" s="82" t="s">
        <v>29</v>
      </c>
      <c r="D478" s="83">
        <v>43.44</v>
      </c>
      <c r="E478" s="8"/>
      <c r="F478" s="10"/>
      <c r="G478" s="9"/>
    </row>
    <row r="479" spans="1:31" s="84" customFormat="1" ht="22.5">
      <c r="A479" s="7" t="s">
        <v>765</v>
      </c>
      <c r="B479" s="81" t="s">
        <v>76</v>
      </c>
      <c r="C479" s="82" t="s">
        <v>18</v>
      </c>
      <c r="D479" s="83">
        <v>0.26</v>
      </c>
      <c r="E479" s="8"/>
      <c r="F479" s="10"/>
      <c r="G479" s="9"/>
    </row>
    <row r="480" spans="1:31" s="84" customFormat="1" ht="56.25">
      <c r="A480" s="7" t="s">
        <v>766</v>
      </c>
      <c r="B480" s="81" t="s">
        <v>234</v>
      </c>
      <c r="C480" s="82" t="s">
        <v>17</v>
      </c>
      <c r="D480" s="83">
        <v>1.95</v>
      </c>
      <c r="E480" s="8"/>
      <c r="F480" s="10"/>
      <c r="G480" s="9"/>
    </row>
    <row r="481" spans="1:7" s="84" customFormat="1" ht="33.75">
      <c r="A481" s="7" t="s">
        <v>767</v>
      </c>
      <c r="B481" s="81" t="s">
        <v>361</v>
      </c>
      <c r="C481" s="82" t="s">
        <v>17</v>
      </c>
      <c r="D481" s="83">
        <v>4.8</v>
      </c>
      <c r="E481" s="8"/>
      <c r="F481" s="10"/>
      <c r="G481" s="9"/>
    </row>
    <row r="482" spans="1:7" s="84" customFormat="1" ht="33.75">
      <c r="A482" s="7" t="s">
        <v>768</v>
      </c>
      <c r="B482" s="81" t="s">
        <v>360</v>
      </c>
      <c r="C482" s="82" t="s">
        <v>24</v>
      </c>
      <c r="D482" s="83">
        <v>3.4</v>
      </c>
      <c r="E482" s="8"/>
      <c r="F482" s="10"/>
      <c r="G482" s="9"/>
    </row>
    <row r="483" spans="1:7" s="84" customFormat="1" ht="33.75">
      <c r="A483" s="7" t="s">
        <v>769</v>
      </c>
      <c r="B483" s="81" t="s">
        <v>59</v>
      </c>
      <c r="C483" s="82" t="s">
        <v>24</v>
      </c>
      <c r="D483" s="83">
        <v>6.8</v>
      </c>
      <c r="E483" s="8"/>
      <c r="F483" s="10"/>
      <c r="G483" s="9"/>
    </row>
    <row r="484" spans="1:7" s="84" customFormat="1" ht="33.75">
      <c r="A484" s="7" t="s">
        <v>770</v>
      </c>
      <c r="B484" s="81" t="s">
        <v>359</v>
      </c>
      <c r="C484" s="82" t="s">
        <v>17</v>
      </c>
      <c r="D484" s="83">
        <v>4.8</v>
      </c>
      <c r="E484" s="8"/>
      <c r="F484" s="10"/>
      <c r="G484" s="9"/>
    </row>
    <row r="485" spans="1:7" s="84" customFormat="1" ht="45">
      <c r="A485" s="7" t="s">
        <v>771</v>
      </c>
      <c r="B485" s="81" t="s">
        <v>358</v>
      </c>
      <c r="C485" s="82" t="s">
        <v>29</v>
      </c>
      <c r="D485" s="83">
        <v>49.05</v>
      </c>
      <c r="E485" s="8"/>
      <c r="F485" s="10"/>
      <c r="G485" s="9"/>
    </row>
    <row r="486" spans="1:7">
      <c r="A486" s="2" t="s">
        <v>325</v>
      </c>
      <c r="B486" s="11" t="s">
        <v>27</v>
      </c>
      <c r="C486" s="3"/>
      <c r="D486" s="4"/>
      <c r="E486" s="4"/>
      <c r="F486" s="4"/>
      <c r="G486" s="5">
        <f>ROUND(SUM(G487),2)</f>
        <v>0</v>
      </c>
    </row>
    <row r="487" spans="1:7" s="1" customFormat="1" ht="22.5">
      <c r="A487" s="7" t="s">
        <v>772</v>
      </c>
      <c r="B487" s="81" t="s">
        <v>28</v>
      </c>
      <c r="C487" s="82" t="s">
        <v>17</v>
      </c>
      <c r="D487" s="83">
        <v>1754.36</v>
      </c>
      <c r="E487" s="8"/>
      <c r="F487" s="19"/>
      <c r="G487" s="9"/>
    </row>
    <row r="488" spans="1:7" s="1" customFormat="1">
      <c r="A488" s="22" t="s">
        <v>328</v>
      </c>
      <c r="B488" s="23" t="s">
        <v>329</v>
      </c>
      <c r="C488" s="24"/>
      <c r="D488" s="25"/>
      <c r="E488" s="25"/>
      <c r="F488" s="25"/>
      <c r="G488" s="26">
        <f>+ROUND(SUM(G489),2)</f>
        <v>0</v>
      </c>
    </row>
    <row r="489" spans="1:7">
      <c r="A489" s="2" t="s">
        <v>340</v>
      </c>
      <c r="B489" s="11" t="s">
        <v>353</v>
      </c>
      <c r="C489" s="3"/>
      <c r="D489" s="4"/>
      <c r="E489" s="4"/>
      <c r="F489" s="4"/>
      <c r="G489" s="5">
        <f>ROUND(SUM(G490,G501),2)</f>
        <v>0</v>
      </c>
    </row>
    <row r="490" spans="1:7" s="1" customFormat="1">
      <c r="A490" s="12" t="s">
        <v>341</v>
      </c>
      <c r="B490" s="13" t="s">
        <v>330</v>
      </c>
      <c r="C490" s="14"/>
      <c r="D490" s="15"/>
      <c r="E490" s="18"/>
      <c r="F490" s="17"/>
      <c r="G490" s="18">
        <f>ROUND(SUM(G491:G500),2)</f>
        <v>0</v>
      </c>
    </row>
    <row r="491" spans="1:7" s="1" customFormat="1" ht="48.75" customHeight="1">
      <c r="A491" s="7" t="s">
        <v>773</v>
      </c>
      <c r="B491" s="81" t="s">
        <v>103</v>
      </c>
      <c r="C491" s="82" t="s">
        <v>29</v>
      </c>
      <c r="D491" s="83">
        <v>6573.82</v>
      </c>
      <c r="E491" s="8"/>
      <c r="F491" s="10"/>
      <c r="G491" s="9"/>
    </row>
    <row r="492" spans="1:7" s="1" customFormat="1" ht="56.25">
      <c r="A492" s="7" t="s">
        <v>774</v>
      </c>
      <c r="B492" s="81" t="s">
        <v>331</v>
      </c>
      <c r="C492" s="82" t="s">
        <v>29</v>
      </c>
      <c r="D492" s="83">
        <v>1383.58</v>
      </c>
      <c r="E492" s="8"/>
      <c r="F492" s="10"/>
      <c r="G492" s="9"/>
    </row>
    <row r="493" spans="1:7" s="1" customFormat="1" ht="33.75">
      <c r="A493" s="7" t="s">
        <v>775</v>
      </c>
      <c r="B493" s="81" t="s">
        <v>332</v>
      </c>
      <c r="C493" s="82" t="s">
        <v>29</v>
      </c>
      <c r="D493" s="83">
        <v>221.13</v>
      </c>
      <c r="E493" s="8"/>
      <c r="F493" s="10"/>
      <c r="G493" s="9"/>
    </row>
    <row r="494" spans="1:7" s="1" customFormat="1" ht="33.75">
      <c r="A494" s="7" t="s">
        <v>776</v>
      </c>
      <c r="B494" s="81" t="s">
        <v>333</v>
      </c>
      <c r="C494" s="82" t="s">
        <v>26</v>
      </c>
      <c r="D494" s="83">
        <v>144</v>
      </c>
      <c r="E494" s="8"/>
      <c r="F494" s="10"/>
      <c r="G494" s="9"/>
    </row>
    <row r="495" spans="1:7" s="1" customFormat="1" ht="67.5">
      <c r="A495" s="7" t="s">
        <v>777</v>
      </c>
      <c r="B495" s="81" t="s">
        <v>334</v>
      </c>
      <c r="C495" s="82" t="s">
        <v>17</v>
      </c>
      <c r="D495" s="83">
        <v>250</v>
      </c>
      <c r="E495" s="8"/>
      <c r="F495" s="10"/>
      <c r="G495" s="9"/>
    </row>
    <row r="496" spans="1:7" s="1" customFormat="1" ht="33.75">
      <c r="A496" s="7" t="s">
        <v>778</v>
      </c>
      <c r="B496" s="81" t="s">
        <v>335</v>
      </c>
      <c r="C496" s="82" t="s">
        <v>24</v>
      </c>
      <c r="D496" s="83">
        <v>48</v>
      </c>
      <c r="E496" s="8"/>
      <c r="F496" s="10"/>
      <c r="G496" s="9"/>
    </row>
    <row r="497" spans="1:7" s="1" customFormat="1" ht="45">
      <c r="A497" s="7" t="s">
        <v>779</v>
      </c>
      <c r="B497" s="81" t="s">
        <v>336</v>
      </c>
      <c r="C497" s="82" t="s">
        <v>17</v>
      </c>
      <c r="D497" s="83">
        <v>17.28</v>
      </c>
      <c r="E497" s="8"/>
      <c r="F497" s="10"/>
      <c r="G497" s="9"/>
    </row>
    <row r="498" spans="1:7" s="1" customFormat="1" ht="45">
      <c r="A498" s="7" t="s">
        <v>780</v>
      </c>
      <c r="B498" s="81" t="s">
        <v>337</v>
      </c>
      <c r="C498" s="82" t="s">
        <v>29</v>
      </c>
      <c r="D498" s="83">
        <v>997.6</v>
      </c>
      <c r="E498" s="8"/>
      <c r="F498" s="10"/>
      <c r="G498" s="9"/>
    </row>
    <row r="499" spans="1:7" s="1" customFormat="1" ht="33.75">
      <c r="A499" s="7" t="s">
        <v>781</v>
      </c>
      <c r="B499" s="81" t="s">
        <v>41</v>
      </c>
      <c r="C499" s="82" t="s">
        <v>29</v>
      </c>
      <c r="D499" s="83">
        <v>9176.1299999999992</v>
      </c>
      <c r="E499" s="8"/>
      <c r="F499" s="10"/>
      <c r="G499" s="9"/>
    </row>
    <row r="500" spans="1:7" s="1" customFormat="1" ht="22.5">
      <c r="A500" s="7" t="s">
        <v>782</v>
      </c>
      <c r="B500" s="81" t="s">
        <v>285</v>
      </c>
      <c r="C500" s="82" t="s">
        <v>18</v>
      </c>
      <c r="D500" s="83">
        <v>0.14000000000000001</v>
      </c>
      <c r="E500" s="8"/>
      <c r="F500" s="10"/>
      <c r="G500" s="9"/>
    </row>
    <row r="501" spans="1:7" s="1" customFormat="1">
      <c r="A501" s="12" t="s">
        <v>354</v>
      </c>
      <c r="B501" s="13" t="s">
        <v>338</v>
      </c>
      <c r="C501" s="14"/>
      <c r="D501" s="15"/>
      <c r="E501" s="18"/>
      <c r="F501" s="17"/>
      <c r="G501" s="18">
        <f>ROUND(SUM(G502:G503),2)</f>
        <v>0</v>
      </c>
    </row>
    <row r="502" spans="1:7" s="1" customFormat="1" ht="45">
      <c r="A502" s="7" t="s">
        <v>783</v>
      </c>
      <c r="B502" s="81" t="s">
        <v>339</v>
      </c>
      <c r="C502" s="82" t="s">
        <v>29</v>
      </c>
      <c r="D502" s="83">
        <v>1643.27</v>
      </c>
      <c r="E502" s="8"/>
      <c r="F502" s="10"/>
      <c r="G502" s="9"/>
    </row>
    <row r="503" spans="1:7" s="1" customFormat="1" ht="33.75">
      <c r="A503" s="7" t="s">
        <v>784</v>
      </c>
      <c r="B503" s="81" t="s">
        <v>41</v>
      </c>
      <c r="C503" s="82" t="s">
        <v>29</v>
      </c>
      <c r="D503" s="83">
        <v>1643.27</v>
      </c>
      <c r="E503" s="8"/>
      <c r="F503" s="10"/>
      <c r="G503" s="9"/>
    </row>
    <row r="504" spans="1:7" s="27" customFormat="1">
      <c r="A504" s="35"/>
      <c r="B504" s="64"/>
      <c r="C504" s="32"/>
      <c r="D504" s="33"/>
      <c r="E504" s="29"/>
      <c r="F504" s="29"/>
      <c r="G504" s="65"/>
    </row>
    <row r="505" spans="1:7" s="27" customFormat="1">
      <c r="A505" s="35"/>
      <c r="B505" s="64"/>
      <c r="C505" s="32"/>
      <c r="D505" s="33"/>
      <c r="E505" s="29"/>
      <c r="F505" s="29"/>
      <c r="G505" s="65"/>
    </row>
    <row r="506" spans="1:7" s="27" customFormat="1">
      <c r="A506" s="35"/>
      <c r="B506" s="64"/>
      <c r="C506" s="32"/>
      <c r="D506" s="33"/>
      <c r="E506" s="29"/>
      <c r="F506" s="29"/>
      <c r="G506" s="65"/>
    </row>
    <row r="507" spans="1:7">
      <c r="A507" s="2"/>
      <c r="B507" s="11" t="s">
        <v>785</v>
      </c>
      <c r="C507" s="3"/>
      <c r="D507" s="4"/>
      <c r="E507" s="4"/>
      <c r="F507" s="4"/>
      <c r="G507" s="5"/>
    </row>
    <row r="508" spans="1:7" s="27" customFormat="1" ht="56.25">
      <c r="A508" s="35"/>
      <c r="B508" s="123" t="str">
        <f>+B5</f>
        <v>Estructura con lonaria, rehabilitación de cancha de usos múltiples, patio cívico en el Preescolar José Rolón Alcaraz, clave 14DJN2172P, renovación del parque barrial adjunto (Afuera), cubierta en zona de gradas del parque la Mujer, incluyen: accesibilidad universal, banquetas, cruces peatonales y obras complementarias, San Francisco Tesistán, Municipio de Zapopan, Jalisco</v>
      </c>
      <c r="C508" s="32"/>
      <c r="D508" s="33"/>
      <c r="E508" s="29"/>
      <c r="F508" s="29"/>
      <c r="G508" s="65"/>
    </row>
    <row r="509" spans="1:7" s="27" customFormat="1">
      <c r="A509" s="35">
        <f>A9</f>
        <v>0</v>
      </c>
      <c r="B509" s="64">
        <f>B9</f>
        <v>0</v>
      </c>
      <c r="C509" s="32"/>
      <c r="D509" s="33"/>
      <c r="E509" s="29"/>
      <c r="F509" s="29"/>
      <c r="G509" s="65"/>
    </row>
    <row r="510" spans="1:7" s="27" customFormat="1">
      <c r="A510" s="35">
        <f>A10</f>
        <v>0</v>
      </c>
      <c r="B510" s="64">
        <f>B10</f>
        <v>0</v>
      </c>
      <c r="C510" s="32"/>
      <c r="D510" s="33"/>
      <c r="E510" s="29"/>
      <c r="F510" s="29"/>
      <c r="G510" s="65">
        <f>G10</f>
        <v>0</v>
      </c>
    </row>
    <row r="511" spans="1:7">
      <c r="A511" s="2" t="str">
        <f>A16</f>
        <v>A</v>
      </c>
      <c r="B511" s="11" t="str">
        <f>B16</f>
        <v>PREESCOLAR JOSÉ ROLÓN ALCARAZ</v>
      </c>
      <c r="C511" s="3"/>
      <c r="D511" s="4"/>
      <c r="E511" s="4"/>
      <c r="F511" s="4"/>
      <c r="G511" s="125">
        <f>ROUND(SUM(G512:G513,G517,G526,G530,G535,G545,G541,G551,G555,G558),2)</f>
        <v>0</v>
      </c>
    </row>
    <row r="512" spans="1:7" s="27" customFormat="1">
      <c r="A512" s="69" t="str">
        <f>+A17</f>
        <v>A1</v>
      </c>
      <c r="B512" s="74" t="str">
        <f>+B17</f>
        <v>PREELIMINARES</v>
      </c>
      <c r="C512" s="32"/>
      <c r="D512" s="33"/>
      <c r="E512" s="29"/>
      <c r="F512" s="29"/>
      <c r="G512" s="126">
        <f>+G17</f>
        <v>0</v>
      </c>
    </row>
    <row r="513" spans="1:7" s="27" customFormat="1">
      <c r="A513" s="69" t="str">
        <f>+A32</f>
        <v>A2</v>
      </c>
      <c r="B513" s="74" t="str">
        <f>+B32</f>
        <v>CRUCEROS SEGUROS Y BANQUETAS</v>
      </c>
      <c r="C513" s="32"/>
      <c r="D513" s="33"/>
      <c r="E513" s="29"/>
      <c r="F513" s="29"/>
      <c r="G513" s="126">
        <f>+G32</f>
        <v>0</v>
      </c>
    </row>
    <row r="514" spans="1:7" s="27" customFormat="1">
      <c r="A514" s="70" t="str">
        <f>A33</f>
        <v>A2.1</v>
      </c>
      <c r="B514" s="75" t="str">
        <f>B33</f>
        <v>EXCAVACIONES Y RELLENOS</v>
      </c>
      <c r="C514" s="32"/>
      <c r="D514" s="33"/>
      <c r="E514" s="29"/>
      <c r="F514" s="29"/>
      <c r="G514" s="127">
        <f>G33</f>
        <v>0</v>
      </c>
    </row>
    <row r="515" spans="1:7" s="27" customFormat="1">
      <c r="A515" s="70" t="str">
        <f>A41</f>
        <v>A2.2</v>
      </c>
      <c r="B515" s="75" t="str">
        <f>B41</f>
        <v>CRUCEROS SEGUROS</v>
      </c>
      <c r="C515" s="32"/>
      <c r="D515" s="33"/>
      <c r="E515" s="29"/>
      <c r="F515" s="29"/>
      <c r="G515" s="127">
        <f>G41</f>
        <v>0</v>
      </c>
    </row>
    <row r="516" spans="1:7" s="27" customFormat="1">
      <c r="A516" s="70" t="str">
        <f>A56</f>
        <v>A2.3</v>
      </c>
      <c r="B516" s="75" t="str">
        <f>B56</f>
        <v>SEÑALAMIENTO VERTICAL</v>
      </c>
      <c r="C516" s="32"/>
      <c r="D516" s="33"/>
      <c r="E516" s="29"/>
      <c r="F516" s="29"/>
      <c r="G516" s="127">
        <f>G56</f>
        <v>0</v>
      </c>
    </row>
    <row r="517" spans="1:7" s="27" customFormat="1">
      <c r="A517" s="69" t="str">
        <f>A59</f>
        <v>A3</v>
      </c>
      <c r="B517" s="74" t="str">
        <f>B59</f>
        <v>REHABILITACIÓN DE INGRESO DE ALUMNADO</v>
      </c>
      <c r="C517" s="32"/>
      <c r="D517" s="33"/>
      <c r="E517" s="29"/>
      <c r="F517" s="29"/>
      <c r="G517" s="126">
        <f>G59</f>
        <v>0</v>
      </c>
    </row>
    <row r="518" spans="1:7" s="27" customFormat="1">
      <c r="A518" s="30" t="str">
        <f>A60</f>
        <v>A3.1</v>
      </c>
      <c r="B518" s="31" t="str">
        <f>B60</f>
        <v>EXCAVACIONES Y RELLENOS</v>
      </c>
      <c r="C518" s="32"/>
      <c r="D518" s="33"/>
      <c r="E518" s="29"/>
      <c r="F518" s="29"/>
      <c r="G518" s="127">
        <f>G60</f>
        <v>0</v>
      </c>
    </row>
    <row r="519" spans="1:7" s="27" customFormat="1">
      <c r="A519" s="30" t="str">
        <f>A67</f>
        <v>A3.2</v>
      </c>
      <c r="B519" s="31" t="str">
        <f>B67</f>
        <v>CIMENTACIÓN</v>
      </c>
      <c r="C519" s="32"/>
      <c r="D519" s="33"/>
      <c r="E519" s="29"/>
      <c r="F519" s="29"/>
      <c r="G519" s="127">
        <f>G67</f>
        <v>0</v>
      </c>
    </row>
    <row r="520" spans="1:7" s="27" customFormat="1" ht="13.5" customHeight="1">
      <c r="A520" s="30" t="str">
        <f>A72</f>
        <v>A3.3</v>
      </c>
      <c r="B520" s="31" t="str">
        <f>B72</f>
        <v>MURO DE INGRESO</v>
      </c>
      <c r="C520" s="32"/>
      <c r="D520" s="33"/>
      <c r="E520" s="29"/>
      <c r="F520" s="29"/>
      <c r="G520" s="127">
        <f>G72</f>
        <v>0</v>
      </c>
    </row>
    <row r="521" spans="1:7" s="27" customFormat="1">
      <c r="A521" s="30" t="str">
        <f>+A76</f>
        <v>A3.4</v>
      </c>
      <c r="B521" s="31" t="str">
        <f>+B76</f>
        <v>PISOS DE CONCRETO</v>
      </c>
      <c r="C521" s="32"/>
      <c r="D521" s="33"/>
      <c r="E521" s="29"/>
      <c r="F521" s="29"/>
      <c r="G521" s="127">
        <f>+G76</f>
        <v>0</v>
      </c>
    </row>
    <row r="522" spans="1:7" s="27" customFormat="1" ht="13.5" customHeight="1">
      <c r="A522" s="30" t="str">
        <f>A80</f>
        <v>A3.5</v>
      </c>
      <c r="B522" s="31" t="str">
        <f>B80</f>
        <v>PORTÓN DE INGRESO</v>
      </c>
      <c r="C522" s="32"/>
      <c r="D522" s="33"/>
      <c r="E522" s="29"/>
      <c r="F522" s="29"/>
      <c r="G522" s="127">
        <f>G80</f>
        <v>0</v>
      </c>
    </row>
    <row r="523" spans="1:7" s="27" customFormat="1" ht="13.5" customHeight="1">
      <c r="A523" s="30" t="str">
        <f>+A89</f>
        <v>A3.6</v>
      </c>
      <c r="B523" s="31" t="str">
        <f>+B89</f>
        <v>CUBIERTA METÁLICA PERGOLADA</v>
      </c>
      <c r="C523" s="32"/>
      <c r="D523" s="33"/>
      <c r="E523" s="29"/>
      <c r="F523" s="29"/>
      <c r="G523" s="127">
        <f>+G89</f>
        <v>0</v>
      </c>
    </row>
    <row r="524" spans="1:7" s="27" customFormat="1" ht="13.5" customHeight="1">
      <c r="A524" s="30" t="str">
        <f>A92</f>
        <v>A3.7</v>
      </c>
      <c r="B524" s="31" t="str">
        <f>B92</f>
        <v>PLACA CONMEMORATIVA</v>
      </c>
      <c r="C524" s="32"/>
      <c r="D524" s="33"/>
      <c r="E524" s="29"/>
      <c r="F524" s="29"/>
      <c r="G524" s="127">
        <f>G92</f>
        <v>0</v>
      </c>
    </row>
    <row r="525" spans="1:7" s="27" customFormat="1" ht="13.5" customHeight="1">
      <c r="A525" s="30" t="str">
        <f>A95</f>
        <v>A3.8</v>
      </c>
      <c r="B525" s="31" t="str">
        <f>B95</f>
        <v>BARRERAS DE SEGURIDAD</v>
      </c>
      <c r="C525" s="32"/>
      <c r="D525" s="33"/>
      <c r="E525" s="29"/>
      <c r="F525" s="29"/>
      <c r="G525" s="127">
        <f>G95</f>
        <v>0</v>
      </c>
    </row>
    <row r="526" spans="1:7" s="27" customFormat="1">
      <c r="A526" s="73" t="str">
        <f>+A97</f>
        <v>A4</v>
      </c>
      <c r="B526" s="76" t="str">
        <f>+B97</f>
        <v>PATIO CÍVICO</v>
      </c>
      <c r="C526" s="32"/>
      <c r="D526" s="33"/>
      <c r="E526" s="29"/>
      <c r="F526" s="29"/>
      <c r="G526" s="126">
        <f>+G97</f>
        <v>0</v>
      </c>
    </row>
    <row r="527" spans="1:7" s="27" customFormat="1">
      <c r="A527" s="30" t="str">
        <f>+A98</f>
        <v>A4.1</v>
      </c>
      <c r="B527" s="31" t="str">
        <f>+B98</f>
        <v>EXCAVACIONES Y RELLENOS</v>
      </c>
      <c r="C527" s="32"/>
      <c r="D527" s="33"/>
      <c r="E527" s="29"/>
      <c r="F527" s="29"/>
      <c r="G527" s="127">
        <f>+G98</f>
        <v>0</v>
      </c>
    </row>
    <row r="528" spans="1:7" s="27" customFormat="1">
      <c r="A528" s="30" t="str">
        <f>+A104</f>
        <v>A4.2</v>
      </c>
      <c r="B528" s="31" t="str">
        <f>+B104</f>
        <v>LOSA DE CONCRETO Y ALBAÑILERÍAS</v>
      </c>
      <c r="C528" s="32"/>
      <c r="D528" s="33"/>
      <c r="E528" s="29"/>
      <c r="F528" s="29"/>
      <c r="G528" s="127">
        <f>+G104</f>
        <v>0</v>
      </c>
    </row>
    <row r="529" spans="1:7" s="27" customFormat="1">
      <c r="A529" s="30" t="str">
        <f>+A109</f>
        <v>A4.3</v>
      </c>
      <c r="B529" s="31" t="str">
        <f>+B109</f>
        <v>BALIZAMIENTO</v>
      </c>
      <c r="C529" s="32"/>
      <c r="D529" s="33"/>
      <c r="E529" s="29"/>
      <c r="F529" s="29"/>
      <c r="G529" s="127">
        <f>+G109</f>
        <v>0</v>
      </c>
    </row>
    <row r="530" spans="1:7" s="27" customFormat="1">
      <c r="A530" s="28" t="str">
        <f>A111</f>
        <v>A5</v>
      </c>
      <c r="B530" s="76" t="str">
        <f>B111</f>
        <v>RAMPAS DE ACCESO UNIVERSAL Y ANDADORES</v>
      </c>
      <c r="C530" s="32"/>
      <c r="D530" s="33"/>
      <c r="E530" s="29"/>
      <c r="F530" s="29"/>
      <c r="G530" s="126">
        <f>G111</f>
        <v>0</v>
      </c>
    </row>
    <row r="531" spans="1:7" s="27" customFormat="1">
      <c r="A531" s="30" t="str">
        <f>A112</f>
        <v>A5.1</v>
      </c>
      <c r="B531" s="31" t="str">
        <f>B112</f>
        <v>EXCAVACIONES Y RELLENOS</v>
      </c>
      <c r="C531" s="32"/>
      <c r="D531" s="33"/>
      <c r="E531" s="29"/>
      <c r="F531" s="29"/>
      <c r="G531" s="127">
        <f>G112</f>
        <v>0</v>
      </c>
    </row>
    <row r="532" spans="1:7" s="27" customFormat="1">
      <c r="A532" s="30" t="str">
        <f>A118</f>
        <v>A5.2</v>
      </c>
      <c r="B532" s="31" t="str">
        <f>B118</f>
        <v>MUROS DE CONTENCIÓN PARA RAMPAS DE ACCESO UNIVERSAL</v>
      </c>
      <c r="C532" s="32"/>
      <c r="D532" s="33"/>
      <c r="E532" s="29"/>
      <c r="F532" s="29"/>
      <c r="G532" s="127">
        <f>G118</f>
        <v>0</v>
      </c>
    </row>
    <row r="533" spans="1:7" s="27" customFormat="1">
      <c r="A533" s="30" t="str">
        <f>A128</f>
        <v>A5.3</v>
      </c>
      <c r="B533" s="31" t="str">
        <f>B128</f>
        <v>PISOS DE CONCRETO</v>
      </c>
      <c r="C533" s="32"/>
      <c r="D533" s="33"/>
      <c r="E533" s="29"/>
      <c r="F533" s="29"/>
      <c r="G533" s="127">
        <f>G128</f>
        <v>0</v>
      </c>
    </row>
    <row r="534" spans="1:7" s="27" customFormat="1">
      <c r="A534" s="30" t="str">
        <f>A135</f>
        <v>A5.4</v>
      </c>
      <c r="B534" s="31" t="str">
        <f>B135</f>
        <v>BARANDALES</v>
      </c>
      <c r="C534" s="32"/>
      <c r="D534" s="33"/>
      <c r="E534" s="29"/>
      <c r="F534" s="29"/>
      <c r="G534" s="127">
        <f>G135</f>
        <v>0</v>
      </c>
    </row>
    <row r="535" spans="1:7" s="27" customFormat="1">
      <c r="A535" s="73" t="str">
        <f>+A137</f>
        <v>A6</v>
      </c>
      <c r="B535" s="76" t="str">
        <f>+B137</f>
        <v>CERCADO PERIMETRAL</v>
      </c>
      <c r="C535" s="32"/>
      <c r="D535" s="33"/>
      <c r="E535" s="29"/>
      <c r="F535" s="29"/>
      <c r="G535" s="126">
        <f>+G137</f>
        <v>0</v>
      </c>
    </row>
    <row r="536" spans="1:7" s="27" customFormat="1">
      <c r="A536" s="30" t="str">
        <f>+A138</f>
        <v>A6.1</v>
      </c>
      <c r="B536" s="31" t="str">
        <f>+B138</f>
        <v>EXCAVACIONES Y RELLENOS</v>
      </c>
      <c r="C536" s="32"/>
      <c r="D536" s="33"/>
      <c r="E536" s="29"/>
      <c r="F536" s="29"/>
      <c r="G536" s="127">
        <f>+G138</f>
        <v>0</v>
      </c>
    </row>
    <row r="537" spans="1:7" s="27" customFormat="1">
      <c r="A537" s="30" t="str">
        <f>+A144</f>
        <v>A6.2</v>
      </c>
      <c r="B537" s="31" t="str">
        <f>+B144</f>
        <v>CIMENTACIÓN</v>
      </c>
      <c r="C537" s="32"/>
      <c r="D537" s="33"/>
      <c r="E537" s="29"/>
      <c r="F537" s="29"/>
      <c r="G537" s="127">
        <f>+G144</f>
        <v>0</v>
      </c>
    </row>
    <row r="538" spans="1:7" s="27" customFormat="1">
      <c r="A538" s="30" t="str">
        <f>+A150</f>
        <v>A6.3</v>
      </c>
      <c r="B538" s="31" t="str">
        <f>+B150</f>
        <v>MURO</v>
      </c>
      <c r="C538" s="32"/>
      <c r="D538" s="33"/>
      <c r="E538" s="29"/>
      <c r="F538" s="29"/>
      <c r="G538" s="127">
        <f>+G150</f>
        <v>0</v>
      </c>
    </row>
    <row r="539" spans="1:7" s="27" customFormat="1">
      <c r="A539" s="30" t="str">
        <f>+A162</f>
        <v>A6.4</v>
      </c>
      <c r="B539" s="31" t="str">
        <f>+B162</f>
        <v>PORTÓN DE INGRESO VEHÍCULAR</v>
      </c>
      <c r="C539" s="32"/>
      <c r="D539" s="33"/>
      <c r="E539" s="29"/>
      <c r="F539" s="29"/>
      <c r="G539" s="127">
        <f>+G162</f>
        <v>0</v>
      </c>
    </row>
    <row r="540" spans="1:7" s="27" customFormat="1">
      <c r="A540" s="30" t="str">
        <f>+A171</f>
        <v>A6.5</v>
      </c>
      <c r="B540" s="31" t="str">
        <f>+B171</f>
        <v>HERRERÍA PERIMETRAL</v>
      </c>
      <c r="C540" s="32"/>
      <c r="D540" s="33"/>
      <c r="E540" s="29"/>
      <c r="F540" s="29"/>
      <c r="G540" s="127">
        <f>+G171</f>
        <v>0</v>
      </c>
    </row>
    <row r="541" spans="1:7" s="27" customFormat="1">
      <c r="A541" s="73" t="str">
        <f>+A174</f>
        <v>A7</v>
      </c>
      <c r="B541" s="76" t="str">
        <f>+B174</f>
        <v>ASTA BANDERA</v>
      </c>
      <c r="C541" s="32"/>
      <c r="D541" s="33"/>
      <c r="E541" s="29"/>
      <c r="F541" s="29"/>
      <c r="G541" s="126">
        <f>+G174</f>
        <v>0</v>
      </c>
    </row>
    <row r="542" spans="1:7" s="27" customFormat="1">
      <c r="A542" s="30" t="str">
        <f>+A175</f>
        <v>A7.1</v>
      </c>
      <c r="B542" s="31" t="str">
        <f>+B175</f>
        <v>EXCAVACIONES Y RELLENOS</v>
      </c>
      <c r="C542" s="32"/>
      <c r="D542" s="33"/>
      <c r="E542" s="29"/>
      <c r="F542" s="29"/>
      <c r="G542" s="127">
        <f>+G175</f>
        <v>0</v>
      </c>
    </row>
    <row r="543" spans="1:7" s="27" customFormat="1">
      <c r="A543" s="30" t="str">
        <f>+A181</f>
        <v>A7.2</v>
      </c>
      <c r="B543" s="31" t="str">
        <f>+B181</f>
        <v>ALBAÑILERÍA</v>
      </c>
      <c r="C543" s="32"/>
      <c r="D543" s="33"/>
      <c r="E543" s="29"/>
      <c r="F543" s="29"/>
      <c r="G543" s="127">
        <f>+G181</f>
        <v>0</v>
      </c>
    </row>
    <row r="544" spans="1:7" s="27" customFormat="1">
      <c r="A544" s="30" t="str">
        <f>+A192</f>
        <v>A7.3</v>
      </c>
      <c r="B544" s="31" t="str">
        <f>+B192</f>
        <v>ASTA BANDERA</v>
      </c>
      <c r="C544" s="32"/>
      <c r="D544" s="33"/>
      <c r="E544" s="29"/>
      <c r="F544" s="29"/>
      <c r="G544" s="127">
        <f>+G192</f>
        <v>0</v>
      </c>
    </row>
    <row r="545" spans="1:7" s="27" customFormat="1" ht="13.5" customHeight="1">
      <c r="A545" s="28" t="str">
        <f>A195</f>
        <v>A8</v>
      </c>
      <c r="B545" s="76" t="str">
        <f>B195</f>
        <v>CANCHA DE USOS MÚLTIPLES</v>
      </c>
      <c r="C545" s="32"/>
      <c r="D545" s="33"/>
      <c r="E545" s="29"/>
      <c r="F545" s="29"/>
      <c r="G545" s="126">
        <f>G195</f>
        <v>0</v>
      </c>
    </row>
    <row r="546" spans="1:7" s="27" customFormat="1">
      <c r="A546" s="30" t="str">
        <f>+A196</f>
        <v>A8.1</v>
      </c>
      <c r="B546" s="31" t="str">
        <f>B196</f>
        <v>EXCAVACIONES Y RELLENOS</v>
      </c>
      <c r="C546" s="32"/>
      <c r="D546" s="33"/>
      <c r="E546" s="29"/>
      <c r="F546" s="29"/>
      <c r="G546" s="127">
        <f>G196</f>
        <v>0</v>
      </c>
    </row>
    <row r="547" spans="1:7" s="27" customFormat="1">
      <c r="A547" s="30" t="str">
        <f>+A202</f>
        <v>A8.2</v>
      </c>
      <c r="B547" s="31" t="str">
        <f>B202</f>
        <v>LOSA DE CONCRETO Y ALBAÑILERÍAS</v>
      </c>
      <c r="C547" s="32"/>
      <c r="D547" s="33"/>
      <c r="E547" s="29"/>
      <c r="F547" s="29"/>
      <c r="G547" s="127">
        <f>G202</f>
        <v>0</v>
      </c>
    </row>
    <row r="548" spans="1:7" s="27" customFormat="1">
      <c r="A548" s="30" t="str">
        <f>+A207</f>
        <v>A8.3</v>
      </c>
      <c r="B548" s="31" t="str">
        <f>B207</f>
        <v>CANCHA DE USOS MÚLTIPLES</v>
      </c>
      <c r="C548" s="32"/>
      <c r="D548" s="33"/>
      <c r="E548" s="29"/>
      <c r="F548" s="29"/>
      <c r="G548" s="127">
        <f>G207</f>
        <v>0</v>
      </c>
    </row>
    <row r="549" spans="1:7" s="27" customFormat="1">
      <c r="A549" s="30" t="str">
        <f>+A213</f>
        <v>A8.4</v>
      </c>
      <c r="B549" s="31" t="str">
        <f>+B213</f>
        <v>MOBILIARIO</v>
      </c>
      <c r="C549" s="32"/>
      <c r="D549" s="33"/>
      <c r="E549" s="29"/>
      <c r="F549" s="29"/>
      <c r="G549" s="127">
        <f>+G213</f>
        <v>0</v>
      </c>
    </row>
    <row r="550" spans="1:7" s="27" customFormat="1">
      <c r="A550" s="30" t="str">
        <f>+A217</f>
        <v>A8.5</v>
      </c>
      <c r="B550" s="31" t="str">
        <f>+B217</f>
        <v>ÁREAS VERDES</v>
      </c>
      <c r="C550" s="32"/>
      <c r="D550" s="33"/>
      <c r="E550" s="29"/>
      <c r="F550" s="29"/>
      <c r="G550" s="127">
        <f>+G217</f>
        <v>0</v>
      </c>
    </row>
    <row r="551" spans="1:7" s="27" customFormat="1">
      <c r="A551" s="73" t="str">
        <f>+A221</f>
        <v>A9</v>
      </c>
      <c r="B551" s="76" t="str">
        <f>+B221</f>
        <v>ÁREA DE JUEGOS INFANTILES</v>
      </c>
      <c r="C551" s="32"/>
      <c r="D551" s="33"/>
      <c r="E551" s="29"/>
      <c r="F551" s="29"/>
      <c r="G551" s="126">
        <f>+G221</f>
        <v>0</v>
      </c>
    </row>
    <row r="552" spans="1:7" s="27" customFormat="1">
      <c r="A552" s="30" t="str">
        <f>+A222</f>
        <v>A9.1</v>
      </c>
      <c r="B552" s="31" t="str">
        <f>+B222</f>
        <v>EXCAVACIONES Y RELLENOS</v>
      </c>
      <c r="C552" s="32"/>
      <c r="D552" s="33"/>
      <c r="E552" s="29"/>
      <c r="F552" s="29"/>
      <c r="G552" s="127">
        <f>+G222</f>
        <v>0</v>
      </c>
    </row>
    <row r="553" spans="1:7" s="27" customFormat="1">
      <c r="A553" s="30" t="str">
        <f>+A228</f>
        <v>A9.2</v>
      </c>
      <c r="B553" s="31" t="str">
        <f>+B228</f>
        <v>PISO AMORTIGUANTE</v>
      </c>
      <c r="C553" s="32"/>
      <c r="D553" s="33"/>
      <c r="E553" s="29"/>
      <c r="F553" s="29"/>
      <c r="G553" s="127">
        <f>+G228</f>
        <v>0</v>
      </c>
    </row>
    <row r="554" spans="1:7" s="27" customFormat="1">
      <c r="A554" s="30" t="str">
        <f>+A233</f>
        <v>A9.3</v>
      </c>
      <c r="B554" s="31" t="str">
        <f>+B233</f>
        <v>MOBILIARIO</v>
      </c>
      <c r="C554" s="32"/>
      <c r="D554" s="33"/>
      <c r="E554" s="29"/>
      <c r="F554" s="29"/>
      <c r="G554" s="127">
        <f>+G233</f>
        <v>0</v>
      </c>
    </row>
    <row r="555" spans="1:7" s="27" customFormat="1">
      <c r="A555" s="69" t="str">
        <f>+A240</f>
        <v>A10</v>
      </c>
      <c r="B555" s="74" t="str">
        <f>+B240</f>
        <v>ESTRUCTURA CON LONARIA</v>
      </c>
      <c r="C555" s="32"/>
      <c r="D555" s="33"/>
      <c r="E555" s="29"/>
      <c r="F555" s="29"/>
      <c r="G555" s="126">
        <f>+G240</f>
        <v>0</v>
      </c>
    </row>
    <row r="556" spans="1:7" s="27" customFormat="1">
      <c r="A556" s="30" t="str">
        <f>+A241</f>
        <v>A10.1</v>
      </c>
      <c r="B556" s="31" t="str">
        <f>+B241</f>
        <v>ESTRUCTURA</v>
      </c>
      <c r="C556" s="32"/>
      <c r="D556" s="33"/>
      <c r="E556" s="29"/>
      <c r="F556" s="29"/>
      <c r="G556" s="127">
        <f>+G241</f>
        <v>0</v>
      </c>
    </row>
    <row r="557" spans="1:7" s="27" customFormat="1">
      <c r="A557" s="30" t="str">
        <f>+A245</f>
        <v>A10.2</v>
      </c>
      <c r="B557" s="31" t="str">
        <f>+B245</f>
        <v>LONARIA</v>
      </c>
      <c r="C557" s="32"/>
      <c r="D557" s="33"/>
      <c r="E557" s="29"/>
      <c r="F557" s="29"/>
      <c r="G557" s="127">
        <f>+G245</f>
        <v>0</v>
      </c>
    </row>
    <row r="558" spans="1:7" s="27" customFormat="1">
      <c r="A558" s="69" t="str">
        <f>+A247</f>
        <v>A11</v>
      </c>
      <c r="B558" s="74" t="str">
        <f>+B247</f>
        <v>LIMPIEZA</v>
      </c>
      <c r="C558" s="32"/>
      <c r="D558" s="33"/>
      <c r="E558" s="29"/>
      <c r="F558" s="29"/>
      <c r="G558" s="126">
        <f>+G247</f>
        <v>0</v>
      </c>
    </row>
    <row r="559" spans="1:7">
      <c r="A559" s="2" t="str">
        <f>+A249</f>
        <v>B</v>
      </c>
      <c r="B559" s="11" t="str">
        <f>+B249</f>
        <v>RENOVACIÓN DEL PARQUE BARRIAL, LOMA CHICA</v>
      </c>
      <c r="C559" s="3"/>
      <c r="D559" s="4"/>
      <c r="E559" s="4"/>
      <c r="F559" s="4"/>
      <c r="G559" s="125">
        <f>+G249</f>
        <v>0</v>
      </c>
    </row>
    <row r="560" spans="1:7" s="27" customFormat="1">
      <c r="A560" s="69" t="str">
        <f>+A250</f>
        <v>B1</v>
      </c>
      <c r="B560" s="79" t="str">
        <f>+B250</f>
        <v>PRELIMINARES</v>
      </c>
      <c r="C560" s="79"/>
      <c r="D560" s="79"/>
      <c r="E560" s="79"/>
      <c r="F560" s="29"/>
      <c r="G560" s="126">
        <f>+G250</f>
        <v>0</v>
      </c>
    </row>
    <row r="561" spans="1:7" s="27" customFormat="1">
      <c r="A561" s="69" t="str">
        <f>+A264</f>
        <v>B2</v>
      </c>
      <c r="B561" s="79" t="str">
        <f>+B264</f>
        <v>BANQUETAS, CRUCES PEATONALES Y ACCESIBILIDAD UNIVERSAL</v>
      </c>
      <c r="C561" s="79"/>
      <c r="D561" s="79"/>
      <c r="E561" s="79"/>
      <c r="F561" s="29"/>
      <c r="G561" s="126">
        <f>+G264</f>
        <v>0</v>
      </c>
    </row>
    <row r="562" spans="1:7" s="27" customFormat="1">
      <c r="A562" s="30" t="str">
        <f>+A265</f>
        <v>B2.1</v>
      </c>
      <c r="B562" s="31" t="str">
        <f>+B265</f>
        <v>BANQUETAS</v>
      </c>
      <c r="C562" s="32"/>
      <c r="D562" s="33"/>
      <c r="E562" s="29"/>
      <c r="F562" s="29"/>
      <c r="G562" s="127">
        <f>+G265</f>
        <v>0</v>
      </c>
    </row>
    <row r="563" spans="1:7" s="27" customFormat="1">
      <c r="A563" s="30" t="str">
        <f>+A282</f>
        <v>B2.2</v>
      </c>
      <c r="B563" s="31" t="str">
        <f>+B282</f>
        <v>SEÑALAMIENTO VERTICAL</v>
      </c>
      <c r="C563" s="32"/>
      <c r="D563" s="33"/>
      <c r="E563" s="29"/>
      <c r="F563" s="29"/>
      <c r="G563" s="127">
        <f>+G282</f>
        <v>0</v>
      </c>
    </row>
    <row r="564" spans="1:7" s="27" customFormat="1">
      <c r="A564" s="69" t="str">
        <f>+A285</f>
        <v>B3</v>
      </c>
      <c r="B564" s="79" t="str">
        <f>+B285</f>
        <v>MURO DE MAMPOSTERÍA PERIMETRAL</v>
      </c>
      <c r="C564" s="79"/>
      <c r="D564" s="79"/>
      <c r="E564" s="79"/>
      <c r="F564" s="29"/>
      <c r="G564" s="126">
        <f>+G285</f>
        <v>0</v>
      </c>
    </row>
    <row r="565" spans="1:7" s="27" customFormat="1">
      <c r="A565" s="30" t="str">
        <f>+A286</f>
        <v>B3.1</v>
      </c>
      <c r="B565" s="31" t="str">
        <f>+B286</f>
        <v>EXCAVACIONES Y RELLENOS</v>
      </c>
      <c r="C565" s="32"/>
      <c r="D565" s="33"/>
      <c r="E565" s="29"/>
      <c r="F565" s="29"/>
      <c r="G565" s="127">
        <f>+G286</f>
        <v>0</v>
      </c>
    </row>
    <row r="566" spans="1:7" s="27" customFormat="1">
      <c r="A566" s="30" t="str">
        <f>+A292</f>
        <v>B3.2</v>
      </c>
      <c r="B566" s="31" t="str">
        <f>+B292</f>
        <v>MAMPOSTERÍA</v>
      </c>
      <c r="C566" s="32"/>
      <c r="D566" s="33"/>
      <c r="E566" s="29"/>
      <c r="F566" s="29"/>
      <c r="G566" s="127">
        <f>+G292</f>
        <v>0</v>
      </c>
    </row>
    <row r="567" spans="1:7" s="27" customFormat="1">
      <c r="A567" s="69" t="str">
        <f>+A298</f>
        <v>B4</v>
      </c>
      <c r="B567" s="79" t="str">
        <f>+B298</f>
        <v>CONSTRUCCIÓN Y REHABILITACIÓN DE MUROS COLINDANTES</v>
      </c>
      <c r="C567" s="79"/>
      <c r="D567" s="79"/>
      <c r="E567" s="79"/>
      <c r="F567" s="29"/>
      <c r="G567" s="126">
        <f>+G298</f>
        <v>0</v>
      </c>
    </row>
    <row r="568" spans="1:7" s="27" customFormat="1">
      <c r="A568" s="30" t="str">
        <f>+A299</f>
        <v>B4.1</v>
      </c>
      <c r="B568" s="31" t="str">
        <f>+B299</f>
        <v>EXCAVACIONES Y RELLENOS</v>
      </c>
      <c r="C568" s="32"/>
      <c r="D568" s="33"/>
      <c r="E568" s="29"/>
      <c r="F568" s="29"/>
      <c r="G568" s="127">
        <f>+G299</f>
        <v>0</v>
      </c>
    </row>
    <row r="569" spans="1:7" s="27" customFormat="1">
      <c r="A569" s="30" t="str">
        <f>+A305</f>
        <v>B4.2</v>
      </c>
      <c r="B569" s="31" t="str">
        <f>+B305</f>
        <v>CIMENTACIÓN</v>
      </c>
      <c r="C569" s="32"/>
      <c r="D569" s="33"/>
      <c r="E569" s="29"/>
      <c r="F569" s="29"/>
      <c r="G569" s="127">
        <f>+G305</f>
        <v>0</v>
      </c>
    </row>
    <row r="570" spans="1:7" s="27" customFormat="1">
      <c r="A570" s="30" t="str">
        <f>+A310</f>
        <v>B4.3</v>
      </c>
      <c r="B570" s="31" t="str">
        <f>+B310</f>
        <v>MURO</v>
      </c>
      <c r="C570" s="32"/>
      <c r="D570" s="33"/>
      <c r="E570" s="29"/>
      <c r="F570" s="29"/>
      <c r="G570" s="127">
        <f>+G310</f>
        <v>0</v>
      </c>
    </row>
    <row r="571" spans="1:7" s="27" customFormat="1">
      <c r="A571" s="69" t="str">
        <f>+A320</f>
        <v>B5</v>
      </c>
      <c r="B571" s="79" t="str">
        <f>+B320</f>
        <v>ANDADORES Y ÁREAS DE DESCANSO</v>
      </c>
      <c r="C571" s="79"/>
      <c r="D571" s="79"/>
      <c r="E571" s="79"/>
      <c r="F571" s="29"/>
      <c r="G571" s="126">
        <f>+G320</f>
        <v>0</v>
      </c>
    </row>
    <row r="572" spans="1:7" s="27" customFormat="1">
      <c r="A572" s="30" t="str">
        <f>+A321</f>
        <v>B5.1</v>
      </c>
      <c r="B572" s="31" t="str">
        <f>+B321</f>
        <v>EXCAVACIONES Y RELLENOS</v>
      </c>
      <c r="C572" s="32"/>
      <c r="D572" s="33"/>
      <c r="E572" s="29"/>
      <c r="F572" s="29"/>
      <c r="G572" s="127">
        <f>+G321</f>
        <v>0</v>
      </c>
    </row>
    <row r="573" spans="1:7" s="27" customFormat="1">
      <c r="A573" s="30" t="str">
        <f>+A328</f>
        <v>B5.2</v>
      </c>
      <c r="B573" s="31" t="str">
        <f>+B328</f>
        <v>PISOS DE CONCRETO</v>
      </c>
      <c r="C573" s="32"/>
      <c r="D573" s="33"/>
      <c r="E573" s="29"/>
      <c r="F573" s="29"/>
      <c r="G573" s="127">
        <f>+G328</f>
        <v>0</v>
      </c>
    </row>
    <row r="574" spans="1:7" s="27" customFormat="1">
      <c r="A574" s="30" t="str">
        <f>+A333</f>
        <v>B5.3</v>
      </c>
      <c r="B574" s="31" t="str">
        <f>+B333</f>
        <v>MOBILIARIO</v>
      </c>
      <c r="C574" s="32"/>
      <c r="D574" s="33"/>
      <c r="E574" s="29"/>
      <c r="F574" s="29"/>
      <c r="G574" s="127">
        <f>+G333</f>
        <v>0</v>
      </c>
    </row>
    <row r="575" spans="1:7" s="27" customFormat="1">
      <c r="A575" s="69" t="str">
        <f>+A341</f>
        <v>B6</v>
      </c>
      <c r="B575" s="79" t="str">
        <f>+B341</f>
        <v>ÁREA DE EJERCITADORES Y CALISTENIA</v>
      </c>
      <c r="C575" s="79"/>
      <c r="D575" s="79"/>
      <c r="E575" s="79"/>
      <c r="F575" s="29"/>
      <c r="G575" s="126">
        <f>+G341</f>
        <v>0</v>
      </c>
    </row>
    <row r="576" spans="1:7" s="27" customFormat="1">
      <c r="A576" s="30" t="str">
        <f>+A342</f>
        <v>B6.1</v>
      </c>
      <c r="B576" s="31" t="str">
        <f>+B342</f>
        <v>EXCAVACIONES Y RELLENOS</v>
      </c>
      <c r="C576" s="32"/>
      <c r="D576" s="33"/>
      <c r="E576" s="29"/>
      <c r="F576" s="29"/>
      <c r="G576" s="127">
        <f>+G342</f>
        <v>0</v>
      </c>
    </row>
    <row r="577" spans="1:7" s="27" customFormat="1">
      <c r="A577" s="30" t="str">
        <f>+A348</f>
        <v>B6.2</v>
      </c>
      <c r="B577" s="31" t="str">
        <f>+B348</f>
        <v>PISO DE CONCRETO</v>
      </c>
      <c r="C577" s="32"/>
      <c r="D577" s="33"/>
      <c r="E577" s="29"/>
      <c r="F577" s="29"/>
      <c r="G577" s="127">
        <f>+G348</f>
        <v>0</v>
      </c>
    </row>
    <row r="578" spans="1:7" s="27" customFormat="1">
      <c r="A578" s="30" t="str">
        <f>+A353</f>
        <v>B6.3</v>
      </c>
      <c r="B578" s="31" t="str">
        <f>+B353</f>
        <v>MOBILIARIO</v>
      </c>
      <c r="C578" s="32"/>
      <c r="D578" s="33"/>
      <c r="E578" s="29"/>
      <c r="F578" s="29"/>
      <c r="G578" s="127">
        <f>+G353</f>
        <v>0</v>
      </c>
    </row>
    <row r="579" spans="1:7" s="27" customFormat="1">
      <c r="A579" s="69" t="str">
        <f>+A361</f>
        <v>B7</v>
      </c>
      <c r="B579" s="79" t="str">
        <f>+B361</f>
        <v>ÁREA DE JUEGOS INFANTILES</v>
      </c>
      <c r="C579" s="79"/>
      <c r="D579" s="79"/>
      <c r="E579" s="79"/>
      <c r="F579" s="29"/>
      <c r="G579" s="126">
        <f>+G361</f>
        <v>0</v>
      </c>
    </row>
    <row r="580" spans="1:7" s="27" customFormat="1">
      <c r="A580" s="30" t="str">
        <f>+A362</f>
        <v>B7.1</v>
      </c>
      <c r="B580" s="31" t="str">
        <f>+B362</f>
        <v>EXCAVACIONES Y RELLENOS</v>
      </c>
      <c r="C580" s="32"/>
      <c r="D580" s="33"/>
      <c r="E580" s="29"/>
      <c r="F580" s="29"/>
      <c r="G580" s="127">
        <f>+G362</f>
        <v>0</v>
      </c>
    </row>
    <row r="581" spans="1:7" s="27" customFormat="1">
      <c r="A581" s="30" t="str">
        <f>+A368</f>
        <v>B7.2</v>
      </c>
      <c r="B581" s="31" t="str">
        <f>+B368</f>
        <v>PISO AMORTIGUANTE</v>
      </c>
      <c r="C581" s="32"/>
      <c r="D581" s="33"/>
      <c r="E581" s="29"/>
      <c r="F581" s="29"/>
      <c r="G581" s="127">
        <f>+G368</f>
        <v>0</v>
      </c>
    </row>
    <row r="582" spans="1:7" s="27" customFormat="1">
      <c r="A582" s="30" t="str">
        <f>+A373</f>
        <v>B7.3</v>
      </c>
      <c r="B582" s="31" t="str">
        <f>+B373</f>
        <v>BANCA</v>
      </c>
      <c r="C582" s="32"/>
      <c r="D582" s="33"/>
      <c r="E582" s="29"/>
      <c r="F582" s="29"/>
      <c r="G582" s="127">
        <f>+G373</f>
        <v>0</v>
      </c>
    </row>
    <row r="583" spans="1:7" s="27" customFormat="1">
      <c r="A583" s="30" t="str">
        <f>+A380</f>
        <v>B7.4</v>
      </c>
      <c r="B583" s="31" t="str">
        <f>+B380</f>
        <v>MOBILIARIO</v>
      </c>
      <c r="C583" s="32"/>
      <c r="D583" s="33"/>
      <c r="E583" s="29"/>
      <c r="F583" s="29"/>
      <c r="G583" s="127">
        <f>+G380</f>
        <v>0</v>
      </c>
    </row>
    <row r="584" spans="1:7" s="27" customFormat="1">
      <c r="A584" s="69" t="str">
        <f>+A390</f>
        <v>B8</v>
      </c>
      <c r="B584" s="79" t="str">
        <f>+B390</f>
        <v>CANCHA DE USOS MÚLTIPLES</v>
      </c>
      <c r="C584" s="79"/>
      <c r="D584" s="79"/>
      <c r="E584" s="79"/>
      <c r="F584" s="29"/>
      <c r="G584" s="126">
        <f>+G390</f>
        <v>0</v>
      </c>
    </row>
    <row r="585" spans="1:7" s="27" customFormat="1">
      <c r="A585" s="30" t="str">
        <f>+A391</f>
        <v>B8.1</v>
      </c>
      <c r="B585" s="31" t="str">
        <f>+B391</f>
        <v>EXCAVACIONES Y RELLENOS</v>
      </c>
      <c r="C585" s="32"/>
      <c r="D585" s="33"/>
      <c r="E585" s="29"/>
      <c r="F585" s="29"/>
      <c r="G585" s="127">
        <f>+G391</f>
        <v>0</v>
      </c>
    </row>
    <row r="586" spans="1:7" s="27" customFormat="1">
      <c r="A586" s="30" t="str">
        <f>+A397</f>
        <v>B8.2</v>
      </c>
      <c r="B586" s="31" t="str">
        <f>+B397</f>
        <v>MAMPOSTERÍA</v>
      </c>
      <c r="C586" s="32"/>
      <c r="D586" s="33"/>
      <c r="E586" s="29"/>
      <c r="F586" s="29"/>
      <c r="G586" s="127">
        <f>+G397</f>
        <v>0</v>
      </c>
    </row>
    <row r="587" spans="1:7" s="27" customFormat="1">
      <c r="A587" s="30" t="str">
        <f>+A401</f>
        <v>B8.3</v>
      </c>
      <c r="B587" s="31" t="str">
        <f>+B401</f>
        <v>LOSA DE CONCRETO</v>
      </c>
      <c r="C587" s="32"/>
      <c r="D587" s="33"/>
      <c r="E587" s="29"/>
      <c r="F587" s="29"/>
      <c r="G587" s="127">
        <f>+G401</f>
        <v>0</v>
      </c>
    </row>
    <row r="588" spans="1:7" s="27" customFormat="1">
      <c r="A588" s="30" t="str">
        <f>+A409</f>
        <v>B8.4</v>
      </c>
      <c r="B588" s="31" t="str">
        <f>+B409</f>
        <v>MOBILIARIO</v>
      </c>
      <c r="C588" s="32"/>
      <c r="D588" s="33"/>
      <c r="E588" s="29"/>
      <c r="F588" s="29"/>
      <c r="G588" s="127">
        <f>+G409</f>
        <v>0</v>
      </c>
    </row>
    <row r="589" spans="1:7" s="27" customFormat="1">
      <c r="A589" s="30" t="str">
        <f>+A412</f>
        <v>B8.5</v>
      </c>
      <c r="B589" s="31" t="str">
        <f>+B412</f>
        <v>BARANDALES</v>
      </c>
      <c r="C589" s="32"/>
      <c r="D589" s="33"/>
      <c r="E589" s="29"/>
      <c r="F589" s="29"/>
      <c r="G589" s="127">
        <f>+G412</f>
        <v>0</v>
      </c>
    </row>
    <row r="590" spans="1:7" s="27" customFormat="1">
      <c r="A590" s="30" t="str">
        <f>+A414</f>
        <v>B8.6</v>
      </c>
      <c r="B590" s="31" t="str">
        <f>+B414</f>
        <v>BACKSTOP</v>
      </c>
      <c r="C590" s="32"/>
      <c r="D590" s="33"/>
      <c r="E590" s="29"/>
      <c r="F590" s="29"/>
      <c r="G590" s="127">
        <f>+G414</f>
        <v>0</v>
      </c>
    </row>
    <row r="591" spans="1:7" s="27" customFormat="1">
      <c r="A591" s="69" t="str">
        <f>+A426</f>
        <v>B9</v>
      </c>
      <c r="B591" s="79" t="str">
        <f>+B426</f>
        <v>ÁREAS VERDES</v>
      </c>
      <c r="C591" s="79"/>
      <c r="D591" s="79"/>
      <c r="E591" s="79"/>
      <c r="F591" s="29"/>
      <c r="G591" s="126">
        <f>+G426</f>
        <v>0</v>
      </c>
    </row>
    <row r="592" spans="1:7" s="27" customFormat="1">
      <c r="A592" s="69" t="str">
        <f>A439</f>
        <v>B10</v>
      </c>
      <c r="B592" s="74" t="str">
        <f>B439</f>
        <v>RED DE ALUMBRADO PÚBLICO</v>
      </c>
      <c r="C592" s="79"/>
      <c r="D592" s="79"/>
      <c r="E592" s="79"/>
      <c r="F592" s="29"/>
      <c r="G592" s="126">
        <f>G439</f>
        <v>0</v>
      </c>
    </row>
    <row r="593" spans="1:7" s="27" customFormat="1">
      <c r="A593" s="69" t="str">
        <f>+A486</f>
        <v>B11</v>
      </c>
      <c r="B593" s="74" t="str">
        <f>+B486</f>
        <v>LIMPIEZA</v>
      </c>
      <c r="C593" s="79"/>
      <c r="D593" s="79"/>
      <c r="E593" s="79"/>
      <c r="F593" s="29"/>
      <c r="G593" s="126">
        <f>+G486</f>
        <v>0</v>
      </c>
    </row>
    <row r="594" spans="1:7">
      <c r="A594" s="2" t="str">
        <f t="shared" ref="A594:B596" si="0">+A488</f>
        <v>C</v>
      </c>
      <c r="B594" s="11" t="str">
        <f t="shared" si="0"/>
        <v>PARQUE DE LA MUJER</v>
      </c>
      <c r="C594" s="3"/>
      <c r="D594" s="4"/>
      <c r="E594" s="4"/>
      <c r="F594" s="4"/>
      <c r="G594" s="125">
        <f>+G488</f>
        <v>0</v>
      </c>
    </row>
    <row r="595" spans="1:7" s="27" customFormat="1">
      <c r="A595" s="69" t="str">
        <f t="shared" si="0"/>
        <v>C1</v>
      </c>
      <c r="B595" s="79" t="str">
        <f t="shared" si="0"/>
        <v>CUBIERTA EN ZONA DE GRADAS</v>
      </c>
      <c r="C595" s="79"/>
      <c r="D595" s="79"/>
      <c r="E595" s="79"/>
      <c r="F595" s="29"/>
      <c r="G595" s="126">
        <f>+G489</f>
        <v>0</v>
      </c>
    </row>
    <row r="596" spans="1:7" s="27" customFormat="1">
      <c r="A596" s="30" t="str">
        <f t="shared" si="0"/>
        <v>C1.1</v>
      </c>
      <c r="B596" s="31" t="str">
        <f t="shared" si="0"/>
        <v>ESTRUCTURA DE ACERO</v>
      </c>
      <c r="C596" s="32"/>
      <c r="D596" s="33"/>
      <c r="E596" s="29"/>
      <c r="F596" s="29"/>
      <c r="G596" s="127">
        <f>+G490</f>
        <v>0</v>
      </c>
    </row>
    <row r="597" spans="1:7" s="27" customFormat="1">
      <c r="A597" s="30" t="str">
        <f>+A501</f>
        <v>C1.2</v>
      </c>
      <c r="B597" s="31" t="str">
        <f>+B501</f>
        <v>BARANDAL</v>
      </c>
      <c r="C597" s="32"/>
      <c r="D597" s="33"/>
      <c r="E597" s="29"/>
      <c r="F597" s="29"/>
      <c r="G597" s="127">
        <f>+G501</f>
        <v>0</v>
      </c>
    </row>
    <row r="598" spans="1:7" s="27" customFormat="1">
      <c r="A598" s="30"/>
      <c r="B598" s="31"/>
      <c r="C598" s="32"/>
      <c r="D598" s="33"/>
      <c r="E598" s="29"/>
      <c r="F598" s="29"/>
      <c r="G598" s="34"/>
    </row>
    <row r="599" spans="1:7" s="27" customFormat="1">
      <c r="A599" s="30"/>
      <c r="B599" s="31"/>
      <c r="C599" s="32"/>
      <c r="D599" s="33"/>
      <c r="E599" s="29"/>
      <c r="F599" s="29"/>
      <c r="G599" s="34"/>
    </row>
    <row r="600" spans="1:7" s="27" customFormat="1">
      <c r="A600" s="30"/>
      <c r="B600" s="31"/>
      <c r="C600" s="32"/>
      <c r="D600" s="33"/>
      <c r="E600" s="29"/>
      <c r="F600" s="29"/>
      <c r="G600" s="34"/>
    </row>
    <row r="601" spans="1:7" s="27" customFormat="1">
      <c r="A601" s="30"/>
      <c r="B601" s="31"/>
      <c r="C601" s="32"/>
      <c r="D601" s="33"/>
      <c r="E601" s="29"/>
      <c r="F601" s="29"/>
      <c r="G601" s="34"/>
    </row>
    <row r="602" spans="1:7" s="27" customFormat="1">
      <c r="A602" s="30"/>
      <c r="B602" s="31"/>
      <c r="C602" s="32"/>
      <c r="D602" s="33"/>
      <c r="E602" s="29"/>
      <c r="F602" s="29"/>
      <c r="G602" s="34"/>
    </row>
    <row r="603" spans="1:7" s="27" customFormat="1">
      <c r="A603" s="30"/>
      <c r="B603" s="31"/>
      <c r="C603" s="32"/>
      <c r="D603" s="33"/>
      <c r="E603" s="29"/>
      <c r="F603" s="29"/>
      <c r="G603" s="34"/>
    </row>
    <row r="604" spans="1:7" s="27" customFormat="1">
      <c r="A604" s="30"/>
      <c r="B604" s="31"/>
      <c r="C604" s="32"/>
      <c r="D604" s="33"/>
      <c r="E604" s="29"/>
      <c r="F604" s="29"/>
      <c r="G604" s="34"/>
    </row>
    <row r="605" spans="1:7" s="27" customFormat="1">
      <c r="A605" s="30"/>
      <c r="B605" s="31"/>
      <c r="C605" s="32"/>
      <c r="D605" s="33"/>
      <c r="E605" s="29"/>
      <c r="F605" s="29"/>
      <c r="G605" s="34"/>
    </row>
    <row r="606" spans="1:7" s="27" customFormat="1" ht="15" customHeight="1">
      <c r="A606" s="100" t="s">
        <v>23</v>
      </c>
      <c r="B606" s="100"/>
      <c r="C606" s="100"/>
      <c r="D606" s="100"/>
      <c r="E606" s="100"/>
      <c r="F606" s="124" t="s">
        <v>14</v>
      </c>
      <c r="G606" s="128">
        <f>+G511+G559+G594</f>
        <v>0</v>
      </c>
    </row>
    <row r="607" spans="1:7" s="27" customFormat="1" ht="15" customHeight="1">
      <c r="A607" s="85"/>
      <c r="B607" s="85"/>
      <c r="C607" s="85"/>
      <c r="D607" s="85"/>
      <c r="E607" s="85"/>
      <c r="F607" s="124" t="s">
        <v>15</v>
      </c>
      <c r="G607" s="129">
        <f>ROUND(PRODUCT(G606,0.16),2)</f>
        <v>0</v>
      </c>
    </row>
    <row r="608" spans="1:7" s="27" customFormat="1" ht="15.75">
      <c r="A608" s="85"/>
      <c r="B608" s="85"/>
      <c r="C608" s="85"/>
      <c r="D608" s="85"/>
      <c r="E608" s="85"/>
      <c r="F608" s="124" t="s">
        <v>16</v>
      </c>
      <c r="G608" s="130">
        <f>ROUND(SUM(G606,G607),2)</f>
        <v>0</v>
      </c>
    </row>
  </sheetData>
  <protectedRanges>
    <protectedRange sqref="B9:C9 B5" name="DATOS_3"/>
    <protectedRange sqref="C1" name="DATOS_1_2"/>
    <protectedRange sqref="F4:F7" name="DATOS_3_1"/>
  </protectedRanges>
  <autoFilter ref="A14:G503" xr:uid="{E252E5D1-BE87-4EAD-BED1-4EABDD57710C}"/>
  <mergeCells count="12">
    <mergeCell ref="A15:G15"/>
    <mergeCell ref="C1:F1"/>
    <mergeCell ref="C2:F3"/>
    <mergeCell ref="B5:B7"/>
    <mergeCell ref="C8:F8"/>
    <mergeCell ref="B9:B10"/>
    <mergeCell ref="G9:G10"/>
    <mergeCell ref="A12:G12"/>
    <mergeCell ref="A606:E606"/>
    <mergeCell ref="A607:E608"/>
    <mergeCell ref="C9:F9"/>
    <mergeCell ref="C10:F10"/>
  </mergeCells>
  <phoneticPr fontId="5" type="noConversion"/>
  <printOptions horizontalCentered="1"/>
  <pageMargins left="0.39370078740157483" right="0.39370078740157483" top="0.39370078740157483" bottom="0.39370078740157483" header="0.27559055118110237" footer="0.19685039370078741"/>
  <pageSetup scale="63" fitToWidth="6" fitToHeight="6" orientation="landscape" r:id="rId1"/>
  <headerFooter>
    <oddFooter>&amp;CPágina &amp;P de &amp;N</oddFooter>
  </headerFooter>
  <rowBreaks count="9" manualBreakCount="9">
    <brk id="31" max="6" man="1"/>
    <brk id="96" max="6" man="1"/>
    <brk id="117" max="6" man="1"/>
    <brk id="136" max="6" man="1"/>
    <brk id="194" max="6" man="1"/>
    <brk id="212" max="6" man="1"/>
    <brk id="304" max="6" man="1"/>
    <brk id="500" max="6" man="1"/>
    <brk id="50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DOPI-MUN-RM-IE-LP-084-2023</vt:lpstr>
      <vt:lpstr>'DOPI-MUN-RM-IE-LP-084-2023'!Área_de_impresión</vt:lpstr>
      <vt:lpstr>'DOPI-MUN-RM-IE-LP-084-2023'!Títulos_a_imprimir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Salvador Ceja Hermosillo</dc:creator>
  <cp:lastModifiedBy>YO</cp:lastModifiedBy>
  <cp:lastPrinted>2023-07-03T18:52:07Z</cp:lastPrinted>
  <dcterms:created xsi:type="dcterms:W3CDTF">2019-08-15T17:13:54Z</dcterms:created>
  <dcterms:modified xsi:type="dcterms:W3CDTF">2023-07-04T23:13:33Z</dcterms:modified>
</cp:coreProperties>
</file>