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10.20.47.239\Presupuesto Base\CATALOGOS 2023\UEP-UPCOP\83 - 12.Ago-2023 Conexión red de vía rural norte - localidad de Copala\"/>
    </mc:Choice>
  </mc:AlternateContent>
  <xr:revisionPtr revIDLastSave="0" documentId="13_ncr:1_{5E87FE2A-B1D1-477C-8A5C-53E5ADE2EECB}" xr6:coauthVersionLast="36" xr6:coauthVersionMax="36" xr10:uidLastSave="{00000000-0000-0000-0000-000000000000}"/>
  <bookViews>
    <workbookView xWindow="0" yWindow="0" windowWidth="21015" windowHeight="8685" xr2:uid="{00000000-000D-0000-FFFF-FFFF00000000}"/>
  </bookViews>
  <sheets>
    <sheet name="CATÁLOGO" sheetId="3" r:id="rId1"/>
  </sheets>
  <externalReferences>
    <externalReference r:id="rId2"/>
    <externalReference r:id="rId3"/>
  </externalReferences>
  <definedNames>
    <definedName name="_xlnm._FilterDatabase" localSheetId="0" hidden="1">CATÁLOGO!$A$14:$G$256</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CATÁLOGO!$A$1:$G$290</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CATÁLOGO!$1:$14</definedName>
    <definedName name="totalpresupuestoprimeramoneda">#REF!</definedName>
    <definedName name="totalpresupuestosegundamoneda">#REF!</definedName>
  </definedNames>
  <calcPr calcId="191029"/>
</workbook>
</file>

<file path=xl/calcChain.xml><?xml version="1.0" encoding="utf-8"?>
<calcChain xmlns="http://schemas.openxmlformats.org/spreadsheetml/2006/main">
  <c r="B259" i="3" l="1"/>
  <c r="B282" i="3" l="1"/>
  <c r="A282" i="3"/>
  <c r="B281" i="3"/>
  <c r="A281" i="3"/>
  <c r="B280" i="3"/>
  <c r="A280" i="3"/>
  <c r="D245" i="3"/>
  <c r="D232" i="3"/>
  <c r="D233" i="3" s="1"/>
  <c r="D231" i="3"/>
  <c r="G220" i="3" l="1"/>
  <c r="G281" i="3" s="1"/>
  <c r="G237" i="3"/>
  <c r="G282" i="3" s="1"/>
  <c r="A283" i="3" l="1"/>
  <c r="A279" i="3"/>
  <c r="B279" i="3"/>
  <c r="B278" i="3"/>
  <c r="A278" i="3"/>
  <c r="B277" i="3"/>
  <c r="A277" i="3"/>
  <c r="B276" i="3"/>
  <c r="A276" i="3"/>
  <c r="A274" i="3"/>
  <c r="B275" i="3"/>
  <c r="B274" i="3"/>
  <c r="A275" i="3"/>
  <c r="B273" i="3"/>
  <c r="A273" i="3"/>
  <c r="B272" i="3"/>
  <c r="A272" i="3"/>
  <c r="A270" i="3"/>
  <c r="B271" i="3"/>
  <c r="B270" i="3"/>
  <c r="A271" i="3"/>
  <c r="A267" i="3"/>
  <c r="A266" i="3"/>
  <c r="A265" i="3"/>
  <c r="A269" i="3"/>
  <c r="A268" i="3"/>
  <c r="B266" i="3"/>
  <c r="B265" i="3"/>
  <c r="B264" i="3"/>
  <c r="A264" i="3"/>
  <c r="B263" i="3"/>
  <c r="A263" i="3"/>
  <c r="A261" i="3"/>
  <c r="B262" i="3"/>
  <c r="A262" i="3"/>
  <c r="B261" i="3"/>
  <c r="G17" i="3" l="1"/>
  <c r="G262" i="3" s="1"/>
  <c r="G191" i="3" l="1"/>
  <c r="G280" i="3" s="1"/>
  <c r="G175" i="3"/>
  <c r="G278" i="3" s="1"/>
  <c r="G140" i="3"/>
  <c r="G275" i="3" s="1"/>
  <c r="G105" i="3"/>
  <c r="G272" i="3" s="1"/>
  <c r="G92" i="3"/>
  <c r="G271" i="3" s="1"/>
  <c r="G121" i="3"/>
  <c r="G273" i="3" s="1"/>
  <c r="G163" i="3"/>
  <c r="G277" i="3" s="1"/>
  <c r="G150" i="3"/>
  <c r="G276" i="3" s="1"/>
  <c r="G190" i="3" l="1"/>
  <c r="G279" i="3" s="1"/>
  <c r="G139" i="3"/>
  <c r="G274" i="3" s="1"/>
  <c r="G91" i="3"/>
  <c r="G270" i="3" s="1"/>
  <c r="G39" i="3" l="1"/>
  <c r="G264" i="3" l="1"/>
  <c r="B283" i="3" l="1"/>
  <c r="B269" i="3"/>
  <c r="B268" i="3"/>
  <c r="B267" i="3"/>
  <c r="G253" i="3" l="1"/>
  <c r="G283" i="3" s="1"/>
  <c r="G82" i="3"/>
  <c r="G86" i="3" l="1"/>
  <c r="G81" i="3" s="1"/>
  <c r="G73" i="3"/>
  <c r="G266" i="3" s="1"/>
  <c r="G54" i="3"/>
  <c r="G265" i="3" s="1"/>
  <c r="G30" i="3"/>
  <c r="G269" i="3" l="1"/>
  <c r="G263" i="3"/>
  <c r="G16" i="3"/>
  <c r="G261" i="3" s="1"/>
  <c r="G267" i="3"/>
  <c r="G268" i="3"/>
  <c r="G288" i="3" l="1"/>
  <c r="G289" i="3" s="1"/>
  <c r="G290" i="3" s="1"/>
</calcChain>
</file>

<file path=xl/sharedStrings.xml><?xml version="1.0" encoding="utf-8"?>
<sst xmlns="http://schemas.openxmlformats.org/spreadsheetml/2006/main" count="722" uniqueCount="459">
  <si>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</si>
  <si>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</si>
  <si>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</si>
  <si>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</si>
  <si>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</si>
  <si>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</si>
  <si>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</si>
  <si>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</si>
  <si>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</si>
  <si>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</si>
  <si>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</si>
  <si>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</si>
  <si>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</si>
  <si>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</si>
  <si>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</si>
  <si>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</si>
  <si>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</si>
  <si>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</si>
  <si>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</si>
  <si>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FECHA DE INICIO:</t>
  </si>
  <si>
    <t>FECHA DE TERMINACIÓN:</t>
  </si>
  <si>
    <t>FECHA DE PRESENTACIÓN:</t>
  </si>
  <si>
    <t>A1</t>
  </si>
  <si>
    <t>A2</t>
  </si>
  <si>
    <t>IMPORTE TOTAL CON LETRA</t>
  </si>
  <si>
    <t>B</t>
  </si>
  <si>
    <t>PRELIMINARES</t>
  </si>
  <si>
    <t>C</t>
  </si>
  <si>
    <t>D</t>
  </si>
  <si>
    <t>E</t>
  </si>
  <si>
    <t>LIMPIEZA</t>
  </si>
  <si>
    <t>M2</t>
  </si>
  <si>
    <t>M3</t>
  </si>
  <si>
    <t>PZA</t>
  </si>
  <si>
    <t>M3-KM</t>
  </si>
  <si>
    <t>M</t>
  </si>
  <si>
    <t>SEÑALAMIENTO HORIZONTAL Y VERTICAL</t>
  </si>
  <si>
    <t>D1</t>
  </si>
  <si>
    <t>SEÑALAMIENTO HORIZONTAL</t>
  </si>
  <si>
    <t>D2</t>
  </si>
  <si>
    <t>LIMPIEZA GRUESA DE OBRA, INCLUYE: ACARREO A BANCO DE OBRA, MANO DE OBRA, EQUIPO Y HERRAMIENTA.</t>
  </si>
  <si>
    <t>A3</t>
  </si>
  <si>
    <t>TERRACERÍAS</t>
  </si>
  <si>
    <t>KG</t>
  </si>
  <si>
    <t>REDUCTOR DE VELOCIDAD A BASE DE PAVIMENTO DE CONCRETO HIDRÁULICO PREMEZCLADO MR-45 KG/CM2, FRAGUADO RÁPIDO 3 DÍAS, T.M.A. 3/4", DE 4.50 M DE ANCHO CON 0.20 M DE ESPESOR, MAS CORONA TRAPEZOIDAL DE 10 CM DE ALTURA CON 1.50 M DE ANCHO Y LARGO VARIABLE DEPENDIENDO EL ANCHO DE VIALIDAD, TERMINADO PULIDO, DISEÑO SEGÚN PROYECTO. INCLUYE: HERRAMIENTA, TRAZO, COLADO, VIBRADO, CURADO, MATERIALES, EQUIPO Y MANO DE OBRA.</t>
  </si>
  <si>
    <t>LÍNEA PRINCIPAL</t>
  </si>
  <si>
    <t>DESCARGAS DOMICILIARIAS</t>
  </si>
  <si>
    <t>AGUA POTABLE</t>
  </si>
  <si>
    <t>TOMAS DOMICILIARIAS</t>
  </si>
  <si>
    <t>CAJA DE VÁLVULAS</t>
  </si>
  <si>
    <t>PIEZAS ESPECIALES</t>
  </si>
  <si>
    <t>CAMA DE ARENA AMARILLA PARA APOYO DE TUBERÍAS, INCLUYE: MATERIALES, ACARREOS, MANO DE OBRA, EQUIPO Y HERRAMIENTA.</t>
  </si>
  <si>
    <t>SUMINISTRO E INSTALACIÓN DE MANGA DE EMPOTRAMIENTO DE  P.V.C. DE 10" DE DIÁMETRO SERIE 20,  INCLUYE: MATERIAL, ACARREOS, MANO  DE OBRA Y HERRAMIENTA.</t>
  </si>
  <si>
    <t>SUMINISTRO E INSTALACIÓN DE TUBERÍA DE P.V.C. PARA ALCANTARILLADO DIÁMETRO DE 6" SERIE 20, INCLUYE: MATERIALES NECESARIOS, EQUIPO, MANO DE OBRA Y PRUEBA HIDROSTÁTICA.</t>
  </si>
  <si>
    <t>SUMINISTRO E INSTALACIÓN DE ABRAZADERA DE BRONCE DE 4" X 1/2", INCLUYE: MATERIAL, MANO DE OBRA, EQUIPO Y HERRAMIENTA.</t>
  </si>
  <si>
    <t>SUMINISTRO E INSTALACIÓN DE LLAVE DE INSERCIÓN DE BRONCE DE 1/2", INCLUYE: MATERIAL, MANO DE OBRA, EQUIPO Y HERRAMIENTA.</t>
  </si>
  <si>
    <t>SUMINISTRO E INSTALACIÓN DE TUBO DE P.A.D. RD-9 DE 13MM (1/2") DE DIÁMETRO PARA TOMA DOMICILIARIA, INCLUYE: MATERIAL, MANO DE OBRA, EQUIPO Y HERRAMIENTA.</t>
  </si>
  <si>
    <t>SUMINISTRO E INSTALACIÓN DE CONECTOR DE BRONCE 1/2", INCLUYE: MANO DE OBRA, EQUIPO Y HERRAMIENTA.</t>
  </si>
  <si>
    <t>SUMINISTRO E INSTALACIÓN DE TAPÓN MACHO GALVANIZADO DE 1/2", INCLUYE: MATERIAL, MANO DE OBRA, EQUIPO Y HERRAMIENTA.</t>
  </si>
  <si>
    <t>SUMINISTRO E INSTALACIÓN ADAPTADOR DE BRONCE DE 1/2", INCLUYE: MATERIAL, MANO DE OBRA, EQUIPO Y HERRAMIENTA.</t>
  </si>
  <si>
    <t>SUMINISTRO E INSTALACIÓN DE VÁLVULA DE COMPUERTA RESILENTE DE 4" VÁSTAGO FIJO HIDROSTÁTICA, INCLUYE: 50 % DE TORNILLOS Y EMPAQUES, MATERIAL, ACARREOS, MANO DE OBRA, EQUIPO Y HERRAMIENTA.</t>
  </si>
  <si>
    <t>SUMINISTRO Y COLOCACIÓN DE CONTRAMARCO DE CANAL SENCILLO DE 4" DE 1.95 M DE LONGITUD, INCLUYE: HERRAMIENTA, NIVELACIÓN, MATERIALES, EQUIPO Y MANO DE OBRA.</t>
  </si>
  <si>
    <t>SUMINISTRO E INSTALACIÓN DE VÁLVULA DE COMPUERTA ROSCADA DE 1/2", INCLUYE: MANO DE OBRA, EQUIPO Y HERRAMIENTA.</t>
  </si>
  <si>
    <t>E1</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</si>
  <si>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</si>
  <si>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</si>
  <si>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E2</t>
  </si>
  <si>
    <t>SUMINISTRO Y COLOCACIÓN DE CONECTOR  A  COMPRESIÓN  CAT. YPC2A8U CAL. 4-12, INCLUYE: HERRAMIENTA, CINTA VULCANIZABLE,  MATERIAL, EQUIPO Y MANO  DE  OBRA.</t>
  </si>
  <si>
    <t>SUMINISTRO Y COLOCACIÓN DE CONECTOR MÚLTIPLE EN BAJA TENSIÓN 600 (4V), INCLUYE: HERRAMIENTA, MATERIAL, EQUIPO Y MANO DE OBRA.</t>
  </si>
  <si>
    <t>SUMINISTRO Y COLOCACIÓN DE CONECTOR  TIPO  ZAPATA  DE  ALUMINIO  CAL. 4 AWG, 1 BARRENO, CON TORNILLO   Y   MANGA   TERMO CONTRÁCTIL  PARA  CONECTOR  MÚLTIPLE BAJA  TENSIÓN,  INCLUYE: HERRAMIENTA,  MATERIAL, EQUIPO Y MANO  DE  OBRA.</t>
  </si>
  <si>
    <t>JGO</t>
  </si>
  <si>
    <t>SUMINISTRO E INSTALACIÓN DE SISTEMA DE TIERRA, INCLUYE: 1 VARILLA COOPER WELD 5/8 X 3.00 M, CARGA CADWELD NO 90, 4.00 M DE CABLE DE COBRE DESNUDO CAL 2, CONECTOR DE VARILLA DE 5/8", INCLUYE: MANO DE OBRA, EQUIPO Y HERRAMIENTA.</t>
  </si>
  <si>
    <t>SUMINISTRO E INSTALACIÓN DE CABLE DE ACERO CON RECUBRIMIENTO DE COBRE TIPO CONDUCLAD ACS7 NO. 9 (46.44 MM2) MCA. CONDUMEX O SIMILAR, INCLUYE: HERRAMIENTA, MATERIALES,  DESPERDICIOS, EQUIPO Y MANO DE OBRA.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</si>
  <si>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</si>
  <si>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SUMINISTRO Y COLOCACIÓN DE CONECTOR  TIPO  ZAPATA  DE  ALUMINIO  CAL. 6 AWG, 1 BARRENO, CON TORNILLO   Y   MANGA   TERMO CONTRÁCTIL  PARA  CONECTOR  MÚLTIPLE BAJA  TENSIÓN,  INCLUYE: HERRAMIENTA,  MATERIAL, EQUIPO Y MANO  DE  OBRA.</t>
  </si>
  <si>
    <t>E3</t>
  </si>
  <si>
    <t>F</t>
  </si>
  <si>
    <t>F1</t>
  </si>
  <si>
    <t>F2</t>
  </si>
  <si>
    <t>PAVIMENTACIÓN</t>
  </si>
  <si>
    <t>ÁREAS VERDES</t>
  </si>
  <si>
    <t>SEÑALAMIENTO VERTICAL</t>
  </si>
  <si>
    <t>SUMINISTRO E INSTALACIÓN DE INSERTOR DE BRONCE DE 1/2", INCLUYE: MATERIAL, MANO DE OBRA, EQUIPO Y HERRAMIENTA.</t>
  </si>
  <si>
    <t>G</t>
  </si>
  <si>
    <t>CATÁLOGO DE CONCEPTOS</t>
  </si>
  <si>
    <t>MURO TIPO TEZON DE BLOCK 11 X 14 X 28 CM ASENTADO CON MORTERO CEMENTO-ARENA 1:3, ACABADO COMÚN, INCLUYE: MATERIALES, MANO DE OBRA, EQUIPO Y HERRAMIENTA.</t>
  </si>
  <si>
    <t>BANQUETAS, CRUCES PEATONALES Y ACCESIBILIDAD UNIVERSAL</t>
  </si>
  <si>
    <t>F3</t>
  </si>
  <si>
    <t>F4</t>
  </si>
  <si>
    <t>H</t>
  </si>
  <si>
    <t>SUMINISTRO E INSTALACIÓN DE PLATO QUIEBRA CHORRO DE Fo. Fo. CON CODO Y BOLA DE CONTRAPESO,  INCLUYE: HERRAMIENTAS, CARGA, FLETE AL LUGAR DE LA OBRA, DESCARGA, MANIOBRAS LOCALES, 50 % DE TORNILLOS, COLOCACIÓN, MATERIALES, EQUIPO  Y MANO DE OBRA.</t>
  </si>
  <si>
    <t>SUMINISTRO Y COLOCACIÓN DE VÁLVULA DE RETENCIÓN CHECK DE P.V.C. SERIE 20 DE 6" DE DIÁMETRO. INCLUYE: HERRAMIENTA, SUMINISTRO E INSTALACIÓN, EMPAQUES, PRUEBA HIDROSTÁTICA EN CONJUNTO CON LA TUBERÍA, MATERIALES, EQUIPO Y MANO DE OBRA.</t>
  </si>
  <si>
    <t>SUMINISTRO Y COLOCACIÓN DE BASE HIDRÁULICA DE 100% PRODUCTO DE TRITURACIÓN, DE 20 CM DE ESPESOR, COMPACTADA MÍNIMO AL 100% DE SU P.V.S.M., PRUEBA AASHTO MODIFICADA, CBR DEL 80%, DESGASTE DE LOS ÁNGELES 35% MÁXIMO, INCLUYE: MATERIALES, CONFORMACIÓN, AGUA, MANO DE OBRA, EQUIPO PARA MEZCLADO DE MATERIALES, EXTENDIDO, COMPACTACIÓN Y DESPERDICIOS.</t>
  </si>
  <si>
    <t>SUMINISTRO E INSTALACIÓN DE TEE DE 4" X 4" DE DIÁMETRO DE FO.FO., INCLUYE: 50 % DE TORNILLOS Y EMPAQUES, MATERIAL, ACARREOS, MANO DE OBRA, EQUIPO Y HERRAMIENTA.</t>
  </si>
  <si>
    <t xml:space="preserve">SUMINISTRO Y COLOCACIÓN DE GRAVA DE 3/4", PARA FONDO DE REGISTRO ELÉCTRICO, INCLUYE: HERRAMIENTA, ACARREOS Y MANO DE OBRA. </t>
  </si>
  <si>
    <t>POZOS DE VISITA</t>
  </si>
  <si>
    <t>PLANTILLA DE MAMPOSTERÍA DE PIEDRA BRAZA, ASENTADA CON MORTERO CEMENTO-ARENA 1:3, INCLUYE: HERRAMIENTA, MATERIALES, ACARREOS, DESPERDICIOS, EQUIPO Y MANO DE OBRA.</t>
  </si>
  <si>
    <t>SUMINISTRO, HABILITADO Y COLOCACIÓN DE ACERO DE REFUERZO DE FY= 4200 KG/CM2, INCLUYE: MATERIALES, TRASLAPES, SILLETAS, HABILITADO, AMARRES, MANO DE OBRA, EQUIPO Y HERRAMIENTA.</t>
  </si>
  <si>
    <t>RIEGO DE IMPREGNACIÓN EN SUPERFICIE DE BASE HIDRÁULICA CON EMULSIONES ASFÁLTICAS CATIÓNICAS RR-2K A RAZÓN DE 1.5 L/M2 CON POREO DE ARENA, INCLUYE: MANO DE OBRA, EQUIPO Y HERRAMIENTA.</t>
  </si>
  <si>
    <t>CIMBRA ACABADO COMÚN EN DALAS Y CASTILLOS A BASE DE MADERA DE PINO DE 3A, INCLUYE: HERRAMIENTA, SUMINISTRO DE MATERIALES, ACARREOS, CORTES, HABILITADO, CIMBRADO, DESCIMBRA, EQUIPO Y MANO DE OBRA.</t>
  </si>
  <si>
    <t>CONCRETO HECHO EN OBRA DE F'C= 250 KG/CM2, T.MA. 3/4", R.N., INCLUYE: HERRAMIENTA, ELABORACIÓN DE CONCRETO, ACARREOS, COLADO, VIBRADO, EQUIPO Y MANO DE OBRA.</t>
  </si>
  <si>
    <t>CIMBRA ACABADO COMÚN EN LOSAS A BASE DE MADERA DE PINO DE 3A, INCLUYE: HERRAMIENTA, SUMINISTRO DE MATERIALES, ACARREOS, CORTES, HABILITADO, CIMBRADO, DESCIMBRA, EQUIPO Y MANO DE OBRA.</t>
  </si>
  <si>
    <t>APLANADO DE 2 CM DE ESPESOR EN MURO CON MORTERO CEMENTO-ARENA 1:3, ACABADO PULIDO, INCLUYE: MATERIALES, ACARREOS, DESPERDICIOS, MANO DE OBRA, PLOMEADO, NIVELADO, REGLEADO, RECORTES, MANO DE OBRA, EQUIPO Y HERRAMIENTA.</t>
  </si>
  <si>
    <t>ATRAQUE DE CONCRETO F'C= 200 KG/CM2 R.N. T.M.A. DE 38 MM, R.N., HECHO EN OBRA, PARA TUBERÍA DE DISTINTOS DIÁMETROS EN CRUCEROS DE AGUA POTABLE, INCLUYE: MATERIALES, MANO DE OBRA, CIMBRA Y ACARREOS.</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</si>
  <si>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VÁLVULA ELIMINADORA DE AIRE DE 1/2", TEE DE ACERO GALVANIZADO DE 1/2", TAPÓN MACHO GALVANIZADO DE 1/2", NIPLE GALVANIZADO DE 1/2" (0.05 M PROMEDIO), CODO DE 90° GALVANIZADO DE 1/2", VÁLVULA DE COMPUERTA DE 1/2", NIPLE GALVANIZADO DE 1/2" (0.40 M PROMEDIO), CONEXIONES, CORTES, NIVELACIÓN, MATERIALES, EQUIPO Y MANO DE OBRA.</t>
  </si>
  <si>
    <t>SUMINISTRO Y COLOCACIÓN DE ESCALONES TIPO MARINO DE POLIPROPILENO CON ALMA DE ACERO DE 12 MM DE DIÁMETRO EN POZO DE VISITA, MODELO P-ESC-02 DE 32X29 CM O SIMILAR, COLOCADOS EN ZIG-ZAG UNO TRAS OTRO Y ANCLADOS EN MURO 19 CM, INCLUYE: HERRAMIENTA, ACARREOS, ANCLAJE A MURO, EQUIPO Y MANO DE OBRA.</t>
  </si>
  <si>
    <t>SUMINISTRO Y COLOCACIÓN DE (3) CONECTORES DERIVADOR DE ALUMINIO A COMPRESIÓN TIPO "H" CAL. 6- 2 AWG BIMETÁLICO CAT. YHO100 BURNDY, INCLUYE: HERRAMIENTA, MATERIAL, EQUIPO Y MANO DE OBRA.</t>
  </si>
  <si>
    <t>SUMINISTRO E INSTALACIÓN DE MANGA DE EMPOTRAMIENTO DE  P.V.C. DE 6" DE DIÁMETRO SERIE 20,  INCLUYE: MATERIAL, ACARREOS, MANO  DE OBRA Y HERRAMIENTA.</t>
  </si>
  <si>
    <t>SUMINISTRO Y APLICACIÓN DE PINTURA TERMOPLÁSTICA PARA LÍNEAS INTERCALADAS TIPO "AEROPUERTO" EN REDUCTOR DE VELOCIDAD EN COLOR BLANCO Y AMARILLO, CON APLICACIÓN DE PRIMARIO PARA ASEGURAR EL CORRECTO ANCLAJE DE LA PINTURA Y DE MICROESFERA REFLEJANTE 330 GR/M2, APLICADA CON MAQUINA PINTARRAYA, INCLUYE: TRAZO, SEÑALAMIENTOS, MANO DE OBRA, PREPARACIÓN Y LIMPIEZA AL FINAL DE LA OBRA.</t>
  </si>
  <si>
    <t>APLANADO DE 2 CM DE ESPESOR EN MURO CON MORTERO CEMENTO-ARENA 1:4, ACABADO FINO,  INCLUYE: MATERIALES, ACARREOS, DESPERDICIOS, MANO DE OBRA, PLOMEADO, NIVELADO, REGLEADO, RECORTES, MANO DE OBRA, EQUIPO Y HERRAMIENTA.</t>
  </si>
  <si>
    <t>APLANADO DE 3 CM DE ESPESOR EN MURO CON MORTERO CEMENTO-ARENA 1:3 CON IMPERMEABILIZANTE INTEGRAL A RAZÓN DE 0.20 KG/M2, ACABADO PULIDO, INCLUYE: MATERIALES, ACARREOS, DESPERDICIOS, MANO DE OBRA, PLOMEADO, NIVELADO, REGLEADO, RECORTES, MANO DE OBRA, EQUIPO Y HERRAMIENTA.</t>
  </si>
  <si>
    <t>REPELLADO EN MURO EXTERIOR DE POZO DE VISITA CON MORTERO CEMENTO-ARENA EN PROPORCIÓN 1:3 ACABADO APALILLADO, DE 3 CM DE ESPESOR PROMEDIO, INCLUYE: HERRAMIENTA, SUMINISTRO DE LOS MATERIALES, ACARREOS Y MANIOBRAS LOCALES, EQUIPO Y MANO DE OBRA.</t>
  </si>
  <si>
    <t>CIMBRA ACABADO COMÚN EN PERALTES DE LOSA (DIAMANTE) A BASE DE MADERA DE PINO DE 3A, INCLUYE: HERRAMIENTA, MATERIALES, ACARREOS, CORTES, HABILITADO, CIMBRADO, DESCIMBRA, EQUIPO Y MANO DE OBRA.</t>
  </si>
  <si>
    <t>EXCAVACIÓN POR MEDIOS MANUALES EN MATERIAL TIPO II, DE 0.00 A -2.00 M DE PROFUNDIDAD, INCLUYE: AFINE DE PLANTILLA Y TALUDES, ACARREO DEL MATERIAL A BANCO DE OBRA PARA SU POSTERIOR RETIRO, MANO DE OBRA, EQUIPO Y HERRAMIENTA. (MEDIDO EN TERRENO NATURAL POR SECCIÓN).</t>
  </si>
  <si>
    <t>SUMINISTRO Y COLOCACIÓN DE TIERRA VEGETAL PREPARADA PARA JARDINERÍA, INCLUYE: SUMINISTRO, ACARREO, COLOCACIÓN, MANO DE OBRA, EQUIPO Y HERRAMIENTA.</t>
  </si>
  <si>
    <t>TRAZO Y NIVELACIÓN PARA LÍNEAS, INCLUYE: EQUIPO DE TOPOGRAFÍA, MATERIALES PARA SEÑALAMIENTO, MANO DE OBRA, EQUIPO Y HERRAMIENTA.</t>
  </si>
  <si>
    <t>PLANTILLA DE 10 CM DE ESPESOR A BASE DE PEDACERA DE LADRILLO, ASENTADO CON MORTERO CEMENTO- ARENA 1:4, ACABADO COMÚN, PARA CAJA DE VÁLVULAS, INCLUYE: HERRAMIENTA, SUMINISTRO DE MATERIALES, EQUIPO Y MANO DE OBRA.</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</si>
  <si>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</si>
  <si>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ESCARIFICACIÓN Y MEJORAMIENTO DEL TERRENO NATURAL DE 20 CM DE ESPESOR POR MEDIOS MECÁNICOS CON 25 KG/M3 DE CALHIDRA (PARA CUMPLIR CON CALIDAD DE SUBRASANTE), COMPACTADO AL 100% ± 2 DE SU P.V.S.M., PRUEBA AASHTO ESTANDAR, CBR DEL 20% MÍNIMO, INCLUYE: EXTENDIDO DEL MATERIAL, HOMOGENIZADO, AFINE DE LA SUPERFICIE, COMPACTADO, MANO DE OBRA, EQUIPO Y HERRAMIENTA.</t>
  </si>
  <si>
    <t>LOSA DE AJUSTE EN SECCIÓN 45 X 20 CM DE CONCRETO F'C=250 KG/CM2, T.M.A. 19 MM, R.N, PREMEZCLADO, INCLUYE: CIMBRA, DESCIMBRA, COLADO, MATERIALES, DESPERDICIOS, CURADO, MANO DE OBRA, EQUIPO Y HERRAMIENTA.</t>
  </si>
  <si>
    <t>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</si>
  <si>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DE 0.61X0.61 M EN LÁMINA GALVANIZADA CALIBRE 16, CON PELÍCULA REFLEJANTE ALTA INTENSIDAD, ADICIONAL UN TABLERO DE 0.61 X 0.20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</si>
  <si>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CON DOS TABLEROS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</si>
  <si>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SR-37 (DE 60 CM X 20 CM - SENTIDO DEL FLUJO VEHICULAR), EN LÁMINA GALVANIZADA CALIBRE 16, CON PELÍCULA REFLEJANTE ALTA INTENSIDAD, UBICAR EN PARAMENTOS, INCLUYE: HERRAMIENTA, SUMINISTRO Y COLOCACIÓN, MATERIALES, EQUIPO Y MANO DE OBRA.</t>
  </si>
  <si>
    <t>SUMINISTRO E INSTALACIÓN DE EXTREMIDAD DE 4" DE DIÁMETRO DE FO.FO., INCLUYE: 50 % DE TORNILLOS Y EMPAQUES, MATERIAL, ACARREOS, MANO DE OBRA, EQUIPO Y HERRAMIENTA.</t>
  </si>
  <si>
    <t>ASENTAMIENTO DE PLACAS METÁLICAS DE POSTES A BASE DE GROUT NO METÁLICO, INCLUYE: MATERIALES, MANO DE OBRA, EQUIPO Y HERRAMIENTA.</t>
  </si>
  <si>
    <t>SUMINISTRO E INSTALACIÓN DE JUNTA GIBAULT COMPLETA DE 4" DE DIÁMETRO DE FO.FO., INCLUYE: MATERIAL, ACARREOS, MANO DE OBRA, EQUIPO Y HERRAMIENTA.</t>
  </si>
  <si>
    <t>SUMINISTRO Y COLOCACIÓN DE CONTRAMARCO DE CANAL SENCILLO DE 4" DE 2.20 M DE LONGITUD, INCLUYE: HERRAMIENTA, NIVELACIÓN, MATERIALES, EQUIPO Y MANO DE OBRA.</t>
  </si>
  <si>
    <t>TERMINAL ZAPATA PARA TIERRA, DE ALUMINIO BIMETALICO PARA ALOJAR CABLES CALIBRE DESDE 14 AWG HASTA 2 AWG, CON UN ORIFICIO D FIJACIÓN DE 1/4", OPRESOR TIPO ALLEN. INCLUYE PIJABROCA DE 1/4" X 1", GALVANIZADA, CABEZA HEXAGONAL.</t>
  </si>
  <si>
    <t>SUMINISTRO Y COLOCACIÓN DE BROCAL Y TAPA CON "ESCUDO" DEL GOBIERNO DE ZAPOPAN, FABRICADO A BASE DE HIERRO DÚCTIL DE 0.60 M DE DIÁMETRO TIPO PESADO PARA POZO DE VISITA. INCLUYE: HERRAMIENTA, SUMINISTRO Y COLOCACIÓN, NIVELACIÓN, MATERIALES, EQUIPO Y MANO DE OBRA.</t>
  </si>
  <si>
    <t>SUMINISTRO Y COLOCACIÓN DE MARCO CON TAPA PARA CAJA DE VÁLVULAS DE 50X50 CM ESTÁNDAR, INCLUYE: MATERIALES, EQUIPO, ACARREOS Y MANO DE OBRA.</t>
  </si>
  <si>
    <t>REGISTRO SANITARIO FORJADO DE 0.40 M X 0.40 M Y HASTA 0.50 M DE PROFUNDIDAD, MEDIDAS INTERIORES, MUROS CON BLOCK 11 X 14 X 28 CM COLOCADO A SOGA, JUNTEADO CON MORTERO CEMENTO ARENA 1:3, CONTRAMARCO DE ÁNGULO DE 1 1/2" X 1/4" DE ESPESOR, TAPA DE CONCRETO POLIMERICO DE 50 CM X 50 CM DE 1 1/4"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</si>
  <si>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0.75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</si>
  <si>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1.00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</si>
  <si>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1.25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</si>
  <si>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1.50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</si>
  <si>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CORTE CON DISCO DE DIAMANTE HASTA 1/3 DE ESPESOR DE LA LOSA Y HASTA 3 MM DE ANCHO, INCLUYE: EQUIPO, DISCO DE DIAMANTE, HERRAMIENTA Y MANO DE OBRA.</t>
  </si>
  <si>
    <t xml:space="preserve">DEMOLICIÓN POR MEDIOS MECÁNICOS DE PAVIMENTO DE EMPEDRADO TRADICIONAL, INCLUYE: HERRAMIENTA, ACARREO A BANCO DE OBRA PARA SU POSTERIOR RETIRO, VOLUMEN MEDIDO EN SECCIÓN, ABUNDAMIENTO, EQUIPO Y MANO DE OBRA. </t>
  </si>
  <si>
    <t xml:space="preserve">DEMOLICIÓN POR MEDIOS MECÁNICOS DE PAVIMENTO DE ADOQUÍN DE 8 A 10 CM DE ESPESOR, SIN RECUPERACIÓN, INCLUYE: HERRAMIENTA, ACARREO A BANCO DE OBRA PARA SU POSTERIOR RETIRO, VOLUMEN MEDIDO EN SECCIONES, ABUNDAMIENTO, EQUIPO Y MANO DE OBRA. </t>
  </si>
  <si>
    <t>DEMOLICIÓN POR MEDIOS MECÁNICOS DE PAVIMENTO Y/O LOSA DE CONCRETO EXISTENTE, INCLUYE: HERRAMIENTA, ACARREO LIBRE A BANCO DE OBRA PARA SU POSTERIOR RETIRO, VOLUMEN MEDIDO EN SECCIÓN, ABUNDAMIENTO, EQUIPO Y MANO DE OBRA.</t>
  </si>
  <si>
    <t>DEMOLICIÓN DE GUARNICIÓN DE CONCRETO SIMPLE POR MEDIOS MECÁNICOS, INCLUYE: HERRAMIENTA, CORTE CON DISCO DE DIAMANTE PARA DELIMITAR ÁREA, ACARREO DEL MATERIAL A BANCO DE OBRA PARA SU POSTERIOR RETIRO, VOLUMEN MEDIDO EN SECCIÓN, ABUNDAMIENTO, EQUIPO Y MANO DE OBRA.</t>
  </si>
  <si>
    <t xml:space="preserve">DESPALME DE TERRENO NATURAL POR MEDIOS MECÁNICOS, DE 15 CM DE ESPESOR, INCLUYE: ACARREO DEL MATERIAL PARA SU POSTERIOR RETIRO, EQUIPO Y MANO DE OBRA. </t>
  </si>
  <si>
    <t>DEMOLICIÓN POR MEDIOS MECÁNICOS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</si>
  <si>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TALA, DERRIBO Y RETIRO DE ÁRBOL DE 3.00 A 6.00 M DE ALTURA, INCLUYE: HERRAMIENTA, PAGO DE PERMISOS ANTE PARQUES Y JARDINES, CORTE DE FOLLAJE EN SECCIONES, APILE DE RAMAS Y TRONCOS, EXTRACCIÓN DE TOCÓN, RETIRO DE MATERIALES DE DESECHO FUERA DE LA OBRA A TIRADERO INDICADO POR SUPERVISIÓN, EQUIPO Y MANO DE OBRA.</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</si>
  <si>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</si>
  <si>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</si>
  <si>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r>
      <rPr>
        <sz val="8"/>
        <color rgb="FF000000"/>
        <rFont val="Isidora Bold"/>
      </rPr>
      <t>SUMINISTRO E INSTALACIÓN DE TUBO PAD RD 19 DE 53 MM</t>
    </r>
    <r>
      <rPr>
        <sz val="8"/>
        <color indexed="8"/>
        <rFont val="Isidora Bold"/>
      </rPr>
      <t xml:space="preserve"> DE Ø, INCLUYE: HERRAMIENTA, MATERIALES, DESPERDICIOS, ACARREO AL SITIO DE COLOCACIÓN, GUIADO Y MANO DE OBRA.</t>
    </r>
  </si>
  <si>
    <r>
      <t>LUMINARIO TIPO VIALIDAD MARCA SIGNIFY</t>
    </r>
    <r>
      <rPr>
        <sz val="8"/>
        <color rgb="FF000000"/>
        <rFont val="Isidora Bold"/>
      </rPr>
      <t xml:space="preserve"> USO INTEMPERIE MODELO ROAD FOCUS, FABRICADA EN FUNDICIÓN DE ALUMINIO INYECTADA A PRESIÓN PINTADA CON PINTURA POLIÉSTER APLICADA MEDIANTE PROCESO ELECTROESTÁTICO COLOR GRIS, EQUIPADA CON DRIVER QUE TRABAJA A 120 A 277 VOLTS, CON UN CONSUMO MÁXIMO DE 53 WATTS Y 16 LEDS EFICIENCIA LUMÍNICA DE 6,356 LUMENES PARA LA CURVA LE2 A 4000° K. DIMEABLE DE 0 A 10 V. CON SISTEMA ÓPTICO COMPUESTO POR PRISMAS PATENTADO EN CONJUNTO CAPAZ DE GENERAR CURVA II MEDIA CUTOFF. EQUIPADA CON SISTEMA DE PROTECCIÓN CONTRA DESCARGAS PARA 10KV / 10KA CLASE “C” INCLUYE BASE PARA FOTO CONTROL  Y SHORTING CAP, NIVEL DE PROTECCIÓN IP EN SISTEMA ELÉCTRICO IP64 NIVEL DE PROTECCIÓN IP EN SISTEMA ÓPTICO IP66 GARANTÍA INTEGRAL EN DRIVER Y SISTEMA ELÉCTRICO: 10 AÑOS GARANTÍA INTEGRAL EN SISTEMA ÓPTICO: 10 AÑOS.  CATALOGO RFS-54W16LED4K-G2-R2M-UNV-DMG-PH9-RCD7-GY3</t>
    </r>
  </si>
  <si>
    <r>
      <rPr>
        <sz val="8"/>
        <color rgb="FF000000"/>
        <rFont val="Isidora Bold"/>
      </rPr>
      <t>SUMINISTRO Y COLOCACIÓN DE CONECTOR DE ALUMINIO EN "T" DE 3 DERIVACIONES</t>
    </r>
    <r>
      <rPr>
        <sz val="8"/>
        <color indexed="8"/>
        <rFont val="Isidora Bold"/>
      </rPr>
      <t xml:space="preserve"> Y MANGAS REMOVIBLES ACEPTA CAL. 2 Y 4 AWG EN EL PRINCIPAL Y DERIVACIÓN A LUMINARIA EN CAL. 6 Y 8 AWG QUE CUMPLA CON ESPECIFICACIÓN NMX-J-519, INCLUYE: HERRAMIENTA,  MATERIAL, EQUIPO Y MANO  DE  OBRA.</t>
    </r>
  </si>
  <si>
    <r>
      <rPr>
        <sz val="8"/>
        <color rgb="FF000000"/>
        <rFont val="Isidora Bold"/>
      </rPr>
      <t>SUMINISTRO E INSTALACIÓN DE CABLE DE ALUMINIO XHHW-2</t>
    </r>
    <r>
      <rPr>
        <sz val="8"/>
        <color indexed="8"/>
        <rFont val="Isidora Bold"/>
      </rPr>
      <t xml:space="preserve">, 600 V, CAL. 6 MONOPOLAR, MARCA CONDUMEX O SIMILAR, CABLEADO DE REGISTRO A LUMINARIA POR EL INTERIOR DEL POSTE, INCLUYE: HERRAMIENTA, MATERIALES, CONEXIÓN, PRUEBAS, EQUIPO Y MANO DE OBRA.
</t>
    </r>
  </si>
  <si>
    <r>
      <rPr>
        <sz val="8"/>
        <color rgb="FF000000"/>
        <rFont val="Isidora Bold"/>
      </rPr>
      <t>BASE PARA MEDIDOR TRIFÁSICO</t>
    </r>
    <r>
      <rPr>
        <sz val="8"/>
        <color indexed="8"/>
        <rFont val="Isidora Bold"/>
      </rPr>
      <t>,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r>
  </si>
  <si>
    <r>
      <rPr>
        <sz val="8"/>
        <color rgb="FF000000"/>
        <rFont val="Isidora Bold"/>
      </rPr>
      <t>TAPONADO DE DUCTOS</t>
    </r>
    <r>
      <rPr>
        <sz val="8"/>
        <color indexed="8"/>
        <rFont val="Isidora Bold"/>
      </rPr>
      <t xml:space="preserve"> EN EL REGISTRO DE ALUMBRADO DE</t>
    </r>
    <r>
      <rPr>
        <sz val="8"/>
        <color rgb="FF000000"/>
        <rFont val="Isidora Bold"/>
      </rPr>
      <t xml:space="preserve"> 53 MM</t>
    </r>
    <r>
      <rPr>
        <sz val="8"/>
        <color indexed="8"/>
        <rFont val="Isidora Bold"/>
      </rPr>
      <t xml:space="preserve"> DE Ø, POSTERIOR A LA INSTALACIÓN DEL CABLEADO CON ESPUMA DE POLIURETANO (SELLO DUCTO) O SIMILAR, INCLUYE: HERRAMIENTA, MATERIALES, ACARREOS Y MANO DE OBRA.</t>
    </r>
  </si>
  <si>
    <t>DEMOLICIÓN POR MEDIOS MECÁNICOS DE CONCRETO SIMPLE EN BANQUETAS, INCLUYE: HERRAMIENTA, CORTE CON DISCO DE DIAMANTE PARA DELIMITAR ÁREA, ACARREO DEL MATERIAL A BANCO DE OBRA PARA SU POSTERIOR RETIRO, VOLUMEN MEDIDO EN SECCIÓN, ABUNDAMIENTO, EQUIPO Y MANO DE OBRA.</t>
  </si>
  <si>
    <t xml:space="preserve">CORTE DE TERRENO A CIELO ABIERTO EN CAJÓN EN MATERIAL TIPO "II" CON EQUIPO MECÁNICO PESADO PARA CONFORMACIÓN DE TERRACERÍAS, INCLUYE: AFINE DE FONDO Y TALUDES, NIVELACIÓN, REFERENCIAS, MOVIMIENTOS DE TIERRA (ACARREO INTERNO) CON EQUIPO MECÁNICO HASTA 100 M DE DISTANCIA, VOLUMEN MEDIDO EN SECCIÓN, ABUNDAMIENTO, EQUIPO Y MANO DE OBRA. </t>
  </si>
  <si>
    <t>CALAFATEO DE JUNTAS DE DILATACIÓN EN PAVIMENTOS DE CONCRETO HIDRÁULICO DE 13 MM X 17 MM, CON BACKER-ROD DE 13 MM DE DIÁMETRO (CINTILLA DE POLIURETANO) Y SELLADOR PARA JUNTAS SUPERSEAL P TIPO FESTER O SIMILAR, INCLUYE: HERRAMIENTA, LIMPIEZA DE LA JUNTA, ENSANCHE  CON CORTADORA HASTA 13 MM, MATERIAL, DESPERDICIOS, EQUIPO Y MANO DE OBRA.</t>
  </si>
  <si>
    <t>SUMINISTRO Y COLOCACIÓN DE BARRAS DE AMARRE CON VARILLA CORRUGADA DE 1/2" DE DIÁMETRO Y 75 CM DE DESARROLLO A CADA 60 CM DE SEPARACIÓN, FY= 2800 KG/CM2. INCLUYE: HERRAMIENTA, MATERIAL, DESPERDICIO, CORTES, COLOCACIÓN, ACARREOS, EQUIPO Y MANO DE OBRA.</t>
  </si>
  <si>
    <t>SUMINISTRO Y COLOCACIÓN DE CANASTILLA PASAJUNTAS A BASE 5 BARRAS DE 1" X 46 CM @ 30 CM DE SEPARACIÓN PARA LOSA DE 20 CM (LONGITUD DE 1.50 M), INCLUYE: HERRAMIENTA, FABRICACIÓN DE LA CANASTA EN ALAMBRÓN DE 5/16" PARA LARGUEROS Y ALAMBRÓN 1/4" EN PATAS, CORTES, DOBLECES, ELECTROSOLDADO DE LA CANASTA, ARMADO DE LA CANASTILLA CON ATIEZADORES EN ALAMBRÓN DE 1/4", SOLDADO CON SOLDADURA DE ARCO DE BARRAS DE REDONDO LISO DE 1"X0.46 GRADO G36 EN EXTREMOS ALTERNOS, DESPERDICIOS, COLOCACIÓN, MANO DE OBRA, EQUIPO Y MANO DE OBRA.</t>
  </si>
  <si>
    <t>TRAZO Y NIVELACIÓN CON EQUIPO TOPOGRÁFICO DEL TERRENO ESTABLECIENDO EJES Y REFERENCIAS Y BANCOS DE NIVEL, INCLUYE: HERRAMIENTA, CRUCETAS, ESTACAS, HILOS, MARCAS Y TRAZOS CON CALHIDRA, EQUIPO Y MANO DE OBRA.</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</si>
  <si>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</si>
  <si>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</si>
  <si>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</si>
  <si>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GUARNICIÓN TIPO "L" EN SECCIÓN 35-20X45 Y CORONA DE 15 CM DE ALTURA POR 12X15 CM, DE CONCRETO PREMEZCLADO F'C=250 KG/CM2., T.M.A. 19 MM., R.N., INCLUYE: CIMBRA, DESCIMBRA, COLADO, CURADO, MATERIALES, DESPERDICIOS, MANO DE OBRA, EQUIPO Y HERRAMIENTA.</t>
  </si>
  <si>
    <t>GUARNICIÓN TIPO "I" EN SECCIÓN 15X35 CM DE ALTURA A BASE DE CONCRETO PREMEZCLADO F'C= 250 KG/CM2, T.M.A. 19 MM, R.N., ACABADO APARENTE, INCLUYE: CIMBRA, DESCIMBRA, COLADO, MATERIALES, CURADO, DESPERDICIOS, MANO DE OBRA, EQUIPO Y HERRAMIENTA.</t>
  </si>
  <si>
    <t>CENEFA DE 10 CM DE ESPESOR DE CONCRETO PREMEZCLADO F´C= 200 KG/CM2, R. N., T.M.A. 19 MM, TIRO DIRECTO, COLOR NEGRO INTEGRADO AL 4%, ACABADO ESTAMPADO TIPO PIEL DE ELEFANTE, INCLUYE: CIMBRA, DESCIMBRA, COLADO, DESMOLDANTE, BARNIZ, CURADO, MATERIALES, ACARREOS, DESPERDICIOS, MANO DE OBRA, EQUIPO Y HERRAMIENTA.</t>
  </si>
  <si>
    <t>BANQUETA DE 10 CM DE ESPESOR DE CONCRETO PREMEZCLADO F'C= 200  KG/CM2., R.N., T.M.A. 19 MM, CON ACABADO ESCOBILLADO, INCLUYE: CIMBRA, DESCIMBRA, COLADO, CURADO, MATERIALES, ACARREOS, DESPERDICIOS,  MANO DE OBRA, EQUIPO Y HERRAMIENTA.</t>
  </si>
  <si>
    <t>SUMINISTRO Y COLOCACIÓN DE MALLA ELECTROSOLDADA 6X6-10/10, INCLUYE: HABILITADO, DESPERDICIOS, CORTES, AJUSTES, ALAMBRE, TRASLAPES, SILLETAS, MATERIAL DE FIJACIÓN, ACARREO DEL MATERIAL AL SITIO DE SU COLOCACIÓN, MANO DE OBRA Y HERRAMIENTA.</t>
  </si>
  <si>
    <t>SUMINISTRO Y APLICACIÓN DE PINTURA VINÍLICA LÍNEA VINIMEX PREMIUM DE COMEX O SIMILAR, CON DOS APLICACIONES COMO MINIMO, LIMPIANDO Y PREPARANDO LA SUPERFICIE, INCLUYE: SELLADOR VINILICO, MATERIALES, DESPERDICIOS, MANO DE OBRA, ANDAMIOS, EQUIPO, HERRAMIENTA Y ACARREOS.</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</si>
  <si>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CM MÍNIMO, INCLUYE: MATERIALES,  ACARREOS, ALMACENAJES, PREPARACIÓN DE LA SUPERFICIE, RECORTES, DESPERDICIOS, AJUSTES, EQUIPO, ASÍ COMO LA LIMPIEZA PARCIAL Y TOTAL AL INICIO Y FINAL DE ESTA ACTIVIDAD, MANO DE OBRA Y HERRAMIENTA.</t>
  </si>
  <si>
    <t xml:space="preserve">SUMINISTRO Y PLANTACIÓN DE ÁRBOL OLIVO NEGRO DE MÍNIMO 2.00 M DE ALTURA Y 2" DE DIÁMETRO EN TRONCO, INCLUYE: HERRAMIENTA, EXCAVACIÓN, CAPA  DE TIERRA VEGETAL, AGUA PARA RIEGO, MANO DE OBRA, RIEGO Y CUIDADOS POR 30 DÍAS. </t>
  </si>
  <si>
    <t xml:space="preserve">SUMINISTRO Y PLANTACIÓN DE ÁRBOL ARRAYÁN DE MÍNIMO 2.00 M DE ALTURA Y 2" DE DIÁMETRO EN TRONCO, INCLUYE: HERRAMIENTA, EXCAVACIÓN, CAPA  DE TIERRA VEGETAL, AGUA PARA RIEGO, MANO DE OBRA, RIEGO Y CUIDADOS POR 30 DÍAS. </t>
  </si>
  <si>
    <t>SUMINISTRO Y PLANTACIÓN DE ÁRBOL GUAYABO FRESA DE MÍNIMO 2.00 M DE ALTURA Y 2" DE DIÁMETRO EN TRONCO, INCLUYE: HERRAMIENTA, EXCAVACIÓN, CAPA  DE TIERRA VEGETAL, AGUA PARA RIEGO, MANO DE OBRA, RIEGO Y CUIDADOS POR 30 DÍAS.</t>
  </si>
  <si>
    <t>SUMINISTRO Y PLANTACIÓN DE ÁRBOL PRIMAVERA DE MÍNIMO 2.00 M DE ALTURA Y 2" DE DIÁMETRO EN TRONCO, INCLUYE: HERRAMIENTA, EXCAVACIÓN, CAPA  DE TIERRA VEGETAL, AGUA PARA RIEGO, MANO DE OBRA, RIEGO Y CUIDADOS POR 30 DÍAS.</t>
  </si>
  <si>
    <t>SUMINISTRO Y PLANTACIÓN DE ÁRBOL ROSA MORADA DE MÍNIMO 2.00 M DE ALTURA Y 2" DE DIÁMETRO EN TRONCO, INCLUYE: HERRAMIENTA, EXCAVACIÓN, CAPA  DE TIERRA VEGETAL, AGUA PARA RIEGO, MANO DE OBRA, RIEGO Y CUIDADOS POR 30 DÍAS.</t>
  </si>
  <si>
    <t>SUMINISTRO Y PLANTACIÓN DE PLANTA DEDO-MORO A RAZÓN DE 20 PZAS POR M2 DE 12 CM DE LARGO PROMEDIO, INCLUYE:  EXCAVACIÓN, CAPA  DE TIERRA VEGETAL, AGUA PARA RIEGO, HERRAMIENTA, MANO DE OBRA, RIEGO Y CUIDADOS POR 30 DÍAS.</t>
  </si>
  <si>
    <t>SUMINISTRO E INSTALACIÓN DE TUBERÍA DE P.V.C. PARA ALCANTARILLADO SANITARIO SERIE 20, DIÁMETRO DE 10", INCLUYE: MATERIALES NECESARIOS, EQUIPO, MANO DE OBRA Y PRUEBA HIDROSTÁTICA.</t>
  </si>
  <si>
    <t>RELLENO ACOSTILLADO EN CEPAS O MESETAS CON MATERIAL DE BANCO, COMPACTADO MANUALMENTE EN CAPAS NO MAYORES DE 20 CM, INCLUYE: ABUNDAMIENTO, INCORPORACIÓN DE AGUA NECESARIA, MANO DE OBRA, HERRAMIENTAS Y ACARREOS.</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</si>
  <si>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</si>
  <si>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EXCAVACIÓN POR MEDIOS MECÁNICOS EN MATERIAL TIPO II, DE 2.01 A 4.00 M DE PROFUNDIDAD, INCLUYE: AFINE DE PLANTILLA Y TALUDES, ACARREO DEL MATERIAL A BANCO DE OBRA PARA SU POSTERIOR RETIRO, MANO DE OBRA, ABUNDAMIENTO, EQUIPO Y HERRAMIENTA. (MEDIDO EN TERRENO NATURAL POR SECCIÓN).</t>
  </si>
  <si>
    <t>SUMINISTRO E INSTALACIÓN DE TUBERÍA DE P.V.C. PARA ALCANTARILLADO SANITARIO SERIE 20, DIÁMETRO DE 6", INCLUYE: MATERIALES NECESARIOS, EQUIPO, MANO DE OBRA Y PRUEBA HIDROSTÁTICA.</t>
  </si>
  <si>
    <t>SUMINISTRO E INSTALACIÓN DE CODO PVC DE 45°X 6", PARA ALCANTARILLADO SANITARIO SERIE 20, INCLUYE: MANO DE OBRA, EQUIPO Y HERRAMIENTA.</t>
  </si>
  <si>
    <t>SUMINISTRO E INSTALACIÓN DE SILLETA PVC DE 10"X 6", PARA ALCANTARILLADO SANITARIO SERIE 20, INCLUYE: MANO DE OBRA, EQUIPO Y HERRAMIENTA.</t>
  </si>
  <si>
    <t>SUMINISTRO E INSTALACIÓN DE MANGA DE EMPOTRAMIENTO DE  P.V.C. DE 6" DE DIÁMETRO, PARA ALCANTARILLADO SANITARIO SERIE 20,  INCLUYE: MATERIAL, ACARREOS, MANO  DE OBRA Y HERRAMIENTA.</t>
  </si>
  <si>
    <t>SUMINISTRO, INSTALACIÓN Y JUNTEO DE TUBO DE P.V.C. HIDRÁULICO RD-26 DE 4" DE DIÁMETRO, INCLUYE: MATERIAL, ACARREO AL SITIO DE COLOCACIÓN, DESPERDICIOS, PRUEBA HIDROSTÁTICA, MANO DE OBRA, EQUIPO Y HERRAMIENTA.</t>
  </si>
  <si>
    <t>SUMINISTRO Y COLOCACIÓN DE BOLARDO DE 6" DE DIÁMETRO, COLOR GRIS MARTILLO CON PINTURA ELECTROSTÁTICA, FABRICADO EN TUBO DE ACERO AL CARBÓN CEDULA 30, DE 1.10 M DE LONGITUD (0.75 M VISIBLE Y 0.35 M OCULTO), TAPA SUPERIOR DE PLACA 3/16" C/ESCUDO EN ACERO INOXIDABLE (RECORTE LASER), 3 CALCOMANÍAS COLOR BLANCO REFLEJANTE GRADO DIAMANTE DE 3 CM DE ANCHO, 4 ANILLOS DE HERRERÍA PARA PROTEGER PLACA Y CALCOMANÍAS REFLEJANTES (VER DETALLE EN PROYECTO), CON ANCLAS SOLDADAS DE VARILLA DE 1/2" DE 10 CM PARA SU ANCLAJE, INCLUYE: DADO DE CONCRETO F´C= 150 KG/CM2 HECHO EN OBRA DE 40X40X40 CM, ACARREOS, MATERIALES, MANO DE OBRA, EQUIPO Y HERRAMIENTA.</t>
  </si>
  <si>
    <t>HUELLAS DE CONCRETO Y EMPEDRADO TRADICIONAL</t>
  </si>
  <si>
    <t>SUMINISTRO E INSTALACIÓN DE CODOS DE 90°, 45°, 22° Ó 11° X 102 MM (4") DE DIÁMETRO DE FO.FO., INCLUYE: 50 % DE TORNILLOS Y EMPAQUES, MATERIAL, ACARREOS, MANO DE OBRA, EQUIPO Y HERRAMIENTA.</t>
  </si>
  <si>
    <t>SUMINISTRO E INSTALACIÓN DE TUBO PVC CONDUIT S. P. DE 21 MM, INCLUYE: HERRAMIENTA, MATERIAL, DESPERDICIO, ACARREO AL SITIO DE COLOCACIÓN, GUIADO Y MANO DE OBRA.</t>
  </si>
  <si>
    <t>SUMINISTRO E INSTALACIÓN DE CURVA PVC CONDUIT S. P. DE 21 MM, INCLUYE: HERRAMIENTA, MATERIAL, DESPERDICIO, ACARREO AL SITIO DE COLOCACIÓN, GUIADO Y MANO DE OBRA.</t>
  </si>
  <si>
    <t xml:space="preserve">ALCANTARILLADO SANITARIO </t>
  </si>
  <si>
    <t>SUMINISTRO E INSTALACIÓN DE VÁLVULA DE ADMISIÓN Y EXPULSIÓN DE AIRE DE 4" DE DIÁMETRO DE FO-FO., INCLUYE: HERRAMIENTA, PRUEBAS HIDROSTÁTICAS,  ACARREOS Y MANO DE OBRA.</t>
  </si>
  <si>
    <t>DEMOLICIÓN POR MEDIOS MECÁNICOS DE CARPETA ASFÁLTICA SOBRE BASE DE EMPEDRADO, INCLUYE: HERRAMIENTA, ACARREO A BANCO DE OBRA PARA SU POSTERIOR RETIRO, VOLUMEN MEDIDO EN SECCIÓN, ABUNDAMIENTO, EQUIPO Y MANO DE OBRA.</t>
  </si>
  <si>
    <t>DEMOLICIÓN DE CIMENTACIÓN DE MAMPOSTERÍA POR MEDIOS MECÁNICOS, HASTA 1.50 M DE PROFUNDIDAD, INCLUYE: HERRAMIENTA, ACOPIO DE LOS MATERIALES PARA SU POSTERIOR RETIRO, VOLUMEN MEDIDO EN SECCIONES, ABUNDAMIENTO, EQUIPO Y MANO DE OBRA.</t>
  </si>
  <si>
    <r>
      <rPr>
        <sz val="8"/>
        <color rgb="FF000000"/>
        <rFont val="Isidora Bold"/>
      </rPr>
      <t>POSTE METÁLICO</t>
    </r>
    <r>
      <rPr>
        <sz val="8"/>
        <color indexed="8"/>
        <rFont val="Isidora Bold"/>
      </rPr>
      <t xml:space="preserve"> CÓNICO CIRCULAR DE</t>
    </r>
    <r>
      <rPr>
        <sz val="8"/>
        <color rgb="FF000000"/>
        <rFont val="Isidora Bold"/>
      </rPr>
      <t xml:space="preserve"> 9 M,  PERCHA SENCILLA</t>
    </r>
    <r>
      <rPr>
        <sz val="8"/>
        <color indexed="8"/>
        <rFont val="Isidora Bold"/>
      </rPr>
      <t>, CON UNA CONICIDAD DE 3.55 MM POR CADA 305 MM FABRICADO CON LAMINA DE ACERO ROLADO EN CALIENTE CALIBRE 11 CON 36,000 LB/PULGADA2 DE RESISTENCIA. LA PLACA BASE ESTÁ FABRICADA CON ACERO ROLADO EN CALIENTE CON 36,000 LB/PULGADA2 DE RESISTENCIA DE DIMENSIONES 280 X 280 MM Y UN ESPESOR DE 12.7 MM DISTANCIA ENTRE PERFORACIONES 190 MM, CON ARO DE REFUERZO DE 127 MM X 5 MM, QUE PERMITE AMPLIAR LA RESISTENCIA AL DETERIORO DEL POSTE POR EFECTOS AMBIENTALES.  QUE CUENTE CON REGISTRO PARA CONEXIONES FABRICADO CON PTR DE 3" X 5" CALIBRE 11 CON 36,000 LB/PULGADA2 DE RESISTENCIA Y LA TAPA DE 80 MM POR 131 MM PREPARADO PARA MONTARSE EN ANCLA DE 4 BASTONES DE 3/4". PINTADO CON ANTICORROSIVO COLOR ROJO OXIDO EN EL INTERIOR Y EL EXTERIOR, Y ACABADO EN EL EXTERIOR CON PINTURA DE ESMALTE ALQUIDÁLICO COLOR BLANCO.  INCLUYE: HERRAMIENTA, SUMINISTRO, FLETES, ACARREOS, ELEVACIÓN, PLOMEADO, EQUIPO Y MANO DE OBRA.</t>
    </r>
  </si>
  <si>
    <r>
      <rPr>
        <sz val="8"/>
        <color rgb="FF000000"/>
        <rFont val="Isidora Bold"/>
      </rPr>
      <t>SUMINISTRO Y COLOCACIÓN DE BRAZO TIPO "I" DE 1.80 m</t>
    </r>
    <r>
      <rPr>
        <sz val="8"/>
        <color indexed="8"/>
        <rFont val="Isidora Bold"/>
      </rPr>
      <t xml:space="preserve"> CED. 30, CON TUBULAR DE 2-3/8", PARA PERCHA EN POSTE METALICO, CON ELEVACION DE</t>
    </r>
    <r>
      <rPr>
        <sz val="8"/>
        <color rgb="FF000000"/>
        <rFont val="Isidora Bold"/>
      </rPr>
      <t xml:space="preserve"> 0.72 m</t>
    </r>
    <r>
      <rPr>
        <sz val="8"/>
        <color indexed="8"/>
        <rFont val="Isidora Bold"/>
      </rPr>
      <t>, PINTURA PRAIMER ANTICORROSIVA ROJO OXIDO Y PINTURA PARA ACABADO SEGÚN COLOR ACORDADO CON LA SUPERVISIÓN DE OBRA, INCLUYE: HERRAMIENTA, SUMINISTRO, FLETES, ACARREOS, ELEVACIÓN, PLOMEADO, EQUIPO Y MANO DE OBRA.</t>
    </r>
  </si>
  <si>
    <r>
      <rPr>
        <sz val="8"/>
        <color rgb="FF000000"/>
        <rFont val="Isidora Bold"/>
      </rPr>
      <t>SUMINISTRO Y COLOCACIÓN DE ANCLA</t>
    </r>
    <r>
      <rPr>
        <sz val="8"/>
        <color indexed="8"/>
        <rFont val="Isidora Bold"/>
      </rPr>
      <t xml:space="preserve"> PARA POSTE METÁLICO DE</t>
    </r>
    <r>
      <rPr>
        <sz val="8"/>
        <color rgb="FF000000"/>
        <rFont val="Isidora Bold"/>
      </rPr>
      <t xml:space="preserve"> 9 M</t>
    </r>
    <r>
      <rPr>
        <sz val="8"/>
        <color indexed="8"/>
        <rFont val="Isidora Bold"/>
      </rPr>
      <t xml:space="preserve">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r>
  </si>
  <si>
    <t xml:space="preserve">RELLENO Y CONFORMACIÓN DE TERRAPLÉN, COMPACTADO EN FORMA MECÁNICA CON RODILLO VIBRATORIO, AL 95% DE SU P.V.S.M. DE LA PRUEBA AASHTO ESTÁNDAR, EN CAPAS DE 15 CM, A BASE DE MATERIAL DE BANCO, INCLUYE: HERRAMIENTA, SUMINISTRO DE AGUA PARA LOGRAR HUMEDAD OPTIMA, TENDIDO, TRASPALEOS, PRUEBAS DE COMPACTACIÓN, PRUEBAS DE GRANULOMETRÍA, AFINE, NIVELACIÓN, ACARREOS HASTA EL SITIO DE SU COLOCACIÓN, EQUIPO Y MANO DE OBRA. (VOLUMEN MEDIDO COMPACTADO) </t>
  </si>
  <si>
    <t xml:space="preserve">SUMINISTRO Y APLICACIÓN DE PINTURA TERMOPLÁSTICA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</si>
  <si>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CAJA CIEGA PARA TUBERÍA DE 10" DE 55X55X55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SIMPLE F´C= 150 KG/CM2 CON UN ESPESOR PROMEDIO DE 12 CM, MUROS DE 12 CM DE ESPESOR A BASE DE LADRILLO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</si>
  <si>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 xml:space="preserve">CONTROL PARA ALUMBRADO INTEGRADO POR 1.- GABINETE PARA CONTROL DE ALUMBRADO PÚBLICO, CLASIFICACIÓN NEMA 4X (IP66), DE  DIMENSIONES MINIMAS 40 X 30 X 20 CM, CON RECUBRIMIENTO DE PINTURA EN POLIESTER TEXTURIZADO COLOR RAL7035, CON CHAPA MARCA SOUTHCO MODELO E3-110-25. 2.- INTERRUPTOR TERMOMAGNETICO EN CAJA MOLDEADA DE 3 X 60 AMP, TIPO FAL, ALTA CAPACIDAD INTERRUPTIVA, 25 KA @ 240 VCA, 600 VCA, 60 HZ, INCLUYE TERMINALES PARA CONECTAR CON CONDUCTORES DE CU O AL, DE LÍNEA Y CARGA, CALIBRE MÍNIMO 14 AWG, CALIBRE MÁXIMO 3/0 AWG. TEMPERATURA AMBIENTE DE FUNCIONAMIENTO 40°C. QUE CUMPLA CON LA NORMA NMX-J-266-ANCE-2014. 3.- CONTACTOR ELECTROMAGNÉTICO 3 POLOS,  TAMAÑO NEMA 1 PARA 30 AMP, CLASE 8502 TIPO SA,  PARA UNA TENSIÓN MÁXIMA  DE 600 VCA. LA BOBINA DEBE OPERAR A 220 VCA, 60 HERTZ. CONTAR CON  CERTIFICADOS QUE ACREDITEN EL CUMPLIMIENTO DE  LAS NORMAS: NMX-J-290-ANCE-1999, NMX-J-118/1-ANCE-2000, O EN SU DEFECTO  IEC 947-4-1  O 60947-4-1. 4.- BASE SOQUET PARA FOTOCELDA, CON FOTOCELDA/FOTOCONTROL, MONTAJE DE MEDIA VUELTA, RANGO DE ENCENDIDO DE 10-30 LUXES, APAGADO 5 VECES EL NIVEL DE ENCENDIDO, CON DISEÑO DE EXPULSION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5.- CABLEADO INTERNO. ADEMAS INCLUYE FLEJE DE ACERO INOXIDABLE 3/4", HEBILLAS  PARA FLEJE, TUBO LICUATIGH, CABLE PARA CONEXION A MEDICION Y DERIVACIÓN A CIRCUITO, VARILLA DE TIERRA PROTOCOLIZADA Y CONECTOR REFORZADO PARA VARILLA DE TIERRA, CABLEADO INTERNO, SUMINISTRO DE MATERIALES, ACARREOS, ELEVACIÓN, MATERIALES PARA SUJECIÓN, MANO DE OBRA, CONEXIÓN Y PRUEBAS.
</t>
  </si>
  <si>
    <t>HUELLA DE 20 CM DE ESPESOR DE CONCRETO HIDRÁULICO PREMEZCLADO MR-45 CON COLOR NEGRO  INTEGRAL AL 8%, R.R., T.M.A. 38 MM A 3 DÍAS, ACABADO ESTAMPADO TIPO HEXAGONAL CON MEDIDAS PROMEDIO DE 10 CM EN CADA LADO Y CON UNA SEPARACIÓN DE 3.65 CM ENTRE HEXÁGONO, INCLUYE: HERRAMIENTA, SUMINISTRO DE MATERIALES, ACARREOS, DESPERDICIOS, CIMBRA, DESCIMBRA, COLADO, VIBRADO, NIVELADO, CURADO, EQUIPO Y MANO DE OBRA.</t>
  </si>
  <si>
    <t>HUELLA DE 20 CM DE ESPESOR DE CONCRETO HIDRÁULICO PREMEZCLADO MR-45 CON COLOR NEGRO  INTEGRAL AL 8%, R.R., T.M.A. 38 MM A 7 DÍAS, ACABADO ESTAMPADO TIPO HEXAGONAL CON MEDIDAS PROMEDIO DE 10 CM EN CADA LADO Y CON UNA SEPARACIÓN DE 3.65 CM ENTRE HEXÁGONO, INCLUYE: HERRAMIENTA, SUMINISTRO DE MATERIALES, ACARREOS, DESPERDICIOS, CIMBRA, DESCIMBRA, COLADO, VIBRADO, NIVELADO, CURADO, EQUIPO Y MANO DE OBRA.</t>
  </si>
  <si>
    <t>HUELLA DE 20 CM DE ESPESOR DE CONCRETO HIDRÁULICO PREMEZCLADO MR-45 CON COLOR NEGRO  INTEGRAL AL 8%, R.R., T.M.A. 38 MM A 14 DÍAS, ACABADO ESTAMPADO TIPO HEXAGONAL CON MEDIDAS PROMEDIO DE 10 CM EN CADA LADO Y CON UNA SEPARACIÓN DE 3.65 CM ENTRE HEXÁGONO, INCLUYE: HERRAMIENTA, SUMINISTRO DE MATERIALES, ACARREOS, DESPERDICIOS, CIMBRA, DESCIMBRA, COLADO, VIBRADO, NIVELADO, CURADO, EQUIPO Y MANO DE OBRA.</t>
  </si>
  <si>
    <t>HUELLA DE 20 CM DE ESPESOR DE CONCRETO HIDRÁULICO PREMEZCLADO MR-45 CON COLOR NEGRO  INTEGRAL AL 8%, R.N., T.M.A. 38 MM A 28 DÍAS, ACABADO ESTAMPADO TIPO HEXAGONAL CON MEDIDAS PROMEDIO DE 10 CM EN CADA LADO Y CON UNA SEPARACIÓN DE 3.65 CM ENTRE HEXÁGONO, INCLUYE: HERRAMIENTA, SUMINISTRO DE MATERIALES, ACARREOS, DESPERDICIOS, CIMBRA, DESCIMBRA, COLADO, VIBRADO, NIVELADO, CURADO, EQUIPO Y MANO DE OBRA.</t>
  </si>
  <si>
    <t>PAVIMENTO DE 20 CM DE ESPESOR DE CONCRETO HIDRÁULICO PREMEZCLADO MR-45 CON COLOR NEGRO  INTEGRAL AL 8%, R.R., T.M.A. 38 MM A 3 DÍAS, ACABADO ESTAMPADO TIPO HEXAGONAL CON MEDIDAS PROMEDIO DE 10 CM EN CADA LADO Y CON UNA SEPARACIÓN DE 3.65 CM ENTRE HEXÁGONO, INCLUYE: HERRAMIENTA, SUMINISTRO DE MATERIALES, ACARREOS, DESPERDICIOS, CIMBRA, DESCIMBRA, COLADO, VIBRADO, NIVELADO, CURADO, EQUIPO Y MANO DE OBRA.</t>
  </si>
  <si>
    <t>PAVIMENTO DE 20 CM DE ESPESOR DE CONCRETO HIDRÁULICO PREMEZCLADO MR-45 CON COLOR NEGRO  INTEGRAL AL 8%, R.R., T.M.A. 38 MM A 7 DÍAS, ACABADO ESTAMPADO TIPO HEXAGONAL CON MEDIDAS PROMEDIO DE 10 CM EN CADA LADO Y CON UNA SEPARACIÓN DE 3.65 CM ENTRE HEXÁGONO, INCLUYE: HERRAMIENTA, SUMINISTRO DE MATERIALES, ACARREOS, DESPERDICIOS, CIMBRA, DESCIMBRA, COLADO, VIBRADO, NIVELADO, CURADO, EQUIPO Y MANO DE OBRA.</t>
  </si>
  <si>
    <t>PAVIMENTO DE 20 CM DE ESPESOR DE CONCRETO HIDRÁULICO PREMEZCLADO MR-45 CON COLOR NEGRO  INTEGRAL AL 8%, R.R., T.M.A. 38 MM A 14 DÍAS, ACABADO ESTAMPADO TIPO HEXAGONAL CON MEDIDAS PROMEDIO DE 10 CM EN CADA LADO Y CON UNA SEPARACIÓN DE 3.65 CM ENTRE HEXÁGONO, INCLUYE: HERRAMIENTA, SUMINISTRO DE MATERIALES, ACARREOS, DESPERDICIOS, CIMBRA, DESCIMBRA, COLADO, VIBRADO, NIVELADO, CURADO, EQUIPO Y MANO DE OBRA.</t>
  </si>
  <si>
    <t>PAVIMENTO DE 20 CM DE ESPESOR DE CONCRETO HIDRÁULICO PREMEZCLADO MR-45 CON COLOR NEGRO  INTEGRAL AL 8%, R.N., T.M.A. 38 MM A 28 DÍAS, ACABADO ESTAMPADO TIPO HEXAGONAL CON MEDIDAS PROMEDIO DE 10 CM EN CADA LADO Y CON UNA SEPARACIÓN DE 3.65 CM ENTRE HEXÁGONO, INCLUYE: HERRAMIENTA, SUMINISTRO DE MATERIALES, ACARREOS, DESPERDICIOS, CIMBRA, DESCIMBRA, COLADO, VIBRADO, NIVELADO, CURADO, EQUIPO Y MANO DE OBRA.</t>
  </si>
  <si>
    <t>G1</t>
  </si>
  <si>
    <t>RED DE ALUMBRADO PÚBLICO, MEDIA Y BAJA TENSIÓN</t>
  </si>
  <si>
    <t>ALUMBRADO PÚBLICO</t>
  </si>
  <si>
    <t>G2</t>
  </si>
  <si>
    <t>MEDIA TENSIÓN</t>
  </si>
  <si>
    <t>G3</t>
  </si>
  <si>
    <t>BAJA TENSIÓN</t>
  </si>
  <si>
    <t xml:space="preserve">SUMINISTRO E INSTALACIÓN DE REGISTRO PREFABRICADO PARA MEDIA TENSIÓN EN BANQUETA TIPO 3, NORMA CFE-RMTB3, ARO Y TAPA REDONDA 84B POLIMÉRICA, INCLUYE: HERRAMIENTA, SUMINISTRO, FLETES, GRÚA, MANIOBRAS DE CARGA Y DESCARGA, EQUIPO Y MANO DE OBRA. </t>
  </si>
  <si>
    <t xml:space="preserve">SUMINISTRO E INSTALACIÓN DE REGISTRO PREFABRICADO PARA MEDIA TENSIÓN EN BANQUETA TIPO 4, NORMA CFE-RMTB3, ARO Y TAPA REDONDA 84B POLIMÉRICA, INCLUYE: HERRAMIENTA, SUMINISTRO, FLETES, GRÚA, MANIOBRAS DE CARGA Y DESCARGA, EQUIPO Y MANO DE OBRA. </t>
  </si>
  <si>
    <r>
      <rPr>
        <sz val="8"/>
        <color rgb="FF000000"/>
        <rFont val="Isidora Bold"/>
      </rPr>
      <t>TAPONADO DE DUCTOS</t>
    </r>
    <r>
      <rPr>
        <sz val="8"/>
        <color indexed="8"/>
        <rFont val="Isidora Bold"/>
      </rPr>
      <t xml:space="preserve"> EN EL REGISTRO DE</t>
    </r>
    <r>
      <rPr>
        <sz val="8"/>
        <color rgb="FF000000"/>
        <rFont val="Isidora Bold"/>
      </rPr>
      <t xml:space="preserve"> 53 MM</t>
    </r>
    <r>
      <rPr>
        <sz val="8"/>
        <color indexed="8"/>
        <rFont val="Isidora Bold"/>
      </rPr>
      <t xml:space="preserve"> DE Ø, POSTERIOR A LA INSTALACIÓN DEL CABLEADO Y TUBO CON ESPUMA DE POLIURETANO (SELLO DUCTO) O SIMILAR, INCLUYE: HERRAMIENTA, MATERIALES, ACARREOS Y MANO DE OBRA.</t>
    </r>
  </si>
  <si>
    <r>
      <rPr>
        <sz val="8"/>
        <color rgb="FF000000"/>
        <rFont val="Isidora Bold"/>
      </rPr>
      <t>TAPONADO DE DUCTOS</t>
    </r>
    <r>
      <rPr>
        <sz val="8"/>
        <color indexed="8"/>
        <rFont val="Isidora Bold"/>
      </rPr>
      <t xml:space="preserve"> EN EL REGISTRO DE</t>
    </r>
    <r>
      <rPr>
        <sz val="8"/>
        <color rgb="FF000000"/>
        <rFont val="Isidora Bold"/>
      </rPr>
      <t xml:space="preserve"> 77 MM</t>
    </r>
    <r>
      <rPr>
        <sz val="8"/>
        <color indexed="8"/>
        <rFont val="Isidora Bold"/>
      </rPr>
      <t xml:space="preserve"> DE Ø, POSTERIOR A LA INSTALACIÓN DEL CABLEADO Y TUBO CON ESPUMA DE POLIURETANO (SELLO DUCTO) O SIMILAR, INCLUYE: HERRAMIENTA, MATERIALES, ACARREOS Y MANO DE OBRA.</t>
    </r>
  </si>
  <si>
    <t>TRANSICIÓN ÁEREO-SUBTERRANEA CONFORME A NORMA CFE, INCLUYE: SUMINISTRO E INSTALACIÓN, HERRAMIENTA, CRUCETA PT200, HERRAJES, APARTARRAYOS 25KV (3 PZA), CORTACIRCUITOS FUSIBLE 25KV (3 PZA), TERMINAL CONTRÁCTIL (3 PZA), BOTA TERMOCONTRÁCTIL 3 POLOS PARA CABLE CALIBRE 1/0 AWG, CONECTOR ESTRIBO CAL. 1/0 AWG, CONECTOR PERICO (3 PZA), ALAMBRE DE COBRE CAL. 4 AWG, BAJANTE DE TIERRA PARA APARTARRAYOS CON CABLE CALIBRE 2 AWG Y VARILLA COOPERWELD DE 3.00 M SOLDADA POR MEDIO DE TERMOFUSIÓN, 10 M DE TUBO PAD RD-13.5 DE 4" FLEJES, CODO CONDUIT DE PVC DE  4", AJUSTES, MANIOBRAS, MATERIALES, FLETE A OBRA, ACARREOS, FIJACIÓN, NIVELACIÓN,  ALINEACIÓN, LIMPIEZA, EQUIPO Y MANO DE OBRA.</t>
  </si>
  <si>
    <t>CORREDERA AG-60 DE SOPORTE EN REGISTRO DE MEDIA TENSIÓN, PARA CABLES DE ENERGÍA XLP, INCLUYE: HERRAMIENTA, MATERIALES, ELEMENTOS DE FIJACIÓN, EQUIPO Y MANO DE OBRA.</t>
  </si>
  <si>
    <t>MENSULA  CS-25 FG DE SOPORTE EN REGISTRO DE MEDIA TENSIÓN, PARA CABLES DE ENERGÍA XLP, INCLUYE: HERRAMIENTA, MATERIALES, ELEMENTOS DE FIJACIÓN, EQUIPO Y MANO DE OBRA.</t>
  </si>
  <si>
    <t>SOPORTE  DE  NEOPRENO  PARA  CABLES  DE  ENERGIA  XLP, INCLUYE: HERRAMIENTA, MATERIALES, ELEMENTOS DE FIJACIÓN, EQUIPO Y MANO DE OBRA.</t>
  </si>
  <si>
    <t>CABLE DE ALUMINIO CON AISLAMIENTO XLP CAL. 3/0, 25 KV, AWG 100% N. A., CONDUMEX O SIMILAR, INCLUYE: HERRAMIENTA, MATERIALES, CONEXIÓN, PRUEBAS, EQUIPO Y MANO DE OBRA.</t>
  </si>
  <si>
    <t>CABLE  ACS  7  #  9 DE ACERO CON RECUBRIMIENTO DE COBRE SOLDADO, INCLUYE: HERRAMIENTA, MATERIALES, CONEXIÓN, PRUEBAS, EQUIPO Y MANO DE OBRA.</t>
  </si>
  <si>
    <t xml:space="preserve">SISTEMA DE TIERRAS PARA NEUTRO CORRIDO CON 1 VARILLA EN REGISTRO, INCLUYE:  1 (UNA) VARILLA COPERWELD DE 5/8" X 3.00 M, CARGA CADWELD NO. 90, MATERIALES, HERRAMIENTA, DESPERDICIOS, LIMPIEZA, EQUIPO Y MANO DE OBRA. </t>
  </si>
  <si>
    <t xml:space="preserve">GESTORÍA, TRAMITE ANTE LA COMISIÓN FEDERAL DE ELECTRICIDAD CORRESPONDIENTE A LA ELABORACIÓN DE PROYECTO DEFINITIVO, PROYECTO DEPRORED, GEORREFERENCIA, DIGITALIZACIÓN, ACTUALIZACIÓN DE LAS REDES EXISTENTES Y PROYECTADAS, ELABORACIÓN DE RECEPCIÓN DE OBRA, SUPERVISIÓN CON PERSONAL DE LA CFE, ELABORACIÓN DE EXPEDIENTE DE RECEPCIÓN CON FACTURAS, AVISOS DE PRUEBA EN SIGLA 03, INVENTARIO FÍSICO VALORIZADO, CARTA CESIÓN, CARTA GARANTÍA Y REVISIÓN EN CAMPO DE LOS ACCESORIOS PREMOLDEADOS  CON PERSONAL DEL DEPARTAMENTO DE DISTRIBUCIÓN. </t>
  </si>
  <si>
    <t>PAGO A COMISIÓN FEDERAL DE ELECTRICIDAD POR CONCEPTO DE CONEXIÓN EN MEDIA TENSIÓN SUBTERRÁNEA Y SUPERVISIÓN.</t>
  </si>
  <si>
    <r>
      <rPr>
        <sz val="8"/>
        <color rgb="FF000000"/>
        <rFont val="Isidora Bold"/>
      </rPr>
      <t>SUMINISTRO E INSTALACIÓN DE TUBO PADC DE 53 MM</t>
    </r>
    <r>
      <rPr>
        <sz val="8"/>
        <color indexed="8"/>
        <rFont val="Isidora Bold"/>
      </rPr>
      <t xml:space="preserve"> DE Ø, BAJO NORMA CFE P3B-PAD2, INCLUYE: HERRAMIENTA, MATERIALES, DESPERDICIOS, ACARREO AL SITIO DE COLOCACIÓN, GUIADO Y MANO DE OBRA.</t>
    </r>
  </si>
  <si>
    <r>
      <rPr>
        <sz val="8"/>
        <color rgb="FF000000"/>
        <rFont val="Isidora Bold"/>
      </rPr>
      <t>SUMINISTRO E INSTALACIÓN DE TUBO PADC DE 53 MM</t>
    </r>
    <r>
      <rPr>
        <sz val="8"/>
        <color indexed="8"/>
        <rFont val="Isidora Bold"/>
      </rPr>
      <t xml:space="preserve"> DE Ø, BAJO NORMA CFE S1B-PAD2, INCLUYE: HERRAMIENTA, MATERIALES, DESPERDICIOS, ACARREO AL SITIO DE COLOCACIÓN, GUIADO Y MANO DE OBRA.</t>
    </r>
  </si>
  <si>
    <t xml:space="preserve">SUMINISTRO E INSTALACIÓN DE REGISTRO PREFABRICADO PARA BAJA TENSIÓN EN BANQUETA TIPO 1, NORMA CFE-RBTB-1 DE 50X80X65 CM, INCLUYE: HERRAMIENTA, SUMINISTRO, FLETES, GRÚA, MANIOBRAS DE CARGA Y DESCARGA, EQUIPO Y MANO DE OBRA. </t>
  </si>
  <si>
    <t xml:space="preserve">SUMINISTRO E INSTALACIÓN DE REGISTRO PREFABRICADO PARA BAJA TENSIÓN EN BANQUETA TIPO 1, NORMA CFE-RBTBCC-1 DE 50X80X90 CM, INCLUYE: HERRAMIENTA, SUMINISTRO, FLETES, GRÚA, MANIOBRAS DE CARGA Y DESCARGA, EQUIPO Y MANO DE OBRA. </t>
  </si>
  <si>
    <r>
      <rPr>
        <sz val="8"/>
        <color rgb="FF000000"/>
        <rFont val="Isidora Bold"/>
      </rPr>
      <t>SUMINISTRO E INSTALACIÓN DE CABLE DE ALUMINIO XLP</t>
    </r>
    <r>
      <rPr>
        <sz val="8"/>
        <color indexed="8"/>
        <rFont val="Isidora Bold"/>
      </rPr>
      <t xml:space="preserve">, 600 V, CONFIGURACIÓN </t>
    </r>
    <r>
      <rPr>
        <sz val="8"/>
        <color rgb="FF000000"/>
        <rFont val="Isidora Bold"/>
      </rPr>
      <t xml:space="preserve">TRIPLEX  2+1, CAL. 4 AWG  (F)  +  CAL.  4 AWG (T) </t>
    </r>
    <r>
      <rPr>
        <sz val="8"/>
        <color indexed="8"/>
        <rFont val="Isidora Bold"/>
      </rPr>
      <t xml:space="preserve"> MARCA CONDUMEX O SIMILAR, INCLUYE: HERRAMIENTA, MATERIALES, CONEXIÓN, PRUEBAS, EQUIPO Y MANO DE OBRA.</t>
    </r>
  </si>
  <si>
    <t>SUMINISTRO E INSTALACIÓN DE CABLE DE ALUMINIO 600 V, XLP, CFE CA6PCC ESPECIF. E-0000-02, AL XLP 2C/1N (2/2), CONDUMEX O SIMILAR, INCLUYE: HERRAMIENTA, MATERIALES, CONEXIÓN, PRUEBAS, EQUIPO Y MANO DE OBRA.</t>
  </si>
  <si>
    <t>SUMINISTRO Y COLOCACIÓN DE CONECTOR  TIPO  ZAPATA  DE  ALUMINIO  CAL. 2 AWG, 1 BARRENO, CON TORNILLO   Y   MANGA   TERMO CONTRÁCTIL  PARA  CONECTOR  MÚLTIPLE BAJA  TENSIÓN,  INCLUYE: HERRAMIENTA,  MATERIAL, EQUIPO Y MANO  DE  OBRA.</t>
  </si>
  <si>
    <t xml:space="preserve">RETIRO DE INSTALACIONES AÉREAS EN MEDIA Y BAJA TENSIÓN, CON APROXIMADAMENTE 230 M DE LONGITUD, INCLUYE: TRAMITE DE LIBRANZA, DESCONEXIÓN DE LÍNEAS DE MEDIA Y BAJA TENSIÓN AÉREAS, DESMONTAJE DE ESTRUCTURAS, RETIRO DE 2 POSTES DE 13.00 M DE ALTURA, ENTREGA DE MATERIAL DE RETIRO AL ALMACÉN QUE INDIQUE LA SUPERVISIÓN, EQUIPO Y MANO DE OBRA. </t>
  </si>
  <si>
    <t>PAQUETE</t>
  </si>
  <si>
    <t xml:space="preserve">REUBICACIÓN DE POSTE DE RETENIDA TIPO REA EN BAJA TENSIÓN DE APROXIMADAMENTE 1 METRO DE DISTANCIA DE ACUERDO A SU UBICACIÓN ORIGINAL, INCLUYE: EXCAVACIÓN DE CEPA, GRÚA, DESARMADO Y ARMADO DE CABLE DE RETENIDA, RETIRO DE MATERIAL EXCEDENTE, EQUIPO Y MANO DE OBRA. </t>
  </si>
  <si>
    <t>PAVIMENTO DE EMPEDRADO (ZAMPEADO) DE 20 CM DE ESPESOR AHOGADO EN CONCRETO F’C= 250 KG/CM2, R.N., EN PROPORCIÓN 70:30, 70% CONCRETO F’C= 250 KG/CM2, R.N. Y 30% PIEDRA PRODUCTO DE LA REGIÓN, INCLUYE: HERRAMIENTA, SUMINISTRO DE MATERIALES, DESPERDICIOS, FLETES, ACARREOS, EQUIPO Y MANO DE OBRA.</t>
  </si>
  <si>
    <t>DOPI-MUN-RM-PAV-LP-104-2023</t>
  </si>
  <si>
    <t>Conexión red de vía rural norte – localidad de Copala, incluye: pavimentación, modernización de redes básicas de alcantarillado, conducción y distribución, infraestructura urbana y obras complementarias, Municipio de Zapopan, Jalisco.</t>
  </si>
  <si>
    <t>LICITACION PUBLICA No.</t>
  </si>
  <si>
    <t>PE-1</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</si>
  <si>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</si>
  <si>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</si>
  <si>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</si>
  <si>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</si>
  <si>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</si>
  <si>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</si>
  <si>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</si>
  <si>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</si>
  <si>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</si>
  <si>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</si>
  <si>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</si>
  <si>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</si>
  <si>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</si>
  <si>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</si>
  <si>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</si>
  <si>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</si>
  <si>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</si>
  <si>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</si>
  <si>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</si>
  <si>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</si>
  <si>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</si>
  <si>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</si>
  <si>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</si>
  <si>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</si>
  <si>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</si>
  <si>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</si>
  <si>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</si>
  <si>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</si>
  <si>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</si>
  <si>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</si>
  <si>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</si>
  <si>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</si>
  <si>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</si>
  <si>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</si>
  <si>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</si>
  <si>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</si>
  <si>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</si>
  <si>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</si>
  <si>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</si>
  <si>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</si>
  <si>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</si>
  <si>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</si>
  <si>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</si>
  <si>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</si>
  <si>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</si>
  <si>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</si>
  <si>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</si>
  <si>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</si>
  <si>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</si>
  <si>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</si>
  <si>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</si>
  <si>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</si>
  <si>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</si>
  <si>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</si>
  <si>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</si>
  <si>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</si>
  <si>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</si>
  <si>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</si>
  <si>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</si>
  <si>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</si>
  <si>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</si>
  <si>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</si>
  <si>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</si>
  <si>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</si>
  <si>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</si>
  <si>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</si>
  <si>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</si>
  <si>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</si>
  <si>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</si>
  <si>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</si>
  <si>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</si>
  <si>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</si>
  <si>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</si>
  <si>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</si>
  <si>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</si>
  <si>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</si>
  <si>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</si>
  <si>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</si>
  <si>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</si>
  <si>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</si>
  <si>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</si>
  <si>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</si>
  <si>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</si>
  <si>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</si>
  <si>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</si>
  <si>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</si>
  <si>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</si>
  <si>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</si>
  <si>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</si>
  <si>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</si>
  <si>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</si>
  <si>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</si>
  <si>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</si>
  <si>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</si>
  <si>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</si>
  <si>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</si>
  <si>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</si>
  <si>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</si>
  <si>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</si>
  <si>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</si>
  <si>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</si>
  <si>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</si>
  <si>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</si>
  <si>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</si>
  <si>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</si>
  <si>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</si>
  <si>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</si>
  <si>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</si>
  <si>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</si>
  <si>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</si>
  <si>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</si>
  <si>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</si>
  <si>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</si>
  <si>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</si>
  <si>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</si>
  <si>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</si>
  <si>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</si>
  <si>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</si>
  <si>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</si>
  <si>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</si>
  <si>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</si>
  <si>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</si>
  <si>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</si>
  <si>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</si>
  <si>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</si>
  <si>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</si>
  <si>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</si>
  <si>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</si>
  <si>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</si>
  <si>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</si>
  <si>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</si>
  <si>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</si>
  <si>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</si>
  <si>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</si>
  <si>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</si>
  <si>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</si>
  <si>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</si>
  <si>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</si>
  <si>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</si>
  <si>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</si>
  <si>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</si>
  <si>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</si>
  <si>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</si>
  <si>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</si>
  <si>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</si>
  <si>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</si>
  <si>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</si>
  <si>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</si>
  <si>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</si>
  <si>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</si>
  <si>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</si>
  <si>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</si>
  <si>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</si>
  <si>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</si>
  <si>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</si>
  <si>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</si>
  <si>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</si>
  <si>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</si>
  <si>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</si>
  <si>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</si>
  <si>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</si>
  <si>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</si>
  <si>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</si>
  <si>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</si>
  <si>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</si>
  <si>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</si>
  <si>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</si>
  <si>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</si>
  <si>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</si>
  <si>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</si>
  <si>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</si>
  <si>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</si>
  <si>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</si>
  <si>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</si>
  <si>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</si>
  <si>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</si>
  <si>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</si>
  <si>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</si>
  <si>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</si>
  <si>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</si>
  <si>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</si>
  <si>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</si>
  <si>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</si>
  <si>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</si>
  <si>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</si>
  <si>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</si>
  <si>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</si>
  <si>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</si>
  <si>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</si>
  <si>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</si>
  <si>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</si>
  <si>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</si>
  <si>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</si>
  <si>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</si>
  <si>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</si>
  <si>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</si>
  <si>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</si>
  <si>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</si>
  <si>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</si>
  <si>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</si>
  <si>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</si>
  <si>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</si>
  <si>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</si>
  <si>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</si>
  <si>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</si>
  <si>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</si>
  <si>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</si>
  <si>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</si>
  <si>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DOPI-209</t>
  </si>
  <si>
    <t>DOPI-210</t>
  </si>
  <si>
    <t>DOPI-211</t>
  </si>
  <si>
    <t>DOPI-212</t>
  </si>
  <si>
    <t>DOPI-213</t>
  </si>
  <si>
    <t>DOPI-214</t>
  </si>
  <si>
    <t>DOPI-215</t>
  </si>
  <si>
    <t>DOPI-216</t>
  </si>
  <si>
    <t>RESUMEN DE PARTIDAS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</si>
</sst>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29">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rgb="FF000000"/>
      <name val="Arial"/>
      <family val="2"/>
    </font>
    <font>
      <sz val="8"/>
      <color indexed="64"/>
      <name val="Isidora Bold"/>
    </font>
    <font>
      <sz val="10"/>
      <color indexed="64"/>
      <name val="Isidora Bold"/>
    </font>
    <font>
      <sz val="9"/>
      <name val="Isidora Bold"/>
    </font>
    <font>
      <b/>
      <sz val="9"/>
      <name val="Isidora Bold"/>
    </font>
    <font>
      <b/>
      <sz val="10"/>
      <name val="Isidora Bold"/>
    </font>
    <font>
      <sz val="6"/>
      <name val="Isidora Bold"/>
    </font>
    <font>
      <sz val="11"/>
      <name val="Isidora Bold"/>
    </font>
    <font>
      <sz val="20"/>
      <name val="Isidora Bold"/>
    </font>
    <font>
      <sz val="12"/>
      <name val="Isidora Bold"/>
    </font>
    <font>
      <b/>
      <sz val="8"/>
      <color indexed="64"/>
      <name val="Isidora Bold"/>
    </font>
    <font>
      <b/>
      <sz val="10"/>
      <color indexed="64"/>
      <name val="Isidora Bold"/>
    </font>
    <font>
      <sz val="10"/>
      <color theme="8" tint="-0.249977111117893"/>
      <name val="Isidora Bold"/>
    </font>
    <font>
      <b/>
      <sz val="10"/>
      <color rgb="FF0070C0"/>
      <name val="Isidora Bold"/>
    </font>
    <font>
      <sz val="8"/>
      <name val="Isidora Bold"/>
    </font>
    <font>
      <sz val="8"/>
      <color rgb="FF000000"/>
      <name val="Isidora Bold"/>
    </font>
    <font>
      <b/>
      <sz val="10"/>
      <color theme="0"/>
      <name val="Isidora Bold"/>
    </font>
    <font>
      <b/>
      <sz val="11"/>
      <name val="Isidora Bold"/>
    </font>
    <font>
      <b/>
      <sz val="12"/>
      <name val="Isidora Bold"/>
    </font>
    <font>
      <sz val="11"/>
      <color theme="1"/>
      <name val="Isidora Bold"/>
    </font>
    <font>
      <sz val="8"/>
      <color indexed="8"/>
      <name val="Isidora Bold"/>
    </font>
    <font>
      <b/>
      <sz val="20"/>
      <name val="Isidora Bold"/>
    </font>
    <font>
      <b/>
      <sz val="22"/>
      <name val="Isidora Bold"/>
    </font>
    <font>
      <b/>
      <sz val="8"/>
      <name val="Isidora Bold"/>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14">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s>
  <cellStyleXfs count="12">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5" fillId="0" borderId="0"/>
    <xf numFmtId="0" fontId="2" fillId="0" borderId="0"/>
  </cellStyleXfs>
  <cellXfs count="109">
    <xf numFmtId="0" fontId="0" fillId="0" borderId="0" xfId="0"/>
    <xf numFmtId="0" fontId="6" fillId="0" borderId="0" xfId="3" applyFont="1"/>
    <xf numFmtId="0" fontId="7" fillId="0" borderId="0" xfId="3" applyFont="1"/>
    <xf numFmtId="4" fontId="7" fillId="0" borderId="0" xfId="3" applyNumberFormat="1" applyFont="1"/>
    <xf numFmtId="0" fontId="8" fillId="0" borderId="1" xfId="2" applyFont="1" applyBorder="1" applyAlignment="1">
      <alignment vertical="top" wrapText="1"/>
    </xf>
    <xf numFmtId="0" fontId="9" fillId="0" borderId="2" xfId="2" applyFont="1" applyBorder="1" applyAlignment="1">
      <alignment horizontal="justify" vertical="top" wrapText="1"/>
    </xf>
    <xf numFmtId="0" fontId="8" fillId="0" borderId="2" xfId="2" applyFont="1" applyBorder="1" applyAlignment="1">
      <alignment vertical="top" wrapText="1"/>
    </xf>
    <xf numFmtId="0" fontId="8" fillId="0" borderId="4" xfId="2" applyFont="1" applyBorder="1" applyAlignment="1">
      <alignment vertical="top" wrapText="1"/>
    </xf>
    <xf numFmtId="0" fontId="9" fillId="0" borderId="5" xfId="2" applyFont="1" applyBorder="1" applyAlignment="1">
      <alignment horizontal="justify" vertical="top" wrapText="1"/>
    </xf>
    <xf numFmtId="0" fontId="8" fillId="0" borderId="5" xfId="2" applyFont="1" applyBorder="1" applyAlignment="1">
      <alignment vertical="top" wrapText="1"/>
    </xf>
    <xf numFmtId="165" fontId="11" fillId="0" borderId="5" xfId="2" applyNumberFormat="1" applyFont="1" applyBorder="1" applyAlignment="1">
      <alignment vertical="top"/>
    </xf>
    <xf numFmtId="0" fontId="8" fillId="0" borderId="0" xfId="2" applyFont="1" applyAlignment="1">
      <alignment horizontal="center" vertical="top"/>
    </xf>
    <xf numFmtId="2" fontId="8" fillId="0" borderId="0" xfId="2" applyNumberFormat="1" applyFont="1" applyAlignment="1">
      <alignment horizontal="right" vertical="top"/>
    </xf>
    <xf numFmtId="164" fontId="9" fillId="0" borderId="0" xfId="2" applyNumberFormat="1" applyFont="1" applyAlignment="1">
      <alignment horizontal="right" vertical="top"/>
    </xf>
    <xf numFmtId="0" fontId="9" fillId="0" borderId="5" xfId="2" applyFont="1" applyBorder="1" applyAlignment="1">
      <alignment horizontal="center" vertical="top" wrapText="1"/>
    </xf>
    <xf numFmtId="14" fontId="8" fillId="0" borderId="0" xfId="2" applyNumberFormat="1" applyFont="1" applyAlignment="1">
      <alignment horizontal="justify" vertical="top" wrapText="1"/>
    </xf>
    <xf numFmtId="0" fontId="13" fillId="0" borderId="5" xfId="2" applyFont="1" applyBorder="1" applyAlignment="1">
      <alignment horizontal="left"/>
    </xf>
    <xf numFmtId="0" fontId="8" fillId="0" borderId="7" xfId="2" applyFont="1" applyBorder="1" applyAlignment="1">
      <alignment horizontal="center" vertical="top"/>
    </xf>
    <xf numFmtId="2" fontId="8" fillId="0" borderId="7" xfId="2" applyNumberFormat="1" applyFont="1" applyBorder="1" applyAlignment="1">
      <alignment horizontal="right" vertical="top"/>
    </xf>
    <xf numFmtId="164" fontId="9" fillId="0" borderId="7" xfId="2" applyNumberFormat="1" applyFont="1" applyBorder="1" applyAlignment="1">
      <alignment horizontal="right" vertical="top"/>
    </xf>
    <xf numFmtId="14" fontId="8" fillId="0" borderId="7" xfId="2" applyNumberFormat="1" applyFont="1" applyBorder="1" applyAlignment="1">
      <alignment horizontal="justify" vertical="top" wrapText="1"/>
    </xf>
    <xf numFmtId="0" fontId="8" fillId="0" borderId="5" xfId="2" applyFont="1" applyBorder="1" applyAlignment="1">
      <alignment vertical="top"/>
    </xf>
    <xf numFmtId="0" fontId="9" fillId="0" borderId="2" xfId="5" applyFont="1" applyBorder="1" applyAlignment="1">
      <alignment horizontal="center" vertical="top" wrapText="1"/>
    </xf>
    <xf numFmtId="0" fontId="8" fillId="0" borderId="6" xfId="2" applyFont="1" applyBorder="1" applyAlignment="1">
      <alignment vertical="top" wrapText="1"/>
    </xf>
    <xf numFmtId="0" fontId="14" fillId="0" borderId="0" xfId="2" applyFont="1" applyAlignment="1">
      <alignment horizontal="center"/>
    </xf>
    <xf numFmtId="0" fontId="14" fillId="0" borderId="0" xfId="2" applyFont="1" applyAlignment="1">
      <alignment horizontal="justify" wrapText="1"/>
    </xf>
    <xf numFmtId="0" fontId="14" fillId="0" borderId="0" xfId="2" applyFont="1" applyAlignment="1">
      <alignment horizontal="centerContinuous"/>
    </xf>
    <xf numFmtId="4" fontId="14" fillId="0" borderId="0" xfId="2" applyNumberFormat="1" applyFont="1" applyAlignment="1">
      <alignment horizontal="center"/>
    </xf>
    <xf numFmtId="0" fontId="15" fillId="0" borderId="0" xfId="3" applyFont="1" applyAlignment="1">
      <alignment horizontal="right" vertical="top"/>
    </xf>
    <xf numFmtId="0" fontId="6" fillId="0" borderId="0" xfId="3" applyFont="1" applyAlignment="1">
      <alignment vertical="top" wrapText="1"/>
    </xf>
    <xf numFmtId="49" fontId="9" fillId="2" borderId="0" xfId="2" applyNumberFormat="1" applyFont="1" applyFill="1" applyAlignment="1">
      <alignment horizontal="center" vertical="center" wrapText="1"/>
    </xf>
    <xf numFmtId="49" fontId="16" fillId="3" borderId="0" xfId="3" applyNumberFormat="1" applyFont="1" applyFill="1" applyAlignment="1">
      <alignment horizontal="center" vertical="center" wrapText="1"/>
    </xf>
    <xf numFmtId="44" fontId="10" fillId="3" borderId="0" xfId="1" applyFont="1" applyFill="1" applyBorder="1" applyAlignment="1">
      <alignment horizontal="center" vertical="top" wrapText="1"/>
    </xf>
    <xf numFmtId="0" fontId="17" fillId="0" borderId="0" xfId="3" applyFont="1" applyAlignment="1">
      <alignment wrapText="1"/>
    </xf>
    <xf numFmtId="0" fontId="18" fillId="2" borderId="0" xfId="3" applyFont="1" applyFill="1" applyAlignment="1">
      <alignment horizontal="center" vertical="center" wrapText="1"/>
    </xf>
    <xf numFmtId="0" fontId="18" fillId="2" borderId="0" xfId="3" applyFont="1" applyFill="1" applyAlignment="1">
      <alignment horizontal="justify" vertical="top"/>
    </xf>
    <xf numFmtId="0" fontId="18" fillId="2" borderId="0" xfId="3" applyFont="1" applyFill="1" applyAlignment="1">
      <alignment horizontal="center" vertical="top" wrapText="1"/>
    </xf>
    <xf numFmtId="164" fontId="18" fillId="2" borderId="0" xfId="3" applyNumberFormat="1" applyFont="1" applyFill="1" applyAlignment="1">
      <alignment horizontal="right" vertical="top" wrapText="1"/>
    </xf>
    <xf numFmtId="44" fontId="18" fillId="2" borderId="0" xfId="1" applyFont="1" applyFill="1" applyBorder="1" applyAlignment="1">
      <alignment horizontal="center" vertical="top" wrapText="1"/>
    </xf>
    <xf numFmtId="164" fontId="18" fillId="2" borderId="0" xfId="3" applyNumberFormat="1" applyFont="1" applyFill="1" applyAlignment="1">
      <alignment horizontal="left" vertical="top" wrapText="1"/>
    </xf>
    <xf numFmtId="49" fontId="19" fillId="0" borderId="0" xfId="0" applyNumberFormat="1" applyFont="1" applyAlignment="1">
      <alignment horizontal="center" vertical="top"/>
    </xf>
    <xf numFmtId="0" fontId="19" fillId="0" borderId="0" xfId="0" applyFont="1" applyAlignment="1">
      <alignment horizontal="justify" vertical="top" wrapText="1"/>
    </xf>
    <xf numFmtId="0" fontId="19" fillId="0" borderId="0" xfId="0" applyFont="1" applyAlignment="1">
      <alignment horizontal="center" vertical="top"/>
    </xf>
    <xf numFmtId="4" fontId="19" fillId="0" borderId="0" xfId="0" applyNumberFormat="1" applyFont="1" applyAlignment="1">
      <alignment horizontal="right" vertical="top"/>
    </xf>
    <xf numFmtId="164" fontId="19" fillId="0" borderId="0" xfId="0" applyNumberFormat="1" applyFont="1" applyAlignment="1">
      <alignment horizontal="right" vertical="justify"/>
    </xf>
    <xf numFmtId="0" fontId="20" fillId="0" borderId="0" xfId="0" applyFont="1" applyAlignment="1">
      <alignment horizontal="center" vertical="top" wrapText="1"/>
    </xf>
    <xf numFmtId="44" fontId="6" fillId="0" borderId="0" xfId="1" applyFont="1" applyFill="1" applyBorder="1" applyAlignment="1">
      <alignment horizontal="center" vertical="top" wrapText="1"/>
    </xf>
    <xf numFmtId="2" fontId="16" fillId="3" borderId="0" xfId="3" applyNumberFormat="1" applyFont="1" applyFill="1" applyAlignment="1">
      <alignment vertical="top"/>
    </xf>
    <xf numFmtId="0" fontId="7" fillId="4" borderId="0" xfId="3" applyFont="1" applyFill="1"/>
    <xf numFmtId="0" fontId="7" fillId="0" borderId="0" xfId="3" applyFont="1" applyAlignment="1">
      <alignment wrapText="1"/>
    </xf>
    <xf numFmtId="49" fontId="16" fillId="0" borderId="0" xfId="3" applyNumberFormat="1" applyFont="1" applyAlignment="1">
      <alignment horizontal="center" vertical="center" wrapText="1"/>
    </xf>
    <xf numFmtId="164" fontId="16" fillId="0" borderId="0" xfId="3" applyNumberFormat="1" applyFont="1" applyAlignment="1">
      <alignment horizontal="right" vertical="top" wrapText="1"/>
    </xf>
    <xf numFmtId="0" fontId="18" fillId="0" borderId="0" xfId="3" applyFont="1" applyAlignment="1">
      <alignment horizontal="center" vertical="center" wrapText="1"/>
    </xf>
    <xf numFmtId="0" fontId="18" fillId="0" borderId="0" xfId="3" applyFont="1" applyAlignment="1">
      <alignment horizontal="justify" vertical="top"/>
    </xf>
    <xf numFmtId="0" fontId="16" fillId="0" borderId="0" xfId="3" applyFont="1" applyAlignment="1">
      <alignment vertical="top" wrapText="1"/>
    </xf>
    <xf numFmtId="4" fontId="21" fillId="0" borderId="0" xfId="3" applyNumberFormat="1" applyFont="1" applyAlignment="1">
      <alignment horizontal="right" vertical="top" wrapText="1"/>
    </xf>
    <xf numFmtId="164" fontId="18" fillId="0" borderId="0" xfId="1" applyNumberFormat="1" applyFont="1" applyFill="1" applyBorder="1" applyAlignment="1">
      <alignment horizontal="right" vertical="top"/>
    </xf>
    <xf numFmtId="2" fontId="18" fillId="0" borderId="0" xfId="3" applyNumberFormat="1" applyFont="1" applyAlignment="1">
      <alignment horizontal="justify" vertical="top"/>
    </xf>
    <xf numFmtId="44" fontId="18" fillId="0" borderId="0" xfId="3" applyNumberFormat="1" applyFont="1" applyAlignment="1">
      <alignment horizontal="justify" vertical="top"/>
    </xf>
    <xf numFmtId="164" fontId="22" fillId="2" borderId="0" xfId="1" applyNumberFormat="1" applyFont="1" applyFill="1" applyBorder="1" applyAlignment="1">
      <alignment horizontal="right" vertical="top" wrapText="1"/>
    </xf>
    <xf numFmtId="164" fontId="22" fillId="2" borderId="0" xfId="3" applyNumberFormat="1" applyFont="1" applyFill="1" applyAlignment="1">
      <alignment horizontal="right" vertical="top" wrapText="1"/>
    </xf>
    <xf numFmtId="164" fontId="23" fillId="2" borderId="0" xfId="3" applyNumberFormat="1" applyFont="1" applyFill="1" applyAlignment="1">
      <alignment horizontal="right" vertical="top" wrapText="1"/>
    </xf>
    <xf numFmtId="0" fontId="24" fillId="0" borderId="0" xfId="0" applyFont="1"/>
    <xf numFmtId="0" fontId="9" fillId="0" borderId="3" xfId="2" applyFont="1" applyBorder="1" applyAlignment="1">
      <alignment horizontal="center" vertical="top" wrapText="1"/>
    </xf>
    <xf numFmtId="0" fontId="8" fillId="0" borderId="0" xfId="2" applyFont="1" applyAlignment="1">
      <alignment horizontal="center" vertical="top" wrapText="1"/>
    </xf>
    <xf numFmtId="0" fontId="8" fillId="0" borderId="7" xfId="2" applyFont="1" applyBorder="1" applyAlignment="1">
      <alignment horizontal="center" vertical="top" wrapText="1"/>
    </xf>
    <xf numFmtId="4" fontId="20" fillId="0" borderId="0" xfId="0" applyNumberFormat="1" applyFont="1" applyAlignment="1">
      <alignment horizontal="center" vertical="top" wrapText="1"/>
    </xf>
    <xf numFmtId="0" fontId="19" fillId="0" borderId="0" xfId="0" applyFont="1" applyFill="1" applyAlignment="1">
      <alignment horizontal="justify" vertical="top" wrapText="1"/>
    </xf>
    <xf numFmtId="0" fontId="19" fillId="0" borderId="0" xfId="0" applyFont="1" applyFill="1" applyAlignment="1">
      <alignment horizontal="center" vertical="top"/>
    </xf>
    <xf numFmtId="4" fontId="19" fillId="0" borderId="0" xfId="0" applyNumberFormat="1" applyFont="1" applyFill="1" applyAlignment="1">
      <alignment horizontal="right" vertical="top"/>
    </xf>
    <xf numFmtId="0" fontId="9" fillId="2" borderId="9"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0" fontId="10" fillId="2" borderId="0" xfId="5" applyFont="1" applyFill="1" applyAlignment="1">
      <alignment horizontal="center" vertical="center" wrapText="1"/>
    </xf>
    <xf numFmtId="2" fontId="16" fillId="0" borderId="0" xfId="3" applyNumberFormat="1" applyFont="1" applyAlignment="1">
      <alignment horizontal="left" vertical="top"/>
    </xf>
    <xf numFmtId="0" fontId="23" fillId="2" borderId="0" xfId="5" applyFont="1" applyFill="1" applyAlignment="1">
      <alignment horizontal="center" vertical="center" wrapText="1"/>
    </xf>
    <xf numFmtId="0" fontId="7" fillId="0" borderId="0" xfId="3" applyFont="1" applyAlignment="1">
      <alignment horizontal="center"/>
    </xf>
    <xf numFmtId="2" fontId="16" fillId="3" borderId="0" xfId="3" applyNumberFormat="1" applyFont="1" applyFill="1" applyAlignment="1">
      <alignment horizontal="left" vertical="top"/>
    </xf>
    <xf numFmtId="0" fontId="10" fillId="0" borderId="1" xfId="2" applyFont="1" applyBorder="1" applyAlignment="1">
      <alignment horizontal="center" vertical="top" wrapText="1"/>
    </xf>
    <xf numFmtId="0" fontId="10" fillId="0" borderId="3" xfId="2" applyFont="1" applyBorder="1" applyAlignment="1">
      <alignment horizontal="center" vertical="top" wrapText="1"/>
    </xf>
    <xf numFmtId="2" fontId="12" fillId="0" borderId="5" xfId="4" applyNumberFormat="1" applyFont="1" applyBorder="1" applyAlignment="1">
      <alignment horizontal="justify" vertical="top" wrapText="1"/>
    </xf>
    <xf numFmtId="2" fontId="12" fillId="0" borderId="8" xfId="4" applyNumberFormat="1" applyFont="1" applyBorder="1" applyAlignment="1">
      <alignment horizontal="justify" vertical="top" wrapText="1"/>
    </xf>
    <xf numFmtId="0" fontId="9" fillId="0" borderId="1" xfId="2" applyFont="1" applyBorder="1" applyAlignment="1">
      <alignment horizontal="center" vertical="top" wrapText="1"/>
    </xf>
    <xf numFmtId="0" fontId="9" fillId="0" borderId="3" xfId="2" applyFont="1" applyBorder="1" applyAlignment="1">
      <alignment horizontal="center" vertical="top" wrapText="1"/>
    </xf>
    <xf numFmtId="0" fontId="8" fillId="0" borderId="5" xfId="2" applyFont="1" applyBorder="1" applyAlignment="1">
      <alignment horizontal="justify" vertical="top" wrapText="1"/>
    </xf>
    <xf numFmtId="0" fontId="8" fillId="0" borderId="8" xfId="2" applyFont="1" applyBorder="1" applyAlignment="1">
      <alignment horizontal="justify" vertical="top" wrapText="1"/>
    </xf>
    <xf numFmtId="0" fontId="8" fillId="0" borderId="4" xfId="2" applyFont="1" applyBorder="1" applyAlignment="1">
      <alignment horizontal="center" vertical="top" wrapText="1"/>
    </xf>
    <xf numFmtId="0" fontId="8" fillId="0" borderId="0" xfId="2" applyFont="1" applyAlignment="1">
      <alignment horizontal="center" vertical="top" wrapText="1"/>
    </xf>
    <xf numFmtId="0" fontId="8" fillId="0" borderId="6" xfId="2" applyFont="1" applyBorder="1" applyAlignment="1">
      <alignment horizontal="center" vertical="top" wrapText="1"/>
    </xf>
    <xf numFmtId="0" fontId="8" fillId="0" borderId="7" xfId="2" applyFont="1" applyBorder="1" applyAlignment="1">
      <alignment horizontal="center" vertical="top" wrapText="1"/>
    </xf>
    <xf numFmtId="0" fontId="10" fillId="0" borderId="13" xfId="2" applyFont="1" applyBorder="1" applyAlignment="1">
      <alignment horizontal="center" vertical="top" wrapText="1"/>
    </xf>
    <xf numFmtId="0" fontId="8" fillId="0" borderId="3" xfId="2" applyFont="1" applyFill="1" applyBorder="1" applyAlignment="1">
      <alignment horizontal="center" vertical="top"/>
    </xf>
    <xf numFmtId="2" fontId="8" fillId="0" borderId="3" xfId="2" applyNumberFormat="1" applyFont="1" applyFill="1" applyBorder="1" applyAlignment="1">
      <alignment horizontal="right" vertical="top"/>
    </xf>
    <xf numFmtId="164" fontId="9" fillId="0" borderId="3" xfId="2" applyNumberFormat="1" applyFont="1" applyFill="1" applyBorder="1" applyAlignment="1">
      <alignment horizontal="right" vertical="top"/>
    </xf>
    <xf numFmtId="14" fontId="8" fillId="0" borderId="3" xfId="2" applyNumberFormat="1" applyFont="1" applyFill="1" applyBorder="1" applyAlignment="1">
      <alignment horizontal="justify" vertical="top" wrapText="1"/>
    </xf>
    <xf numFmtId="0" fontId="8" fillId="0" borderId="0" xfId="2" applyFont="1" applyFill="1" applyAlignment="1">
      <alignment horizontal="center" vertical="top"/>
    </xf>
    <xf numFmtId="2" fontId="8" fillId="0" borderId="0" xfId="2" applyNumberFormat="1" applyFont="1" applyFill="1" applyAlignment="1">
      <alignment horizontal="right" vertical="top"/>
    </xf>
    <xf numFmtId="164" fontId="9" fillId="0" borderId="0" xfId="2" applyNumberFormat="1" applyFont="1" applyFill="1" applyAlignment="1">
      <alignment horizontal="right" vertical="top"/>
    </xf>
    <xf numFmtId="14" fontId="8" fillId="0" borderId="0" xfId="2" applyNumberFormat="1" applyFont="1" applyFill="1" applyAlignment="1">
      <alignment horizontal="justify" vertical="top" wrapText="1"/>
    </xf>
    <xf numFmtId="49" fontId="9" fillId="2" borderId="0" xfId="2" applyNumberFormat="1" applyFont="1" applyFill="1" applyAlignment="1">
      <alignment horizontal="center" vertical="center"/>
    </xf>
    <xf numFmtId="0" fontId="7" fillId="0" borderId="0" xfId="3" applyFont="1" applyAlignment="1">
      <alignment horizontal="center" vertical="center"/>
    </xf>
    <xf numFmtId="0" fontId="26" fillId="0" borderId="4" xfId="2" applyFont="1" applyFill="1" applyBorder="1" applyAlignment="1">
      <alignment horizontal="center" vertical="center" wrapText="1"/>
    </xf>
    <xf numFmtId="0" fontId="26" fillId="0" borderId="0" xfId="2" applyFont="1" applyFill="1" applyAlignment="1">
      <alignment horizontal="center" vertical="center" wrapText="1"/>
    </xf>
    <xf numFmtId="0" fontId="26" fillId="0" borderId="12" xfId="2" applyFont="1" applyFill="1" applyBorder="1" applyAlignment="1">
      <alignment horizontal="center" vertical="center" wrapText="1"/>
    </xf>
    <xf numFmtId="0" fontId="27" fillId="0" borderId="5" xfId="5" applyFont="1" applyBorder="1" applyAlignment="1">
      <alignment horizontal="center" vertical="center" wrapText="1"/>
    </xf>
    <xf numFmtId="0" fontId="27" fillId="0" borderId="8" xfId="5" applyFont="1" applyBorder="1" applyAlignment="1">
      <alignment horizontal="center" vertical="center" wrapText="1"/>
    </xf>
    <xf numFmtId="0" fontId="10" fillId="2" borderId="0" xfId="5" applyFont="1" applyFill="1" applyAlignment="1">
      <alignment horizontal="right" vertical="top" wrapText="1"/>
    </xf>
    <xf numFmtId="164" fontId="10" fillId="0" borderId="0" xfId="1" applyNumberFormat="1" applyFont="1" applyFill="1" applyBorder="1" applyAlignment="1">
      <alignment horizontal="right" vertical="top"/>
    </xf>
    <xf numFmtId="2" fontId="28" fillId="0" borderId="0" xfId="0" applyNumberFormat="1" applyFont="1" applyAlignment="1">
      <alignment horizontal="justify" vertical="top" wrapText="1"/>
    </xf>
  </cellXfs>
  <cellStyles count="12">
    <cellStyle name="Millares 2" xfId="7" xr:uid="{00000000-0005-0000-0000-000000000000}"/>
    <cellStyle name="Millares 2 2" xfId="9" xr:uid="{00000000-0005-0000-0000-000001000000}"/>
    <cellStyle name="Moneda" xfId="1" builtinId="4"/>
    <cellStyle name="Moneda 2" xfId="8" xr:uid="{00000000-0005-0000-0000-000003000000}"/>
    <cellStyle name="Normal" xfId="0" builtinId="0"/>
    <cellStyle name="Normal 2" xfId="4" xr:uid="{00000000-0005-0000-0000-000005000000}"/>
    <cellStyle name="Normal 2 2" xfId="5" xr:uid="{00000000-0005-0000-0000-000006000000}"/>
    <cellStyle name="Normal 3" xfId="3" xr:uid="{00000000-0005-0000-0000-000007000000}"/>
    <cellStyle name="Normal 3 2" xfId="2" xr:uid="{00000000-0005-0000-0000-000008000000}"/>
    <cellStyle name="Normal 4" xfId="6" xr:uid="{00000000-0005-0000-0000-000009000000}"/>
    <cellStyle name="Normal 4 2" xfId="11" xr:uid="{00000000-0005-0000-0000-00000A000000}"/>
    <cellStyle name="Normal 5" xfId="10" xr:uid="{00000000-0005-0000-0000-00000B000000}"/>
  </cellStyles>
  <dxfs count="0"/>
  <tableStyles count="0" defaultTableStyle="TableStyleMedium2" defaultPivotStyle="PivotStyleLight16"/>
  <colors>
    <mruColors>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1282390</xdr:colOff>
      <xdr:row>3</xdr:row>
      <xdr:rowOff>174084</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439" y="215126"/>
          <a:ext cx="1277744" cy="751314"/>
        </a:xfrm>
        <a:prstGeom prst="rect">
          <a:avLst/>
        </a:prstGeom>
      </xdr:spPr>
    </xdr:pic>
    <xdr:clientData/>
  </xdr:twoCellAnchor>
  <xdr:twoCellAnchor editAs="oneCell">
    <xdr:from>
      <xdr:col>0</xdr:col>
      <xdr:colOff>0</xdr:colOff>
      <xdr:row>0</xdr:row>
      <xdr:rowOff>64892</xdr:rowOff>
    </xdr:from>
    <xdr:to>
      <xdr:col>0</xdr:col>
      <xdr:colOff>1031835</xdr:colOff>
      <xdr:row>5</xdr:row>
      <xdr:rowOff>129261</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1774"/>
          <a:ext cx="1028912" cy="1140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rgb="FF92D050"/>
  </sheetPr>
  <dimension ref="A1:G290"/>
  <sheetViews>
    <sheetView showGridLines="0" showZeros="0" tabSelected="1" view="pageBreakPreview" zoomScale="115" zoomScaleNormal="115" zoomScaleSheetLayoutView="115" workbookViewId="0">
      <selection activeCell="B19" sqref="B19"/>
    </sheetView>
  </sheetViews>
  <sheetFormatPr baseColWidth="10" defaultColWidth="9.140625" defaultRowHeight="12.75" customHeight="1"/>
  <cols>
    <col min="1" max="1" width="15.5703125" style="1" customWidth="1"/>
    <col min="2" max="2" width="74.7109375" style="2" customWidth="1"/>
    <col min="3" max="3" width="9.140625" style="2" customWidth="1"/>
    <col min="4" max="4" width="13.85546875" style="3" customWidth="1"/>
    <col min="5" max="5" width="16" style="2" customWidth="1"/>
    <col min="6" max="6" width="53.85546875" style="62" customWidth="1"/>
    <col min="7" max="7" width="19.42578125" style="2" customWidth="1"/>
    <col min="8" max="8" width="11.7109375" style="2" bestFit="1" customWidth="1"/>
    <col min="9" max="16384" width="9.140625" style="2"/>
  </cols>
  <sheetData>
    <row r="1" spans="1:7" ht="15.75" customHeight="1">
      <c r="A1" s="4"/>
      <c r="B1" s="5" t="s">
        <v>0</v>
      </c>
      <c r="C1" s="78" t="s">
        <v>240</v>
      </c>
      <c r="D1" s="79"/>
      <c r="E1" s="79"/>
      <c r="F1" s="90"/>
      <c r="G1" s="6"/>
    </row>
    <row r="2" spans="1:7" ht="15.75" customHeight="1">
      <c r="A2" s="7"/>
      <c r="B2" s="8" t="s">
        <v>1</v>
      </c>
      <c r="C2" s="101" t="s">
        <v>238</v>
      </c>
      <c r="D2" s="102"/>
      <c r="E2" s="102"/>
      <c r="F2" s="103"/>
      <c r="G2" s="9"/>
    </row>
    <row r="3" spans="1:7" ht="15.75" customHeight="1" thickBot="1">
      <c r="A3" s="7"/>
      <c r="B3" s="8" t="s">
        <v>2</v>
      </c>
      <c r="C3" s="101"/>
      <c r="D3" s="102"/>
      <c r="E3" s="102"/>
      <c r="F3" s="103"/>
      <c r="G3" s="9"/>
    </row>
    <row r="4" spans="1:7" ht="17.25" customHeight="1">
      <c r="A4" s="7"/>
      <c r="B4" s="5" t="s">
        <v>3</v>
      </c>
      <c r="C4" s="91"/>
      <c r="D4" s="92"/>
      <c r="E4" s="93" t="s">
        <v>19</v>
      </c>
      <c r="F4" s="94"/>
      <c r="G4" s="10"/>
    </row>
    <row r="5" spans="1:7" ht="17.25" customHeight="1">
      <c r="A5" s="7"/>
      <c r="B5" s="80" t="s">
        <v>239</v>
      </c>
      <c r="C5" s="95"/>
      <c r="D5" s="96"/>
      <c r="E5" s="97" t="s">
        <v>20</v>
      </c>
      <c r="F5" s="98"/>
      <c r="G5" s="14"/>
    </row>
    <row r="6" spans="1:7" ht="17.25" customHeight="1">
      <c r="A6" s="7"/>
      <c r="B6" s="80"/>
      <c r="C6" s="11"/>
      <c r="D6" s="12"/>
      <c r="E6" s="13" t="s">
        <v>4</v>
      </c>
      <c r="F6" s="15"/>
      <c r="G6" s="16"/>
    </row>
    <row r="7" spans="1:7" ht="17.25" customHeight="1" thickBot="1">
      <c r="A7" s="7"/>
      <c r="B7" s="81"/>
      <c r="C7" s="17"/>
      <c r="D7" s="18"/>
      <c r="E7" s="19" t="s">
        <v>21</v>
      </c>
      <c r="F7" s="20"/>
      <c r="G7" s="21"/>
    </row>
    <row r="8" spans="1:7">
      <c r="A8" s="7"/>
      <c r="B8" s="8" t="s">
        <v>5</v>
      </c>
      <c r="C8" s="82" t="s">
        <v>6</v>
      </c>
      <c r="D8" s="83"/>
      <c r="E8" s="83"/>
      <c r="F8" s="63"/>
      <c r="G8" s="22" t="s">
        <v>7</v>
      </c>
    </row>
    <row r="9" spans="1:7">
      <c r="A9" s="7"/>
      <c r="B9" s="84"/>
      <c r="C9" s="86"/>
      <c r="D9" s="87"/>
      <c r="E9" s="87"/>
      <c r="F9" s="64"/>
      <c r="G9" s="104" t="s">
        <v>241</v>
      </c>
    </row>
    <row r="10" spans="1:7" ht="13.5" thickBot="1">
      <c r="A10" s="23"/>
      <c r="B10" s="85"/>
      <c r="C10" s="88"/>
      <c r="D10" s="89"/>
      <c r="E10" s="89"/>
      <c r="F10" s="65"/>
      <c r="G10" s="105"/>
    </row>
    <row r="11" spans="1:7" ht="3" customHeight="1" thickBot="1">
      <c r="A11" s="24"/>
      <c r="B11" s="25"/>
      <c r="C11" s="26"/>
      <c r="D11" s="27"/>
      <c r="E11" s="24"/>
      <c r="F11" s="26"/>
      <c r="G11" s="26"/>
    </row>
    <row r="12" spans="1:7" ht="15.75" customHeight="1" thickBot="1">
      <c r="A12" s="70" t="s">
        <v>84</v>
      </c>
      <c r="B12" s="71"/>
      <c r="C12" s="71"/>
      <c r="D12" s="71"/>
      <c r="E12" s="71"/>
      <c r="F12" s="71"/>
      <c r="G12" s="72"/>
    </row>
    <row r="13" spans="1:7" ht="3" customHeight="1">
      <c r="A13" s="28"/>
      <c r="B13" s="29"/>
      <c r="C13" s="29"/>
      <c r="F13" s="2"/>
    </row>
    <row r="14" spans="1:7" s="100" customFormat="1" ht="24">
      <c r="A14" s="99" t="s">
        <v>8</v>
      </c>
      <c r="B14" s="30" t="s">
        <v>9</v>
      </c>
      <c r="C14" s="99" t="s">
        <v>10</v>
      </c>
      <c r="D14" s="99" t="s">
        <v>11</v>
      </c>
      <c r="E14" s="30" t="s">
        <v>12</v>
      </c>
      <c r="F14" s="30" t="s">
        <v>13</v>
      </c>
      <c r="G14" s="30" t="s">
        <v>14</v>
      </c>
    </row>
    <row r="15" spans="1:7" ht="6" customHeight="1">
      <c r="A15" s="76"/>
      <c r="B15" s="76"/>
      <c r="C15" s="76"/>
      <c r="D15" s="76"/>
      <c r="E15" s="76"/>
      <c r="F15" s="76"/>
      <c r="G15" s="76"/>
    </row>
    <row r="16" spans="1:7" ht="13.5" customHeight="1">
      <c r="A16" s="31" t="s">
        <v>15</v>
      </c>
      <c r="B16" s="77" t="s">
        <v>79</v>
      </c>
      <c r="C16" s="77"/>
      <c r="D16" s="77"/>
      <c r="E16" s="77"/>
      <c r="F16" s="77"/>
      <c r="G16" s="32">
        <f>ROUND(SUM(G17,G30,G39),2)</f>
        <v>0</v>
      </c>
    </row>
    <row r="17" spans="1:7" s="33" customFormat="1">
      <c r="A17" s="34" t="s">
        <v>22</v>
      </c>
      <c r="B17" s="35" t="s">
        <v>26</v>
      </c>
      <c r="C17" s="36"/>
      <c r="D17" s="37"/>
      <c r="E17" s="38"/>
      <c r="F17" s="39"/>
      <c r="G17" s="38">
        <f>ROUND(SUM(G18:G29),2)</f>
        <v>0</v>
      </c>
    </row>
    <row r="18" spans="1:7" s="33" customFormat="1" ht="10.5" customHeight="1">
      <c r="A18" s="40" t="s">
        <v>242</v>
      </c>
      <c r="B18" s="67" t="s">
        <v>190</v>
      </c>
      <c r="C18" s="68" t="s">
        <v>32</v>
      </c>
      <c r="D18" s="69">
        <v>99.66</v>
      </c>
      <c r="E18" s="44"/>
      <c r="F18" s="45"/>
      <c r="G18" s="46"/>
    </row>
    <row r="19" spans="1:7" s="33" customFormat="1" ht="10.5" customHeight="1">
      <c r="A19" s="40" t="s">
        <v>243</v>
      </c>
      <c r="B19" s="67" t="s">
        <v>137</v>
      </c>
      <c r="C19" s="68" t="s">
        <v>32</v>
      </c>
      <c r="D19" s="69">
        <v>201.23</v>
      </c>
      <c r="E19" s="44"/>
      <c r="F19" s="45"/>
      <c r="G19" s="46"/>
    </row>
    <row r="20" spans="1:7" s="33" customFormat="1" ht="10.5" customHeight="1">
      <c r="A20" s="40" t="s">
        <v>244</v>
      </c>
      <c r="B20" s="67" t="s">
        <v>138</v>
      </c>
      <c r="C20" s="68" t="s">
        <v>31</v>
      </c>
      <c r="D20" s="69">
        <v>8.17</v>
      </c>
      <c r="E20" s="44"/>
      <c r="F20" s="45"/>
      <c r="G20" s="46"/>
    </row>
    <row r="21" spans="1:7" s="33" customFormat="1" ht="10.5" customHeight="1">
      <c r="A21" s="40" t="s">
        <v>245</v>
      </c>
      <c r="B21" s="67" t="s">
        <v>142</v>
      </c>
      <c r="C21" s="68" t="s">
        <v>32</v>
      </c>
      <c r="D21" s="69">
        <v>8.65</v>
      </c>
      <c r="E21" s="44"/>
      <c r="F21" s="45"/>
      <c r="G21" s="46"/>
    </row>
    <row r="22" spans="1:7" s="33" customFormat="1" ht="10.5" customHeight="1">
      <c r="A22" s="40" t="s">
        <v>246</v>
      </c>
      <c r="B22" s="67" t="s">
        <v>139</v>
      </c>
      <c r="C22" s="68" t="s">
        <v>32</v>
      </c>
      <c r="D22" s="69">
        <v>1.6</v>
      </c>
      <c r="E22" s="44"/>
      <c r="F22" s="45"/>
      <c r="G22" s="46"/>
    </row>
    <row r="23" spans="1:7" s="33" customFormat="1" ht="10.5" customHeight="1">
      <c r="A23" s="40" t="s">
        <v>247</v>
      </c>
      <c r="B23" s="67" t="s">
        <v>140</v>
      </c>
      <c r="C23" s="68" t="s">
        <v>32</v>
      </c>
      <c r="D23" s="69">
        <v>5.88</v>
      </c>
      <c r="E23" s="44"/>
      <c r="F23" s="45"/>
      <c r="G23" s="46"/>
    </row>
    <row r="24" spans="1:7" s="33" customFormat="1" ht="10.5" customHeight="1">
      <c r="A24" s="40" t="s">
        <v>248</v>
      </c>
      <c r="B24" s="67" t="s">
        <v>152</v>
      </c>
      <c r="C24" s="68" t="s">
        <v>32</v>
      </c>
      <c r="D24" s="69">
        <v>10.28</v>
      </c>
      <c r="E24" s="44"/>
      <c r="F24" s="45"/>
      <c r="G24" s="46"/>
    </row>
    <row r="25" spans="1:7" s="33" customFormat="1" ht="10.5" customHeight="1">
      <c r="A25" s="40" t="s">
        <v>249</v>
      </c>
      <c r="B25" s="67" t="s">
        <v>191</v>
      </c>
      <c r="C25" s="68" t="s">
        <v>32</v>
      </c>
      <c r="D25" s="69">
        <v>2.15</v>
      </c>
      <c r="E25" s="44"/>
      <c r="F25" s="45"/>
      <c r="G25" s="46"/>
    </row>
    <row r="26" spans="1:7" s="33" customFormat="1" ht="10.5" customHeight="1">
      <c r="A26" s="40" t="s">
        <v>250</v>
      </c>
      <c r="B26" s="67" t="s">
        <v>141</v>
      </c>
      <c r="C26" s="68" t="s">
        <v>31</v>
      </c>
      <c r="D26" s="69">
        <v>175.89</v>
      </c>
      <c r="E26" s="44"/>
      <c r="F26" s="45"/>
      <c r="G26" s="46"/>
    </row>
    <row r="27" spans="1:7" s="33" customFormat="1" ht="10.5" customHeight="1">
      <c r="A27" s="40" t="s">
        <v>251</v>
      </c>
      <c r="B27" s="67" t="s">
        <v>143</v>
      </c>
      <c r="C27" s="68" t="s">
        <v>33</v>
      </c>
      <c r="D27" s="69">
        <v>1</v>
      </c>
      <c r="E27" s="44"/>
      <c r="F27" s="45"/>
      <c r="G27" s="46"/>
    </row>
    <row r="28" spans="1:7" s="33" customFormat="1" ht="10.5" customHeight="1">
      <c r="A28" s="40" t="s">
        <v>252</v>
      </c>
      <c r="B28" s="67" t="s">
        <v>144</v>
      </c>
      <c r="C28" s="68" t="s">
        <v>32</v>
      </c>
      <c r="D28" s="69">
        <v>356.64</v>
      </c>
      <c r="E28" s="44"/>
      <c r="F28" s="45"/>
      <c r="G28" s="46"/>
    </row>
    <row r="29" spans="1:7" s="33" customFormat="1" ht="10.5" customHeight="1">
      <c r="A29" s="40" t="s">
        <v>253</v>
      </c>
      <c r="B29" s="67" t="s">
        <v>145</v>
      </c>
      <c r="C29" s="68" t="s">
        <v>34</v>
      </c>
      <c r="D29" s="69">
        <v>1426.56</v>
      </c>
      <c r="E29" s="44"/>
      <c r="F29" s="45"/>
      <c r="G29" s="46"/>
    </row>
    <row r="30" spans="1:7" s="33" customFormat="1" ht="10.5" customHeight="1">
      <c r="A30" s="34" t="s">
        <v>23</v>
      </c>
      <c r="B30" s="35" t="s">
        <v>42</v>
      </c>
      <c r="C30" s="36"/>
      <c r="D30" s="37"/>
      <c r="E30" s="38"/>
      <c r="F30" s="39"/>
      <c r="G30" s="38">
        <f>ROUND(SUM(G31:G38),2)</f>
        <v>0</v>
      </c>
    </row>
    <row r="31" spans="1:7" s="33" customFormat="1" ht="10.5" customHeight="1">
      <c r="A31" s="40" t="s">
        <v>254</v>
      </c>
      <c r="B31" s="67" t="s">
        <v>157</v>
      </c>
      <c r="C31" s="68" t="s">
        <v>31</v>
      </c>
      <c r="D31" s="69">
        <v>4594.37</v>
      </c>
      <c r="E31" s="44"/>
      <c r="F31" s="45"/>
      <c r="G31" s="46"/>
    </row>
    <row r="32" spans="1:7" s="33" customFormat="1" ht="10.5" customHeight="1">
      <c r="A32" s="40" t="s">
        <v>255</v>
      </c>
      <c r="B32" s="67" t="s">
        <v>153</v>
      </c>
      <c r="C32" s="68" t="s">
        <v>32</v>
      </c>
      <c r="D32" s="69">
        <v>1498.82</v>
      </c>
      <c r="E32" s="44"/>
      <c r="F32" s="45"/>
      <c r="G32" s="46"/>
    </row>
    <row r="33" spans="1:7" s="33" customFormat="1" ht="10.5" customHeight="1">
      <c r="A33" s="40" t="s">
        <v>256</v>
      </c>
      <c r="B33" s="67" t="s">
        <v>118</v>
      </c>
      <c r="C33" s="68" t="s">
        <v>31</v>
      </c>
      <c r="D33" s="69">
        <v>4594.37</v>
      </c>
      <c r="E33" s="44"/>
      <c r="F33" s="45"/>
      <c r="G33" s="46"/>
    </row>
    <row r="34" spans="1:7" s="33" customFormat="1" ht="10.5" customHeight="1">
      <c r="A34" s="40" t="s">
        <v>257</v>
      </c>
      <c r="B34" s="67" t="s">
        <v>195</v>
      </c>
      <c r="C34" s="68" t="s">
        <v>32</v>
      </c>
      <c r="D34" s="69">
        <v>162.35</v>
      </c>
      <c r="E34" s="44"/>
      <c r="F34" s="45"/>
      <c r="G34" s="46"/>
    </row>
    <row r="35" spans="1:7" s="33" customFormat="1" ht="10.5" customHeight="1">
      <c r="A35" s="40" t="s">
        <v>258</v>
      </c>
      <c r="B35" s="67" t="s">
        <v>92</v>
      </c>
      <c r="C35" s="68" t="s">
        <v>32</v>
      </c>
      <c r="D35" s="69">
        <v>918.87</v>
      </c>
      <c r="E35" s="44"/>
      <c r="F35" s="45"/>
      <c r="G35" s="46"/>
    </row>
    <row r="36" spans="1:7" s="33" customFormat="1" ht="10.5" customHeight="1">
      <c r="A36" s="40" t="s">
        <v>259</v>
      </c>
      <c r="B36" s="67" t="s">
        <v>98</v>
      </c>
      <c r="C36" s="68" t="s">
        <v>31</v>
      </c>
      <c r="D36" s="69">
        <v>4594.37</v>
      </c>
      <c r="E36" s="44"/>
      <c r="F36" s="45"/>
      <c r="G36" s="46"/>
    </row>
    <row r="37" spans="1:7" s="33" customFormat="1" ht="10.5" customHeight="1">
      <c r="A37" s="40" t="s">
        <v>260</v>
      </c>
      <c r="B37" s="67" t="s">
        <v>144</v>
      </c>
      <c r="C37" s="68" t="s">
        <v>32</v>
      </c>
      <c r="D37" s="69">
        <v>1498.82</v>
      </c>
      <c r="E37" s="44"/>
      <c r="F37" s="45"/>
      <c r="G37" s="46"/>
    </row>
    <row r="38" spans="1:7" s="33" customFormat="1" ht="10.5" customHeight="1">
      <c r="A38" s="40" t="s">
        <v>261</v>
      </c>
      <c r="B38" s="67" t="s">
        <v>145</v>
      </c>
      <c r="C38" s="68" t="s">
        <v>34</v>
      </c>
      <c r="D38" s="69">
        <v>5995.28</v>
      </c>
      <c r="E38" s="44"/>
      <c r="F38" s="45"/>
      <c r="G38" s="46"/>
    </row>
    <row r="39" spans="1:7" s="33" customFormat="1" ht="10.5" customHeight="1">
      <c r="A39" s="34" t="s">
        <v>41</v>
      </c>
      <c r="B39" s="35" t="s">
        <v>184</v>
      </c>
      <c r="C39" s="36"/>
      <c r="D39" s="37"/>
      <c r="E39" s="38"/>
      <c r="F39" s="39"/>
      <c r="G39" s="38">
        <f>ROUND(SUM(G40:G53),2)</f>
        <v>0</v>
      </c>
    </row>
    <row r="40" spans="1:7" s="33" customFormat="1" ht="10.5" customHeight="1">
      <c r="A40" s="40" t="s">
        <v>262</v>
      </c>
      <c r="B40" s="67" t="s">
        <v>97</v>
      </c>
      <c r="C40" s="68" t="s">
        <v>43</v>
      </c>
      <c r="D40" s="69">
        <v>7299.86</v>
      </c>
      <c r="E40" s="44"/>
      <c r="F40" s="45"/>
      <c r="G40" s="46"/>
    </row>
    <row r="41" spans="1:7" s="33" customFormat="1" ht="10.5" customHeight="1">
      <c r="A41" s="40" t="s">
        <v>263</v>
      </c>
      <c r="B41" s="67" t="s">
        <v>199</v>
      </c>
      <c r="C41" s="68" t="s">
        <v>31</v>
      </c>
      <c r="D41" s="69">
        <v>59.76</v>
      </c>
      <c r="E41" s="44"/>
      <c r="F41" s="45"/>
      <c r="G41" s="46"/>
    </row>
    <row r="42" spans="1:7" s="33" customFormat="1" ht="10.5" customHeight="1">
      <c r="A42" s="40" t="s">
        <v>264</v>
      </c>
      <c r="B42" s="67" t="s">
        <v>200</v>
      </c>
      <c r="C42" s="68" t="s">
        <v>31</v>
      </c>
      <c r="D42" s="69">
        <v>179.28</v>
      </c>
      <c r="E42" s="44"/>
      <c r="F42" s="45"/>
      <c r="G42" s="46"/>
    </row>
    <row r="43" spans="1:7" s="33" customFormat="1" ht="10.5" customHeight="1">
      <c r="A43" s="40" t="s">
        <v>265</v>
      </c>
      <c r="B43" s="67" t="s">
        <v>201</v>
      </c>
      <c r="C43" s="68" t="s">
        <v>31</v>
      </c>
      <c r="D43" s="69">
        <v>358.55</v>
      </c>
      <c r="E43" s="44"/>
      <c r="F43" s="45"/>
      <c r="G43" s="46"/>
    </row>
    <row r="44" spans="1:7" s="33" customFormat="1" ht="10.5" customHeight="1">
      <c r="A44" s="40" t="s">
        <v>266</v>
      </c>
      <c r="B44" s="67" t="s">
        <v>202</v>
      </c>
      <c r="C44" s="68" t="s">
        <v>31</v>
      </c>
      <c r="D44" s="69">
        <v>597.59</v>
      </c>
      <c r="E44" s="44"/>
      <c r="F44" s="45"/>
      <c r="G44" s="46"/>
    </row>
    <row r="45" spans="1:7" s="33" customFormat="1" ht="10.5" customHeight="1">
      <c r="A45" s="40" t="s">
        <v>267</v>
      </c>
      <c r="B45" s="67" t="s">
        <v>203</v>
      </c>
      <c r="C45" s="68" t="s">
        <v>31</v>
      </c>
      <c r="D45" s="69">
        <v>66.53</v>
      </c>
      <c r="E45" s="44"/>
      <c r="F45" s="45"/>
      <c r="G45" s="46"/>
    </row>
    <row r="46" spans="1:7" s="33" customFormat="1" ht="10.5" customHeight="1">
      <c r="A46" s="40" t="s">
        <v>268</v>
      </c>
      <c r="B46" s="67" t="s">
        <v>204</v>
      </c>
      <c r="C46" s="68" t="s">
        <v>31</v>
      </c>
      <c r="D46" s="69">
        <v>88.710000000000008</v>
      </c>
      <c r="E46" s="44"/>
      <c r="F46" s="45"/>
      <c r="G46" s="46"/>
    </row>
    <row r="47" spans="1:7" s="33" customFormat="1" ht="10.5" customHeight="1">
      <c r="A47" s="40" t="s">
        <v>269</v>
      </c>
      <c r="B47" s="67" t="s">
        <v>205</v>
      </c>
      <c r="C47" s="68" t="s">
        <v>31</v>
      </c>
      <c r="D47" s="69">
        <v>266.13</v>
      </c>
      <c r="E47" s="44"/>
      <c r="F47" s="45"/>
      <c r="G47" s="46"/>
    </row>
    <row r="48" spans="1:7" s="33" customFormat="1" ht="10.5" customHeight="1">
      <c r="A48" s="40" t="s">
        <v>270</v>
      </c>
      <c r="B48" s="67" t="s">
        <v>206</v>
      </c>
      <c r="C48" s="68" t="s">
        <v>31</v>
      </c>
      <c r="D48" s="69">
        <v>22.18</v>
      </c>
      <c r="E48" s="44"/>
      <c r="F48" s="45"/>
      <c r="G48" s="46"/>
    </row>
    <row r="49" spans="1:7" s="33" customFormat="1" ht="10.5" customHeight="1">
      <c r="A49" s="40" t="s">
        <v>271</v>
      </c>
      <c r="B49" s="67" t="s">
        <v>136</v>
      </c>
      <c r="C49" s="68" t="s">
        <v>35</v>
      </c>
      <c r="D49" s="69">
        <v>794.58</v>
      </c>
      <c r="E49" s="44"/>
      <c r="F49" s="45"/>
      <c r="G49" s="46"/>
    </row>
    <row r="50" spans="1:7" s="33" customFormat="1" ht="10.5" customHeight="1">
      <c r="A50" s="40" t="s">
        <v>272</v>
      </c>
      <c r="B50" s="67" t="s">
        <v>154</v>
      </c>
      <c r="C50" s="68" t="s">
        <v>35</v>
      </c>
      <c r="D50" s="69">
        <v>794.58</v>
      </c>
      <c r="E50" s="44"/>
      <c r="F50" s="45"/>
      <c r="G50" s="46"/>
    </row>
    <row r="51" spans="1:7" s="33" customFormat="1" ht="10.5" customHeight="1">
      <c r="A51" s="40" t="s">
        <v>273</v>
      </c>
      <c r="B51" s="67" t="s">
        <v>156</v>
      </c>
      <c r="C51" s="68" t="s">
        <v>33</v>
      </c>
      <c r="D51" s="69">
        <v>86</v>
      </c>
      <c r="E51" s="44"/>
      <c r="F51" s="45"/>
      <c r="G51" s="46"/>
    </row>
    <row r="52" spans="1:7" s="33" customFormat="1" ht="10.5" customHeight="1">
      <c r="A52" s="40" t="s">
        <v>274</v>
      </c>
      <c r="B52" s="67" t="s">
        <v>155</v>
      </c>
      <c r="C52" s="68" t="s">
        <v>43</v>
      </c>
      <c r="D52" s="69">
        <v>167.06</v>
      </c>
      <c r="E52" s="44"/>
      <c r="F52" s="45"/>
      <c r="G52" s="46"/>
    </row>
    <row r="53" spans="1:7" s="33" customFormat="1" ht="10.5" customHeight="1">
      <c r="A53" s="40" t="s">
        <v>275</v>
      </c>
      <c r="B53" s="67" t="s">
        <v>237</v>
      </c>
      <c r="C53" s="68" t="s">
        <v>31</v>
      </c>
      <c r="D53" s="69">
        <v>2031.64</v>
      </c>
      <c r="E53" s="44"/>
      <c r="F53" s="45"/>
      <c r="G53" s="46"/>
    </row>
    <row r="54" spans="1:7" s="33" customFormat="1" ht="10.5" customHeight="1">
      <c r="A54" s="31" t="s">
        <v>25</v>
      </c>
      <c r="B54" s="47" t="s">
        <v>86</v>
      </c>
      <c r="C54" s="47"/>
      <c r="D54" s="47"/>
      <c r="E54" s="47"/>
      <c r="F54" s="47"/>
      <c r="G54" s="32">
        <f>ROUND(SUM(G55:G72),2)</f>
        <v>0</v>
      </c>
    </row>
    <row r="55" spans="1:7" s="33" customFormat="1" ht="10.5" customHeight="1">
      <c r="A55" s="40" t="s">
        <v>276</v>
      </c>
      <c r="B55" s="67" t="s">
        <v>157</v>
      </c>
      <c r="C55" s="68" t="s">
        <v>31</v>
      </c>
      <c r="D55" s="69">
        <v>2055</v>
      </c>
      <c r="E55" s="44"/>
      <c r="F55" s="45"/>
      <c r="G55" s="46"/>
    </row>
    <row r="56" spans="1:7" s="33" customFormat="1" ht="10.5" customHeight="1">
      <c r="A56" s="40" t="s">
        <v>277</v>
      </c>
      <c r="B56" s="67" t="s">
        <v>158</v>
      </c>
      <c r="C56" s="68" t="s">
        <v>32</v>
      </c>
      <c r="D56" s="69">
        <v>92.48</v>
      </c>
      <c r="E56" s="44"/>
      <c r="F56" s="45"/>
      <c r="G56" s="46"/>
    </row>
    <row r="57" spans="1:7" s="33" customFormat="1" ht="10.5" customHeight="1">
      <c r="A57" s="40" t="s">
        <v>278</v>
      </c>
      <c r="B57" s="67" t="s">
        <v>117</v>
      </c>
      <c r="C57" s="68" t="s">
        <v>31</v>
      </c>
      <c r="D57" s="69">
        <v>1438.5</v>
      </c>
      <c r="E57" s="44"/>
      <c r="F57" s="45"/>
      <c r="G57" s="46"/>
    </row>
    <row r="58" spans="1:7" s="33" customFormat="1" ht="10.5" customHeight="1">
      <c r="A58" s="40" t="s">
        <v>279</v>
      </c>
      <c r="B58" s="67" t="s">
        <v>159</v>
      </c>
      <c r="C58" s="68" t="s">
        <v>32</v>
      </c>
      <c r="D58" s="69">
        <v>55.49</v>
      </c>
      <c r="E58" s="44"/>
      <c r="F58" s="45"/>
      <c r="G58" s="46"/>
    </row>
    <row r="59" spans="1:7" s="33" customFormat="1" ht="10.5" customHeight="1">
      <c r="A59" s="40" t="s">
        <v>280</v>
      </c>
      <c r="B59" s="67" t="s">
        <v>160</v>
      </c>
      <c r="C59" s="68" t="s">
        <v>32</v>
      </c>
      <c r="D59" s="69">
        <v>36.99</v>
      </c>
      <c r="E59" s="44"/>
      <c r="F59" s="45"/>
      <c r="G59" s="46"/>
    </row>
    <row r="60" spans="1:7" s="33" customFormat="1" ht="10.5" customHeight="1">
      <c r="A60" s="40" t="s">
        <v>281</v>
      </c>
      <c r="B60" s="67" t="s">
        <v>161</v>
      </c>
      <c r="C60" s="68" t="s">
        <v>35</v>
      </c>
      <c r="D60" s="69">
        <v>870.7</v>
      </c>
      <c r="E60" s="44"/>
      <c r="F60" s="45"/>
      <c r="G60" s="46"/>
    </row>
    <row r="61" spans="1:7" s="33" customFormat="1" ht="10.5" customHeight="1">
      <c r="A61" s="40" t="s">
        <v>282</v>
      </c>
      <c r="B61" s="67" t="s">
        <v>119</v>
      </c>
      <c r="C61" s="68" t="s">
        <v>35</v>
      </c>
      <c r="D61" s="69">
        <v>373.16</v>
      </c>
      <c r="E61" s="44"/>
      <c r="F61" s="45"/>
      <c r="G61" s="46"/>
    </row>
    <row r="62" spans="1:7" s="33" customFormat="1" ht="10.5" customHeight="1">
      <c r="A62" s="40" t="s">
        <v>283</v>
      </c>
      <c r="B62" s="67" t="s">
        <v>162</v>
      </c>
      <c r="C62" s="68" t="s">
        <v>35</v>
      </c>
      <c r="D62" s="69">
        <v>34.58</v>
      </c>
      <c r="E62" s="44"/>
      <c r="F62" s="45"/>
      <c r="G62" s="46"/>
    </row>
    <row r="63" spans="1:7" s="33" customFormat="1" ht="10.5" customHeight="1">
      <c r="A63" s="40" t="s">
        <v>284</v>
      </c>
      <c r="B63" s="67" t="s">
        <v>163</v>
      </c>
      <c r="C63" s="68" t="s">
        <v>31</v>
      </c>
      <c r="D63" s="69">
        <v>621.92999999999995</v>
      </c>
      <c r="E63" s="44"/>
      <c r="F63" s="45"/>
      <c r="G63" s="46"/>
    </row>
    <row r="64" spans="1:7" s="33" customFormat="1" ht="10.5" customHeight="1">
      <c r="A64" s="40" t="s">
        <v>285</v>
      </c>
      <c r="B64" s="67" t="s">
        <v>164</v>
      </c>
      <c r="C64" s="68" t="s">
        <v>31</v>
      </c>
      <c r="D64" s="69">
        <v>1433.0700000000002</v>
      </c>
      <c r="E64" s="44"/>
      <c r="F64" s="45"/>
      <c r="G64" s="46"/>
    </row>
    <row r="65" spans="1:7" s="33" customFormat="1" ht="10.5" customHeight="1">
      <c r="A65" s="40" t="s">
        <v>286</v>
      </c>
      <c r="B65" s="67" t="s">
        <v>165</v>
      </c>
      <c r="C65" s="68" t="s">
        <v>31</v>
      </c>
      <c r="D65" s="69">
        <v>616.5</v>
      </c>
      <c r="E65" s="44"/>
      <c r="F65" s="45"/>
      <c r="G65" s="46"/>
    </row>
    <row r="66" spans="1:7" s="33" customFormat="1" ht="10.5" customHeight="1">
      <c r="A66" s="40" t="s">
        <v>287</v>
      </c>
      <c r="B66" s="67" t="s">
        <v>136</v>
      </c>
      <c r="C66" s="68" t="s">
        <v>35</v>
      </c>
      <c r="D66" s="69">
        <v>1373.9</v>
      </c>
      <c r="E66" s="44"/>
      <c r="F66" s="45"/>
      <c r="G66" s="46"/>
    </row>
    <row r="67" spans="1:7" s="33" customFormat="1" ht="10.5" customHeight="1">
      <c r="A67" s="40" t="s">
        <v>288</v>
      </c>
      <c r="B67" s="67" t="s">
        <v>109</v>
      </c>
      <c r="C67" s="68" t="s">
        <v>31</v>
      </c>
      <c r="D67" s="69">
        <v>28.47</v>
      </c>
      <c r="E67" s="44"/>
      <c r="F67" s="45"/>
      <c r="G67" s="46"/>
    </row>
    <row r="68" spans="1:7" s="33" customFormat="1" ht="10.5" customHeight="1">
      <c r="A68" s="40" t="s">
        <v>289</v>
      </c>
      <c r="B68" s="67" t="s">
        <v>166</v>
      </c>
      <c r="C68" s="68" t="s">
        <v>31</v>
      </c>
      <c r="D68" s="69">
        <v>28.47</v>
      </c>
      <c r="E68" s="44"/>
      <c r="F68" s="45"/>
      <c r="G68" s="46"/>
    </row>
    <row r="69" spans="1:7" s="33" customFormat="1" ht="10.5" customHeight="1">
      <c r="A69" s="40" t="s">
        <v>290</v>
      </c>
      <c r="B69" s="67" t="s">
        <v>183</v>
      </c>
      <c r="C69" s="68" t="s">
        <v>33</v>
      </c>
      <c r="D69" s="69">
        <v>48</v>
      </c>
      <c r="E69" s="44"/>
      <c r="F69" s="45"/>
      <c r="G69" s="46"/>
    </row>
    <row r="70" spans="1:7" s="33" customFormat="1" ht="10.5" customHeight="1">
      <c r="A70" s="40" t="s">
        <v>291</v>
      </c>
      <c r="B70" s="67" t="s">
        <v>167</v>
      </c>
      <c r="C70" s="68" t="s">
        <v>33</v>
      </c>
      <c r="D70" s="69">
        <v>378</v>
      </c>
      <c r="E70" s="44"/>
      <c r="F70" s="45"/>
      <c r="G70" s="46"/>
    </row>
    <row r="71" spans="1:7" s="33" customFormat="1" ht="10.5" customHeight="1">
      <c r="A71" s="40" t="s">
        <v>292</v>
      </c>
      <c r="B71" s="67" t="s">
        <v>144</v>
      </c>
      <c r="C71" s="68" t="s">
        <v>32</v>
      </c>
      <c r="D71" s="69">
        <v>36.99</v>
      </c>
      <c r="E71" s="44"/>
      <c r="F71" s="66"/>
      <c r="G71" s="46"/>
    </row>
    <row r="72" spans="1:7" s="33" customFormat="1" ht="10.5" customHeight="1">
      <c r="A72" s="40" t="s">
        <v>293</v>
      </c>
      <c r="B72" s="67" t="s">
        <v>145</v>
      </c>
      <c r="C72" s="68" t="s">
        <v>34</v>
      </c>
      <c r="D72" s="69">
        <v>147.96</v>
      </c>
      <c r="E72" s="44"/>
      <c r="F72" s="45"/>
      <c r="G72" s="46"/>
    </row>
    <row r="73" spans="1:7" ht="10.5" customHeight="1">
      <c r="A73" s="31" t="s">
        <v>27</v>
      </c>
      <c r="B73" s="47" t="s">
        <v>80</v>
      </c>
      <c r="C73" s="47"/>
      <c r="D73" s="47"/>
      <c r="E73" s="47"/>
      <c r="F73" s="47"/>
      <c r="G73" s="32">
        <f>ROUND(SUM(G74:G80),2)</f>
        <v>0</v>
      </c>
    </row>
    <row r="74" spans="1:7" s="33" customFormat="1" ht="10.5" customHeight="1">
      <c r="A74" s="40" t="s">
        <v>294</v>
      </c>
      <c r="B74" s="67" t="s">
        <v>168</v>
      </c>
      <c r="C74" s="68" t="s">
        <v>33</v>
      </c>
      <c r="D74" s="69">
        <v>20</v>
      </c>
      <c r="E74" s="44"/>
      <c r="F74" s="45"/>
      <c r="G74" s="46"/>
    </row>
    <row r="75" spans="1:7" s="33" customFormat="1" ht="10.5" customHeight="1">
      <c r="A75" s="40" t="s">
        <v>295</v>
      </c>
      <c r="B75" s="67" t="s">
        <v>169</v>
      </c>
      <c r="C75" s="68" t="s">
        <v>33</v>
      </c>
      <c r="D75" s="69">
        <v>20</v>
      </c>
      <c r="E75" s="44"/>
      <c r="F75" s="45"/>
      <c r="G75" s="46"/>
    </row>
    <row r="76" spans="1:7" s="33" customFormat="1" ht="10.5" customHeight="1">
      <c r="A76" s="40" t="s">
        <v>296</v>
      </c>
      <c r="B76" s="67" t="s">
        <v>170</v>
      </c>
      <c r="C76" s="68" t="s">
        <v>33</v>
      </c>
      <c r="D76" s="69">
        <v>20</v>
      </c>
      <c r="E76" s="44"/>
      <c r="F76" s="45"/>
      <c r="G76" s="46"/>
    </row>
    <row r="77" spans="1:7" s="33" customFormat="1" ht="10.5" customHeight="1">
      <c r="A77" s="40" t="s">
        <v>297</v>
      </c>
      <c r="B77" s="67" t="s">
        <v>171</v>
      </c>
      <c r="C77" s="68" t="s">
        <v>33</v>
      </c>
      <c r="D77" s="69">
        <v>20</v>
      </c>
      <c r="E77" s="44"/>
      <c r="F77" s="45"/>
      <c r="G77" s="46"/>
    </row>
    <row r="78" spans="1:7" s="33" customFormat="1" ht="10.5" customHeight="1">
      <c r="A78" s="40" t="s">
        <v>298</v>
      </c>
      <c r="B78" s="67" t="s">
        <v>172</v>
      </c>
      <c r="C78" s="68" t="s">
        <v>33</v>
      </c>
      <c r="D78" s="69">
        <v>20</v>
      </c>
      <c r="E78" s="44"/>
      <c r="F78" s="45"/>
      <c r="G78" s="46"/>
    </row>
    <row r="79" spans="1:7" s="33" customFormat="1" ht="10.5" customHeight="1">
      <c r="A79" s="40" t="s">
        <v>299</v>
      </c>
      <c r="B79" s="67" t="s">
        <v>173</v>
      </c>
      <c r="C79" s="68" t="s">
        <v>31</v>
      </c>
      <c r="D79" s="69">
        <v>150</v>
      </c>
      <c r="E79" s="44"/>
      <c r="F79" s="45"/>
      <c r="G79" s="46"/>
    </row>
    <row r="80" spans="1:7" s="33" customFormat="1" ht="10.5" customHeight="1">
      <c r="A80" s="40" t="s">
        <v>300</v>
      </c>
      <c r="B80" s="67" t="s">
        <v>114</v>
      </c>
      <c r="C80" s="68" t="s">
        <v>32</v>
      </c>
      <c r="D80" s="69">
        <v>22.5</v>
      </c>
      <c r="E80" s="44"/>
      <c r="F80" s="45"/>
      <c r="G80" s="46"/>
    </row>
    <row r="81" spans="1:7" s="33" customFormat="1" ht="10.5" customHeight="1">
      <c r="A81" s="31" t="s">
        <v>28</v>
      </c>
      <c r="B81" s="47" t="s">
        <v>36</v>
      </c>
      <c r="C81" s="47"/>
      <c r="D81" s="47"/>
      <c r="E81" s="47"/>
      <c r="F81" s="47"/>
      <c r="G81" s="32">
        <f>ROUND(SUM(G82,G86),2)</f>
        <v>0</v>
      </c>
    </row>
    <row r="82" spans="1:7" s="33" customFormat="1" ht="10.5" customHeight="1">
      <c r="A82" s="34" t="s">
        <v>37</v>
      </c>
      <c r="B82" s="35" t="s">
        <v>38</v>
      </c>
      <c r="C82" s="36"/>
      <c r="D82" s="37"/>
      <c r="E82" s="38"/>
      <c r="F82" s="39"/>
      <c r="G82" s="38">
        <f>ROUND(SUM(G83:G85),2)</f>
        <v>0</v>
      </c>
    </row>
    <row r="83" spans="1:7" s="33" customFormat="1" ht="10.5" customHeight="1">
      <c r="A83" s="40" t="s">
        <v>301</v>
      </c>
      <c r="B83" s="67" t="s">
        <v>196</v>
      </c>
      <c r="C83" s="68" t="s">
        <v>31</v>
      </c>
      <c r="D83" s="69">
        <v>77.2</v>
      </c>
      <c r="E83" s="44"/>
      <c r="F83" s="45"/>
      <c r="G83" s="46"/>
    </row>
    <row r="84" spans="1:7" s="33" customFormat="1" ht="10.5" customHeight="1">
      <c r="A84" s="40" t="s">
        <v>302</v>
      </c>
      <c r="B84" s="67" t="s">
        <v>44</v>
      </c>
      <c r="C84" s="68" t="s">
        <v>31</v>
      </c>
      <c r="D84" s="69">
        <v>57.14</v>
      </c>
      <c r="E84" s="44"/>
      <c r="F84" s="45"/>
      <c r="G84" s="46"/>
    </row>
    <row r="85" spans="1:7" s="33" customFormat="1" ht="10.5" customHeight="1">
      <c r="A85" s="40" t="s">
        <v>303</v>
      </c>
      <c r="B85" s="67" t="s">
        <v>108</v>
      </c>
      <c r="C85" s="68" t="s">
        <v>31</v>
      </c>
      <c r="D85" s="69">
        <v>57.14</v>
      </c>
      <c r="E85" s="44"/>
      <c r="F85" s="45"/>
      <c r="G85" s="46"/>
    </row>
    <row r="86" spans="1:7" s="33" customFormat="1" ht="10.5" customHeight="1">
      <c r="A86" s="34" t="s">
        <v>39</v>
      </c>
      <c r="B86" s="35" t="s">
        <v>81</v>
      </c>
      <c r="C86" s="36"/>
      <c r="D86" s="37"/>
      <c r="E86" s="38"/>
      <c r="F86" s="39"/>
      <c r="G86" s="38">
        <f>ROUND(SUM(G87:G90),2)</f>
        <v>0</v>
      </c>
    </row>
    <row r="87" spans="1:7" s="33" customFormat="1" ht="10.5" customHeight="1">
      <c r="A87" s="40" t="s">
        <v>304</v>
      </c>
      <c r="B87" s="67" t="s">
        <v>120</v>
      </c>
      <c r="C87" s="68" t="s">
        <v>33</v>
      </c>
      <c r="D87" s="69">
        <v>12</v>
      </c>
      <c r="E87" s="44"/>
      <c r="F87" s="45"/>
      <c r="G87" s="46"/>
    </row>
    <row r="88" spans="1:7" s="33" customFormat="1" ht="10.5" customHeight="1">
      <c r="A88" s="40" t="s">
        <v>305</v>
      </c>
      <c r="B88" s="67" t="s">
        <v>121</v>
      </c>
      <c r="C88" s="68" t="s">
        <v>33</v>
      </c>
      <c r="D88" s="69">
        <v>4</v>
      </c>
      <c r="E88" s="44"/>
      <c r="F88" s="45"/>
      <c r="G88" s="46"/>
    </row>
    <row r="89" spans="1:7" s="33" customFormat="1" ht="10.5" customHeight="1">
      <c r="A89" s="40" t="s">
        <v>306</v>
      </c>
      <c r="B89" s="67" t="s">
        <v>122</v>
      </c>
      <c r="C89" s="68" t="s">
        <v>33</v>
      </c>
      <c r="D89" s="69">
        <v>4</v>
      </c>
      <c r="E89" s="44"/>
      <c r="F89" s="45"/>
      <c r="G89" s="46"/>
    </row>
    <row r="90" spans="1:7" s="33" customFormat="1" ht="10.5" customHeight="1">
      <c r="A90" s="40" t="s">
        <v>307</v>
      </c>
      <c r="B90" s="67" t="s">
        <v>123</v>
      </c>
      <c r="C90" s="68" t="s">
        <v>33</v>
      </c>
      <c r="D90" s="69">
        <v>7</v>
      </c>
      <c r="E90" s="44"/>
      <c r="F90" s="45"/>
      <c r="G90" s="46"/>
    </row>
    <row r="91" spans="1:7" ht="10.5" customHeight="1">
      <c r="A91" s="31" t="s">
        <v>29</v>
      </c>
      <c r="B91" s="47" t="s">
        <v>188</v>
      </c>
      <c r="C91" s="47"/>
      <c r="D91" s="47"/>
      <c r="E91" s="47"/>
      <c r="F91" s="47"/>
      <c r="G91" s="32">
        <f>ROUND(SUM(G92,G105,G121),2)</f>
        <v>0</v>
      </c>
    </row>
    <row r="92" spans="1:7" s="33" customFormat="1" ht="10.5" customHeight="1">
      <c r="A92" s="34" t="s">
        <v>63</v>
      </c>
      <c r="B92" s="35" t="s">
        <v>45</v>
      </c>
      <c r="C92" s="36"/>
      <c r="D92" s="37"/>
      <c r="E92" s="38"/>
      <c r="F92" s="39"/>
      <c r="G92" s="38">
        <f>ROUND(SUM(G93:G104),2)</f>
        <v>0</v>
      </c>
    </row>
    <row r="93" spans="1:7" s="33" customFormat="1" ht="10.5" customHeight="1">
      <c r="A93" s="40" t="s">
        <v>308</v>
      </c>
      <c r="B93" s="67" t="s">
        <v>115</v>
      </c>
      <c r="C93" s="68" t="s">
        <v>35</v>
      </c>
      <c r="D93" s="69">
        <v>545.46</v>
      </c>
      <c r="E93" s="44"/>
      <c r="F93" s="45"/>
      <c r="G93" s="46"/>
    </row>
    <row r="94" spans="1:7" s="33" customFormat="1" ht="10.5" customHeight="1">
      <c r="A94" s="40" t="s">
        <v>309</v>
      </c>
      <c r="B94" s="67" t="s">
        <v>176</v>
      </c>
      <c r="C94" s="68" t="s">
        <v>32</v>
      </c>
      <c r="D94" s="69">
        <v>801.18</v>
      </c>
      <c r="E94" s="44"/>
      <c r="F94" s="45"/>
      <c r="G94" s="46"/>
    </row>
    <row r="95" spans="1:7" s="33" customFormat="1" ht="10.5" customHeight="1">
      <c r="A95" s="40" t="s">
        <v>310</v>
      </c>
      <c r="B95" s="67" t="s">
        <v>177</v>
      </c>
      <c r="C95" s="68" t="s">
        <v>32</v>
      </c>
      <c r="D95" s="69">
        <v>120.06</v>
      </c>
      <c r="E95" s="44"/>
      <c r="F95" s="45"/>
      <c r="G95" s="46"/>
    </row>
    <row r="96" spans="1:7" s="33" customFormat="1" ht="10.5" customHeight="1">
      <c r="A96" s="40" t="s">
        <v>311</v>
      </c>
      <c r="B96" s="67" t="s">
        <v>51</v>
      </c>
      <c r="C96" s="68" t="s">
        <v>32</v>
      </c>
      <c r="D96" s="69">
        <v>47.13</v>
      </c>
      <c r="E96" s="44"/>
      <c r="F96" s="45"/>
      <c r="G96" s="46"/>
    </row>
    <row r="97" spans="1:7" s="33" customFormat="1" ht="10.5" customHeight="1">
      <c r="A97" s="40" t="s">
        <v>312</v>
      </c>
      <c r="B97" s="67" t="s">
        <v>174</v>
      </c>
      <c r="C97" s="68" t="s">
        <v>35</v>
      </c>
      <c r="D97" s="69">
        <v>545.46</v>
      </c>
      <c r="E97" s="44"/>
      <c r="F97" s="45"/>
      <c r="G97" s="46"/>
    </row>
    <row r="98" spans="1:7" s="33" customFormat="1" ht="10.5" customHeight="1">
      <c r="A98" s="40" t="s">
        <v>313</v>
      </c>
      <c r="B98" s="67" t="s">
        <v>175</v>
      </c>
      <c r="C98" s="68" t="s">
        <v>32</v>
      </c>
      <c r="D98" s="69">
        <v>230.3</v>
      </c>
      <c r="E98" s="44"/>
      <c r="F98" s="45"/>
      <c r="G98" s="46"/>
    </row>
    <row r="99" spans="1:7" s="33" customFormat="1" ht="10.5" customHeight="1">
      <c r="A99" s="40" t="s">
        <v>314</v>
      </c>
      <c r="B99" s="67" t="s">
        <v>159</v>
      </c>
      <c r="C99" s="68" t="s">
        <v>32</v>
      </c>
      <c r="D99" s="69">
        <v>368.96</v>
      </c>
      <c r="E99" s="44"/>
      <c r="F99" s="45"/>
      <c r="G99" s="46"/>
    </row>
    <row r="100" spans="1:7" s="33" customFormat="1" ht="10.5" customHeight="1">
      <c r="A100" s="40" t="s">
        <v>315</v>
      </c>
      <c r="B100" s="67" t="s">
        <v>160</v>
      </c>
      <c r="C100" s="68" t="s">
        <v>32</v>
      </c>
      <c r="D100" s="69">
        <v>245.97</v>
      </c>
      <c r="E100" s="44"/>
      <c r="F100" s="45"/>
      <c r="G100" s="46"/>
    </row>
    <row r="101" spans="1:7" s="33" customFormat="1" ht="10.5" customHeight="1">
      <c r="A101" s="40" t="s">
        <v>316</v>
      </c>
      <c r="B101" s="67" t="s">
        <v>197</v>
      </c>
      <c r="C101" s="68" t="s">
        <v>33</v>
      </c>
      <c r="D101" s="69">
        <v>4</v>
      </c>
      <c r="E101" s="44"/>
      <c r="F101" s="45"/>
      <c r="G101" s="46"/>
    </row>
    <row r="102" spans="1:7" s="33" customFormat="1" ht="10.5" customHeight="1">
      <c r="A102" s="40" t="s">
        <v>317</v>
      </c>
      <c r="B102" s="67" t="s">
        <v>52</v>
      </c>
      <c r="C102" s="68" t="s">
        <v>33</v>
      </c>
      <c r="D102" s="69">
        <v>4</v>
      </c>
      <c r="E102" s="44"/>
      <c r="F102" s="45"/>
      <c r="G102" s="46"/>
    </row>
    <row r="103" spans="1:7" s="33" customFormat="1" ht="10.5" customHeight="1">
      <c r="A103" s="40" t="s">
        <v>318</v>
      </c>
      <c r="B103" s="67" t="s">
        <v>144</v>
      </c>
      <c r="C103" s="68" t="s">
        <v>32</v>
      </c>
      <c r="D103" s="69">
        <v>552.28</v>
      </c>
      <c r="E103" s="44"/>
      <c r="F103" s="45"/>
      <c r="G103" s="46"/>
    </row>
    <row r="104" spans="1:7" s="33" customFormat="1" ht="10.5" customHeight="1">
      <c r="A104" s="40" t="s">
        <v>319</v>
      </c>
      <c r="B104" s="67" t="s">
        <v>145</v>
      </c>
      <c r="C104" s="68" t="s">
        <v>34</v>
      </c>
      <c r="D104" s="69">
        <v>2209.12</v>
      </c>
      <c r="E104" s="44"/>
      <c r="F104" s="45"/>
      <c r="G104" s="46"/>
    </row>
    <row r="105" spans="1:7" s="33" customFormat="1" ht="10.5" customHeight="1">
      <c r="A105" s="34" t="s">
        <v>66</v>
      </c>
      <c r="B105" s="35" t="s">
        <v>95</v>
      </c>
      <c r="C105" s="36"/>
      <c r="D105" s="37"/>
      <c r="E105" s="38"/>
      <c r="F105" s="39"/>
      <c r="G105" s="38">
        <f>ROUND(SUM(G106:G120),2)</f>
        <v>0</v>
      </c>
    </row>
    <row r="106" spans="1:7" s="33" customFormat="1" ht="10.5" customHeight="1">
      <c r="A106" s="40" t="s">
        <v>320</v>
      </c>
      <c r="B106" s="67" t="s">
        <v>176</v>
      </c>
      <c r="C106" s="68" t="s">
        <v>32</v>
      </c>
      <c r="D106" s="69">
        <v>88.5</v>
      </c>
      <c r="E106" s="44"/>
      <c r="F106" s="45"/>
      <c r="G106" s="46"/>
    </row>
    <row r="107" spans="1:7" s="33" customFormat="1" ht="10.5" customHeight="1">
      <c r="A107" s="40" t="s">
        <v>321</v>
      </c>
      <c r="B107" s="67" t="s">
        <v>177</v>
      </c>
      <c r="C107" s="68" t="s">
        <v>32</v>
      </c>
      <c r="D107" s="69">
        <v>9.83</v>
      </c>
      <c r="E107" s="44"/>
      <c r="F107" s="45"/>
      <c r="G107" s="46"/>
    </row>
    <row r="108" spans="1:7" s="33" customFormat="1" ht="10.5" customHeight="1">
      <c r="A108" s="40" t="s">
        <v>322</v>
      </c>
      <c r="B108" s="67" t="s">
        <v>96</v>
      </c>
      <c r="C108" s="68" t="s">
        <v>32</v>
      </c>
      <c r="D108" s="69">
        <v>16.059999999999999</v>
      </c>
      <c r="E108" s="44"/>
      <c r="F108" s="45"/>
      <c r="G108" s="46"/>
    </row>
    <row r="109" spans="1:7" s="33" customFormat="1" ht="10.5" customHeight="1">
      <c r="A109" s="40" t="s">
        <v>323</v>
      </c>
      <c r="B109" s="67" t="s">
        <v>99</v>
      </c>
      <c r="C109" s="68" t="s">
        <v>31</v>
      </c>
      <c r="D109" s="69">
        <v>33.18</v>
      </c>
      <c r="E109" s="44"/>
      <c r="F109" s="45"/>
      <c r="G109" s="46"/>
    </row>
    <row r="110" spans="1:7" s="33" customFormat="1" ht="10.5" customHeight="1">
      <c r="A110" s="40" t="s">
        <v>324</v>
      </c>
      <c r="B110" s="67" t="s">
        <v>97</v>
      </c>
      <c r="C110" s="68" t="s">
        <v>43</v>
      </c>
      <c r="D110" s="69">
        <v>937.61</v>
      </c>
      <c r="E110" s="44"/>
      <c r="F110" s="45"/>
      <c r="G110" s="46"/>
    </row>
    <row r="111" spans="1:7" s="33" customFormat="1" ht="10.5" customHeight="1">
      <c r="A111" s="40" t="s">
        <v>325</v>
      </c>
      <c r="B111" s="67" t="s">
        <v>100</v>
      </c>
      <c r="C111" s="68" t="s">
        <v>32</v>
      </c>
      <c r="D111" s="69">
        <v>7.78</v>
      </c>
      <c r="E111" s="44"/>
      <c r="F111" s="45"/>
      <c r="G111" s="46"/>
    </row>
    <row r="112" spans="1:7" s="33" customFormat="1" ht="10.5" customHeight="1">
      <c r="A112" s="40" t="s">
        <v>326</v>
      </c>
      <c r="B112" s="67" t="s">
        <v>112</v>
      </c>
      <c r="C112" s="68" t="s">
        <v>31</v>
      </c>
      <c r="D112" s="69">
        <v>17.28</v>
      </c>
      <c r="E112" s="44"/>
      <c r="F112" s="45"/>
      <c r="G112" s="46"/>
    </row>
    <row r="113" spans="1:7" s="33" customFormat="1" ht="10.5" customHeight="1">
      <c r="A113" s="40" t="s">
        <v>327</v>
      </c>
      <c r="B113" s="67" t="s">
        <v>85</v>
      </c>
      <c r="C113" s="68" t="s">
        <v>31</v>
      </c>
      <c r="D113" s="69">
        <v>90.82</v>
      </c>
      <c r="E113" s="44"/>
      <c r="F113" s="45"/>
      <c r="G113" s="46"/>
    </row>
    <row r="114" spans="1:7" s="33" customFormat="1" ht="10.5" customHeight="1">
      <c r="A114" s="40" t="s">
        <v>328</v>
      </c>
      <c r="B114" s="67" t="s">
        <v>110</v>
      </c>
      <c r="C114" s="68" t="s">
        <v>31</v>
      </c>
      <c r="D114" s="69">
        <v>69.27</v>
      </c>
      <c r="E114" s="44"/>
      <c r="F114" s="45"/>
      <c r="G114" s="46"/>
    </row>
    <row r="115" spans="1:7" s="33" customFormat="1" ht="10.5" customHeight="1">
      <c r="A115" s="40" t="s">
        <v>329</v>
      </c>
      <c r="B115" s="67" t="s">
        <v>111</v>
      </c>
      <c r="C115" s="68" t="s">
        <v>31</v>
      </c>
      <c r="D115" s="69">
        <v>112.38</v>
      </c>
      <c r="E115" s="44"/>
      <c r="F115" s="45"/>
      <c r="G115" s="46"/>
    </row>
    <row r="116" spans="1:7" s="33" customFormat="1" ht="10.5" customHeight="1">
      <c r="A116" s="40" t="s">
        <v>330</v>
      </c>
      <c r="B116" s="67" t="s">
        <v>159</v>
      </c>
      <c r="C116" s="68" t="s">
        <v>32</v>
      </c>
      <c r="D116" s="69">
        <v>23.81</v>
      </c>
      <c r="E116" s="44"/>
      <c r="F116" s="45"/>
      <c r="G116" s="46"/>
    </row>
    <row r="117" spans="1:7" s="33" customFormat="1" ht="10.5" customHeight="1">
      <c r="A117" s="40" t="s">
        <v>331</v>
      </c>
      <c r="B117" s="67" t="s">
        <v>105</v>
      </c>
      <c r="C117" s="68" t="s">
        <v>33</v>
      </c>
      <c r="D117" s="69">
        <v>75</v>
      </c>
      <c r="E117" s="44"/>
      <c r="F117" s="45"/>
      <c r="G117" s="46"/>
    </row>
    <row r="118" spans="1:7" s="33" customFormat="1" ht="10.5" customHeight="1">
      <c r="A118" s="40" t="s">
        <v>332</v>
      </c>
      <c r="B118" s="67" t="s">
        <v>129</v>
      </c>
      <c r="C118" s="68" t="s">
        <v>33</v>
      </c>
      <c r="D118" s="69">
        <v>12</v>
      </c>
      <c r="E118" s="44"/>
      <c r="F118" s="45"/>
      <c r="G118" s="46"/>
    </row>
    <row r="119" spans="1:7" s="33" customFormat="1" ht="10.5" customHeight="1">
      <c r="A119" s="40" t="s">
        <v>333</v>
      </c>
      <c r="B119" s="67" t="s">
        <v>144</v>
      </c>
      <c r="C119" s="68" t="s">
        <v>32</v>
      </c>
      <c r="D119" s="69">
        <v>74.52</v>
      </c>
      <c r="E119" s="44"/>
      <c r="F119" s="45"/>
      <c r="G119" s="46"/>
    </row>
    <row r="120" spans="1:7" s="33" customFormat="1" ht="10.5" customHeight="1">
      <c r="A120" s="40" t="s">
        <v>334</v>
      </c>
      <c r="B120" s="67" t="s">
        <v>145</v>
      </c>
      <c r="C120" s="68" t="s">
        <v>34</v>
      </c>
      <c r="D120" s="69">
        <v>298.08</v>
      </c>
      <c r="E120" s="44"/>
      <c r="F120" s="45"/>
      <c r="G120" s="46"/>
    </row>
    <row r="121" spans="1:7" s="33" customFormat="1" ht="10.5" customHeight="1">
      <c r="A121" s="34" t="s">
        <v>75</v>
      </c>
      <c r="B121" s="35" t="s">
        <v>46</v>
      </c>
      <c r="C121" s="36"/>
      <c r="D121" s="37"/>
      <c r="E121" s="38"/>
      <c r="F121" s="39"/>
      <c r="G121" s="38">
        <f>ROUND(SUM(G122:G138),2)</f>
        <v>0</v>
      </c>
    </row>
    <row r="122" spans="1:7" s="33" customFormat="1" ht="10.5" customHeight="1">
      <c r="A122" s="40" t="s">
        <v>335</v>
      </c>
      <c r="B122" s="67" t="s">
        <v>115</v>
      </c>
      <c r="C122" s="68" t="s">
        <v>35</v>
      </c>
      <c r="D122" s="69">
        <v>542.70000000000005</v>
      </c>
      <c r="E122" s="44"/>
      <c r="F122" s="45"/>
      <c r="G122" s="46"/>
    </row>
    <row r="123" spans="1:7" s="33" customFormat="1" ht="10.5" customHeight="1">
      <c r="A123" s="40" t="s">
        <v>336</v>
      </c>
      <c r="B123" s="67" t="s">
        <v>176</v>
      </c>
      <c r="C123" s="68" t="s">
        <v>32</v>
      </c>
      <c r="D123" s="69">
        <v>550.84</v>
      </c>
      <c r="E123" s="44"/>
      <c r="F123" s="45"/>
      <c r="G123" s="46"/>
    </row>
    <row r="124" spans="1:7" s="33" customFormat="1" ht="10.5" customHeight="1">
      <c r="A124" s="40" t="s">
        <v>337</v>
      </c>
      <c r="B124" s="67" t="s">
        <v>131</v>
      </c>
      <c r="C124" s="68" t="s">
        <v>33</v>
      </c>
      <c r="D124" s="69">
        <v>35</v>
      </c>
      <c r="E124" s="44"/>
      <c r="F124" s="45"/>
      <c r="G124" s="46"/>
    </row>
    <row r="125" spans="1:7" s="33" customFormat="1" ht="10.5" customHeight="1">
      <c r="A125" s="40" t="s">
        <v>338</v>
      </c>
      <c r="B125" s="67" t="s">
        <v>132</v>
      </c>
      <c r="C125" s="68" t="s">
        <v>33</v>
      </c>
      <c r="D125" s="69">
        <v>12</v>
      </c>
      <c r="E125" s="44"/>
      <c r="F125" s="45"/>
      <c r="G125" s="46"/>
    </row>
    <row r="126" spans="1:7" s="33" customFormat="1" ht="10.5" customHeight="1">
      <c r="A126" s="40" t="s">
        <v>339</v>
      </c>
      <c r="B126" s="67" t="s">
        <v>133</v>
      </c>
      <c r="C126" s="68" t="s">
        <v>33</v>
      </c>
      <c r="D126" s="69">
        <v>10</v>
      </c>
      <c r="E126" s="44"/>
      <c r="F126" s="45"/>
      <c r="G126" s="46"/>
    </row>
    <row r="127" spans="1:7" s="33" customFormat="1" ht="10.5" customHeight="1">
      <c r="A127" s="40" t="s">
        <v>340</v>
      </c>
      <c r="B127" s="67" t="s">
        <v>134</v>
      </c>
      <c r="C127" s="68" t="s">
        <v>33</v>
      </c>
      <c r="D127" s="69">
        <v>6</v>
      </c>
      <c r="E127" s="44"/>
      <c r="F127" s="45"/>
      <c r="G127" s="46"/>
    </row>
    <row r="128" spans="1:7" s="33" customFormat="1" ht="10.5" customHeight="1">
      <c r="A128" s="40" t="s">
        <v>341</v>
      </c>
      <c r="B128" s="67" t="s">
        <v>135</v>
      </c>
      <c r="C128" s="68" t="s">
        <v>33</v>
      </c>
      <c r="D128" s="69">
        <v>4</v>
      </c>
      <c r="E128" s="44"/>
      <c r="F128" s="45"/>
      <c r="G128" s="46"/>
    </row>
    <row r="129" spans="1:7" s="33" customFormat="1" ht="10.5" customHeight="1">
      <c r="A129" s="40" t="s">
        <v>342</v>
      </c>
      <c r="B129" s="67" t="s">
        <v>178</v>
      </c>
      <c r="C129" s="68" t="s">
        <v>35</v>
      </c>
      <c r="D129" s="69">
        <v>542.70000000000005</v>
      </c>
      <c r="E129" s="44"/>
      <c r="F129" s="45"/>
      <c r="G129" s="46"/>
    </row>
    <row r="130" spans="1:7" s="33" customFormat="1" ht="10.5" customHeight="1">
      <c r="A130" s="40" t="s">
        <v>343</v>
      </c>
      <c r="B130" s="67" t="s">
        <v>179</v>
      </c>
      <c r="C130" s="68" t="s">
        <v>33</v>
      </c>
      <c r="D130" s="69">
        <v>67</v>
      </c>
      <c r="E130" s="44"/>
      <c r="F130" s="45"/>
      <c r="G130" s="46"/>
    </row>
    <row r="131" spans="1:7" s="33" customFormat="1" ht="10.5" customHeight="1">
      <c r="A131" s="40" t="s">
        <v>344</v>
      </c>
      <c r="B131" s="67" t="s">
        <v>180</v>
      </c>
      <c r="C131" s="68" t="s">
        <v>33</v>
      </c>
      <c r="D131" s="69">
        <v>67</v>
      </c>
      <c r="E131" s="44"/>
      <c r="F131" s="45"/>
      <c r="G131" s="46"/>
    </row>
    <row r="132" spans="1:7" s="33" customFormat="1" ht="10.5" customHeight="1">
      <c r="A132" s="40" t="s">
        <v>345</v>
      </c>
      <c r="B132" s="67" t="s">
        <v>181</v>
      </c>
      <c r="C132" s="68" t="s">
        <v>33</v>
      </c>
      <c r="D132" s="69">
        <v>67</v>
      </c>
      <c r="E132" s="44"/>
      <c r="F132" s="45"/>
      <c r="G132" s="46"/>
    </row>
    <row r="133" spans="1:7" s="33" customFormat="1" ht="10.5" customHeight="1">
      <c r="A133" s="40" t="s">
        <v>346</v>
      </c>
      <c r="B133" s="67" t="s">
        <v>51</v>
      </c>
      <c r="C133" s="68" t="s">
        <v>32</v>
      </c>
      <c r="D133" s="69">
        <v>37.99</v>
      </c>
      <c r="E133" s="44"/>
      <c r="F133" s="45"/>
      <c r="G133" s="46"/>
    </row>
    <row r="134" spans="1:7" s="33" customFormat="1" ht="10.5" customHeight="1">
      <c r="A134" s="40" t="s">
        <v>347</v>
      </c>
      <c r="B134" s="67" t="s">
        <v>175</v>
      </c>
      <c r="C134" s="68" t="s">
        <v>32</v>
      </c>
      <c r="D134" s="69">
        <v>161.36000000000001</v>
      </c>
      <c r="E134" s="44"/>
      <c r="F134" s="45"/>
      <c r="G134" s="46"/>
    </row>
    <row r="135" spans="1:7" s="33" customFormat="1" ht="10.5" customHeight="1">
      <c r="A135" s="40" t="s">
        <v>348</v>
      </c>
      <c r="B135" s="67" t="s">
        <v>159</v>
      </c>
      <c r="C135" s="68" t="s">
        <v>32</v>
      </c>
      <c r="D135" s="69">
        <v>205.14</v>
      </c>
      <c r="E135" s="44"/>
      <c r="F135" s="45"/>
      <c r="G135" s="46"/>
    </row>
    <row r="136" spans="1:7" s="33" customFormat="1" ht="10.5" customHeight="1">
      <c r="A136" s="40" t="s">
        <v>349</v>
      </c>
      <c r="B136" s="67" t="s">
        <v>160</v>
      </c>
      <c r="C136" s="68" t="s">
        <v>32</v>
      </c>
      <c r="D136" s="69">
        <v>136.76</v>
      </c>
      <c r="E136" s="44"/>
      <c r="F136" s="45"/>
      <c r="G136" s="46"/>
    </row>
    <row r="137" spans="1:7" s="33" customFormat="1" ht="10.5" customHeight="1">
      <c r="A137" s="40" t="s">
        <v>350</v>
      </c>
      <c r="B137" s="67" t="s">
        <v>144</v>
      </c>
      <c r="C137" s="68" t="s">
        <v>32</v>
      </c>
      <c r="D137" s="69">
        <v>345.70000000000005</v>
      </c>
      <c r="E137" s="44"/>
      <c r="F137" s="45"/>
      <c r="G137" s="46"/>
    </row>
    <row r="138" spans="1:7" s="33" customFormat="1" ht="10.5" customHeight="1">
      <c r="A138" s="40" t="s">
        <v>351</v>
      </c>
      <c r="B138" s="67" t="s">
        <v>145</v>
      </c>
      <c r="C138" s="68" t="s">
        <v>34</v>
      </c>
      <c r="D138" s="69">
        <v>1382.8000000000002</v>
      </c>
      <c r="E138" s="44"/>
      <c r="F138" s="45"/>
      <c r="G138" s="46"/>
    </row>
    <row r="139" spans="1:7" ht="10.5" customHeight="1">
      <c r="A139" s="31" t="s">
        <v>76</v>
      </c>
      <c r="B139" s="47" t="s">
        <v>47</v>
      </c>
      <c r="C139" s="47"/>
      <c r="D139" s="47"/>
      <c r="E139" s="47"/>
      <c r="F139" s="47"/>
      <c r="G139" s="32">
        <f>ROUND(SUM(G140,G150,G163,G175),2)</f>
        <v>0</v>
      </c>
    </row>
    <row r="140" spans="1:7" s="33" customFormat="1" ht="10.5" customHeight="1">
      <c r="A140" s="34" t="s">
        <v>77</v>
      </c>
      <c r="B140" s="35" t="s">
        <v>45</v>
      </c>
      <c r="C140" s="36"/>
      <c r="D140" s="37"/>
      <c r="E140" s="38"/>
      <c r="F140" s="39"/>
      <c r="G140" s="38">
        <f>ROUND(SUM(G141:G149),2)</f>
        <v>0</v>
      </c>
    </row>
    <row r="141" spans="1:7" s="33" customFormat="1" ht="10.5" customHeight="1">
      <c r="A141" s="40" t="s">
        <v>352</v>
      </c>
      <c r="B141" s="67" t="s">
        <v>115</v>
      </c>
      <c r="C141" s="68" t="s">
        <v>35</v>
      </c>
      <c r="D141" s="69">
        <v>636.74</v>
      </c>
      <c r="E141" s="44"/>
      <c r="F141" s="45"/>
      <c r="G141" s="46"/>
    </row>
    <row r="142" spans="1:7" s="33" customFormat="1" ht="10.5" customHeight="1">
      <c r="A142" s="40" t="s">
        <v>353</v>
      </c>
      <c r="B142" s="67" t="s">
        <v>176</v>
      </c>
      <c r="C142" s="68" t="s">
        <v>32</v>
      </c>
      <c r="D142" s="69">
        <v>453.88</v>
      </c>
      <c r="E142" s="44"/>
      <c r="F142" s="45"/>
      <c r="G142" s="46"/>
    </row>
    <row r="143" spans="1:7" s="33" customFormat="1" ht="10.5" customHeight="1">
      <c r="A143" s="40" t="s">
        <v>354</v>
      </c>
      <c r="B143" s="67" t="s">
        <v>182</v>
      </c>
      <c r="C143" s="68" t="s">
        <v>35</v>
      </c>
      <c r="D143" s="69">
        <v>636.74</v>
      </c>
      <c r="E143" s="44"/>
      <c r="F143" s="45"/>
      <c r="G143" s="46"/>
    </row>
    <row r="144" spans="1:7" s="33" customFormat="1" ht="10.5" customHeight="1">
      <c r="A144" s="40" t="s">
        <v>355</v>
      </c>
      <c r="B144" s="67" t="s">
        <v>51</v>
      </c>
      <c r="C144" s="68" t="s">
        <v>32</v>
      </c>
      <c r="D144" s="69">
        <v>41.28</v>
      </c>
      <c r="E144" s="44"/>
      <c r="F144" s="45"/>
      <c r="G144" s="46"/>
    </row>
    <row r="145" spans="1:7" s="33" customFormat="1" ht="10.5" customHeight="1">
      <c r="A145" s="40" t="s">
        <v>356</v>
      </c>
      <c r="B145" s="67" t="s">
        <v>175</v>
      </c>
      <c r="C145" s="68" t="s">
        <v>32</v>
      </c>
      <c r="D145" s="69">
        <v>160.13999999999999</v>
      </c>
      <c r="E145" s="44"/>
      <c r="F145" s="45"/>
      <c r="G145" s="46"/>
    </row>
    <row r="146" spans="1:7" s="33" customFormat="1" ht="10.5" customHeight="1">
      <c r="A146" s="40" t="s">
        <v>357</v>
      </c>
      <c r="B146" s="67" t="s">
        <v>159</v>
      </c>
      <c r="C146" s="68" t="s">
        <v>32</v>
      </c>
      <c r="D146" s="69">
        <v>148.13999999999999</v>
      </c>
      <c r="E146" s="44"/>
      <c r="F146" s="45"/>
      <c r="G146" s="46"/>
    </row>
    <row r="147" spans="1:7" s="33" customFormat="1" ht="10.5" customHeight="1">
      <c r="A147" s="40" t="s">
        <v>358</v>
      </c>
      <c r="B147" s="67" t="s">
        <v>160</v>
      </c>
      <c r="C147" s="68" t="s">
        <v>32</v>
      </c>
      <c r="D147" s="69">
        <v>98.76</v>
      </c>
      <c r="E147" s="44"/>
      <c r="F147" s="45"/>
      <c r="G147" s="46"/>
    </row>
    <row r="148" spans="1:7" s="33" customFormat="1" ht="10.5" customHeight="1">
      <c r="A148" s="40" t="s">
        <v>359</v>
      </c>
      <c r="B148" s="67" t="s">
        <v>144</v>
      </c>
      <c r="C148" s="68" t="s">
        <v>32</v>
      </c>
      <c r="D148" s="69">
        <v>305.74</v>
      </c>
      <c r="E148" s="44"/>
      <c r="F148" s="45"/>
      <c r="G148" s="46"/>
    </row>
    <row r="149" spans="1:7" s="33" customFormat="1" ht="10.5" customHeight="1">
      <c r="A149" s="40" t="s">
        <v>360</v>
      </c>
      <c r="B149" s="67" t="s">
        <v>145</v>
      </c>
      <c r="C149" s="68" t="s">
        <v>34</v>
      </c>
      <c r="D149" s="69">
        <v>1222.96</v>
      </c>
      <c r="E149" s="44"/>
      <c r="F149" s="45"/>
      <c r="G149" s="46"/>
    </row>
    <row r="150" spans="1:7" s="33" customFormat="1" ht="10.5" customHeight="1">
      <c r="A150" s="34" t="s">
        <v>78</v>
      </c>
      <c r="B150" s="35" t="s">
        <v>48</v>
      </c>
      <c r="C150" s="36"/>
      <c r="D150" s="37"/>
      <c r="E150" s="38"/>
      <c r="F150" s="39"/>
      <c r="G150" s="38">
        <f>ROUND(SUM(G151:G162),2)</f>
        <v>0</v>
      </c>
    </row>
    <row r="151" spans="1:7" s="33" customFormat="1" ht="10.5" customHeight="1">
      <c r="A151" s="40" t="s">
        <v>361</v>
      </c>
      <c r="B151" s="67" t="s">
        <v>115</v>
      </c>
      <c r="C151" s="68" t="s">
        <v>35</v>
      </c>
      <c r="D151" s="69">
        <v>542.70000000000005</v>
      </c>
      <c r="E151" s="44"/>
      <c r="F151" s="45"/>
      <c r="G151" s="46"/>
    </row>
    <row r="152" spans="1:7" s="33" customFormat="1" ht="10.5" customHeight="1">
      <c r="A152" s="40" t="s">
        <v>362</v>
      </c>
      <c r="B152" s="67" t="s">
        <v>176</v>
      </c>
      <c r="C152" s="68" t="s">
        <v>32</v>
      </c>
      <c r="D152" s="69">
        <v>189.95</v>
      </c>
      <c r="E152" s="44"/>
      <c r="F152" s="45"/>
      <c r="G152" s="46"/>
    </row>
    <row r="153" spans="1:7" s="33" customFormat="1" ht="10.5" customHeight="1">
      <c r="A153" s="40" t="s">
        <v>363</v>
      </c>
      <c r="B153" s="67" t="s">
        <v>159</v>
      </c>
      <c r="C153" s="68" t="s">
        <v>32</v>
      </c>
      <c r="D153" s="69">
        <v>189.95</v>
      </c>
      <c r="E153" s="44"/>
      <c r="F153" s="45"/>
      <c r="G153" s="46"/>
    </row>
    <row r="154" spans="1:7" s="33" customFormat="1" ht="10.5" customHeight="1">
      <c r="A154" s="40" t="s">
        <v>364</v>
      </c>
      <c r="B154" s="67" t="s">
        <v>54</v>
      </c>
      <c r="C154" s="68" t="s">
        <v>33</v>
      </c>
      <c r="D154" s="69">
        <v>67</v>
      </c>
      <c r="E154" s="44"/>
      <c r="F154" s="45"/>
      <c r="G154" s="46"/>
    </row>
    <row r="155" spans="1:7" s="33" customFormat="1" ht="10.5" customHeight="1">
      <c r="A155" s="40" t="s">
        <v>365</v>
      </c>
      <c r="B155" s="67" t="s">
        <v>62</v>
      </c>
      <c r="C155" s="68" t="s">
        <v>33</v>
      </c>
      <c r="D155" s="69">
        <v>67</v>
      </c>
      <c r="E155" s="44"/>
      <c r="F155" s="45"/>
      <c r="G155" s="46"/>
    </row>
    <row r="156" spans="1:7" s="33" customFormat="1" ht="10.5" customHeight="1">
      <c r="A156" s="40" t="s">
        <v>366</v>
      </c>
      <c r="B156" s="67" t="s">
        <v>55</v>
      </c>
      <c r="C156" s="68" t="s">
        <v>33</v>
      </c>
      <c r="D156" s="69">
        <v>67</v>
      </c>
      <c r="E156" s="44"/>
      <c r="F156" s="45"/>
      <c r="G156" s="46"/>
    </row>
    <row r="157" spans="1:7" s="33" customFormat="1" ht="10.5" customHeight="1">
      <c r="A157" s="40" t="s">
        <v>367</v>
      </c>
      <c r="B157" s="67" t="s">
        <v>82</v>
      </c>
      <c r="C157" s="68" t="s">
        <v>33</v>
      </c>
      <c r="D157" s="69">
        <v>67</v>
      </c>
      <c r="E157" s="44"/>
      <c r="F157" s="45"/>
      <c r="G157" s="46"/>
    </row>
    <row r="158" spans="1:7" s="33" customFormat="1" ht="10.5" customHeight="1">
      <c r="A158" s="40" t="s">
        <v>368</v>
      </c>
      <c r="B158" s="67" t="s">
        <v>56</v>
      </c>
      <c r="C158" s="68" t="s">
        <v>35</v>
      </c>
      <c r="D158" s="69">
        <v>542.70000000000005</v>
      </c>
      <c r="E158" s="44"/>
      <c r="F158" s="45"/>
      <c r="G158" s="46"/>
    </row>
    <row r="159" spans="1:7" s="33" customFormat="1" ht="10.5" customHeight="1">
      <c r="A159" s="40" t="s">
        <v>369</v>
      </c>
      <c r="B159" s="67" t="s">
        <v>59</v>
      </c>
      <c r="C159" s="68" t="s">
        <v>33</v>
      </c>
      <c r="D159" s="69">
        <v>67</v>
      </c>
      <c r="E159" s="44"/>
      <c r="F159" s="45"/>
      <c r="G159" s="46"/>
    </row>
    <row r="160" spans="1:7" s="33" customFormat="1" ht="10.5" customHeight="1">
      <c r="A160" s="40" t="s">
        <v>370</v>
      </c>
      <c r="B160" s="67" t="s">
        <v>58</v>
      </c>
      <c r="C160" s="68" t="s">
        <v>33</v>
      </c>
      <c r="D160" s="69">
        <v>67</v>
      </c>
      <c r="E160" s="44"/>
      <c r="F160" s="45"/>
      <c r="G160" s="46"/>
    </row>
    <row r="161" spans="1:7" s="33" customFormat="1" ht="10.5" customHeight="1">
      <c r="A161" s="40" t="s">
        <v>371</v>
      </c>
      <c r="B161" s="67" t="s">
        <v>57</v>
      </c>
      <c r="C161" s="68" t="s">
        <v>33</v>
      </c>
      <c r="D161" s="69">
        <v>67</v>
      </c>
      <c r="E161" s="44"/>
      <c r="F161" s="45"/>
      <c r="G161" s="46"/>
    </row>
    <row r="162" spans="1:7" s="33" customFormat="1" ht="10.5" customHeight="1">
      <c r="A162" s="40" t="s">
        <v>372</v>
      </c>
      <c r="B162" s="67" t="s">
        <v>104</v>
      </c>
      <c r="C162" s="68" t="s">
        <v>33</v>
      </c>
      <c r="D162" s="69">
        <v>67</v>
      </c>
      <c r="E162" s="44"/>
      <c r="F162" s="45"/>
      <c r="G162" s="46"/>
    </row>
    <row r="163" spans="1:7" s="33" customFormat="1" ht="10.5" customHeight="1">
      <c r="A163" s="34" t="s">
        <v>87</v>
      </c>
      <c r="B163" s="35" t="s">
        <v>49</v>
      </c>
      <c r="C163" s="36"/>
      <c r="D163" s="37"/>
      <c r="E163" s="38"/>
      <c r="F163" s="39"/>
      <c r="G163" s="38">
        <f>ROUND(SUM(G164:G174),2)</f>
        <v>0</v>
      </c>
    </row>
    <row r="164" spans="1:7" s="33" customFormat="1" ht="10.5" customHeight="1">
      <c r="A164" s="40" t="s">
        <v>373</v>
      </c>
      <c r="B164" s="67" t="s">
        <v>176</v>
      </c>
      <c r="C164" s="68" t="s">
        <v>32</v>
      </c>
      <c r="D164" s="69">
        <v>47.71</v>
      </c>
      <c r="E164" s="44"/>
      <c r="F164" s="45"/>
      <c r="G164" s="46"/>
    </row>
    <row r="165" spans="1:7" s="33" customFormat="1" ht="10.5" customHeight="1">
      <c r="A165" s="40" t="s">
        <v>374</v>
      </c>
      <c r="B165" s="67" t="s">
        <v>159</v>
      </c>
      <c r="C165" s="68" t="s">
        <v>32</v>
      </c>
      <c r="D165" s="69">
        <v>4.12</v>
      </c>
      <c r="E165" s="44"/>
      <c r="F165" s="45"/>
      <c r="G165" s="46"/>
    </row>
    <row r="166" spans="1:7" s="33" customFormat="1" ht="10.5" customHeight="1">
      <c r="A166" s="40" t="s">
        <v>375</v>
      </c>
      <c r="B166" s="67" t="s">
        <v>116</v>
      </c>
      <c r="C166" s="68" t="s">
        <v>31</v>
      </c>
      <c r="D166" s="69">
        <v>22.97</v>
      </c>
      <c r="E166" s="44"/>
      <c r="F166" s="45"/>
      <c r="G166" s="46"/>
    </row>
    <row r="167" spans="1:7" s="33" customFormat="1" ht="10.5" customHeight="1">
      <c r="A167" s="40" t="s">
        <v>376</v>
      </c>
      <c r="B167" s="67" t="s">
        <v>99</v>
      </c>
      <c r="C167" s="68" t="s">
        <v>31</v>
      </c>
      <c r="D167" s="69">
        <v>28.09</v>
      </c>
      <c r="E167" s="44"/>
      <c r="F167" s="45"/>
      <c r="G167" s="46"/>
    </row>
    <row r="168" spans="1:7" s="33" customFormat="1" ht="10.5" customHeight="1">
      <c r="A168" s="40" t="s">
        <v>377</v>
      </c>
      <c r="B168" s="67" t="s">
        <v>101</v>
      </c>
      <c r="C168" s="68" t="s">
        <v>31</v>
      </c>
      <c r="D168" s="69">
        <v>12.48</v>
      </c>
      <c r="E168" s="44"/>
      <c r="F168" s="45"/>
      <c r="G168" s="46"/>
    </row>
    <row r="169" spans="1:7" s="33" customFormat="1" ht="10.5" customHeight="1">
      <c r="A169" s="40" t="s">
        <v>378</v>
      </c>
      <c r="B169" s="67" t="s">
        <v>97</v>
      </c>
      <c r="C169" s="68" t="s">
        <v>43</v>
      </c>
      <c r="D169" s="69">
        <v>469.52</v>
      </c>
      <c r="E169" s="44"/>
      <c r="F169" s="45"/>
      <c r="G169" s="46"/>
    </row>
    <row r="170" spans="1:7" s="33" customFormat="1" ht="10.5" customHeight="1">
      <c r="A170" s="40" t="s">
        <v>379</v>
      </c>
      <c r="B170" s="67" t="s">
        <v>100</v>
      </c>
      <c r="C170" s="68" t="s">
        <v>32</v>
      </c>
      <c r="D170" s="69">
        <v>3.81</v>
      </c>
      <c r="E170" s="44"/>
      <c r="F170" s="45"/>
      <c r="G170" s="46"/>
    </row>
    <row r="171" spans="1:7" s="33" customFormat="1" ht="10.5" customHeight="1">
      <c r="A171" s="40" t="s">
        <v>380</v>
      </c>
      <c r="B171" s="67" t="s">
        <v>85</v>
      </c>
      <c r="C171" s="68" t="s">
        <v>31</v>
      </c>
      <c r="D171" s="69">
        <v>44.78</v>
      </c>
      <c r="E171" s="44"/>
      <c r="F171" s="45"/>
      <c r="G171" s="46"/>
    </row>
    <row r="172" spans="1:7" s="33" customFormat="1" ht="10.5" customHeight="1">
      <c r="A172" s="40" t="s">
        <v>381</v>
      </c>
      <c r="B172" s="67" t="s">
        <v>102</v>
      </c>
      <c r="C172" s="68" t="s">
        <v>31</v>
      </c>
      <c r="D172" s="69">
        <v>44.78</v>
      </c>
      <c r="E172" s="44"/>
      <c r="F172" s="45"/>
      <c r="G172" s="46"/>
    </row>
    <row r="173" spans="1:7" s="33" customFormat="1" ht="10.5" customHeight="1">
      <c r="A173" s="40" t="s">
        <v>382</v>
      </c>
      <c r="B173" s="67" t="s">
        <v>144</v>
      </c>
      <c r="C173" s="68" t="s">
        <v>32</v>
      </c>
      <c r="D173" s="69">
        <v>43.59</v>
      </c>
      <c r="E173" s="44"/>
      <c r="F173" s="45"/>
      <c r="G173" s="46"/>
    </row>
    <row r="174" spans="1:7" s="33" customFormat="1" ht="10.5" customHeight="1">
      <c r="A174" s="40" t="s">
        <v>383</v>
      </c>
      <c r="B174" s="67" t="s">
        <v>145</v>
      </c>
      <c r="C174" s="68" t="s">
        <v>34</v>
      </c>
      <c r="D174" s="69">
        <v>174.36</v>
      </c>
      <c r="E174" s="44"/>
      <c r="F174" s="45"/>
      <c r="G174" s="46"/>
    </row>
    <row r="175" spans="1:7" s="33" customFormat="1" ht="10.5" customHeight="1">
      <c r="A175" s="34" t="s">
        <v>88</v>
      </c>
      <c r="B175" s="35" t="s">
        <v>50</v>
      </c>
      <c r="C175" s="36"/>
      <c r="D175" s="37"/>
      <c r="E175" s="38"/>
      <c r="F175" s="39"/>
      <c r="G175" s="38">
        <f>ROUND(SUM(G176:G189),2)</f>
        <v>0</v>
      </c>
    </row>
    <row r="176" spans="1:7" s="33" customFormat="1" ht="10.5" customHeight="1">
      <c r="A176" s="40" t="s">
        <v>384</v>
      </c>
      <c r="B176" s="67" t="s">
        <v>124</v>
      </c>
      <c r="C176" s="68" t="s">
        <v>33</v>
      </c>
      <c r="D176" s="69">
        <v>22</v>
      </c>
      <c r="E176" s="44"/>
      <c r="F176" s="45"/>
      <c r="G176" s="46"/>
    </row>
    <row r="177" spans="1:7" s="33" customFormat="1" ht="10.5" customHeight="1">
      <c r="A177" s="40" t="s">
        <v>385</v>
      </c>
      <c r="B177" s="67" t="s">
        <v>126</v>
      </c>
      <c r="C177" s="68" t="s">
        <v>33</v>
      </c>
      <c r="D177" s="69">
        <v>22</v>
      </c>
      <c r="E177" s="44"/>
      <c r="F177" s="45"/>
      <c r="G177" s="46"/>
    </row>
    <row r="178" spans="1:7" s="33" customFormat="1" ht="10.5" customHeight="1">
      <c r="A178" s="40" t="s">
        <v>386</v>
      </c>
      <c r="B178" s="67" t="s">
        <v>185</v>
      </c>
      <c r="C178" s="68" t="s">
        <v>33</v>
      </c>
      <c r="D178" s="69">
        <v>5</v>
      </c>
      <c r="E178" s="44"/>
      <c r="F178" s="45"/>
      <c r="G178" s="46"/>
    </row>
    <row r="179" spans="1:7" s="33" customFormat="1" ht="10.5" customHeight="1">
      <c r="A179" s="40" t="s">
        <v>387</v>
      </c>
      <c r="B179" s="67" t="s">
        <v>93</v>
      </c>
      <c r="C179" s="68" t="s">
        <v>33</v>
      </c>
      <c r="D179" s="69">
        <v>6</v>
      </c>
      <c r="E179" s="44"/>
      <c r="F179" s="45"/>
      <c r="G179" s="46"/>
    </row>
    <row r="180" spans="1:7" s="33" customFormat="1" ht="10.5" customHeight="1">
      <c r="A180" s="40" t="s">
        <v>388</v>
      </c>
      <c r="B180" s="67" t="s">
        <v>60</v>
      </c>
      <c r="C180" s="68" t="s">
        <v>33</v>
      </c>
      <c r="D180" s="69">
        <v>6</v>
      </c>
      <c r="E180" s="44"/>
      <c r="F180" s="45"/>
      <c r="G180" s="46"/>
    </row>
    <row r="181" spans="1:7" s="33" customFormat="1" ht="10.5" customHeight="1">
      <c r="A181" s="40" t="s">
        <v>389</v>
      </c>
      <c r="B181" s="67" t="s">
        <v>90</v>
      </c>
      <c r="C181" s="68" t="s">
        <v>33</v>
      </c>
      <c r="D181" s="69">
        <v>1</v>
      </c>
      <c r="E181" s="44"/>
      <c r="F181" s="45"/>
      <c r="G181" s="46"/>
    </row>
    <row r="182" spans="1:7" s="33" customFormat="1" ht="10.5" customHeight="1">
      <c r="A182" s="40" t="s">
        <v>390</v>
      </c>
      <c r="B182" s="67" t="s">
        <v>91</v>
      </c>
      <c r="C182" s="68" t="s">
        <v>33</v>
      </c>
      <c r="D182" s="69">
        <v>1</v>
      </c>
      <c r="E182" s="44"/>
      <c r="F182" s="45"/>
      <c r="G182" s="46"/>
    </row>
    <row r="183" spans="1:7" s="33" customFormat="1" ht="10.5" customHeight="1">
      <c r="A183" s="40" t="s">
        <v>391</v>
      </c>
      <c r="B183" s="67" t="s">
        <v>53</v>
      </c>
      <c r="C183" s="68" t="s">
        <v>35</v>
      </c>
      <c r="D183" s="69">
        <v>6</v>
      </c>
      <c r="E183" s="44"/>
      <c r="F183" s="45"/>
      <c r="G183" s="46"/>
    </row>
    <row r="184" spans="1:7" s="33" customFormat="1" ht="10.5" customHeight="1">
      <c r="A184" s="40" t="s">
        <v>392</v>
      </c>
      <c r="B184" s="67" t="s">
        <v>107</v>
      </c>
      <c r="C184" s="68" t="s">
        <v>33</v>
      </c>
      <c r="D184" s="69">
        <v>2</v>
      </c>
      <c r="E184" s="44"/>
      <c r="F184" s="45"/>
      <c r="G184" s="46"/>
    </row>
    <row r="185" spans="1:7" s="33" customFormat="1" ht="10.5" customHeight="1">
      <c r="A185" s="40" t="s">
        <v>393</v>
      </c>
      <c r="B185" s="67" t="s">
        <v>189</v>
      </c>
      <c r="C185" s="68" t="s">
        <v>33</v>
      </c>
      <c r="D185" s="69">
        <v>1</v>
      </c>
      <c r="E185" s="44"/>
      <c r="F185" s="45"/>
      <c r="G185" s="46"/>
    </row>
    <row r="186" spans="1:7" s="33" customFormat="1" ht="10.5" customHeight="1">
      <c r="A186" s="40" t="s">
        <v>394</v>
      </c>
      <c r="B186" s="67" t="s">
        <v>103</v>
      </c>
      <c r="C186" s="68" t="s">
        <v>32</v>
      </c>
      <c r="D186" s="69">
        <v>0.21</v>
      </c>
      <c r="E186" s="44"/>
      <c r="F186" s="45"/>
      <c r="G186" s="46"/>
    </row>
    <row r="187" spans="1:7" s="33" customFormat="1" ht="10.5" customHeight="1">
      <c r="A187" s="40" t="s">
        <v>395</v>
      </c>
      <c r="B187" s="67" t="s">
        <v>130</v>
      </c>
      <c r="C187" s="68" t="s">
        <v>33</v>
      </c>
      <c r="D187" s="69">
        <v>6</v>
      </c>
      <c r="E187" s="44"/>
      <c r="F187" s="45"/>
      <c r="G187" s="46"/>
    </row>
    <row r="188" spans="1:7" s="33" customFormat="1" ht="10.5" customHeight="1">
      <c r="A188" s="40" t="s">
        <v>396</v>
      </c>
      <c r="B188" s="67" t="s">
        <v>61</v>
      </c>
      <c r="C188" s="68" t="s">
        <v>33</v>
      </c>
      <c r="D188" s="69">
        <v>2</v>
      </c>
      <c r="E188" s="44"/>
      <c r="F188" s="45"/>
      <c r="G188" s="46"/>
    </row>
    <row r="189" spans="1:7" s="33" customFormat="1" ht="10.5" customHeight="1">
      <c r="A189" s="40" t="s">
        <v>397</v>
      </c>
      <c r="B189" s="67" t="s">
        <v>127</v>
      </c>
      <c r="C189" s="68" t="s">
        <v>33</v>
      </c>
      <c r="D189" s="69">
        <v>4</v>
      </c>
      <c r="E189" s="44"/>
      <c r="F189" s="45"/>
      <c r="G189" s="46"/>
    </row>
    <row r="190" spans="1:7" ht="10.5" customHeight="1">
      <c r="A190" s="31" t="s">
        <v>83</v>
      </c>
      <c r="B190" s="47" t="s">
        <v>208</v>
      </c>
      <c r="C190" s="47"/>
      <c r="D190" s="47"/>
      <c r="E190" s="47"/>
      <c r="F190" s="47"/>
      <c r="G190" s="32">
        <f>ROUND(SUM(G191,G220,G237),2)</f>
        <v>0</v>
      </c>
    </row>
    <row r="191" spans="1:7" s="33" customFormat="1" ht="10.5" customHeight="1">
      <c r="A191" s="34" t="s">
        <v>207</v>
      </c>
      <c r="B191" s="35" t="s">
        <v>209</v>
      </c>
      <c r="C191" s="36"/>
      <c r="D191" s="37"/>
      <c r="E191" s="38"/>
      <c r="F191" s="39"/>
      <c r="G191" s="38">
        <f>ROUND(SUM(G192:G219),2)</f>
        <v>0</v>
      </c>
    </row>
    <row r="192" spans="1:7" s="33" customFormat="1" ht="10.5" customHeight="1">
      <c r="A192" s="40" t="s">
        <v>398</v>
      </c>
      <c r="B192" s="67" t="s">
        <v>231</v>
      </c>
      <c r="C192" s="68" t="s">
        <v>35</v>
      </c>
      <c r="D192" s="69">
        <v>564.20000000000005</v>
      </c>
      <c r="E192" s="44"/>
      <c r="F192" s="45"/>
      <c r="G192" s="46"/>
    </row>
    <row r="193" spans="1:7" s="33" customFormat="1" ht="10.5" customHeight="1">
      <c r="A193" s="40" t="s">
        <v>399</v>
      </c>
      <c r="B193" s="67" t="s">
        <v>146</v>
      </c>
      <c r="C193" s="68" t="s">
        <v>35</v>
      </c>
      <c r="D193" s="69">
        <v>564.20000000000005</v>
      </c>
      <c r="E193" s="44"/>
      <c r="F193" s="45"/>
      <c r="G193" s="46"/>
    </row>
    <row r="194" spans="1:7" s="33" customFormat="1" ht="10.5" customHeight="1">
      <c r="A194" s="40" t="s">
        <v>400</v>
      </c>
      <c r="B194" s="67" t="s">
        <v>113</v>
      </c>
      <c r="C194" s="68" t="s">
        <v>32</v>
      </c>
      <c r="D194" s="69">
        <v>33.85</v>
      </c>
      <c r="E194" s="44"/>
      <c r="F194" s="45"/>
      <c r="G194" s="46"/>
    </row>
    <row r="195" spans="1:7" s="33" customFormat="1" ht="10.5" customHeight="1">
      <c r="A195" s="40" t="s">
        <v>401</v>
      </c>
      <c r="B195" s="67" t="s">
        <v>159</v>
      </c>
      <c r="C195" s="68" t="s">
        <v>32</v>
      </c>
      <c r="D195" s="69">
        <v>33.85</v>
      </c>
      <c r="E195" s="44"/>
      <c r="F195" s="45"/>
      <c r="G195" s="46"/>
    </row>
    <row r="196" spans="1:7" s="33" customFormat="1" ht="10.5" customHeight="1">
      <c r="A196" s="40" t="s">
        <v>402</v>
      </c>
      <c r="B196" s="67" t="s">
        <v>186</v>
      </c>
      <c r="C196" s="68" t="s">
        <v>35</v>
      </c>
      <c r="D196" s="69">
        <v>15</v>
      </c>
      <c r="E196" s="44"/>
      <c r="F196" s="45"/>
      <c r="G196" s="46"/>
    </row>
    <row r="197" spans="1:7" s="33" customFormat="1" ht="10.5" customHeight="1">
      <c r="A197" s="40" t="s">
        <v>403</v>
      </c>
      <c r="B197" s="67" t="s">
        <v>187</v>
      </c>
      <c r="C197" s="68" t="s">
        <v>33</v>
      </c>
      <c r="D197" s="69">
        <v>12</v>
      </c>
      <c r="E197" s="44"/>
      <c r="F197" s="45"/>
      <c r="G197" s="46"/>
    </row>
    <row r="198" spans="1:7" s="33" customFormat="1" ht="10.5" customHeight="1">
      <c r="A198" s="40" t="s">
        <v>404</v>
      </c>
      <c r="B198" s="67" t="s">
        <v>64</v>
      </c>
      <c r="C198" s="68" t="s">
        <v>33</v>
      </c>
      <c r="D198" s="69">
        <v>14</v>
      </c>
      <c r="E198" s="44"/>
      <c r="F198" s="45"/>
      <c r="G198" s="46"/>
    </row>
    <row r="199" spans="1:7" s="33" customFormat="1" ht="10.5" customHeight="1">
      <c r="A199" s="40" t="s">
        <v>405</v>
      </c>
      <c r="B199" s="67" t="s">
        <v>65</v>
      </c>
      <c r="C199" s="68" t="s">
        <v>33</v>
      </c>
      <c r="D199" s="69">
        <v>4</v>
      </c>
      <c r="E199" s="44"/>
      <c r="F199" s="45"/>
      <c r="G199" s="46"/>
    </row>
    <row r="200" spans="1:7" s="33" customFormat="1" ht="10.5" customHeight="1">
      <c r="A200" s="40" t="s">
        <v>406</v>
      </c>
      <c r="B200" s="67" t="s">
        <v>94</v>
      </c>
      <c r="C200" s="68" t="s">
        <v>32</v>
      </c>
      <c r="D200" s="69">
        <v>11.28</v>
      </c>
      <c r="E200" s="44"/>
      <c r="F200" s="45"/>
      <c r="G200" s="46"/>
    </row>
    <row r="201" spans="1:7" s="33" customFormat="1" ht="10.5" customHeight="1">
      <c r="A201" s="40" t="s">
        <v>407</v>
      </c>
      <c r="B201" s="67" t="s">
        <v>147</v>
      </c>
      <c r="C201" s="68" t="s">
        <v>33</v>
      </c>
      <c r="D201" s="69">
        <v>15</v>
      </c>
      <c r="E201" s="44"/>
      <c r="F201" s="45"/>
      <c r="G201" s="46"/>
    </row>
    <row r="202" spans="1:7" s="33" customFormat="1" ht="10.5" customHeight="1">
      <c r="A202" s="40" t="s">
        <v>408</v>
      </c>
      <c r="B202" s="67" t="s">
        <v>192</v>
      </c>
      <c r="C202" s="68" t="s">
        <v>33</v>
      </c>
      <c r="D202" s="69">
        <v>15</v>
      </c>
      <c r="E202" s="44"/>
      <c r="F202" s="45"/>
      <c r="G202" s="46"/>
    </row>
    <row r="203" spans="1:7" s="33" customFormat="1" ht="10.5" customHeight="1">
      <c r="A203" s="40" t="s">
        <v>409</v>
      </c>
      <c r="B203" s="67" t="s">
        <v>193</v>
      </c>
      <c r="C203" s="68" t="s">
        <v>33</v>
      </c>
      <c r="D203" s="69">
        <v>15</v>
      </c>
      <c r="E203" s="44"/>
      <c r="F203" s="45"/>
      <c r="G203" s="46"/>
    </row>
    <row r="204" spans="1:7" s="33" customFormat="1" ht="10.5" customHeight="1">
      <c r="A204" s="40" t="s">
        <v>410</v>
      </c>
      <c r="B204" s="67" t="s">
        <v>194</v>
      </c>
      <c r="C204" s="68" t="s">
        <v>33</v>
      </c>
      <c r="D204" s="69">
        <v>15</v>
      </c>
      <c r="E204" s="44"/>
      <c r="F204" s="45"/>
      <c r="G204" s="46"/>
    </row>
    <row r="205" spans="1:7" s="33" customFormat="1" ht="10.5" customHeight="1">
      <c r="A205" s="40" t="s">
        <v>411</v>
      </c>
      <c r="B205" s="67" t="s">
        <v>71</v>
      </c>
      <c r="C205" s="68" t="s">
        <v>33</v>
      </c>
      <c r="D205" s="69">
        <v>2</v>
      </c>
      <c r="E205" s="44"/>
      <c r="F205" s="45"/>
      <c r="G205" s="46"/>
    </row>
    <row r="206" spans="1:7" s="33" customFormat="1" ht="10.5" customHeight="1">
      <c r="A206" s="40" t="s">
        <v>412</v>
      </c>
      <c r="B206" s="67" t="s">
        <v>148</v>
      </c>
      <c r="C206" s="68" t="s">
        <v>33</v>
      </c>
      <c r="D206" s="69">
        <v>45</v>
      </c>
      <c r="E206" s="44"/>
      <c r="F206" s="45"/>
      <c r="G206" s="46"/>
    </row>
    <row r="207" spans="1:7" s="33" customFormat="1" ht="10.5" customHeight="1">
      <c r="A207" s="40" t="s">
        <v>413</v>
      </c>
      <c r="B207" s="67" t="s">
        <v>149</v>
      </c>
      <c r="C207" s="68" t="s">
        <v>35</v>
      </c>
      <c r="D207" s="69">
        <v>535.5</v>
      </c>
      <c r="E207" s="44"/>
      <c r="F207" s="45"/>
      <c r="G207" s="46"/>
    </row>
    <row r="208" spans="1:7" s="33" customFormat="1" ht="10.5" customHeight="1">
      <c r="A208" s="40" t="s">
        <v>414</v>
      </c>
      <c r="B208" s="67" t="s">
        <v>198</v>
      </c>
      <c r="C208" s="68" t="s">
        <v>33</v>
      </c>
      <c r="D208" s="69">
        <v>1</v>
      </c>
      <c r="E208" s="44"/>
      <c r="F208" s="45"/>
      <c r="G208" s="46"/>
    </row>
    <row r="209" spans="1:7" s="33" customFormat="1" ht="10.5" customHeight="1">
      <c r="A209" s="40" t="s">
        <v>415</v>
      </c>
      <c r="B209" s="67" t="s">
        <v>150</v>
      </c>
      <c r="C209" s="68" t="s">
        <v>33</v>
      </c>
      <c r="D209" s="69">
        <v>1</v>
      </c>
      <c r="E209" s="44"/>
      <c r="F209" s="45"/>
      <c r="G209" s="46"/>
    </row>
    <row r="210" spans="1:7" s="33" customFormat="1" ht="10.5" customHeight="1">
      <c r="A210" s="40" t="s">
        <v>416</v>
      </c>
      <c r="B210" s="67" t="s">
        <v>128</v>
      </c>
      <c r="C210" s="68" t="s">
        <v>33</v>
      </c>
      <c r="D210" s="69">
        <v>1</v>
      </c>
      <c r="E210" s="44"/>
      <c r="F210" s="45"/>
      <c r="G210" s="46"/>
    </row>
    <row r="211" spans="1:7" s="33" customFormat="1" ht="10.5" customHeight="1">
      <c r="A211" s="40" t="s">
        <v>417</v>
      </c>
      <c r="B211" s="67" t="s">
        <v>151</v>
      </c>
      <c r="C211" s="68" t="s">
        <v>33</v>
      </c>
      <c r="D211" s="69">
        <v>45</v>
      </c>
      <c r="E211" s="44"/>
      <c r="F211" s="45"/>
      <c r="G211" s="46"/>
    </row>
    <row r="212" spans="1:7" s="33" customFormat="1" ht="10.5" customHeight="1">
      <c r="A212" s="40" t="s">
        <v>418</v>
      </c>
      <c r="B212" s="67" t="s">
        <v>73</v>
      </c>
      <c r="C212" s="68" t="s">
        <v>33</v>
      </c>
      <c r="D212" s="69">
        <v>1</v>
      </c>
      <c r="E212" s="44"/>
      <c r="F212" s="45"/>
      <c r="G212" s="46"/>
    </row>
    <row r="213" spans="1:7" s="33" customFormat="1" ht="10.5" customHeight="1">
      <c r="A213" s="40" t="s">
        <v>419</v>
      </c>
      <c r="B213" s="67" t="s">
        <v>67</v>
      </c>
      <c r="C213" s="68" t="s">
        <v>33</v>
      </c>
      <c r="D213" s="69">
        <v>45</v>
      </c>
      <c r="E213" s="44"/>
      <c r="F213" s="45"/>
      <c r="G213" s="46"/>
    </row>
    <row r="214" spans="1:7" s="33" customFormat="1" ht="10.5" customHeight="1">
      <c r="A214" s="40" t="s">
        <v>420</v>
      </c>
      <c r="B214" s="67" t="s">
        <v>68</v>
      </c>
      <c r="C214" s="68" t="s">
        <v>33</v>
      </c>
      <c r="D214" s="69">
        <v>15</v>
      </c>
      <c r="E214" s="44"/>
      <c r="F214" s="45"/>
      <c r="G214" s="46"/>
    </row>
    <row r="215" spans="1:7" s="33" customFormat="1" ht="10.5" customHeight="1">
      <c r="A215" s="40" t="s">
        <v>421</v>
      </c>
      <c r="B215" s="67" t="s">
        <v>106</v>
      </c>
      <c r="C215" s="68" t="s">
        <v>33</v>
      </c>
      <c r="D215" s="69">
        <v>15</v>
      </c>
      <c r="E215" s="44"/>
      <c r="F215" s="45"/>
      <c r="G215" s="46"/>
    </row>
    <row r="216" spans="1:7" s="33" customFormat="1" ht="10.5" customHeight="1">
      <c r="A216" s="40" t="s">
        <v>422</v>
      </c>
      <c r="B216" s="67" t="s">
        <v>69</v>
      </c>
      <c r="C216" s="68" t="s">
        <v>70</v>
      </c>
      <c r="D216" s="69">
        <v>12</v>
      </c>
      <c r="E216" s="44"/>
      <c r="F216" s="45"/>
      <c r="G216" s="46"/>
    </row>
    <row r="217" spans="1:7" s="33" customFormat="1" ht="10.5" customHeight="1">
      <c r="A217" s="40" t="s">
        <v>423</v>
      </c>
      <c r="B217" s="67" t="s">
        <v>74</v>
      </c>
      <c r="C217" s="68" t="s">
        <v>70</v>
      </c>
      <c r="D217" s="69">
        <v>15</v>
      </c>
      <c r="E217" s="44"/>
      <c r="F217" s="45"/>
      <c r="G217" s="46"/>
    </row>
    <row r="218" spans="1:7" s="33" customFormat="1" ht="10.5" customHeight="1">
      <c r="A218" s="40" t="s">
        <v>424</v>
      </c>
      <c r="B218" s="67" t="s">
        <v>72</v>
      </c>
      <c r="C218" s="68" t="s">
        <v>35</v>
      </c>
      <c r="D218" s="69">
        <v>51.75</v>
      </c>
      <c r="E218" s="44"/>
      <c r="F218" s="45"/>
      <c r="G218" s="46"/>
    </row>
    <row r="219" spans="1:7" s="33" customFormat="1" ht="10.5" customHeight="1">
      <c r="A219" s="40" t="s">
        <v>425</v>
      </c>
      <c r="B219" s="67" t="s">
        <v>125</v>
      </c>
      <c r="C219" s="68" t="s">
        <v>32</v>
      </c>
      <c r="D219" s="69">
        <v>0.11</v>
      </c>
      <c r="E219" s="44"/>
      <c r="F219" s="45"/>
      <c r="G219" s="46"/>
    </row>
    <row r="220" spans="1:7" s="33" customFormat="1" ht="10.5" customHeight="1">
      <c r="A220" s="34" t="s">
        <v>210</v>
      </c>
      <c r="B220" s="35" t="s">
        <v>211</v>
      </c>
      <c r="C220" s="36"/>
      <c r="D220" s="37"/>
      <c r="E220" s="38"/>
      <c r="F220" s="39"/>
      <c r="G220" s="38">
        <f>ROUND(SUM(G221:G236),2)</f>
        <v>0</v>
      </c>
    </row>
    <row r="221" spans="1:7" s="33" customFormat="1" ht="10.5" customHeight="1">
      <c r="A221" s="40" t="s">
        <v>426</v>
      </c>
      <c r="B221" s="67" t="s">
        <v>227</v>
      </c>
      <c r="C221" s="68" t="s">
        <v>35</v>
      </c>
      <c r="D221" s="69">
        <v>174</v>
      </c>
      <c r="E221" s="44"/>
      <c r="F221" s="45"/>
      <c r="G221" s="46"/>
    </row>
    <row r="222" spans="1:7" s="33" customFormat="1" ht="10.5" customHeight="1">
      <c r="A222" s="40" t="s">
        <v>427</v>
      </c>
      <c r="B222" s="67" t="s">
        <v>113</v>
      </c>
      <c r="C222" s="68" t="s">
        <v>32</v>
      </c>
      <c r="D222" s="69">
        <v>27.84</v>
      </c>
      <c r="E222" s="44"/>
      <c r="F222" s="45"/>
      <c r="G222" s="46"/>
    </row>
    <row r="223" spans="1:7" s="33" customFormat="1" ht="10.5" customHeight="1">
      <c r="A223" s="40" t="s">
        <v>428</v>
      </c>
      <c r="B223" s="67" t="s">
        <v>159</v>
      </c>
      <c r="C223" s="68" t="s">
        <v>32</v>
      </c>
      <c r="D223" s="69">
        <v>27.84</v>
      </c>
      <c r="E223" s="44"/>
      <c r="F223" s="45"/>
      <c r="G223" s="46"/>
    </row>
    <row r="224" spans="1:7" s="33" customFormat="1" ht="10.5" customHeight="1">
      <c r="A224" s="40" t="s">
        <v>429</v>
      </c>
      <c r="B224" s="67" t="s">
        <v>214</v>
      </c>
      <c r="C224" s="68" t="s">
        <v>33</v>
      </c>
      <c r="D224" s="69">
        <v>3</v>
      </c>
      <c r="E224" s="44"/>
      <c r="F224" s="45"/>
      <c r="G224" s="46"/>
    </row>
    <row r="225" spans="1:7" s="33" customFormat="1" ht="10.5" customHeight="1">
      <c r="A225" s="40" t="s">
        <v>430</v>
      </c>
      <c r="B225" s="67" t="s">
        <v>215</v>
      </c>
      <c r="C225" s="68" t="s">
        <v>33</v>
      </c>
      <c r="D225" s="69">
        <v>2</v>
      </c>
      <c r="E225" s="44"/>
      <c r="F225" s="45"/>
      <c r="G225" s="46"/>
    </row>
    <row r="226" spans="1:7" s="33" customFormat="1" ht="10.5" customHeight="1">
      <c r="A226" s="40" t="s">
        <v>431</v>
      </c>
      <c r="B226" s="67" t="s">
        <v>216</v>
      </c>
      <c r="C226" s="68" t="s">
        <v>33</v>
      </c>
      <c r="D226" s="69">
        <v>33</v>
      </c>
      <c r="E226" s="44"/>
      <c r="F226" s="45"/>
      <c r="G226" s="46"/>
    </row>
    <row r="227" spans="1:7" s="33" customFormat="1" ht="10.5" customHeight="1">
      <c r="A227" s="40" t="s">
        <v>432</v>
      </c>
      <c r="B227" s="67" t="s">
        <v>217</v>
      </c>
      <c r="C227" s="68" t="s">
        <v>33</v>
      </c>
      <c r="D227" s="69">
        <v>27</v>
      </c>
      <c r="E227" s="44"/>
      <c r="F227" s="45"/>
      <c r="G227" s="46"/>
    </row>
    <row r="228" spans="1:7" s="33" customFormat="1" ht="10.5" customHeight="1">
      <c r="A228" s="40" t="s">
        <v>433</v>
      </c>
      <c r="B228" s="67" t="s">
        <v>218</v>
      </c>
      <c r="C228" s="68" t="s">
        <v>33</v>
      </c>
      <c r="D228" s="69">
        <v>2</v>
      </c>
      <c r="E228" s="44"/>
      <c r="F228" s="45"/>
      <c r="G228" s="46"/>
    </row>
    <row r="229" spans="1:7" s="33" customFormat="1" ht="10.5" customHeight="1">
      <c r="A229" s="40" t="s">
        <v>434</v>
      </c>
      <c r="B229" s="67" t="s">
        <v>219</v>
      </c>
      <c r="C229" s="68" t="s">
        <v>33</v>
      </c>
      <c r="D229" s="69">
        <v>11</v>
      </c>
      <c r="E229" s="44"/>
      <c r="F229" s="45"/>
      <c r="G229" s="46"/>
    </row>
    <row r="230" spans="1:7" s="33" customFormat="1" ht="10.5" customHeight="1">
      <c r="A230" s="40" t="s">
        <v>435</v>
      </c>
      <c r="B230" s="67" t="s">
        <v>220</v>
      </c>
      <c r="C230" s="68" t="s">
        <v>33</v>
      </c>
      <c r="D230" s="69">
        <v>11</v>
      </c>
      <c r="E230" s="44"/>
      <c r="F230" s="45"/>
      <c r="G230" s="46"/>
    </row>
    <row r="231" spans="1:7" s="33" customFormat="1" ht="10.5" customHeight="1">
      <c r="A231" s="40" t="s">
        <v>436</v>
      </c>
      <c r="B231" s="67" t="s">
        <v>221</v>
      </c>
      <c r="C231" s="68" t="s">
        <v>33</v>
      </c>
      <c r="D231" s="69">
        <f>D230*3</f>
        <v>33</v>
      </c>
      <c r="E231" s="44"/>
      <c r="F231" s="45"/>
      <c r="G231" s="46"/>
    </row>
    <row r="232" spans="1:7" s="33" customFormat="1" ht="10.5" customHeight="1">
      <c r="A232" s="40" t="s">
        <v>437</v>
      </c>
      <c r="B232" s="67" t="s">
        <v>222</v>
      </c>
      <c r="C232" s="68" t="s">
        <v>35</v>
      </c>
      <c r="D232" s="69">
        <f>(174+10+10)*3</f>
        <v>582</v>
      </c>
      <c r="E232" s="44"/>
      <c r="F232" s="45"/>
      <c r="G232" s="46"/>
    </row>
    <row r="233" spans="1:7" s="33" customFormat="1" ht="10.5" customHeight="1">
      <c r="A233" s="40" t="s">
        <v>438</v>
      </c>
      <c r="B233" s="67" t="s">
        <v>223</v>
      </c>
      <c r="C233" s="68" t="s">
        <v>35</v>
      </c>
      <c r="D233" s="69">
        <f>D232/3</f>
        <v>194</v>
      </c>
      <c r="E233" s="44"/>
      <c r="F233" s="45"/>
      <c r="G233" s="46"/>
    </row>
    <row r="234" spans="1:7" s="33" customFormat="1" ht="10.5" customHeight="1">
      <c r="A234" s="40" t="s">
        <v>439</v>
      </c>
      <c r="B234" s="67" t="s">
        <v>224</v>
      </c>
      <c r="C234" s="68" t="s">
        <v>33</v>
      </c>
      <c r="D234" s="69">
        <v>5</v>
      </c>
      <c r="E234" s="44"/>
      <c r="F234" s="45"/>
      <c r="G234" s="46"/>
    </row>
    <row r="235" spans="1:7" s="33" customFormat="1" ht="10.5" customHeight="1">
      <c r="A235" s="40" t="s">
        <v>440</v>
      </c>
      <c r="B235" s="67" t="s">
        <v>225</v>
      </c>
      <c r="C235" s="68" t="s">
        <v>33</v>
      </c>
      <c r="D235" s="69">
        <v>1</v>
      </c>
      <c r="E235" s="44"/>
      <c r="F235" s="45"/>
      <c r="G235" s="46"/>
    </row>
    <row r="236" spans="1:7" s="33" customFormat="1" ht="10.5" customHeight="1">
      <c r="A236" s="40" t="s">
        <v>441</v>
      </c>
      <c r="B236" s="67" t="s">
        <v>226</v>
      </c>
      <c r="C236" s="68" t="s">
        <v>33</v>
      </c>
      <c r="D236" s="69">
        <v>1</v>
      </c>
      <c r="E236" s="44"/>
      <c r="F236" s="45"/>
      <c r="G236" s="46"/>
    </row>
    <row r="237" spans="1:7" s="33" customFormat="1" ht="10.5" customHeight="1">
      <c r="A237" s="34" t="s">
        <v>212</v>
      </c>
      <c r="B237" s="35" t="s">
        <v>213</v>
      </c>
      <c r="C237" s="36"/>
      <c r="D237" s="37"/>
      <c r="E237" s="38"/>
      <c r="F237" s="39"/>
      <c r="G237" s="38">
        <f>ROUND(SUM(G238:G252),2)</f>
        <v>0</v>
      </c>
    </row>
    <row r="238" spans="1:7" s="33" customFormat="1" ht="10.5" customHeight="1">
      <c r="A238" s="40" t="s">
        <v>442</v>
      </c>
      <c r="B238" s="67" t="s">
        <v>228</v>
      </c>
      <c r="C238" s="68" t="s">
        <v>35</v>
      </c>
      <c r="D238" s="69">
        <v>134</v>
      </c>
      <c r="E238" s="44"/>
      <c r="F238" s="45"/>
      <c r="G238" s="46"/>
    </row>
    <row r="239" spans="1:7" s="33" customFormat="1" ht="10.5" customHeight="1">
      <c r="A239" s="40" t="s">
        <v>443</v>
      </c>
      <c r="B239" s="67" t="s">
        <v>113</v>
      </c>
      <c r="C239" s="68" t="s">
        <v>32</v>
      </c>
      <c r="D239" s="69">
        <v>21.44</v>
      </c>
      <c r="E239" s="44"/>
      <c r="F239" s="45"/>
      <c r="G239" s="46"/>
    </row>
    <row r="240" spans="1:7" s="33" customFormat="1" ht="10.5" customHeight="1">
      <c r="A240" s="40" t="s">
        <v>444</v>
      </c>
      <c r="B240" s="67" t="s">
        <v>159</v>
      </c>
      <c r="C240" s="68" t="s">
        <v>32</v>
      </c>
      <c r="D240" s="69">
        <v>21.44</v>
      </c>
      <c r="E240" s="44"/>
      <c r="F240" s="45"/>
      <c r="G240" s="46"/>
    </row>
    <row r="241" spans="1:7" s="33" customFormat="1" ht="10.5" customHeight="1">
      <c r="A241" s="40" t="s">
        <v>445</v>
      </c>
      <c r="B241" s="67" t="s">
        <v>229</v>
      </c>
      <c r="C241" s="68" t="s">
        <v>33</v>
      </c>
      <c r="D241" s="69">
        <v>3</v>
      </c>
      <c r="E241" s="44"/>
      <c r="F241" s="45"/>
      <c r="G241" s="46"/>
    </row>
    <row r="242" spans="1:7" s="33" customFormat="1" ht="10.5" customHeight="1">
      <c r="A242" s="40" t="s">
        <v>446</v>
      </c>
      <c r="B242" s="67" t="s">
        <v>230</v>
      </c>
      <c r="C242" s="68" t="s">
        <v>33</v>
      </c>
      <c r="D242" s="69">
        <v>2</v>
      </c>
      <c r="E242" s="44"/>
      <c r="F242" s="45"/>
      <c r="G242" s="46"/>
    </row>
    <row r="243" spans="1:7" s="33" customFormat="1" ht="10.5" customHeight="1">
      <c r="A243" s="40" t="s">
        <v>447</v>
      </c>
      <c r="B243" s="67" t="s">
        <v>216</v>
      </c>
      <c r="C243" s="68" t="s">
        <v>33</v>
      </c>
      <c r="D243" s="69">
        <v>10</v>
      </c>
      <c r="E243" s="44"/>
      <c r="F243" s="45"/>
      <c r="G243" s="46"/>
    </row>
    <row r="244" spans="1:7" s="33" customFormat="1" ht="10.5" customHeight="1">
      <c r="A244" s="40" t="s">
        <v>448</v>
      </c>
      <c r="B244" s="67" t="s">
        <v>217</v>
      </c>
      <c r="C244" s="68" t="s">
        <v>33</v>
      </c>
      <c r="D244" s="69">
        <v>11</v>
      </c>
      <c r="E244" s="44"/>
      <c r="F244" s="45"/>
      <c r="G244" s="46"/>
    </row>
    <row r="245" spans="1:7" s="33" customFormat="1" ht="10.5" customHeight="1">
      <c r="A245" s="40" t="s">
        <v>449</v>
      </c>
      <c r="B245" s="67" t="s">
        <v>232</v>
      </c>
      <c r="C245" s="68" t="s">
        <v>35</v>
      </c>
      <c r="D245" s="69">
        <f>134+10+10+5</f>
        <v>159</v>
      </c>
      <c r="E245" s="44"/>
      <c r="F245" s="45"/>
      <c r="G245" s="46"/>
    </row>
    <row r="246" spans="1:7" s="33" customFormat="1" ht="10.5" customHeight="1">
      <c r="A246" s="40" t="s">
        <v>450</v>
      </c>
      <c r="B246" s="67" t="s">
        <v>224</v>
      </c>
      <c r="C246" s="68" t="s">
        <v>33</v>
      </c>
      <c r="D246" s="69">
        <v>2</v>
      </c>
      <c r="E246" s="44"/>
      <c r="F246" s="45"/>
      <c r="G246" s="46"/>
    </row>
    <row r="247" spans="1:7" s="33" customFormat="1" ht="10.5" customHeight="1">
      <c r="A247" s="40" t="s">
        <v>451</v>
      </c>
      <c r="B247" s="67" t="s">
        <v>68</v>
      </c>
      <c r="C247" s="68" t="s">
        <v>33</v>
      </c>
      <c r="D247" s="69">
        <v>9</v>
      </c>
      <c r="E247" s="44"/>
      <c r="F247" s="45"/>
      <c r="G247" s="46"/>
    </row>
    <row r="248" spans="1:7" s="33" customFormat="1" ht="10.5" customHeight="1">
      <c r="A248" s="40" t="s">
        <v>452</v>
      </c>
      <c r="B248" s="67" t="s">
        <v>74</v>
      </c>
      <c r="C248" s="68" t="s">
        <v>70</v>
      </c>
      <c r="D248" s="69">
        <v>3</v>
      </c>
      <c r="E248" s="44"/>
      <c r="F248" s="45"/>
      <c r="G248" s="46"/>
    </row>
    <row r="249" spans="1:7" s="33" customFormat="1" ht="10.5" customHeight="1">
      <c r="A249" s="40" t="s">
        <v>453</v>
      </c>
      <c r="B249" s="67" t="s">
        <v>233</v>
      </c>
      <c r="C249" s="68" t="s">
        <v>70</v>
      </c>
      <c r="D249" s="69">
        <v>15</v>
      </c>
      <c r="E249" s="44"/>
      <c r="F249" s="45"/>
      <c r="G249" s="46"/>
    </row>
    <row r="250" spans="1:7" s="33" customFormat="1" ht="10.5" customHeight="1">
      <c r="A250" s="40" t="s">
        <v>454</v>
      </c>
      <c r="B250" s="67" t="s">
        <v>73</v>
      </c>
      <c r="C250" s="68" t="s">
        <v>33</v>
      </c>
      <c r="D250" s="69">
        <v>1</v>
      </c>
      <c r="E250" s="44"/>
      <c r="F250" s="45"/>
      <c r="G250" s="46"/>
    </row>
    <row r="251" spans="1:7" s="33" customFormat="1" ht="10.5" customHeight="1">
      <c r="A251" s="40" t="s">
        <v>455</v>
      </c>
      <c r="B251" s="67" t="s">
        <v>234</v>
      </c>
      <c r="C251" s="68" t="s">
        <v>235</v>
      </c>
      <c r="D251" s="69">
        <v>1</v>
      </c>
      <c r="E251" s="44"/>
      <c r="F251" s="45"/>
      <c r="G251" s="46"/>
    </row>
    <row r="252" spans="1:7" s="33" customFormat="1" ht="10.5" customHeight="1">
      <c r="A252" s="40" t="s">
        <v>456</v>
      </c>
      <c r="B252" s="67" t="s">
        <v>236</v>
      </c>
      <c r="C252" s="68" t="s">
        <v>33</v>
      </c>
      <c r="D252" s="69">
        <v>1</v>
      </c>
      <c r="E252" s="44"/>
      <c r="F252" s="45"/>
      <c r="G252" s="46"/>
    </row>
    <row r="253" spans="1:7" s="48" customFormat="1" ht="10.5" customHeight="1">
      <c r="A253" s="31" t="s">
        <v>89</v>
      </c>
      <c r="B253" s="47" t="s">
        <v>30</v>
      </c>
      <c r="C253" s="47"/>
      <c r="D253" s="47"/>
      <c r="E253" s="47"/>
      <c r="F253" s="47"/>
      <c r="G253" s="32">
        <f>ROUND(SUM(G254),2)</f>
        <v>0</v>
      </c>
    </row>
    <row r="254" spans="1:7" s="49" customFormat="1" ht="10.5" customHeight="1">
      <c r="A254" s="40" t="s">
        <v>457</v>
      </c>
      <c r="B254" s="67" t="s">
        <v>40</v>
      </c>
      <c r="C254" s="68" t="s">
        <v>31</v>
      </c>
      <c r="D254" s="69">
        <v>6649.37</v>
      </c>
      <c r="E254" s="44"/>
      <c r="F254" s="66"/>
      <c r="G254" s="46"/>
    </row>
    <row r="255" spans="1:7" ht="6" customHeight="1">
      <c r="A255" s="76"/>
      <c r="B255" s="76"/>
      <c r="C255" s="76"/>
      <c r="D255" s="76"/>
      <c r="E255" s="76"/>
      <c r="F255" s="76"/>
      <c r="G255" s="76"/>
    </row>
    <row r="256" spans="1:7" s="33" customFormat="1">
      <c r="A256" s="40"/>
      <c r="B256" s="41"/>
      <c r="C256" s="42"/>
      <c r="D256" s="43"/>
      <c r="E256" s="44"/>
      <c r="F256" s="45"/>
      <c r="G256" s="46"/>
    </row>
    <row r="257" spans="1:7" s="33" customFormat="1">
      <c r="A257" s="40"/>
      <c r="B257" s="41"/>
      <c r="C257" s="42"/>
      <c r="D257" s="43"/>
      <c r="E257" s="44"/>
      <c r="F257" s="45"/>
      <c r="G257" s="46"/>
    </row>
    <row r="258" spans="1:7" s="48" customFormat="1" ht="10.5" customHeight="1">
      <c r="A258" s="31"/>
      <c r="B258" s="47" t="s">
        <v>458</v>
      </c>
      <c r="C258" s="47"/>
      <c r="D258" s="47"/>
      <c r="E258" s="47"/>
      <c r="F258" s="47"/>
      <c r="G258" s="32"/>
    </row>
    <row r="259" spans="1:7" s="33" customFormat="1" ht="33.75">
      <c r="A259" s="40"/>
      <c r="B259" s="108" t="str">
        <f>+B5</f>
        <v>Conexión red de vía rural norte – localidad de Copala, incluye: pavimentación, modernización de redes básicas de alcantarillado, conducción y distribución, infraestructura urbana y obras complementarias, Municipio de Zapopan, Jalisco.</v>
      </c>
      <c r="C259" s="42"/>
      <c r="D259" s="43"/>
      <c r="E259" s="44"/>
      <c r="F259" s="45"/>
      <c r="G259" s="46"/>
    </row>
    <row r="260" spans="1:7" s="33" customFormat="1">
      <c r="A260" s="40"/>
      <c r="B260" s="41"/>
      <c r="C260" s="42"/>
      <c r="D260" s="43"/>
      <c r="E260" s="44"/>
      <c r="F260" s="45"/>
      <c r="G260" s="46"/>
    </row>
    <row r="261" spans="1:7" s="49" customFormat="1">
      <c r="A261" s="50" t="str">
        <f>+A16</f>
        <v>A</v>
      </c>
      <c r="B261" s="74" t="str">
        <f>+B16</f>
        <v>PAVIMENTACIÓN</v>
      </c>
      <c r="C261" s="74"/>
      <c r="D261" s="74"/>
      <c r="E261" s="74"/>
      <c r="F261" s="51"/>
      <c r="G261" s="107">
        <f>+G16</f>
        <v>0</v>
      </c>
    </row>
    <row r="262" spans="1:7" s="49" customFormat="1">
      <c r="A262" s="52" t="str">
        <f>+A17</f>
        <v>A1</v>
      </c>
      <c r="B262" s="53" t="str">
        <f>+B17</f>
        <v>PRELIMINARES</v>
      </c>
      <c r="C262" s="54"/>
      <c r="D262" s="55"/>
      <c r="E262" s="51"/>
      <c r="F262" s="51"/>
      <c r="G262" s="56">
        <f>+G17</f>
        <v>0</v>
      </c>
    </row>
    <row r="263" spans="1:7" s="49" customFormat="1">
      <c r="A263" s="52" t="str">
        <f>+A30</f>
        <v>A2</v>
      </c>
      <c r="B263" s="53" t="str">
        <f>+B30</f>
        <v>TERRACERÍAS</v>
      </c>
      <c r="C263" s="54"/>
      <c r="D263" s="55"/>
      <c r="E263" s="51"/>
      <c r="F263" s="51"/>
      <c r="G263" s="56">
        <f>+G30</f>
        <v>0</v>
      </c>
    </row>
    <row r="264" spans="1:7" s="49" customFormat="1">
      <c r="A264" s="52" t="str">
        <f>+A39</f>
        <v>A3</v>
      </c>
      <c r="B264" s="53" t="str">
        <f>+B39</f>
        <v>HUELLAS DE CONCRETO Y EMPEDRADO TRADICIONAL</v>
      </c>
      <c r="C264" s="54"/>
      <c r="D264" s="55"/>
      <c r="E264" s="51"/>
      <c r="F264" s="51"/>
      <c r="G264" s="56">
        <f>+G39</f>
        <v>0</v>
      </c>
    </row>
    <row r="265" spans="1:7" s="49" customFormat="1">
      <c r="A265" s="50" t="str">
        <f>+A54</f>
        <v>B</v>
      </c>
      <c r="B265" s="74" t="str">
        <f>+B54</f>
        <v>BANQUETAS, CRUCES PEATONALES Y ACCESIBILIDAD UNIVERSAL</v>
      </c>
      <c r="C265" s="74"/>
      <c r="D265" s="74"/>
      <c r="E265" s="74"/>
      <c r="F265" s="51"/>
      <c r="G265" s="107">
        <f>+G54</f>
        <v>0</v>
      </c>
    </row>
    <row r="266" spans="1:7" s="49" customFormat="1">
      <c r="A266" s="50" t="str">
        <f>+A73</f>
        <v>C</v>
      </c>
      <c r="B266" s="74" t="str">
        <f>+B73</f>
        <v>ÁREAS VERDES</v>
      </c>
      <c r="C266" s="74"/>
      <c r="D266" s="74"/>
      <c r="E266" s="74"/>
      <c r="F266" s="51"/>
      <c r="G266" s="107">
        <f>+G73</f>
        <v>0</v>
      </c>
    </row>
    <row r="267" spans="1:7" s="49" customFormat="1">
      <c r="A267" s="50" t="str">
        <f>+A81</f>
        <v>D</v>
      </c>
      <c r="B267" s="74" t="str">
        <f>B81</f>
        <v>SEÑALAMIENTO HORIZONTAL Y VERTICAL</v>
      </c>
      <c r="C267" s="74"/>
      <c r="D267" s="74"/>
      <c r="E267" s="74"/>
      <c r="F267" s="51"/>
      <c r="G267" s="107">
        <f>G81</f>
        <v>0</v>
      </c>
    </row>
    <row r="268" spans="1:7" s="49" customFormat="1">
      <c r="A268" s="52" t="str">
        <f>+A82</f>
        <v>D1</v>
      </c>
      <c r="B268" s="53" t="str">
        <f>B82</f>
        <v>SEÑALAMIENTO HORIZONTAL</v>
      </c>
      <c r="C268" s="54"/>
      <c r="D268" s="55"/>
      <c r="E268" s="51"/>
      <c r="F268" s="51"/>
      <c r="G268" s="56">
        <f>G82</f>
        <v>0</v>
      </c>
    </row>
    <row r="269" spans="1:7" s="49" customFormat="1">
      <c r="A269" s="52" t="str">
        <f>+A86</f>
        <v>D2</v>
      </c>
      <c r="B269" s="53" t="str">
        <f>B86</f>
        <v>SEÑALAMIENTO VERTICAL</v>
      </c>
      <c r="C269" s="54"/>
      <c r="D269" s="55"/>
      <c r="E269" s="51"/>
      <c r="F269" s="51"/>
      <c r="G269" s="56">
        <f>G86</f>
        <v>0</v>
      </c>
    </row>
    <row r="270" spans="1:7" s="49" customFormat="1">
      <c r="A270" s="50" t="str">
        <f>+A91</f>
        <v>E</v>
      </c>
      <c r="B270" s="74" t="str">
        <f>+B91</f>
        <v xml:space="preserve">ALCANTARILLADO SANITARIO </v>
      </c>
      <c r="C270" s="74"/>
      <c r="D270" s="74"/>
      <c r="E270" s="74"/>
      <c r="F270" s="51"/>
      <c r="G270" s="107">
        <f>+G91</f>
        <v>0</v>
      </c>
    </row>
    <row r="271" spans="1:7" s="49" customFormat="1">
      <c r="A271" s="52" t="str">
        <f>+A92</f>
        <v>E1</v>
      </c>
      <c r="B271" s="53" t="str">
        <f>+B92</f>
        <v>LÍNEA PRINCIPAL</v>
      </c>
      <c r="C271" s="54"/>
      <c r="D271" s="55"/>
      <c r="E271" s="51"/>
      <c r="F271" s="51"/>
      <c r="G271" s="56">
        <f>+G92</f>
        <v>0</v>
      </c>
    </row>
    <row r="272" spans="1:7" s="49" customFormat="1">
      <c r="A272" s="52" t="str">
        <f>+A105</f>
        <v>E2</v>
      </c>
      <c r="B272" s="53" t="str">
        <f>+B105</f>
        <v>POZOS DE VISITA</v>
      </c>
      <c r="C272" s="54"/>
      <c r="D272" s="55"/>
      <c r="E272" s="51"/>
      <c r="F272" s="51"/>
      <c r="G272" s="56">
        <f>+G105</f>
        <v>0</v>
      </c>
    </row>
    <row r="273" spans="1:7" s="49" customFormat="1">
      <c r="A273" s="52" t="str">
        <f>+A121</f>
        <v>E3</v>
      </c>
      <c r="B273" s="53" t="str">
        <f>+B121</f>
        <v>DESCARGAS DOMICILIARIAS</v>
      </c>
      <c r="C273" s="54"/>
      <c r="D273" s="55"/>
      <c r="E273" s="51"/>
      <c r="F273" s="51"/>
      <c r="G273" s="56">
        <f>+G121</f>
        <v>0</v>
      </c>
    </row>
    <row r="274" spans="1:7" s="49" customFormat="1">
      <c r="A274" s="50" t="str">
        <f>+A139</f>
        <v>F</v>
      </c>
      <c r="B274" s="74" t="str">
        <f>+B139</f>
        <v>AGUA POTABLE</v>
      </c>
      <c r="C274" s="74"/>
      <c r="D274" s="74"/>
      <c r="E274" s="74"/>
      <c r="F274" s="51"/>
      <c r="G274" s="107">
        <f>+G139</f>
        <v>0</v>
      </c>
    </row>
    <row r="275" spans="1:7" s="49" customFormat="1">
      <c r="A275" s="52" t="str">
        <f>+A140</f>
        <v>F1</v>
      </c>
      <c r="B275" s="53" t="str">
        <f>+B140</f>
        <v>LÍNEA PRINCIPAL</v>
      </c>
      <c r="C275" s="54"/>
      <c r="D275" s="55"/>
      <c r="E275" s="51"/>
      <c r="F275" s="51"/>
      <c r="G275" s="56">
        <f>+G140</f>
        <v>0</v>
      </c>
    </row>
    <row r="276" spans="1:7" s="49" customFormat="1">
      <c r="A276" s="52" t="str">
        <f>+A150</f>
        <v>F2</v>
      </c>
      <c r="B276" s="53" t="str">
        <f>+B150</f>
        <v>TOMAS DOMICILIARIAS</v>
      </c>
      <c r="C276" s="54"/>
      <c r="D276" s="55"/>
      <c r="E276" s="51"/>
      <c r="F276" s="51"/>
      <c r="G276" s="56">
        <f>+G150</f>
        <v>0</v>
      </c>
    </row>
    <row r="277" spans="1:7" s="49" customFormat="1">
      <c r="A277" s="52" t="str">
        <f>+A163</f>
        <v>F3</v>
      </c>
      <c r="B277" s="53" t="str">
        <f>+B163</f>
        <v>CAJA DE VÁLVULAS</v>
      </c>
      <c r="C277" s="54"/>
      <c r="D277" s="55"/>
      <c r="E277" s="51"/>
      <c r="F277" s="51"/>
      <c r="G277" s="56">
        <f>+G163</f>
        <v>0</v>
      </c>
    </row>
    <row r="278" spans="1:7" s="49" customFormat="1">
      <c r="A278" s="52" t="str">
        <f>+A175</f>
        <v>F4</v>
      </c>
      <c r="B278" s="53" t="str">
        <f>+B175</f>
        <v>PIEZAS ESPECIALES</v>
      </c>
      <c r="C278" s="54"/>
      <c r="D278" s="55"/>
      <c r="E278" s="51"/>
      <c r="F278" s="51"/>
      <c r="G278" s="56">
        <f>+G175</f>
        <v>0</v>
      </c>
    </row>
    <row r="279" spans="1:7" s="49" customFormat="1">
      <c r="A279" s="50" t="str">
        <f>+A190</f>
        <v>G</v>
      </c>
      <c r="B279" s="74" t="str">
        <f>+B190</f>
        <v>RED DE ALUMBRADO PÚBLICO, MEDIA Y BAJA TENSIÓN</v>
      </c>
      <c r="C279" s="74"/>
      <c r="D279" s="74"/>
      <c r="E279" s="74"/>
      <c r="F279" s="51"/>
      <c r="G279" s="107">
        <f>+G190</f>
        <v>0</v>
      </c>
    </row>
    <row r="280" spans="1:7" s="49" customFormat="1">
      <c r="A280" s="52" t="str">
        <f>A191</f>
        <v>G1</v>
      </c>
      <c r="B280" s="53" t="str">
        <f>B191</f>
        <v>ALUMBRADO PÚBLICO</v>
      </c>
      <c r="C280" s="54"/>
      <c r="D280" s="55"/>
      <c r="E280" s="51"/>
      <c r="F280" s="51"/>
      <c r="G280" s="56">
        <f>G191</f>
        <v>0</v>
      </c>
    </row>
    <row r="281" spans="1:7" s="49" customFormat="1">
      <c r="A281" s="52" t="str">
        <f>A220</f>
        <v>G2</v>
      </c>
      <c r="B281" s="53" t="str">
        <f>B220</f>
        <v>MEDIA TENSIÓN</v>
      </c>
      <c r="C281" s="54"/>
      <c r="D281" s="55"/>
      <c r="E281" s="51"/>
      <c r="F281" s="51"/>
      <c r="G281" s="56">
        <f>G220</f>
        <v>0</v>
      </c>
    </row>
    <row r="282" spans="1:7" s="49" customFormat="1">
      <c r="A282" s="52" t="str">
        <f>A237</f>
        <v>G3</v>
      </c>
      <c r="B282" s="53" t="str">
        <f>B237</f>
        <v>BAJA TENSIÓN</v>
      </c>
      <c r="C282" s="54"/>
      <c r="D282" s="55"/>
      <c r="E282" s="51"/>
      <c r="F282" s="51"/>
      <c r="G282" s="56">
        <f>G237</f>
        <v>0</v>
      </c>
    </row>
    <row r="283" spans="1:7" s="49" customFormat="1">
      <c r="A283" s="50" t="str">
        <f>+A253</f>
        <v>H</v>
      </c>
      <c r="B283" s="74" t="str">
        <f>B253</f>
        <v>LIMPIEZA</v>
      </c>
      <c r="C283" s="74"/>
      <c r="D283" s="74"/>
      <c r="E283" s="74"/>
      <c r="F283" s="51"/>
      <c r="G283" s="107">
        <f>G253</f>
        <v>0</v>
      </c>
    </row>
    <row r="284" spans="1:7" s="49" customFormat="1">
      <c r="A284" s="52"/>
      <c r="B284" s="53"/>
      <c r="C284" s="54"/>
      <c r="D284" s="55"/>
      <c r="E284" s="51"/>
      <c r="F284" s="51"/>
      <c r="G284" s="56"/>
    </row>
    <row r="285" spans="1:7" s="49" customFormat="1">
      <c r="A285" s="52"/>
      <c r="B285" s="53"/>
      <c r="C285" s="54"/>
      <c r="D285" s="55"/>
      <c r="E285" s="51"/>
      <c r="F285" s="51"/>
      <c r="G285" s="56"/>
    </row>
    <row r="286" spans="1:7" s="49" customFormat="1">
      <c r="A286" s="52"/>
      <c r="B286" s="53"/>
      <c r="C286" s="54"/>
      <c r="D286" s="55"/>
      <c r="E286" s="51"/>
      <c r="F286" s="51"/>
      <c r="G286" s="56"/>
    </row>
    <row r="287" spans="1:7" s="49" customFormat="1">
      <c r="A287" s="52"/>
      <c r="B287" s="57"/>
      <c r="C287" s="54"/>
      <c r="D287" s="55"/>
      <c r="E287" s="51"/>
      <c r="G287" s="58"/>
    </row>
    <row r="288" spans="1:7" s="49" customFormat="1" ht="15" customHeight="1">
      <c r="A288" s="73" t="s">
        <v>24</v>
      </c>
      <c r="B288" s="73"/>
      <c r="C288" s="73"/>
      <c r="D288" s="73"/>
      <c r="E288" s="73"/>
      <c r="F288" s="106" t="s">
        <v>16</v>
      </c>
      <c r="G288" s="59">
        <f>ROUND(SUM(G261,G265,G266,G267,G270,G274,G279,G283),2)</f>
        <v>0</v>
      </c>
    </row>
    <row r="289" spans="1:7" s="49" customFormat="1" ht="15" customHeight="1">
      <c r="A289" s="75"/>
      <c r="B289" s="75"/>
      <c r="C289" s="75"/>
      <c r="D289" s="75"/>
      <c r="E289" s="75"/>
      <c r="F289" s="106" t="s">
        <v>17</v>
      </c>
      <c r="G289" s="60">
        <f>ROUND(PRODUCT(G288,0.16),2)</f>
        <v>0</v>
      </c>
    </row>
    <row r="290" spans="1:7" s="49" customFormat="1" ht="15.75">
      <c r="A290" s="75"/>
      <c r="B290" s="75"/>
      <c r="C290" s="75"/>
      <c r="D290" s="75"/>
      <c r="E290" s="75"/>
      <c r="F290" s="106" t="s">
        <v>18</v>
      </c>
      <c r="G290" s="61">
        <f>ROUND(SUM(G288,G289),2)</f>
        <v>0</v>
      </c>
    </row>
  </sheetData>
  <protectedRanges>
    <protectedRange sqref="B9:C9 B5" name="DATOS_3"/>
    <protectedRange sqref="C1" name="DATOS_1_2"/>
    <protectedRange sqref="F4:F7" name="DATOS_3_1_1"/>
  </protectedRanges>
  <mergeCells count="21">
    <mergeCell ref="A289:E290"/>
    <mergeCell ref="C2:F3"/>
    <mergeCell ref="B5:B7"/>
    <mergeCell ref="C8:E8"/>
    <mergeCell ref="B9:B10"/>
    <mergeCell ref="C9:E10"/>
    <mergeCell ref="C1:F1"/>
    <mergeCell ref="G9:G10"/>
    <mergeCell ref="A12:G12"/>
    <mergeCell ref="B265:E265"/>
    <mergeCell ref="A15:G15"/>
    <mergeCell ref="B16:F16"/>
    <mergeCell ref="B283:E283"/>
    <mergeCell ref="B267:E267"/>
    <mergeCell ref="B266:E266"/>
    <mergeCell ref="B261:E261"/>
    <mergeCell ref="A255:G255"/>
    <mergeCell ref="B270:E270"/>
    <mergeCell ref="B274:E274"/>
    <mergeCell ref="B279:E279"/>
    <mergeCell ref="A288:E288"/>
  </mergeCells>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Salvador Ceja Hermosillo</cp:lastModifiedBy>
  <cp:lastPrinted>2023-08-11T21:04:29Z</cp:lastPrinted>
  <dcterms:created xsi:type="dcterms:W3CDTF">2019-08-15T17:13:54Z</dcterms:created>
  <dcterms:modified xsi:type="dcterms:W3CDTF">2023-08-21T17:17:20Z</dcterms:modified>
</cp:coreProperties>
</file>