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defaultThemeVersion="124226"/>
  <mc:AlternateContent xmlns:mc="http://schemas.openxmlformats.org/markup-compatibility/2006">
    <mc:Choice Requires="x15">
      <x15ac:absPath xmlns:x15ac="http://schemas.microsoft.com/office/spreadsheetml/2010/11/ac" url="\\10.20.47.239\Presupuesto Base\CATALOGOS 2023\UEP-UPCOP\89 - 30.Ago-2023 Preescolar Guillermo Chávez Vega y Primarias Emiliano Zapata-Josefa Ortiz de Domínguez\"/>
    </mc:Choice>
  </mc:AlternateContent>
  <xr:revisionPtr revIDLastSave="0" documentId="13_ncr:1_{67D6D877-032B-43E3-8AC8-B3A734305E45}" xr6:coauthVersionLast="36" xr6:coauthVersionMax="36" xr10:uidLastSave="{00000000-0000-0000-0000-000000000000}"/>
  <bookViews>
    <workbookView xWindow="0" yWindow="0" windowWidth="21015" windowHeight="9885" xr2:uid="{00000000-000D-0000-FFFF-FFFF00000000}"/>
  </bookViews>
  <sheets>
    <sheet name="CATÁLOGO" sheetId="3" r:id="rId1"/>
  </sheets>
  <externalReferences>
    <externalReference r:id="rId2"/>
    <externalReference r:id="rId3"/>
  </externalReferences>
  <definedNames>
    <definedName name="_xlnm._FilterDatabase" localSheetId="0" hidden="1">CATÁLOGO!$A$14:$G$361</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CATÁLOGO!$A$1:$G$443</definedName>
    <definedName name="cargo">#REF!</definedName>
    <definedName name="cargocontacto">#REF!</definedName>
    <definedName name="cargocontacto1">#REF!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CATÁLOGO!$1:$14</definedName>
    <definedName name="totalpresupuestoprimeramoneda">#REF!</definedName>
    <definedName name="totalpresupuestosegundamoneda">#REF!</definedName>
    <definedName name="volumenes">#REF!</definedName>
  </definedNames>
  <calcPr calcId="191029"/>
</workbook>
</file>

<file path=xl/calcChain.xml><?xml version="1.0" encoding="utf-8"?>
<calcChain xmlns="http://schemas.openxmlformats.org/spreadsheetml/2006/main">
  <c r="B365" i="3" l="1"/>
  <c r="A435" i="3" l="1"/>
  <c r="B435" i="3"/>
  <c r="G353" i="3" l="1"/>
  <c r="G435" i="3" s="1"/>
  <c r="A436" i="3" l="1"/>
  <c r="B436" i="3"/>
  <c r="A434" i="3"/>
  <c r="B434" i="3"/>
  <c r="B433" i="3"/>
  <c r="A433" i="3"/>
  <c r="A432" i="3"/>
  <c r="B432" i="3"/>
  <c r="A431" i="3"/>
  <c r="B431" i="3"/>
  <c r="B430" i="3"/>
  <c r="A430" i="3"/>
  <c r="A429" i="3"/>
  <c r="B429" i="3"/>
  <c r="B428" i="3"/>
  <c r="A428" i="3"/>
  <c r="A427" i="3"/>
  <c r="B427" i="3"/>
  <c r="A426" i="3"/>
  <c r="B426" i="3"/>
  <c r="B425" i="3"/>
  <c r="A425" i="3"/>
  <c r="B424" i="3"/>
  <c r="A424" i="3"/>
  <c r="B423" i="3"/>
  <c r="A423" i="3"/>
  <c r="A422" i="3"/>
  <c r="B422" i="3"/>
  <c r="B421" i="3"/>
  <c r="A421" i="3"/>
  <c r="B420" i="3"/>
  <c r="A420" i="3"/>
  <c r="A418" i="3"/>
  <c r="A419" i="3"/>
  <c r="B419" i="3"/>
  <c r="B418" i="3"/>
  <c r="B417" i="3"/>
  <c r="A417" i="3"/>
  <c r="B416" i="3"/>
  <c r="A416" i="3"/>
  <c r="A415" i="3"/>
  <c r="B415" i="3"/>
  <c r="B414" i="3"/>
  <c r="A414" i="3"/>
  <c r="A413" i="3"/>
  <c r="B413" i="3"/>
  <c r="A412" i="3"/>
  <c r="A411" i="3"/>
  <c r="B412" i="3"/>
  <c r="B411" i="3"/>
  <c r="A410" i="3"/>
  <c r="B410" i="3"/>
  <c r="B408" i="3"/>
  <c r="A408" i="3"/>
  <c r="B407" i="3"/>
  <c r="A407" i="3"/>
  <c r="B406" i="3"/>
  <c r="A406" i="3"/>
  <c r="A405" i="3"/>
  <c r="B405" i="3"/>
  <c r="A400" i="3"/>
  <c r="B404" i="3"/>
  <c r="A404" i="3"/>
  <c r="B403" i="3"/>
  <c r="A403" i="3"/>
  <c r="B402" i="3"/>
  <c r="A402" i="3"/>
  <c r="B401" i="3"/>
  <c r="A401" i="3"/>
  <c r="B400" i="3"/>
  <c r="B399" i="3"/>
  <c r="A399" i="3"/>
  <c r="B398" i="3"/>
  <c r="A398" i="3"/>
  <c r="A397" i="3"/>
  <c r="B397" i="3"/>
  <c r="B396" i="3"/>
  <c r="A396" i="3"/>
  <c r="A395" i="3"/>
  <c r="B395" i="3"/>
  <c r="A393" i="3"/>
  <c r="B393" i="3"/>
  <c r="B392" i="3"/>
  <c r="A392" i="3"/>
  <c r="B391" i="3"/>
  <c r="A391" i="3"/>
  <c r="A389" i="3"/>
  <c r="A390" i="3"/>
  <c r="B390" i="3"/>
  <c r="B389" i="3"/>
  <c r="A388" i="3"/>
  <c r="B388" i="3"/>
  <c r="A387" i="3"/>
  <c r="B387" i="3"/>
  <c r="B386" i="3"/>
  <c r="A386" i="3"/>
  <c r="A384" i="3"/>
  <c r="A385" i="3"/>
  <c r="B385" i="3"/>
  <c r="B384" i="3"/>
  <c r="B375" i="3"/>
  <c r="A375" i="3"/>
  <c r="B374" i="3"/>
  <c r="A374" i="3"/>
  <c r="B373" i="3"/>
  <c r="A373" i="3"/>
  <c r="A371" i="3"/>
  <c r="A372" i="3"/>
  <c r="B372" i="3"/>
  <c r="B371" i="3"/>
  <c r="G360" i="3"/>
  <c r="G436" i="3" s="1"/>
  <c r="G332" i="3"/>
  <c r="G270" i="3"/>
  <c r="G417" i="3" s="1"/>
  <c r="G244" i="3" l="1"/>
  <c r="G412" i="3" s="1"/>
  <c r="G306" i="3"/>
  <c r="G425" i="3" s="1"/>
  <c r="G287" i="3"/>
  <c r="G421" i="3" s="1"/>
  <c r="G316" i="3"/>
  <c r="G428" i="3" s="1"/>
  <c r="G321" i="3"/>
  <c r="G429" i="3" s="1"/>
  <c r="G292" i="3"/>
  <c r="G423" i="3" s="1"/>
  <c r="G273" i="3"/>
  <c r="G419" i="3" s="1"/>
  <c r="G312" i="3"/>
  <c r="G426" i="3" s="1"/>
  <c r="G430" i="3"/>
  <c r="G348" i="3"/>
  <c r="G434" i="3" s="1"/>
  <c r="G247" i="3"/>
  <c r="G414" i="3" s="1"/>
  <c r="G253" i="3"/>
  <c r="G415" i="3" s="1"/>
  <c r="G343" i="3"/>
  <c r="G433" i="3" s="1"/>
  <c r="G264" i="3"/>
  <c r="G416" i="3" s="1"/>
  <c r="G229" i="3"/>
  <c r="G411" i="3" s="1"/>
  <c r="G298" i="3"/>
  <c r="G424" i="3" s="1"/>
  <c r="G337" i="3"/>
  <c r="G432" i="3" s="1"/>
  <c r="G279" i="3"/>
  <c r="G420" i="3" s="1"/>
  <c r="G291" i="3" l="1"/>
  <c r="G422" i="3" s="1"/>
  <c r="G246" i="3"/>
  <c r="G413" i="3" s="1"/>
  <c r="G336" i="3"/>
  <c r="G315" i="3"/>
  <c r="G427" i="3" s="1"/>
  <c r="G272" i="3"/>
  <c r="G418" i="3" s="1"/>
  <c r="G431" i="3" l="1"/>
  <c r="G228" i="3"/>
  <c r="G410" i="3" s="1"/>
  <c r="G148" i="3" l="1"/>
  <c r="G117" i="3"/>
  <c r="G393" i="3" l="1"/>
  <c r="G114" i="3"/>
  <c r="G387" i="3"/>
  <c r="G144" i="3"/>
  <c r="G392" i="3" s="1"/>
  <c r="G108" i="3"/>
  <c r="G134" i="3"/>
  <c r="G391" i="3" s="1"/>
  <c r="G121" i="3"/>
  <c r="G128" i="3"/>
  <c r="G385" i="3" l="1"/>
  <c r="G386" i="3"/>
  <c r="G388" i="3"/>
  <c r="G390" i="3"/>
  <c r="G107" i="3"/>
  <c r="G384" i="3" s="1"/>
  <c r="G127" i="3"/>
  <c r="G389" i="3" s="1"/>
  <c r="G217" i="3" l="1"/>
  <c r="G199" i="3" l="1"/>
  <c r="G204" i="3"/>
  <c r="G406" i="3" l="1"/>
  <c r="G198" i="3"/>
  <c r="G405" i="3" s="1"/>
  <c r="G407" i="3"/>
  <c r="G172" i="3" l="1"/>
  <c r="G399" i="3" s="1"/>
  <c r="G165" i="3"/>
  <c r="G398" i="3" s="1"/>
  <c r="G154" i="3"/>
  <c r="G396" i="3" s="1"/>
  <c r="G160" i="3"/>
  <c r="G397" i="3" l="1"/>
  <c r="G153" i="3"/>
  <c r="G395" i="3" s="1"/>
  <c r="G196" i="3" l="1"/>
  <c r="G404" i="3" s="1"/>
  <c r="G190" i="3" l="1"/>
  <c r="G403" i="3" s="1"/>
  <c r="G67" i="3"/>
  <c r="G375" i="3" s="1"/>
  <c r="G182" i="3"/>
  <c r="G402" i="3" s="1"/>
  <c r="G53" i="3"/>
  <c r="G374" i="3" s="1"/>
  <c r="G176" i="3"/>
  <c r="G401" i="3" s="1"/>
  <c r="G39" i="3"/>
  <c r="G373" i="3" s="1"/>
  <c r="G31" i="3"/>
  <c r="G372" i="3" s="1"/>
  <c r="G30" i="3" l="1"/>
  <c r="G371" i="3" s="1"/>
  <c r="G175" i="3"/>
  <c r="G400" i="3" l="1"/>
  <c r="G151" i="3" l="1"/>
  <c r="B409" i="3"/>
  <c r="A409" i="3"/>
  <c r="A394" i="3"/>
  <c r="B394" i="3"/>
  <c r="B383" i="3"/>
  <c r="A383" i="3"/>
  <c r="B382" i="3"/>
  <c r="A382" i="3"/>
  <c r="B381" i="3"/>
  <c r="A381" i="3"/>
  <c r="B380" i="3"/>
  <c r="A380" i="3"/>
  <c r="B379" i="3"/>
  <c r="A379" i="3"/>
  <c r="A378" i="3"/>
  <c r="B378" i="3"/>
  <c r="A377" i="3"/>
  <c r="B377" i="3"/>
  <c r="B376" i="3"/>
  <c r="A376" i="3"/>
  <c r="B370" i="3"/>
  <c r="A370" i="3"/>
  <c r="B369" i="3"/>
  <c r="A369" i="3"/>
  <c r="G92" i="3" l="1"/>
  <c r="G17" i="3" l="1"/>
  <c r="G370" i="3" l="1"/>
  <c r="G73" i="3" l="1"/>
  <c r="G377" i="3" s="1"/>
  <c r="G79" i="3"/>
  <c r="G378" i="3" s="1"/>
  <c r="G89" i="3" l="1"/>
  <c r="G380" i="3" l="1"/>
  <c r="G381" i="3" l="1"/>
  <c r="G85" i="3" l="1"/>
  <c r="G379" i="3" s="1"/>
  <c r="G102" i="3" l="1"/>
  <c r="G382" i="3" s="1"/>
  <c r="G105" i="3"/>
  <c r="G383" i="3" s="1"/>
  <c r="G72" i="3" l="1"/>
  <c r="G376" i="3" l="1"/>
  <c r="G226" i="3" l="1"/>
  <c r="G16" i="3" l="1"/>
  <c r="G369" i="3" s="1"/>
  <c r="G441" i="3" s="1"/>
  <c r="G408" i="3"/>
  <c r="G409" i="3"/>
  <c r="G394" i="3"/>
  <c r="G442" i="3" l="1"/>
  <c r="G443" i="3" s="1"/>
</calcChain>
</file>

<file path=xl/sharedStrings.xml><?xml version="1.0" encoding="utf-8"?>
<sst xmlns="http://schemas.openxmlformats.org/spreadsheetml/2006/main" count="1000" uniqueCount="582">
  <si>
    <t>MUNICIPIO DE ZAPOPAN, JALISCO</t>
  </si>
  <si>
    <t>DIRECCIÓN DE OBRAS PÚBLICAS E INFRAESTRUCTURA.</t>
  </si>
  <si>
    <t>UNIDAD DE PRESUPUESTOS Y CONTRATACION DE OBRA PUBLICA</t>
  </si>
  <si>
    <t>DESCRIPCIÓN GENERAL DE LOS TRABAJOS:</t>
  </si>
  <si>
    <t>PLAZO DE EJECUCIÓN:</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</si>
  <si>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</si>
  <si>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</si>
  <si>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</si>
  <si>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</si>
  <si>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</si>
  <si>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</si>
  <si>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</si>
  <si>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</si>
  <si>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</si>
  <si>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</si>
  <si>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</si>
  <si>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</si>
  <si>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</si>
  <si>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M2</t>
  </si>
  <si>
    <t>M3</t>
  </si>
  <si>
    <t>M3-KM</t>
  </si>
  <si>
    <t>FECHA DE INICIO:</t>
  </si>
  <si>
    <t>FECHA DE TERMINACIÓN:</t>
  </si>
  <si>
    <t>FECHA DE PRESENTACIÓN:</t>
  </si>
  <si>
    <t>A3</t>
  </si>
  <si>
    <t>IMPORTE TOTAL CON LETRA</t>
  </si>
  <si>
    <t>M</t>
  </si>
  <si>
    <t>CORTE CON DISCO DE DIAMANTE HASTA 1/3 DE ESPESOR DE LA LOSA Y HASTA 3 MM DE ANCHO, INCLUYE: EQUIPO, PREPARACIONES Y MANO DE OBRA.</t>
  </si>
  <si>
    <t>PZA</t>
  </si>
  <si>
    <t>PRELIMINARES</t>
  </si>
  <si>
    <t>A4</t>
  </si>
  <si>
    <t>A5</t>
  </si>
  <si>
    <t>LIMPIEZA</t>
  </si>
  <si>
    <t>LIMPIEZA GRUESA DE OBRA, INCLUYE: ACARREO A BANCO DE OBRA, MANO DE OBRA, EQUIPO Y HERRAMIENTA.</t>
  </si>
  <si>
    <t>KG</t>
  </si>
  <si>
    <t>PLANTILLA DE 5 CM DE ESPESOR DE CONCRETO HECHO EN OBRA DE F´C=100 KG/CM2, INCLUYE: PREPARACIÓN DE LA SUPERFICIE, NIVELACIÓN, MAESTREADO, COLADO, MANO DE OBRA, EQUIPO Y HERRAMIENTA.</t>
  </si>
  <si>
    <t>CIMENTACIÓN</t>
  </si>
  <si>
    <t>BARRERAS DE SEGURIDAD</t>
  </si>
  <si>
    <t>SUMINISTRO Y COLOCACIÓN DE MALLA ELECTROSOLDADA 6X6-10/10 COMO REFUERZO EN LOSAS DE CONCRETO, INCLUYE: HABILITADO, DESPERDICIOS, TRASLAPES, MATERIAL DE FIJACIÓN, ACARREO DEL MATERIAL AL SITIO DE SU COLOCACIÓN, MANO DE OBRA Y HERRAMIENTA.</t>
  </si>
  <si>
    <t>PLACA CONMEMORATIVA</t>
  </si>
  <si>
    <t xml:space="preserve">CALAFATEO DE JUNTAS DE DILATACIÓN EN PAVIMENTOS DE CONCRETO HIDRÁULICO DE 13 MM X 17 MM, CON BACKER-ROD DE 13 MM DE DIÁMETRO (CINTILLA DE POLIURETANO) Y SELLADOR PARA JUNTAS SUPERSEAL P TIPO FESTER O SIMILAR, INCLUYE: LIMPIEZA DE LA JUNTA, ENSANCHE  CON CORTADORA HASTA 13 MM, MANO DE OBRA, EQUIPO Y HERRAMIENTA. </t>
  </si>
  <si>
    <t>SUMINISTRO Y COLOCACIÓN DE DADO DE CONCRETO PARA ANCLAJE DE ESTRUCTURA DE PORTERÍA, A BASE DE CONCRETO HECHO EN OBRA F’C= 200 KG/CM2, T.M.A. 19 MM., CON ARMADO DE 1 VARILLA DEL #4 @ESQUINA Y ESTRIBOS DEL #3 @20 CM, MEDIDAS DE 0.40 X 0.40 X 0.90 M, INCLUYE: HERRAMIENTA, HABILITADO DE ACERO, ACARREOS, MATERIALES, EQUIPO Y MANO DE OBRA.</t>
  </si>
  <si>
    <t>EXCAVACIONES Y RELLENOS</t>
  </si>
  <si>
    <t>SUMINISTRO Y COLOCACIÓN DE CONCRETO PREMEZCLADO F´C= 250 KG/CM2 REV. 14 CM T.M.A. 19 MM R.N., EN CIMENTACIÓN, INCLUYE: MATERIALES, COLADO, VIBRADO, DESCIMBRA, CURADO,  MANO DE OBRA, EQUIPO Y HERRAMIENTA.</t>
  </si>
  <si>
    <t>SUMINISTRO Y APLICACIÓN DE LÍNEAS DELIMITADORAS, CON PINTURA BASE ACEITE DE SECADO RÁPIDO, MATE MARCA COMEX O SIMILAR, DE 5 CM DE ANCHO, ACABADO MATE SECADO RÁPIDO, INCLUYE: HERRAMIENTA, LIMPIEZA Y PREPARACIÓN DE LA SUPERFICIE, MATERIALES, EQUIPO Y MANO DE OBRA.</t>
  </si>
  <si>
    <t>ACABADO OXIDADO EN PISO DE CONCRETO, A BASE DE APLICACIÓN DE OXIDANTE PARA CONCRETO EN DILUCIÓN 1:1 DE ÓXIDO COLORANTE TIPO SICONE O SIMILAR Y AGUA, TERMINADO CON CAPA DE SELLADOR DE BARNIZ NF A DOS MANOS, SEGÚN MUESTRA AUTORIZADA POR SUPERVISIÓN Y PROYECTO, INCLUYE: HERRAMIENTA, LIMPIEZA Y PREPARACIÓN DE LA SUPERFICIE, APLICACIÓN DE OXIDANTE Y ACABADO, DESPERDICIOS, ACARREOS AL SITIO DE SU UTILIZACIÓN, EQUIPO Y MANO DE OBRA.</t>
  </si>
  <si>
    <t>CATÁLOGO DE CONCEPTOS</t>
  </si>
  <si>
    <t>A5.1</t>
  </si>
  <si>
    <t>A5.2</t>
  </si>
  <si>
    <t>A5.3</t>
  </si>
  <si>
    <t>A6</t>
  </si>
  <si>
    <t>A1</t>
  </si>
  <si>
    <t>A2</t>
  </si>
  <si>
    <t>A4.1</t>
  </si>
  <si>
    <t>A4.2</t>
  </si>
  <si>
    <t>A4.3</t>
  </si>
  <si>
    <t>A4.4</t>
  </si>
  <si>
    <t>CANCHA DE USOS MÚLTIPLES</t>
  </si>
  <si>
    <t>CIMBRA ACABADO COMÚN EN DALAS Y CASTILLOS A BASE DE MADERA DE PINO DE 3A, INCLUYE: HERRAMIENTA, SUMINISTRO DE MATERIALES, ACARREOS, CORTES, HABILITADO, CIMBRADO, DESCIMBRA, EQUIPO Y MANO DE OBRA.</t>
  </si>
  <si>
    <t>CONCRETO HECHO EN OBRA DE F'C= 150 KG/CM2, T.MA. 3/4", R.N., INCLUYE: HERRAMIENTA, ELABORACIÓN DE CONCRETO, ACARREOS, COLADO, VIBRADO, EQUIPO Y MANO DE OBRA.</t>
  </si>
  <si>
    <t>SUMINISTRO Y APLICACIÓN DE PINTURA VINÍLICA LÍNEA VINIMEX PREMIUM DE COMEX O SIMILAR A DOS MANOS, EN CUALQUIER COLOR, LIMPIANDO Y PREPARANDO LA SUPERFICIE CON SELLADOR, INCLUYE: MATERIALES, ANDAMIOS, MANO DE OBRA, EQUIPO Y HERRAMIENTA.</t>
  </si>
  <si>
    <t>A2.1</t>
  </si>
  <si>
    <t>A2.2</t>
  </si>
  <si>
    <t>A5.4</t>
  </si>
  <si>
    <t>CENEFA DE 10 CM DE ESPESOR A BASE DE CONCRETO PREMEZCLADO F´C= 200 KG/CM2, R. N., T.M.A.19 MM, TIRO DIRECTO, COLOR NEGRO INTEGRADO AL 4%, Y ACABADO ESTAMPADO TIPO PIEL DE ELEFANTE, INCLUYE: CIMBRA, DESCIMBRA, COLADO, DESMOLDANTE, BARNIZ, CURADO, MATERIALES, MANO DE OBRA, EQUIPO Y HERRAMIENTA.</t>
  </si>
  <si>
    <t>BANQUETA DE 10 CM DE ESPESOR DE CONCRETO PREMEZCLADO F'C= 200  KG/CM2., R.N., T.M.A. 19 MM, CON ACABADO ESCOBILLADO, INCLUYE: CIMBRA, DESCIMBRA, COLADO, CURADO, MATERIALES,  MANO DE OBRA, EQUIPO Y HERRAMIENTA.</t>
  </si>
  <si>
    <t>SUMINISTRO Y APLICACIÓN DE LOGO CON PLANTILLA, CON LA LEYENDA DE "Ciudad de las niñas" Y/O "Ciudad de los niños" CON PINTURA BASE ACEITE DE SECADO RÁPIDO, MATE MARCA COMEX O SIMILAR, MEDIDAS PROMEDIO DE 2.66 M X 1.22 M CONFORME A DETALLE DE PROYECTO, INCLUYE: HERRAMIENTA, LIMPIEZA Y PREPARACIÓN DE LA SUPERFICIE, MATERIALES, EQUIPO Y MANO DE OBRA.</t>
  </si>
  <si>
    <t>A8</t>
  </si>
  <si>
    <t>SUMINISTRO, HABILITADO Y COLOCACIÓN DE ACERO DE REFUERZO DE FY= 4200 KG/CM2, INCLUYE: MATERIALES, TRASLAPES, SILLETAS, HABILITADO, AMARRES, MANO DE OBRA, EQUIPO Y HERRAMIENTA.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</si>
  <si>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</si>
  <si>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 xml:space="preserve"> </t>
  </si>
  <si>
    <t>PISO DE 10 CM DE ESPESOR A BASE DE CONCRETO PREMEZCLADO  F'C= 200 KG/CM2, T.MA. 3/4", ACABADO SEMIPULIDO, INCLUYE: HERRAMIENTA, SUMINISTRO DE MATERIALES, CURADO CON AGUA, DESPERDICIOS, ACARREOS, REGLEADO, ACABADO, CIMBRA EN FRONTERAS, DESCIMBRA, COLADO, REMATES, MUESTREADO, EQUIPO Y MANO DE OBRA.</t>
  </si>
  <si>
    <t>PISO DE 10 CM DE ESPESOR A BASE DE CONCRETO PREMEZCLADO  F'C= 200 KG/CM2, T.M.A. 3/4", ACABADO ESCOBILLADO, INCLUYE: HERRAMIENTA, SUMINISTRO DE MATERIALES, AGUA, DESPERDICIOS, ACARREOS, REGLEADO, ACABADO, CIMBRA EN FRONTERAS, DESCIMBRA, COLADO, CURADO, REMATES, MUESTREADO, EQUIPO Y MANO DE OBRA.</t>
  </si>
  <si>
    <t>PISO DE CONCRETO PREMEZCLADO F'C= 200 KG/CM2 CON AGREGADO INTEGRAL DE GRANO DE MÁRMOL H3 DEL #3 (5 KG POR 1 M²), DE 10 CM DE ESPESOR, ACABADO LAVADO, INCLUYE: HERRAMIENTA, ACARREOS, PREPARACIÓN DE LA SUPERFICIE, NIVELACIÓN, CIMBRADO, DESCIMBRADO,  COLADO, VIBRADO, SUMINISTRO DE MATERIALES, EQUIPO Y MANO DE OBRA.</t>
  </si>
  <si>
    <t>APLANADO DE 1 CM DE ESPESOR  EN MURO CON MORTERO CEMENTO-ARENA 1:3, ACABADO APALILLADO, INCLUYE: MATERIALES, ACARREOS, DESPERDICIOS, MANO DE OBRA, PLOMEADO, NIVELADO, REGLEADO, RECORTES, MANO DE OBRA, EQUIPO Y HERRAMIENTA.</t>
  </si>
  <si>
    <t>PORTÓN DE INGRESO</t>
  </si>
  <si>
    <t>RAMPAS DE ACCESO UNIVERSAL Y ANDADORES</t>
  </si>
  <si>
    <t>MUROS DE CONTENCIÓN PARA RAMPAS DE ACCESO UNIVERSAL</t>
  </si>
  <si>
    <t xml:space="preserve">FILETES Y BOLEADOS, HECHOS CON MORTERO CEMENTO-ARENA EN PROPORCIÓN 1:3, TANTO INCLINADOS COMO VERTICALES A TIRO DE HILO Y ESCUADRA,  INCLUYE: DESPERDICIOS, ANDAMIOS Y ACARREO DE MATERIALES AL SITIO DE SU UTILIZACIÓN, A CUALQUIER NIVEL. </t>
  </si>
  <si>
    <t>BARANDALES</t>
  </si>
  <si>
    <t>SUMINISTRO, HABILITADO Y COLOCACIÓN DE PERFILES TUBULARES DE 2" A 2 1/2" CÉDULA 30, PARA FABRICACIÓN DE BARANDAL SEGÚN DISEÑO, INCLUYE: UNA MANO DE PRIMARIO ANTICORROSIVO, DOS MANOS DE PINTURA DE ESMALTE ALQUIDÁLICO, COLOR S. M. A., PLACAS BASE PARA FIJAR BARANDAL, MATERIALES, MANO DE OBRA, EQUIPO Y HERRAMIENTA.</t>
  </si>
  <si>
    <t>LICITACIÓN PÚBLICA No.</t>
  </si>
  <si>
    <t xml:space="preserve">CIMBRA PARA MUROS DE CONCRETO, ACABADO COMÚN, INCLUYE: SUMINISTRO DE MATERIALES, ACARREOS, CORTES, HABILITADO, CIMBRADO, CHAFLÁN, DESCIMBRADO, MANO DE OBRA, LIMPIEZA, EQUIPO Y HERRAMIENTA. </t>
  </si>
  <si>
    <t>CIMBRA EN ZAPATAS DE CIMENTACIÓN, ACABADO COMÚN, INCLUYE: SUMINISTRO DE MATERIALES, ACARREOS, CORTES, HABILITADO, CIMBRADO, DESCIMBRADO, MANO DE OBRA, LIMPIEZA, EQUIPO Y HERRAMIENTA.</t>
  </si>
  <si>
    <t>A3.6</t>
  </si>
  <si>
    <t>REHABILITACIÓN DE INGRESO DE ALUMNADO</t>
  </si>
  <si>
    <t>CUBIERTA ESTRUCTURAL DEL INGRESO</t>
  </si>
  <si>
    <t>SUMINISTRO, HABILITADO, MONTAJE Y NIVELACIÓN DE ESTRUCTURA METÁLICA PARA CUBIERTA EN ACCESO DE UNA ALTURA DE HASTA 4.00 M, A BASE DE PERFILES ESTRUCTURALES, SOLDADOS Y/O ATORNILLADOS (HSS, IPR, IPS, CPS, OR, OC, TUBULARES, PTR, POLÍN MONTEN EN CAJÓN, VIGAS W, REDONDOS, SOLERAS, PLACAS). INCLUYE: HERRAMIENTA,  PRIMARIO ANTICORROSIVO, TRAZO, CORTES, BARRENOS, SOLDADURA, MATERIALES, EQUIPO Y MANO DE OBRA</t>
  </si>
  <si>
    <t>PINTURA DE ESMALTE 100 MARCA COMEX O SIMILAR, SOBRE SUPERFICIES METÁLICAS EN HERRERÍA ABIERTA A DOS MANOS, INCLUYE: PREPARACIÓN DE LA SUPERFICIE, MATERIALES MENORES Y DE CONSUMO, ANDAMIOS, HERRAMIENTAS, LIMPIEZA, MANO DE OBRA A CUALQUIER NIVEL.</t>
  </si>
  <si>
    <t>A3.1</t>
  </si>
  <si>
    <t>A3.2</t>
  </si>
  <si>
    <t>A3.3</t>
  </si>
  <si>
    <t>A3.4</t>
  </si>
  <si>
    <t>A3.5</t>
  </si>
  <si>
    <t>BOQUILLA DE 15 A 20 CM DE ANCHO, CON MORTERO CEMENTO ARENA PROPORCIÓN 1:3, TERMINADO APALILLADO, INCLUYE: MATERIALES, ACARREOS, DESPERDICIOS, MANO DE OBRA, PLOMEADO, NIVELADO, REGLEADO, RECORTES, MANO DE OBRA, EQUIPO Y HERRAMIENTA.</t>
  </si>
  <si>
    <t>PISOS DE CONCRETO</t>
  </si>
  <si>
    <t>SUMINISTRO Y COLOCACIÓN DE SEÑALIZACIÓN URBANA INSTITUCIONAL DE 2 BARRERAS DE PROTECCIÓN EN ESCUELAS, MODELO RD-JAL7 O SIMILAR, ELABORADAS CON MARCO DE TUBULAR DE 2.5" Y 2" PARA ATIESAR BARRERA, 2 LÁMINAS METÁLICAS DE ACERO CAL. 18 Y CAL.14 EN LA PARTE SUPERIOR (1.45 M2) Y LÁMINA MULTIPERFORADA CAL.12, BARRENO 6 MM EN LA PARTE INFERIOR (0.59 M2), EN UNA DE LAS BARRERAS SE PERFORARA LA LÁMINA CAL. 18 CON LA LEYENDA "NIÑAS Y NIÑOS FELICES HOY, MEJORES ADULTOS MAÑANA" INCLUYENDO EL PERIODO "2021-2024" Y EL ESCUDO DE ESCUELAS CON ESTRELLA EN LÁMINA CAL. 14, EN LA OTRA BARRERA, SE PERFORARA CON EL NOMBRE DE LA ESCUELA, INCLUYENDO LOGO DE "GOBIERNO DE ZAPOPAN" Y LOGO "CIUDAD DE LAS NIÑAS Y LOS NIÑOS", LAS MEDIDAS DE CADA BARRERA ES DE 2.00 X 1.66 M DE ALTURA DE LOS CUALES SE ANCLARAN 30 CM EN DADO DE CONCRETO DE 40 CM DE PERALTE, BARRERAS CONFORME A DETALLE EN PLANO MOB-02, INCLUYE: HERRAMIENTA, CORTE CON LÁSER, ACARREOS, 3 DADOS DE CONCRETO F´C= 200 KG/CM2 HECHO EN OBRA CON ACABADO ESTAMPADO PIEL DE ELEFANTE EN COLOR NEGRO INTEGRAL AL 4% PARA ANCLAJE DE BARRERA ESCOLAR (2 DADOS DE 0.40X0.50X0.40 M Y UN DADO DE 0.50X0.80X0.40 M, LIMPIEZA,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</si>
  <si>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</si>
  <si>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</si>
  <si>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TRAZO Y NIVELACIÓN CON EQUIPO TOPOGRÁFICO DEL TERRENO ESTABLECIENDO EJES Y REFERENCIAS Y BANCOS DE NIVEL, INCLUYE: HERRAMIENTA, CRUCETAS, ESTACAS, HILOS, MARCAS Y TRAZOS CON CALHIDRA, EQUIPO Y MANO DE OBRA.</t>
  </si>
  <si>
    <t>CORTE CON DISCO DE DIAMANTE HASTA 1/3 DE ESPESOR DE LA LOSA Y HASTA 3 MM DE ANCHO, INCLUYE: EQUIPO, DISCO DE DIAMANTE, HERRAMIENTA Y MANO DE OBRA.</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</si>
  <si>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</si>
  <si>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MOBILIARIO</t>
  </si>
  <si>
    <t>RELLENO EN CEPAS O MESETAS CON MATERIAL DE BANCO (TEPETATE), COMPACTADO CON EQUIPO DE IMPACTO AL 95% ± 2 DE SU P.V.S.M., PRUEBA AASHTO ESTÁNDAR, CBR DEL 5% MÍNIMO, EN CAPAS NO MAYORES DE 20 CM, INCLUYE: HERRAMIENTA, INCORPORACIÓN DE AGUA NECESARIA, MEDIDO EN TERRENO NATURAL POR SECCIÓN SEGÚN PROYECTOS, ABUNDAMIENTO, EQUIPO Y MANO DE OBRA.</t>
  </si>
  <si>
    <t>LOSA DE CONCRETO Y ALBAÑILERÍAS</t>
  </si>
  <si>
    <t>SUMINISTRO Y APLICACIÓN DE BARNIZ SELLADOR ACRÍLICO TRANSPARENTE NF EN PISO DE CONCRETO, RENDIMIENTO DE 80 M2 X 19 L, INCLUYE: HERRAMIENTA, LIMPIEZA DEL ÁREA PARA RECIBIR APLICACIÓN, MATERIALES, EQUIPO Y MANO DE OBRA.</t>
  </si>
  <si>
    <t>SUMINISTRO Y APLICACIÓN DE LOGO CON PLANTILLA, CON LA LEYENDA DE "n_ñ" CON PINTURA BASE ACEITE DE SECADO RÁPIDO, MATE MARCA COMEX O SIMILAR, MEDIDAS PROMEDIO DE 1.78 M X 1.24 M CONFORME A DETALLE DE PROYECTO, INCLUYE: HERRAMIENTA, LIMPIEZA Y PREPARACIÓN DE LA SUPERFICIE, MATERIALES, EQUIPO Y MANO DE OBRA.</t>
  </si>
  <si>
    <t xml:space="preserve">SUMINISTRO E INSTALACIÓN DE ESTRUCTURAS TIPO PORTERÍA CON EXTENSIONES PARA SOPORTAR LOS TABLEROS DE BASQUETBOL, FABRICADOS A BASE DE TUBO DE 4" Y EXTENSIONES EN TUBO DE 2" TODO EN CEDULA 40, MEDIDAS (3.80 M DE ALTO POR 3.10 M DE ANCHO Y 3.20 M DE FONDO), LA DISTANCIA DE LA PORTERÍA AL TABLERO ES DE 2.75 M, TABLERO PROFESIONAL PARA BASQUETBOL EN ACRÍLICO DE 15 MM DE GROSOR REVESTIDO CON BASTIDOR DE PTR 1" VERDE (1.62 KG/M), MEDIDAS OFICIALES 1.80 M POR 1.05 M, AROS TIPO NBA DISEÑADOS PARA USO RUDO CAPACES DE SOPORTAR EL PESO DE UN JUGADOR AL COLGARSE, RED DE USO RUDO, INCLUYE: HERRAMIENTA, PRIMER ANTICORROSIVO Y TERMINADO EN ESMALTE 100 MATE COMEX O SIMILAR EN COLOR BLANCO, MATERIALES,  ACARREOS, EQUIPO Y MANO DE OBRA. </t>
  </si>
  <si>
    <t>CIMBRA DE MADERA ACABADO APARENTE CON DUELA, UN SOLO USO, EN MUROS DE CONCRETO ARMADO, A BASE DE TARIMAS DE 1.22 M X 2.44 M, ELABORADOS DE LA SIGUIENTE FORMA: MARCO DE 1.22 M X 2.44 M, CON BARROTE ( DE 2"X4"X8') MÁS DOS REFUERZOS VERTICALES INTERMEDIOS, CARA CUBIERTA A BASE UNA HOJA DE TRIPLAY DE PINO DE SEGUNDA DE 15 MM, HOJA DE 1.22X2.44 M, SOBRE ESA CARA SE COLOCA LA DUELA DE PINO DE PRIMERA DE 1"X4"X8', ESTUFADA, CEPILLADA Y RECTIFICADA PARA TROQUELAR LAS TARIMAS SE UTILIZA  4 REFUERZOS EN FORMA HORIZONTAL DE POLÍN (4"X 4"X10') MÁS BARROTE (2"X4"X10') CADA UNO, POR CADA UNO DE ÉSTOS REFUERZOS SE COLOCAN 2 PLACAS CUÑA DE ACERO PARA SEPARADOR DE CONO (MOÑO) DE CIMBRA, (PARA SUJETAR POLÍN MÁS BARROTE), 2 SEPARADORES DE CONO (MOÑO), APUNTALAMIENTO DE MURO DIAGONAL A BASE DE PUNTAL METÁLICO DE 3.70 M DE ALTURA CEDULA 40, ANDAMIAJES, SUMINISTRO DE MATERIALES, CORTES, HABILITADO, CIMBRADO, CHAFLANES, DESCIMBRA, HERRAMIENTA, EQUIPO Y MANO DE OBRA.</t>
  </si>
  <si>
    <t>SUMINISTRO Y COLOCACIÓN DE CONCRETO PREMEZCLADO BOMBEABLE  F'C=250 KG/CM2, T.M.A.19 MM, REV. 16 CM, R.N., INCLUYE: COLADO, EXTENDIDO, NIVELADO, MATERIALES, MANIOBRAS, BOMBA, VIBRADO, DESPERDICIO, MANO DE OBRA, HERRAMIENTA Y EQUIPO.</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</si>
  <si>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</si>
  <si>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CONCRETO HECHO EN OBRA DE F'C= 200 KG/CM2, T.MA. 3/4", R.N., INCLUYE: HERRAMIENTA, ELABORACIÓN DE CONCRETO, ACARREOS, COLADO, VIBRADO, EQUIPO Y MANO DE OBRA.</t>
  </si>
  <si>
    <t>REHABILITACIÓN DE ESTRUCTURA CON LONARIA</t>
  </si>
  <si>
    <t>MURO DE BLOCK DE JALCRETO SÓLIDO, DE 14 CM DE ESPESOR PROMEDIO, A TEZÓN, CON BLOCK 11 X 14 X 28 CM, ACABADO COMÚN, ASENTADO CON MORTERO CEMENTO-ARENA EN PROPORCIÓN 1:3, DE 0.00 M A 3.00 M DE ALTURA, INCLUYE: TRAZO, NIVELACIÓN, PLOMEO, ANDAMIOS, MATERIALES, DESPERDICIOS, MANO DE OBRA, LIMPIEZA, ACARREO DE MATERIALES AL SITIO DE SU UTILIZACIÓN A CUALQUIER ALTURA Y HERRAMIENTA.</t>
  </si>
  <si>
    <t>PREELIMINARES</t>
  </si>
  <si>
    <t>DEMOLICIÓN POR MEDIOS MECÁNICOS DE CONCRETO SIMPLE EN PISOS DE CONCRETO Y/O BANQUETAS, INCLUYE: HERRAMIENTA, CORTE CON DISCO DE DIAMANTE PARA DELIMITAR ÁREA, ACARREO DEL MATERIAL A BANCO DE OBRA PARA SU POSTERIOR RETIRO, VOLUMEN MEDIDO EN SECCIÓN,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</si>
  <si>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</si>
  <si>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</si>
  <si>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DEMOLICIÓN DE CIMENTACIÓN DE MAMPOSTERÍA POR MEDIOS MECÁNICOS, HASTA 1.50 M DE PROFUNDIDAD, INCLUYE: HERRAMIENTA, ACOPIO DE LOS MATERIALES PARA SU POSTERIOR RETIRO, VOLUMEN MEDIDO EN SECCIONES, ABUNDAMIENTO, EQUIPO Y MANO DE OBRA.</t>
  </si>
  <si>
    <t>CRUCEROS SEGUROS Y BANQUETAS</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</si>
  <si>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</si>
  <si>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</si>
  <si>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CRUCEROS SEGUROS</t>
  </si>
  <si>
    <t>GUARNICIÓN TIPO "L" EN SECCIÓN 35-20X45 Y CORONA DE 15 CM DE ALTURA POR 12X15 CM, DE CONCRETO PREMEZCLADO F'C=250 KG/CM2., T.M.A. 19 MM., R.N., INCLUYE: CIMBRA, DESCIMBRA, COLADO, CURADO, MATERIALES, DESPERDICIOS, MANO DE OBRA, EQUIPO Y HERRAMIENTA.</t>
  </si>
  <si>
    <t>LOSA DE AJUSTE EN SECCIÓN 45 X 20 CM DE CONCRETO F'C=250 KG/CM2, T.M.A. 19 MM, R.N, PREMEZCLADO, INCLUYE: CIMBRA, DESCIMBRA, COLADO, MATERIALES, DESPERDICIOS, CURADO, MANO DE OBRA, EQUIPO Y HERRAMIENTA.</t>
  </si>
  <si>
    <t>GUARNICIÓN TIPO "I" EN SECCIÓN 15X30 CM DE ALTURA A BASE DE CONCRETO PREMEZCLADO F'C= 250 KG/CM2, T.M.A. 19 MM, R.N., ACABADO APARENTE, INCLUYE: CIMBRA, DESCIMBRA, COLADO, MATERIALES, CURADO, MANO DE OBRA, EQUIPO Y HERRAMIENTA.</t>
  </si>
  <si>
    <t>SUMINISTRO Y COLOCACIÓN DE MALLA ELECTROSOLDADA 6X6-10/10, INCLUYE: HABILITADO, DESPERDICIOS, CORTES, AJUSTES, ALAMBRE, TRASLAPES, SILLETAS, MATERIAL DE FIJACIÓN, ACARREO DEL MATERIAL AL SITIO DE SU COLOCACIÓN, MANO DE OBRA Y HERRAMIENTA.</t>
  </si>
  <si>
    <t>FORJADO DE ESCALÓN DE 30X15 CM A BASE DE BLOCK DE JALCRETO 11X14X28 CM, ASENTADO Y APLANADO DE 2.5 CM DE ESPESOR CON MORTERO CEMENTO- ARENA 1:3; ACABADO PULIDO O APALILLADO, INCLUYE: MATERIAL, DESPERDICIOS, MANO DE OBRA, HERRAMIENTA, EQUIPO Y ACARREOS.</t>
  </si>
  <si>
    <t>HUELLA DE 30 CM DE ANCHO Y 5 CM DE ESPESOR A BASE DE CONCRETO PREMEZCLADO F'C= 200 KG/CM2., R.N., T.M.A. 19 MM, ACABADO ESCOBILLADO, INCLUYE: CIMBRA PERIMETRAL, COLADO, CURADO, MATERIAL, DESPERDICIOS, MANO DE OBRA, HERRAMIENTA, EQUIPO Y ACARREOS.</t>
  </si>
  <si>
    <t>APLANADO DE 2 CM DE ESPESOR EN MURO CON MORTERO CEMENTO-ARENA 1:4, ACABADO FINO,  INCLUYE: MATERIALES, ACARREOS, DESPERDICIOS, MANO DE OBRA, PLOMEADO, NIVELADO, REGLEADO, RECORTES, MANO DE OBRA, EQUIPO Y HERRAMIENTA.</t>
  </si>
  <si>
    <t>SUMINISTRO Y APLICACIÓN DE PINTURA VINÍLICA LÍNEA VINIMEX PREMIUM DE COMEX O SIMILAR, CON DOS APLICACIONES COMO MINIMO, LIMPIANDO Y PREPARANDO LA SUPERFICIE, INCLUYE: SELLADOR VINILICO, MATERIALES, DESPERDICIOS, MANO DE OBRA, ANDAMIOS, EQUIPO, HERRAMIENTA Y ACARREOS.</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</si>
  <si>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</si>
  <si>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</si>
  <si>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A2.3</t>
  </si>
  <si>
    <t>A2.4</t>
  </si>
  <si>
    <t>SEÑALAMIENTO HORIZONTAL</t>
  </si>
  <si>
    <t>SEÑALAMIENTO VERTICAL</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</si>
  <si>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</si>
  <si>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</si>
  <si>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PINTURA DE ESMALTE 100 MARCA COMEX O SIMILAR, SOBRE SUPERFICIES METÁLICAS EN HERRERÍA CERRADA (VENTANAS, PROTECCIONES, CANCELERIA) A DOS MANOS, INCLUYE: PREPARACIÓN DE LA SUPERFICIE, MATERIALES MENORES Y DE CONSUMO, ANDAMIOS, HERRAMIENTAS, LIMPIEZA, MANO DE OBRA A CUALQUIER NIVEL.</t>
  </si>
  <si>
    <t>SUMINISTRO Y COLOCACIÓN DE PLACA CONMEMORATIVA DE ESCUELA CON ESTRELLA EN LÁMINA DE ACERO INOXIDABLE CAL. 16, CON MEDIDAS DE 0.60 X 0.40 CM CORTADO CON LÁSER, MODELO RD-PL01 O SIMILAR,  INCLUYE: HERRAMIENTA, ACARREOS, MATERIALES DE FIJACIÓN, EQUIPO Y MANO DE OBRA.</t>
  </si>
  <si>
    <t>A3.7</t>
  </si>
  <si>
    <t>MURO Y LOSA DE CONCRETO</t>
  </si>
  <si>
    <t>DESMONTAJE DE BARANDAL DE HERRERÍA EXISTENTE DE 0.50 A 1.50 M DE ALTURA CON RECUPERACIÓN, INCLUYE: CORTES, DEMOLICIÓN DE ANCLAS, ACARREOS A DONDE INDIQUE LA SUPERVISIÓN DE LA OBRA DENTRO Y FUERA DE LA OBRA, MANO DE OBRA Y HERRAMIENTA.</t>
  </si>
  <si>
    <t>SUMINISTRO Y APLICACIÓN DE PINTURA DE ESMALTE 100 MATE COMEX O SIMILAR, COLOR BLANCO, EN ESTRUCTURAS METÁLICAS, INCLUYE: APLICACIÓN DE RECUBRIMIENTO A 4 MILÉSIMAS DE ESPESOR, LIMPIEZA DEL ÁREA, MATERIALES, MANO DE OBRA, EQUIPO Y HERRAMIENTA.</t>
  </si>
  <si>
    <t>DESMONTAJE CON RECUPERACIÓN DE APARATOS DE EJERCICIO EXISTENTES HECHOS A BASE DE HERRERÍA, DE DIFERENTES LARGOS Y ALTURAS, DEMOLIENDO MATERIALES DE FIJACIÓN (LOSA DE CONCRETO DE 10 CM DE ESPESOR Y DADO DE CONCRETO DE 25X25X30 CM PROMEDIO), INCLUYE: HERRAMIENTA, TRASLADO DEL EJERCITADOR AL BANCO INDICADO POR LA SUPERVISIÓN DENTRO Y FUERA DE LA OBRA, MATERIALES, EQUIPO Y MANO DE OBRA.</t>
  </si>
  <si>
    <t>PISO DE 10 CM DE ESPESOR A BASE DE CONCRETO PREMEZCLADO  F'C= 200 KG/CM2, R.N., T.M.A. 19 MM, EN RAMPA PEATONAL DE 10 CM DE ESPESOR PROMEDIO EN BANQUETAS Y/O ANDADORES CON PENDIENTE MÁXIMA DEL 6%, CON ACABADO ESCOBILLADO, INCLUYE: CIMBRA, DESCIMBRA, COLADO, CURADO, MATERIALES, MANO DE OBRA, EQUIPO Y HERRAMIENTA.</t>
  </si>
  <si>
    <t>ESCUELA PRIMARIA EMILIANO ZAPATA</t>
  </si>
  <si>
    <t>DESMONTAJE Y RETIRO DE TABLERO DE BÁSQUETBOL EXISTENTE A BASE DE ESTRUCTURA DE ACERO DE CAJÓN MONTEN DE HASTA 4.00 M DE ALTURA PROMEDIO, SIN RECUPERACIÓN, INCLUYE: HERRAMIENTA, DESMONTAJE Y RETIRO ESTRUCTURA DE ACERO, DEMOLICIÓN DE DADOS DE CONCRETO, RETIRO DE TABLERO A BASE DE HERRERÍA LIGADO A ESTRUCTURA, ACARREOS DENTRO DE LA OBRA Y POSTERIORMENTE DONDE INDIQUE SUPERVISIÓN FUERA DE LA OBRA, EQUIPO Y MANO DE OBRA</t>
  </si>
  <si>
    <t xml:space="preserve">DEMOLICIÓN POR MEDIOS MECÁNICOS DE PAVIMENTO ASFÁLTICO, INCLUYE: HERRAMIENTA, ACARREO LIBRE A BANCO DE OBRA PARA SU POSTERIOR RETIRO, VOLUMEN MEDIDO EN SECCIÓN, ABUNDAMIENTO, EQUIPO Y MANO DE OBRA. </t>
  </si>
  <si>
    <t>ACARREO EN CAMIÓN KILÓMETROS SUBSECUENTES DE MATERIAL PRODUCTO DE EXCAVACIÓN, DEMOLICIÓN Y/O ESCOMBROS A TIRADERO AUTORIZADO POR SUPERVISIÓN, INCLUYE: MANO DE OBRA, EQUIPO Y HERRAMIENTA.</t>
  </si>
  <si>
    <t xml:space="preserve">SUMINISTRO Y APLICACIÓN DE PINTURA TRÁFICO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</si>
  <si>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 xml:space="preserve">SUMINISTRO Y APLICACIÓN DE PINTURA TRÁFICO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</si>
  <si>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SUMINISTRO Y APLICACIÓN DE PINTURA TRÁFICO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</si>
  <si>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</si>
  <si>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PARA RAYA SEPARADORA DE CARRILES CONTINUA SENCILLA EN COLOR BLANCA Y/O AMARILLA DE 20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</si>
  <si>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</si>
  <si>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</si>
  <si>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PARA LEYENDA "TOPE"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</si>
  <si>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PARA LEYENDA "ALTO"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</si>
  <si>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PARA LEYENDA ZONA ESCOLAR "ZONA ESC"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</si>
  <si>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PARA LÍNEAS INTERCALADAS TIPO "PARADA DE AUTOBÚS" CON ACABADO PULIDO EN COLOR BLANCO Y AMARILLO,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</si>
  <si>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</si>
  <si>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SUMINISTRO Y COLOCACIÓN DE BOYA METÁLICA DE TRÁNSITO AMARILLA DE 23 X 23 CM, INCLUYE: MATERIALES, ACARREOS, FIJACIÓN, MANO DE OBRA, EQUIPO Y HERRAMIENTA.</t>
  </si>
  <si>
    <t>SUMINISTRO Y COLOCACIÓN DE SEÑALAMIENTO VERTICAL (RESTRICTIVO, INFORMATIVO O PREVENTIVO), CON DOS TABLEROS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</si>
  <si>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SR-37 (DE 61 CM X 20 CM - SENTIDO DEL FLUJO VEHICULAR), EN LÁMINA GALVANIZADA CALIBRE 16, CON PELÍCULA REFLEJANTE ALTA INTENSIDAD, UBICAR EN PARAMENTOS, INCLUYE: HERRAMIENTA, SUMINISTRO Y COLOCACIÓN, MATERIALES, EQUIPO Y MANO DE OBRA.</t>
  </si>
  <si>
    <t>A10</t>
  </si>
  <si>
    <t>ESTRUCTURA CON LONARIA</t>
  </si>
  <si>
    <t>B7.1</t>
  </si>
  <si>
    <t>B7.2</t>
  </si>
  <si>
    <t>CIMBRA EN CIMENTACIÓN, ACABADO COMÚN, INCLUYE: SUMINISTRO DE MATERIALES, ACARREOS, CORTES, HABILITADO, CIMBRADO, DESCIMBRADO, MANO DE OBRA, LIMPIEZA, EQUIPO Y HERRAMIENTA.</t>
  </si>
  <si>
    <t>SUMINISTRO, HABILITADO Y MONTAJE DE ANCLA DE ACERO A-36  A BASE DE REDONDO LISO DE 1" DE DIÁMETRO CON UN DESARROLLO DE 1.05 M CON ROSCA EN AMBOS EXTREMOS, 15 CM EN LA PARTE SUPERIOR Y 10 CM EN LA PARTE INFERIOR, INCLUYE: TUERCAS HEXAGONALES DE 1" ESTRUCTURALES PESADA CON RONDANA PLANA, CORTES, MANO DE OBRA, EQUIPO Y HERRAMIENTA.</t>
  </si>
  <si>
    <t>ASENTAMIENTO DE PLACAS METÁLICAS DE ESTRUCTURA A BASE DE GROUT NO METÁLICO, INCLUYE: MATERIALES, MANO DE OBRA, EQUIPO Y HERRAMIENTA.</t>
  </si>
  <si>
    <t>B7.3</t>
  </si>
  <si>
    <t>ESTRUCTURA</t>
  </si>
  <si>
    <t>SUMINISTRO, HABILITADO Y COLOCACIÓN DE TUBO ESTRUCTURAL, RECTO, EN BASE A PROYECTO, INCLUYE: HERRAMIENTA, INGENIERÍA DE TALLER, CORTES, BISELADOS, SOLDADURA, NIVELACIÓN, ALINEAMIENTO Y PLOMEADO, ANDAMIOS, FONDO PRIMARIO ALQUIDÁLICO ANTICORROSIVO, GRÚA ARTICULADA, CARGA, TRASLADO, DESPERDICIOS, EQUIPO Y MANO DE OBRA.</t>
  </si>
  <si>
    <t xml:space="preserve">SUMINISTRO, HABILITADO Y COLOCACIÓN DE TUBO ESTRUCTURAL, ROLADO, EN BASE A PROYECTO, INCLUYE: HERRAMIENTA, INGENIERÍA DE TALLER, CORTES, BISELADOS, SOLDADURA, NIVELACIÓN, ALINEAMIENTO Y PLOMEADO, ANDAMIOS, FONDO PRIMARIO ALQUIDÁLICO ANTICORROSIVO, GRÚA ARTICULADA, CARGA, TRASLADO, DESPERDICIOS, EQUIPO Y MANO DE OBRA. </t>
  </si>
  <si>
    <t>SUMINISTRO, HABILITADO Y MONTAJE DE CARTABONES PARA PLB-1 CON PLACA DE ACERO A-36 DE 20 X 8 CM, 1/2" DE ESPESOR, INCLUYE: CORTES, DESPERDICIOS, SOLDADURA, PINTURA PRIMARIO ANTICORROSIVO Y ACABADO ALQUIDALICO COLOR BLANCO EN 3 MILÉSIMAS DE ESPESOR,  TRASLADO DE MATERIALES, MANO DE OBRA, EQUIPO Y HERRAMIENTA.</t>
  </si>
  <si>
    <t>SUMINISTRO, HABILITADO Y MONTAJE DE PLACA DE ACERO A-36  PARA CONEXIONES DE LONARIA, INCLUYE: TRAZO, MATERIALES, CORTES, SOLDADURA, FIJACIÓN, MANO DE OBRA, EQUIPO Y HERRAMIENTA.</t>
  </si>
  <si>
    <t>SUMINISTRO Y APLICACIÓN DE PINTURA DE ESMALTE 100 MATE COMEX O SIMILAR, COLOR BLANCO, EN ESTRUCTURAS METÁLICAS, INCLUYE: APLICACIÓN DE RECUBRIMIENTO A 4 MILÉSIMAS DE ESPESOR, MATERIALES, MANO DE OBRA, EQUIPO Y HERRAMIENTA.</t>
  </si>
  <si>
    <t>LONARIA</t>
  </si>
  <si>
    <t xml:space="preserve">SUMINISTRO, CONFECCIÓN E INSTALACIÓN DE MEMBRANA PRETENSADA DE FÁBRICA (PRECONTRAINT), MODELO FLEXLIGHT ADVANCED 902 S2 O SIMILAR EN CALIDAD, ESFUERZO MÁXIMO DE 409 KG/M, RESISTENCIA DE 1,734 KG/M, FACTOR DE SEGURIDAD MÍNIMO DE 4.24, COMPUESTA DE TEJIDO DTEX Y MICROFILAMENTOS REVESTIDOS DE FLORURO DE POLIVINILIDENO PVC Y RECUBIERTO CON TRATAMIENTO DE PVDF PLASTIFICADO, CUMPLE CON ISO 9001, ISO 14001, INCLUYE: CARTA GARANTÍA DEL PROVEEDOR DE 15 AÑOS, HERRAMIENTA, MATERIALES, PATRONAJE, ACARREOS, ELEVACIONES, CORTES, DESPERDICIOS, SISTEMA DE FIJACIÓN CON CABLE CATENARIO DE 1/2" TIPO BARRACUDA EIPS 6X19 CON ALMA DE ACERO GALVANIZADO, TERMINAL VACIADA ABIERTA EN UN EXTREMO Y TERMINAL VACIADA CERRADA EN OTRO, AMBAS DE ACERO FORJADO GALVANIZADO EN CALIENTE, VACIADAS CON RESINA Y CUMPLA NORMA ASTM D695, TENSOR QUIJADA - QUIJADA DE 3/4" X 6" EN UN EXTREMO, DE ACERO FORJADO GALVANIZADO EN CALIENTE CON ROSCA UNC., EQUIPO Y MANO DE OBRA CALIFICADA. </t>
  </si>
  <si>
    <t>LOSA DE CONCRETO</t>
  </si>
  <si>
    <t>SUMINISTRO Y APLICACIÓN DE LOGO CON PLANTILLA, CON LA LEYENDA DE "n_ñ" CON PINTURA BASE ACEITE DE SECADO RÁPIDO, MATE MARCA COMEX O SIMILAR, MEDIDAS PROMEDIO DE 2.17 M X 1.51 M CONFORME A DETALLE DE PROYECTO, INCLUYE: HERRAMIENTA, LIMPIEZA Y PREPARACIÓN DE LA SUPERFICIE, MATERIALES, EQUIPO Y MANO DE OBRA.</t>
  </si>
  <si>
    <t>SUMINISTRO Y COLOCACIÓN DE LETRERO CON LA LEYENDA DE "Primaria Emiliano Zapata 14DPR1362Q" EN ALTO RELIEVE CON ELEMENTOS INDIVIDUALES, CORTADOS CON LÁSER, FABRICADOS EN PLACA 3/16" (4.7 MM) #304 A1 DE ACERO INOXIDABLE, PULIDO MECÁNICAMENTE, TERMINADO ESPEJO, PROTECCIÓN CON RECUBRIMIENTO DE BARNIZ TRANSPARENTE DE POLIURETANO, PREPARACIÓN DE ANCLAS DE 18 CM FABRICADAS CON SÓLIDO INOX 1/4" PARA SER FIJADAS A MURO, CON 5 CM DE SEPARACIÓN CON ADHESIVO EPÓXICO ANCHORFIX COLOR GRIS, FUENTE TIPO ISIDORA BOLD, H= 15 CM, INCLUYE: HERRAMIENTA, ACARREOS, DESPERDICIOS, MATERIALES, COLOCACIÓN, BARRENOS, EQUIPO Y MANO DE OBRA.</t>
  </si>
  <si>
    <t>CIMBRA EN DADOS DE CIMENTACIÓN, ACABADO COMÚN, INCLUYE: SUMINISTRO DE MATERIALES, ACARREOS, CORTES, HABILITADO, CIMBRADO, DESCIMBRADO, MANO DE OBRA, LIMPIEZA, EQUIPO Y HERRAMIENTA.</t>
  </si>
  <si>
    <t>FABRICACIÓN Y COLOCACIÓN DE PORTÓN DE HERRERÍA FABRICADA CON 2 FIJOS VERTICALES EN LOS EXTREMOS DEL PORTÓN DE PTR DE 6" X 4" EMPOTRADAS A MURO CON PLACAS DE 1/4", PUERTAS CON MARCO DE PTR DE 4" X 2", FORRADA CON LÁMINA DE TABLERO CAJA GRANDE CALIBRE 22, CON REFUERZOS HORIZONTALES A BASE DE PTR DE 1 1/2" X 1 1/2", BASE SUPERIOR PARA SOPORTAR PUERTAS A BASE DE PLACA DE 1/2" DE 4" X 2 1/2" PARA FIJACIÓN DE TEJUELOS Y CARTABÓN DE 6"X6" Y BASE INFERIOR A BASE DE PTR DE 6" X 4" X 20 CM Y PLACA DE 1/2" DE 4" X 2 1/2" PARA FIJACIÓN DE TEJUELOS, INCLUYE: HERRAMIENTA, BIBEL GRANDE D70, TEJUELOS, FLETES Y MANIOBRAS, ACARREOS, CORTES, DESPERDICIOS, FIJACIÓN, SOLDADURAS, PLOMEO, PRIMARIO ANTICORROSIVO, MATERIALES MENORES, EQUIPO Y MANO DE OBRA.</t>
  </si>
  <si>
    <t>SUMINISTRO Y COLOCACIÓN DE PASADOR DE TUBO DE 2" X 50 CM C-40, CON PALANCA Y ANILLOS CON SOLERA DE 2" X 1/4", INCLUYE: SOLDADURA, EQUIPO, MATERIALES MENORES, MANO DE OBRA Y HERRAMIENTA.</t>
  </si>
  <si>
    <t>SUMINISTRO Y COLOCACIÓN DE PASADOR DE PISO CON VARILLA DE REDONDO LISO DE 1/2", BASE Y ANILLOS DE SOLERA PARA CANDADO 1" X 3/16", INCLUYE: HERRAMIENTA, SOLDADURA, TUBO DE FO.GA. DE 5/8" DIÁMETRO Y 20 CM LARGO, MATERIALES MENORES, EQUIPO Y MANO DE OBRA.</t>
  </si>
  <si>
    <t>SUMINISTRO Y COLOCACIÓN DE ANCLA DE ÁNGULO DE 15 CM, DE 2 1/2" X 2 1/2" X 3/16", CON CORTE A 45° EN SU VÉRTICE DE 7 CM DE PROFUNDIDAD, INCLUYE: HERRAMIENTA, PRIMER ANTICORROSIVO Y TERMINADO EN ESMALTE 100 MATE COMEX, MATERIALES, EQUIPO Y MANO DE OBRA.</t>
  </si>
  <si>
    <t xml:space="preserve">CIMENTACIÓN DE PIEDRA BRAZA ACOMODADA, ASENTADA CON MORTERO CEMENTO-ARENA 1:3, INCLUYE: SELECCIÓN DE PIEDRA, MATERIALES, DESPERDICIOS, MANO DE OBRA, HERRAMIENTA, EQUIPO Y ACARREOS. </t>
  </si>
  <si>
    <t>MURO DE BLOCK DE JALCRETO SÓLIDO, DE 14 CM DE ESPESOR PROMEDIO, A SOGA, CON BLOCK 11 X 14 X 28 CM, ACABADO COMÚN, ASENTADO CON MORTERO CEMENTO-ARENA EN PROPORCIÓN 1:3, DE 0.00 M A 3.00 M DE ALTURA, INCLUYE: TRAZO, NIVELACIÓN, PLOMEO, ANDAMIOS, MATERIALES, DESPERDICIOS, MANO DE OBRA, LIMPIEZA, ACARREO DE MATERIALES AL SITIO DE SU UTILIZACIÓN A CUALQUIER ALTURA Y HERRAMIENTA.</t>
  </si>
  <si>
    <t>VEGETACIÓN</t>
  </si>
  <si>
    <t>ÁREAS VERDES</t>
  </si>
  <si>
    <t>SUMINISTRO Y COLOCACIÓN DE TIERRA VEGETAL PREPARADA PARA JARDINERÍA, INCLUYE: SUMINISTRO, ACARREO, COLOCACIÓN, MANO DE OBRA, EQUIPO Y HERRAMIENTA.</t>
  </si>
  <si>
    <t>SUMINISTRO Y PLANTACIÓN DE ÁRBOL LLUVIA DE ORO  DE MÍNIMO 2.00 M DE ALTURA Y 2" DE DIÁMETRO EN TRONCO, INCLUYE: HERRAMIENTA, EXCAVACIÓN, CAPA  DE TIERRA VEGETAL, AGUA PARA RIEGO, MANO DE OBRA, RIEGO Y CUIDADOS POR 30 DÍAS.</t>
  </si>
  <si>
    <t>SUMINISTRO Y PLANTACIÓN DE PLANTA ROMERO DE HASTA 30 A 50 CM DE LARGO, INCLUYE: HERRAMIENTA, EXCAVACIÓN, CAPA DE TIERRA VEGETAL, AGUA PARA RIEGO, MANO DE OBRA Y CUIDADOS POR 30 DÍAS.</t>
  </si>
  <si>
    <t>SUMINISTRO Y PLANTACIÓN DE PLANTA WEDELIA DE HASTA 30 A 50 CM DE LARGO, INCLUYE: HERRAMIENTA, EXCAVACIÓN, CAPA DE TIERRA VEGETAL, AGUA PARA RIEGO, MANO DE OBRA Y CUIDADOS POR 30 DÍAS.</t>
  </si>
  <si>
    <t>SUMINISTRO Y PLANTACIÓN DE ÁRBOL MAJAGUA (TALIPARITI ELATUM) DE MÍNIMO 2.00 M DE ALTURA Y 2" DE DIÁMETRO EN TRONCO, INCLUYE: HERRAMIENTA, EXCAVACIÓN, CAPA  DE TIERRA VEGETAL, AGUA PARA RIEGO, MANO DE OBRA, RIEGO Y CUIDADOS POR 30 DÍAS.</t>
  </si>
  <si>
    <t>SUMINISTRO Y PLANTACIÓN DE ÁRBOL TABACHÍN ROJO (DELONIX REGIA) DE MÍNIMO 2.00 M DE ALTURA Y 2" DE DIÁMETRO EN TRONCO, INCLUYE: HERRAMIENTA, EXCAVACIÓN, CAPA  DE TIERRA VEGETAL, AGUA PARA RIEGO, MANO DE OBRA, RIEGO Y CUIDADOS POR 30 DÍAS.</t>
  </si>
  <si>
    <t>SUMINISTRO Y PLANTACIÓN DE ÁRBOL MAGNOLIA ZAPOPANA (MAGNOLIA PUGANA) DE MÍNIMO 2.00 M DE ALTURA Y 2" DE DIÁMETRO EN TRONCO, INCLUYE: HERRAMIENTA, EXCAVACIÓN, CAPA  DE TIERRA VEGETAL, AGUA PARA RIEGO, MANO DE OBRA, RIEGO Y CUIDADOS POR 30 DÍAS.</t>
  </si>
  <si>
    <t>ANDADORES</t>
  </si>
  <si>
    <t>MURO DE CONTENCIÓN</t>
  </si>
  <si>
    <t>MURO DE BLOCK DE JALCRETO DE 11X14X28 CM A TEZÓN, ASENTADO CON MORTERO CEMENTO-ARENA 1:3, ACABADO COMÚN, INCLUYE: TRAZO, NIVELACIÓN, PLOMEO, MATERIALES, DESPERDICIOS, MANO DE OBRA, HERRAMIENTA, ANDAMIOS, EQUIPO Y ACARREOS.</t>
  </si>
  <si>
    <t>FORJADO DE ESCALONES</t>
  </si>
  <si>
    <t>PISO DE CONCRETO PREMEZCLADO F'C= 200 KG/CM2 CON AGREGADO INTEGRAL DE GRANO DE MÁRMOL H3 DEL #3 (5 KG POR 1 M2), DE 10 CM DE ESPESOR, ACABADO LAVADO, INCLUYE: HERRAMIENTA, ACARREOS, PREPARACIÓN DE LA SUPERFICIE, NIVELACIÓN, CIMBRADO, DESCIMBRADO,  COLADO, VIBRADO, SUMINISTRO DE MATERIALES, EQUIPO Y MANO DE OBRA.</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</si>
  <si>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</si>
  <si>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RAMPAS DE ACCESO UNIVERSAL</t>
  </si>
  <si>
    <t>MUROS DE CONTENCIÓN</t>
  </si>
  <si>
    <t>APLANADO DE 1 CM DE ESPESOR  EN MURO CON MORTERO CEMENTO-ARENA 1:3, ACABADO APALILLADO FINO, INCLUYE: MATERIALES, ACARREOS, DESPERDICIOS, MANO DE OBRA, PLOMEADO, NIVELADO, REGLEADO, RECORTES, MANO DE OBRA, EQUIPO Y HERRAMIENTA.</t>
  </si>
  <si>
    <t>BOQUILLA DE 28 A 32 CM DE ANCHO, CON MORTERO CEMENTO ARENA PROPORCIÓN 1:3, TERMINADO APALILLADO, INCLUYE: MATERIALES, ACARREOS, DESPERDICIOS, MANO DE OBRA, PLOMEADO, NIVELADO, REGLEADO, RECORTES, MANO DE OBRA, EQUIPO Y HERRAMIENTA.</t>
  </si>
  <si>
    <t>BANQUETA DE 10 CM DE ESPESOR DE CONCRETO PREMEZCLADO F'C= 200  KG/CM2., R.N., T.M.A. 19 MM, CON ACABADO ESCOBILLADO, INCLUYE: CIMBRA, DESCIMBRA, COLADO, CURADO, MATERIALES, ACARREOS, DESPERDICIOS,  MANO DE OBRA, PRUEBAS DE LABORATORIO, EQUIPO Y HERRAMIENTA.</t>
  </si>
  <si>
    <t>SUMINISTRO Y COLOCACIÓN DE CONCRETO PREMEZCLADO F'C=200 KG/CM2, R.N., T.M.A. 19 MM EN RAMPA PEATONAL DE 10 CM DE ESPESOR PROMEDIO EN BANQUETAS Y/O ANDADORES CON PENDIENTE MÁXIMA DEL 6%, ACABADO ESCOBILLADO , INCLUYE: CIMBRA, DESCIMBRA, COLADO, CURADO, MATERIALES, MANO DE OBRA, EQUIPO Y HERRAMIENTA.</t>
  </si>
  <si>
    <t>SUMINISTRO Y COLOCACIÓN DE HERRERÍA PARA BARANDAL, A BASE DE TUBULAR REDONDO, CÉD 30, SOLDADO A BASE DE PLACA DE ACERO DE 8" X 8" X 1/4" DE ESPESOR, FIJADA CON ANCLAS DE REDONDO LISO ROSCADO DE 1/2'' DE DIÁMETRO A CADA 20 CM, A CUALQUIER ALTURA, MODULADA Y ENSAMBLADA DE ACUERDO A PROYECTO, INCLUYE: HERRAMIENTA, TRABAJOS EN HERRERÍA, MATERIALES, CORTES, DESPERDICIOS, SOLDADURA, PRIMARIO ANTICORROSIVO, ACARREOS, ELEMENTOS DE FIJACIÓN, PERFORACIÓN, ELEVACIONES, AJUSTES EN SITIO, EQUIPO Y MANO DE OBRA.</t>
  </si>
  <si>
    <t>SUMINISTRO Y APLICACIÓN DE PINTURA DE ESMALTE 100 MATE COMEX O SIMILAR, CUALQUIER COLOR, EN ESTRUCTURAS METÁLICAS, INCLUYE: APLICACIÓN DE RECUBRIMIENTO A 4 MILÉSIMAS DE ESPESOR, MATERIALES, MANO DE OBRA, EQUIPO Y HERRAMIENTA.</t>
  </si>
  <si>
    <t>ALBAÑILERÍAS</t>
  </si>
  <si>
    <t>SUMINISTRO, HABILITADO, COLOCACIÓN DE PLACA METÁLICA 1/4" CORONADA CON REDONDO LISO #4 ANCLADA CON VARILLA DEL #3 @ 1 M AHOGADA EN LOSA. INCLUYE: HERRAMIENTA,  PRIMARIO ANTICORROSIVO, TRAZO, CORTES, BARRENOS, SOLDADURA, MATERIALES, EQUIPO Y MANO DE OBRA</t>
  </si>
  <si>
    <t>PREESCOLAR GUILLERMO CHÁVEZ VEGA</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</si>
  <si>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</si>
  <si>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DEMOLICIÓN POR MEDIOS MECÁNICOS DE CONCRETO SIMPLE EN BANQUETAS, INCLUYE: HERRAMIENTA, CORTE CON DISCO DE DIAMANTE PARA DELIMITAR ÁREA, ACARREO DEL MATERIAL A BANCO DE OBRA PARA SU POSTERIOR RETIRO, VOLUMEN MEDIDO EN SECCIÓN, ABUNDAMIENTO, EQUIPO Y MANO DE OBRA.</t>
  </si>
  <si>
    <t>DEMOLICIÓN DE MURO DE MAMPOSTERÍA POR MEDIOS MECÁNICOS, HASTA 3.00 M DE ALTURA, INCLUYE: HERRAMIENTA, ACOPIO DE LOS MATERIALES PARA SU POSTERIOR RETIRO, VOLUMEN MEDIDO EN SECCIONES, ABUNDAMIENTO, EQUIPO Y MANO DE OBRA.</t>
  </si>
  <si>
    <t>DESMONTAJE CON RECUPERACIÓN DE ESTRUCTURA METÁLICA A BASE DE PERFILES ESTRUCTURALES DE DISTINTAS MEDIDAS Y CALIBRES, A CUALQUIER ALTURA, INCLUYE: HERRAMIENTA, ACARREO Y APILE DE MATERIAL A BODEGA DONDE INDIQUE SUPERVISIÓN DENTRO Y FUERA DE LA OBRA, EQUIPO Y MANO DE OBRA.</t>
  </si>
  <si>
    <t xml:space="preserve">DESMONTAJE SIN RECUPERACIÓN DE CUBIERTA A BASE DE LÁMINA (GALVANIZADA, PVC, FIBROCEMENTO, CARTÓN PETROLIFICADO, POLICARBONATO Y/O MATERIALES SIMILARES) CON ESTRUCTURA DE PTR DE DISTINTAS MEDIDAS Y CALIBRES, A CUALQUIER ALTURA, INCLUYE: HERRAMIENTA, ACARREOS, APILE DE MATERIAL A BODEGA DONDE INDIQUE SUPERVISIÓN DENTRO Y FUERA DE LA OBRA, EQUIPO Y MANO DE OBRA. </t>
  </si>
  <si>
    <t>DESMONTAJE DE BARANDAL DE HERRERÍA EXISTENTE DE 0.50 A 1.50 M DE ALTURA SIN RECUPERACIÓN, INCLUYE: HERRAMIENTA, CORTES, DEMOLICIÓN DE ANCLAS, ACARREOS AL SITIO DE APILE, EQUIPO Y MANO DE OBRA.</t>
  </si>
  <si>
    <t>TALA, DERRIBO Y RETIRO DE ÁRBOL DE 3.00 A 6.00 M DE ALTURA, INCLUYE: HERRAMIENTA, PAGO DE PERMISOS ANTE PARQUES Y JARDINES, CORTE DE FOLLAJE EN SECCIONES, APILE DE RAMAS Y TRONCOS, EXTRACCIÓN DE TOCÓN, RETIRO DE MATERIALES DE DESECHO FUERA DE LA OBRA A TIRADERO INDICADO POR SUPERVISIÓN, EQUIPO Y MANO DE OBRA.</t>
  </si>
  <si>
    <t>SUMINISTRO Y APLICACIÓN DE ACRÍLICO SURFACER, NEUTRAL CONCENTRADO Y PIGMENTO, EMULSIÓN 100 % ACRÍLICA, CON DISEÑO DE CURVATURAS Y PICTOGRAMAS CONFORME INDICA PLANO DE PROYECTO, INCLUYE: HERRAMIENTA, DISEÑO DE FIGURAS, TRAZO A DETALLE, MATERIALES, LIMPIEZA, ARENA SÍLICA, EQUIPO Y MANO DE OBRA.</t>
  </si>
  <si>
    <t>SUMINISTRO Y APLICACIÓN DE LOGO CON PLANTILLA, CON LA LEYENDA DE "Ciudad de las niñas" Y/O "Ciudad de los niños" CON PINTURA BASE ACEITE DE SECADO RÁPIDO, MATE MARCA COMEX O SIMILAR, MEDIDAS PROMEDIO DE 1.33 M X 0.61 M CONFORME A DETALLE DE PROYECTO, INCLUYE: HERRAMIENTA, LIMPIEZA Y PREPARACIÓN DE LA SUPERFICIE, MATERIALES, EQUIPO Y MANO DE OBRA.</t>
  </si>
  <si>
    <t>SUMINISTRO Y APLICACIÓN DE LOGO CON PLANTILLA, CON LA LEYENDA DE "n_ñ" CON PINTURA BASE ACEITE DE SECADO RÁPIDO, MATE MARCA COMEX O SIMILAR, MEDIDAS PROMEDIO DE 1.34 M X 0.93 M CONFORME A DETALLE DE PROYECTO, INCLUYE: HERRAMIENTA, LIMPIEZA Y PREPARACIÓN DE LA SUPERFICIE, MATERIALES, EQUIPO Y MANO DE OBRA.</t>
  </si>
  <si>
    <t>SUMINISTRO Y COLOCACIÓN DE DADO DE CONCRETO PARA ANCLAJE DE ESTRUCTURA DE PORTERÍA, A BASE DE CONCRETO HECHO EN OBRA F’C= 200 KG/CM2, T.M.A. 19 MM., CON ARMADO DE 1 VARILLA DEL #4 @ESQUINA Y ESTRIBOS DEL #3 @20 CM, MEDIDAS DE 0.40 X 0.40 X 0.90 M, INCLUYE: HERRAMIENTA, CIMBRA, HABILITADO DE ACERO, ACARREOS, MATERIALES, EQUIPO Y MANO DE OBRA.</t>
  </si>
  <si>
    <t>SUMINISTRO E INSTALACIÓN DE ESTRUCTURA TIPO PORTERÍA INFANTIL CON EXTENSIONES PARA SOPORTAR TABLERO DE BASQUETBOL, FABRICADA A BASE DE TUBO METÁLICO DE 2" CÉDULA 40, MEDIDAS DE 2.57 M DE ALTO POR 1.98 M DE ANCHO X 1.32 M DE FONDO, EL TABLERO SERÁ FABRICADO  A BASE DE BASTIDOR DE METAL Y CARAS DE ACRÍLICO CON MEDIDAS DE 0.95 X 0.90 M, EL ARO PROFESIONAL CON UNA ALTURA DE 1.81 M A PARTIR DEL PISO TERMINADO, ABATIBLE CON RED DE USO RUDO, MEDIDAS DE ACUERDO A DETALLES DE PROYECTO, INCLUYE: MATERIALES, TRABAJOS EN TALLER, TUBERÍA CON PRIMARIO ANTICORROSIVO Y TERMINADO ESMALTE 100 MATE, TRASLADOS Y ACARREOS A OBRA, CONSIDERANDO LOS DETALLES DEL PLANO PARA SU FORJADO Y ANCLAJE, MANO DE OBRA, EQUIPO Y HERRAMIENTA.</t>
  </si>
  <si>
    <t>A7</t>
  </si>
  <si>
    <t>A7.1</t>
  </si>
  <si>
    <t>TRAZO Y NIVELACIÓN CON EQUIPO TOPOGRÁFICO DEL TERRENO ESTABLECIENDO EJES Y REFERENCIAS Y BANCOS DE NIVEL, INCLUYE: CRUCETAS, ESTACAS, HILOS, MARCAS Y TRAZOS CON CALHIDRA, MANO DE OBRA, EQUIPO Y HERRAMIENTA.</t>
  </si>
  <si>
    <r>
      <t>RELLENO EN CEPAS O MESETAS CON MATERIAL DE BANCO (TEPETATE), COMPACTADO CON EQUIPO DE IMPACTO AL</t>
    </r>
    <r>
      <rPr>
        <b/>
        <sz val="8"/>
        <rFont val="Isidora Bold"/>
      </rPr>
      <t xml:space="preserve"> 95%</t>
    </r>
    <r>
      <rPr>
        <sz val="8"/>
        <rFont val="Isidora Bold"/>
      </rPr>
      <t xml:space="preserve"> ± 2 DE SU P.V.S.M., PRUEBA AASHTO ESTÁNDAR, CBR DEL 5% MÍNIMO, EN CAPAS NO MAYORES DE 20 CM, INCLUYE: INCORPORACIÓN DE AGUA NECESARIA, MANO DE OBRA, EQUIPO Y HERRAMIENTA, MEDIDO EN TERRENO NATURAL POR SECCIÓN SEGÚN PROYECTOS.</t>
    </r>
  </si>
  <si>
    <t>CARGA MECÁNICA Y ACARREO EN CAMIÓN 1 ER. KILÓMETRO, DE MATERIAL PRODUCTO DE EXCAVACIÓN, DEMOLICIÓN Y/O ESCOMBROS, INCLUYE: REGALÍAS AL BANCO DE TIRO, MANO DE OBRA, EQUIPO Y HERRAMIENTA.</t>
  </si>
  <si>
    <t>A7.2</t>
  </si>
  <si>
    <t>CIMBRA EN ZAPATAS Y DADOS DE CIMENTACIÓN, ACABADO COMÚN, INCLUYE: SUMINISTRO DE MATERIALES, ACARREOS, CORTES, HABILITADO, CIMBRADO, DESCIMBRADO, MANO DE OBRA, LIMPIEZA, EQUIPO Y HERRAMIENTA.</t>
  </si>
  <si>
    <t>SUMINISTRO, HABILITADO Y MONTAJE DE ANCLA DE ACERO A-36  A BASE DE REDONDO LISO DE 3/4'' DE DIÁMETRO CON UN DESARROLLO DE 1.05 M CON ROSCA EN AMBOS EXTREMOS, 15 CM EN LA PARTE SUPERIOR Y 10 CM EN LA PARTE INFERIOR, INCLUYE: HERRAMIENTA, ACARREOS, TUERCAS HEXAGONALES DE 3/4" ESTRUCTURALES PESADA GRADO 5 CON RONDANA PLANA, CORTES, NIVELADO, MATERIALES, EQUIPO Y MANO DE OBRA.</t>
  </si>
  <si>
    <t>SUMINISTRO, HABILITADO Y MONTAJE DE PLACA DE ACERO A-36 DE 35 X 35 CM Y 3/4" DE ESPESOR, INCLUYE: TRAZO, MATERIALES, 8 PERFORACIONES PARA ANCLAS DE 3/4", CORTES, SOLDADURA, FIJACIÓN, MANO DE OBRA, EQUIPO Y HERRAMIENTA.</t>
  </si>
  <si>
    <t>A7.3</t>
  </si>
  <si>
    <t>A7.4</t>
  </si>
  <si>
    <t>SUMINISTRO Y COLOCACIÓN DE RECUBRIMIENTO PARA COLUMNAS METÁLICAS CON ESPUMA DE POLIURETANO EN FUNDA LISA PARA POSTE DE 6" DE DIÁMETRO Y 56" DE LARGO, MOD INP-9231Y, COLOR DE ACUERDO A PROYECTO, INCLUYE: HERRAMIENTA, ACARREOS, FIJACIÓN, EQUIPO Y MANO DE OBRA.</t>
  </si>
  <si>
    <t>B7</t>
  </si>
  <si>
    <t>ASTA BANDERA</t>
  </si>
  <si>
    <t>ALBAÑILERÍA</t>
  </si>
  <si>
    <t>MURO DE TABIQUE COMÚN DE 11X14X28 CM A SOGA, ASENTADO CON MORTERO CEMENTO-ARENA 1:3, ACABADO COMÚN, INCLUYE: TRAZO, NIVELACIÓN, PLOMEO, MATERIALES, DESPERDICIOS, MANO DE OBRA, HERRAMIENTA, ANDAMIOS, EQUIPO Y ACARREOS.</t>
  </si>
  <si>
    <t>APLANADO DE 2 CM DE ESPESOR  EN MURO CON MORTERO CEMENTO-ARENA 1:3, ACABADO APALILLADO FINO, INCLUYE: MATERIALES, ACARREOS, DESPERDICIOS, MANO DE OBRA, PLOMEADO, NIVELADO, REGLEADO, RECORTES, MANO DE OBRA, EQUIPO Y HERRAMIENTA.</t>
  </si>
  <si>
    <t>SUMINISTRO, MONTAJE Y COLOCACIÓN DE ASTA BANDERA, CONSISTE EN UN PERFIL OC DE 3" X 1.50 M, ADOSADO A UN PERFIL OC DE 2 1/2" X 1.50 M Y OTRO MÁS ADOSADO EN LA PUNTA DE 2" X 1.50 M DE LARGO, TODO EN CÉDULA 40, INCLUYE: HERRAMIENTA, 2 ABRAZADERAS DE "U" A BASE DE LÁMINA CAL. 3/16" CON 8,125 MM DE DESARROLLO TOTAL Y 100 MM DE ANCHO, ANCLAS DE LÁMINA CON CORTE DE 50 MM, ABIERTO A 45°, FIJACIÓN DE ANCLAS A CASTILLO, SOLDADURAS, CORTES, DESPERDICIOS, NIVELACIÓN, FONDO PRIMARIO ALQUIDALICO ANTICORROSIVO, MATERIALES, EQUIPO Y MANO DE OBRA.</t>
  </si>
  <si>
    <t>ÁREA DE JUEGOS INFANTILES</t>
  </si>
  <si>
    <t>PISO AMORTIGUANTE</t>
  </si>
  <si>
    <t>FIRME DE 8 CM DE ESPESOR DE CONCRETO PREMEZCLADO F´C= 150 KG/CM2, ACABADO COMÚN, INCLUYE: CIMBRA, DESCIMBRA, COLADO, CURADO, SUMINISTRO DE MATERIALES, DESPERDICIOS Y  MANO DE OBRA, EQUIPO Y HERRAMIENTA.</t>
  </si>
  <si>
    <t>SUMINISTRO Y COLOCACIÓN DE PISO AMORTIGUANTE VACIADO EN SITIO RESISTENTE A LA ABRASIÓN, IMPERMEABLE,  RESISTENTE AL INTEMPERISMO,  ANTIDERRAPANTE SIN JUNTAS CONSTRUCTIVAS, COLOR DE ACUERDO A PROYECTO DE 3 CM DE ESPESOR, BICAPA CON CUBIERTA SUPERFICIAL DE EDPM AL 50%, INCLUYE: HERRAMIENTA,  PEGAMENTO PARA LIGA DE CAPAS, MATERIALES DE FIJACIÓN,  DESPERDICIOS, FLETES, ACARREOS, EQUIPO Y MANO DE OBRA.</t>
  </si>
  <si>
    <t>GUARNICIÓN TIPO "I" EN SECCIÓN 15 X 30 CM DE ALTURA A BASE DE CONCRETO PREMEZCLADO F'C= 200 KG/CM2., T.M.A. 19 MM., R.N., COLOR INTEGRAL NEGRO AL 4%, ACABADO COMÚN EN COSTADOS Y PULIDO EN CORONA, INCLUYE: HERRAMIENTA, CIMBRA, DESCIMBRA, COLADO, CURADO, MATERIALES, EQUIPO Y MANO DE OBRA.</t>
  </si>
  <si>
    <t>SUMINISTRO Y COLOCACIÓN  DE ISLA DE JUEGOS CON FORMA DE BARCO, MODELO INP-TT06 O SIMILAR EN CALIDAD, MEDIDAS: 5.50 X 2.90 X 3.10 M, INCLUYE: HERRAMIENTA, MATERIALES, ACARREOS, FIJACIÓN, EQUIPO Y MANO DE OBRA.</t>
  </si>
  <si>
    <t>B</t>
  </si>
  <si>
    <t>B1</t>
  </si>
  <si>
    <t>B2</t>
  </si>
  <si>
    <t>B3</t>
  </si>
  <si>
    <t>B3.1</t>
  </si>
  <si>
    <t>B3.2</t>
  </si>
  <si>
    <t>B3.3</t>
  </si>
  <si>
    <t>B3.4</t>
  </si>
  <si>
    <t>B4</t>
  </si>
  <si>
    <t>B4.1</t>
  </si>
  <si>
    <t>B4.2</t>
  </si>
  <si>
    <t>B4.3</t>
  </si>
  <si>
    <t>B5</t>
  </si>
  <si>
    <t>B5.1</t>
  </si>
  <si>
    <t>B5.2</t>
  </si>
  <si>
    <t>B5.3</t>
  </si>
  <si>
    <t>B5.4</t>
  </si>
  <si>
    <t>B6</t>
  </si>
  <si>
    <t>B6.1</t>
  </si>
  <si>
    <t>B6.2</t>
  </si>
  <si>
    <t>B6.3</t>
  </si>
  <si>
    <t>B8</t>
  </si>
  <si>
    <t>A8.1</t>
  </si>
  <si>
    <t>A8.2</t>
  </si>
  <si>
    <t>A8.3</t>
  </si>
  <si>
    <t>A8.4</t>
  </si>
  <si>
    <t>A9</t>
  </si>
  <si>
    <t>A9.1</t>
  </si>
  <si>
    <t>A9.2</t>
  </si>
  <si>
    <t>A9.3</t>
  </si>
  <si>
    <t>DESMONTAJE Y RETIRO DE PORTÓN DE INGRESO, A BASE DE HERRERÍA ABIERTA Y / O CERRADA DE LÁMINA ACANALADA, CON RECUPERACIÓN, INCLUYE: HERRAMIENTA, DEMOLICIÓN DE CONCRETO DONDE SE ENCUENTRAN AHOGADAS LAS ANCLAS, ACARREOS DENTRO Y FUERA DE LA OBRA A LUGAR AUTORIZADO POR SUPERVISOR, EQUIPO Y MANO DE OBRA.</t>
  </si>
  <si>
    <r>
      <t>DESMANTELAMIEN</t>
    </r>
    <r>
      <rPr>
        <sz val="8"/>
        <color theme="1"/>
        <rFont val="Isidora Bold"/>
      </rPr>
      <t>TO CON</t>
    </r>
    <r>
      <rPr>
        <sz val="8"/>
        <rFont val="Isidora Bold"/>
      </rPr>
      <t xml:space="preserve"> RECUPERACIÓN DE CONCERTINA EXISTENTE, HILOS DE ALAMBRE, ACARREOS A LUGAR INDICADO POR SUPERVISIÓN DENTRO Y FUERA DE LA OBRA, INCLUYE: HERRAMIENTA, DEMOLICIÓN EN LA BASE DE LOS POSTES DONDE SE ENCUENTRA AHOGADO EN UNA DALA DE CONCRETO, EQUIPO Y MANO DE OBRA.</t>
    </r>
  </si>
  <si>
    <t>PLACA CONMEMORATIVA EN INGRESO</t>
  </si>
  <si>
    <t>HUELLA DE 30 CM DE ANCHO Y 10 CM DE ESPESOR A BASE DE CONCRETO F'C= 250 KG/CM2., R.N., T. AGREGADO GRAVILLA, ACABADO ESCOBILLADO, INCLUYE: CIMBRA PERIMETRAL, COLADO, CURADO, MATERIAL, DESPERDICIOS, MANO DE OBRA, HERRAMIENTA, EQUIPO Y ACARREOS.</t>
  </si>
  <si>
    <t>SUMINISTRO, HABILITADO Y MONTAJE DE PLACA DE ACERO A-36 DE 45 X 45 CM Y 1" DE ESPESOR, INCLUYE: TRAZO, MATERIALES, CORTES, 8 PERFORACIONES PARA ANCLAS DE 1", SOLDADURA, FIJACIÓN, MANO DE OBRA, EQUIPO Y HERRAMIENTA.</t>
  </si>
  <si>
    <t>DENTELLÓN EN SECCIÓN 15X20 CM DE ALTURA A BASE DE CONCRETO HECHO EN OBRA F'C= 200 KG/CM2, T.M.A. 19 MM, R.N., ACABADO COMÚN, INCLUYE: CIMBRA, DESCIMBRA, COLADO, MATERIALES, CURADO, DESPERDICIOS, MANO DE OBRA, PRUEBAS DE LABORATORIO, EQUIPO Y HERRAMIENTA.</t>
  </si>
  <si>
    <t>SUMINISTRO Y PLANTACIÓN DE PLANTA DEDO-MORO DE 12 CM DE LARGO PROMEDIO, INCLUYE:  EXCAVACIÓN, CAPA  DE TIERRA VEGETAL, AGUA PARA RIEGO, HERRAMIENTA, MANO DE OBRA, RIEGO Y CUIDADOS POR 30 DÍAS.</t>
  </si>
  <si>
    <t>GUARNICIÓN TIPO "I" EN SECCIÓN 15 X 50 CM DE ALTURA A BASE DE CONCRETO PREMEZCLADO F'C= 200 KG/CM2., T.M.A. 19 MM., R.N., ACABADO COMÚN EN COSTADOS Y SEMI-PULIDO EN CORONA, INCLUYE: HERRAMIENTA, CIMBRA, DESCIMBRA, COLADO, CURADO, MATERIALES, EQUIPO Y MANO DE OBRA.</t>
  </si>
  <si>
    <t>DEMOLICIÓN DE REPISÓN DE CONCRETO EXISTENTE POR MEDIOS MECÁNICOS, CON MEDIDAS PROMEDIO DE 0.50 M DE ANCHO POR 10 CM DE ESPESOR, INCLUYE: HERRAMIENTA, ACARREO DEL MATERIAL A BANCO DE OBRA PARA SU POSTERIOR RETIRO, EQUIPO Y MANO DE OBRA.</t>
  </si>
  <si>
    <t>DESMONTAJE DE BANCA DE HERRERÍA, MEDIDAS PROMEDIO DE 1.50 X 0.60 X 0.35, CON RECUPERACIÓN, MEDIDAS PROMEDIO INCLUYE: HERRAMIENTA, RETIRO, ACARREOS, MATERIALES, EQUIPO Y MANO DE OBRA.</t>
  </si>
  <si>
    <t xml:space="preserve">SUMINISTRO, HABILITADO Y MONTAJE DE SISTEMA DE IZAJE, A BASE DE 2 POLEAS (INFERIOR Y SUPERIOR), LA POLEA INFERIOR Y SUPERIOR ESTÁN ELABORADAS CON 2 SOLERAS SOLDADAS A TUBO, DE 2" DE ANCHO POR  1/4" DE ESPESOR Y 0.133 M DE DESARROLLO, CON 1 PERNO DE ACERO INOXIDABLE DE 0.79 CM DE DIÁMETRO Y 5/16" DE LARGO, UNA POLEA CENTRE BORE DE 3.81 CM DE DIÁMETRO PARA CABLE DE 3/16" MOLDEADA EN ACETILO MODELO GRAINGER O SIMILAR, INCLUYE: HERRAMIENTA, 14.20 A 14.50 M DE CABLE TRENZADO FLEXIBLE DE ACERO GALVANIZADO DE 3/16" CON 2 ARGOLLAS DE ACERO GALVANIZADO DE 1 1/2" SUJETA A CABLE TRENZADO CON PERNO TIPO PERRO GALVANIZADO DE 1/4", ELEVACIONES, MATERIALES, FIJACIÓN, SOLDADURAS, ACARREOS, EQUIPO Y MANO DE OBRA. </t>
  </si>
  <si>
    <t>B9</t>
  </si>
  <si>
    <t>SUMINISTRO Y PLANTACIÓN DE PLANTA IPOMEA MORADA DE 30 A 50 CM DE LARGO, INCLUYE:  EXCAVACIÓN, CAPA  DE TIERRA VEGETAL, AGUA PARA RIEGO, HERRAMIENTA, MANO DE OBRA, RIEGO Y CUIDADOS POR 30 DÍAS.</t>
  </si>
  <si>
    <t>SUMINISTRO Y PLANTACIÓN DE ÁRBOL PRIMAVERA  DE MÍNIMO 2.00 M DE ALTURA Y 2" DE DIÁMETRO EN TRONCO, INCLUYE: HERRAMIENTA, EXCAVACIÓN, CAPA  DE TIERRA VEGETAL, AGUA PARA RIEGO, MANO DE OBRA, RIEGO Y CUIDADOS POR 30 DÍAS.</t>
  </si>
  <si>
    <t>SUMINISTRO Y PLANTACIÓN DE ÁRBOL FRESNO COMÚN DE MÍNIMO 2.00 M DE ALTURA Y 2" DE DIÁMETRO EN TRONCO, INCLUYE: HERRAMIENTA, EXCAVACIÓN, CAPA  DE TIERRA VEGETAL, AGUA PARA RIEGO, MANO DE OBRA, RIEGO Y CUIDADOS POR 30 DÍAS.</t>
  </si>
  <si>
    <t>Estructuras con lonaria, rehabilitación de cancha de usos múltiples, patio cívico, accesibilidad universal, banquetas, cruces peatonales y obras complementarias en el Preescolar Guillermo Chávez Vega, T/M clave 14EJN0970V, T/V clave 14EJN1024Z, calle Galeana, colonia Balcones del Sol, y Primaria Emiliano Zapata (T/M), clave 14DPR1362Q, Primaria Josefa Ortiz de Domínguez (T/V), clave 14DPR0837F, calle Volcán Jorullo, colonia Colli Urbano, Municipio de Zapopan, Jalisco.</t>
  </si>
  <si>
    <t>PE-1</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</si>
  <si>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</si>
  <si>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</si>
  <si>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</si>
  <si>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</si>
  <si>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</si>
  <si>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</si>
  <si>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</si>
  <si>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</si>
  <si>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</si>
  <si>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</si>
  <si>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</si>
  <si>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</si>
  <si>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</si>
  <si>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</si>
  <si>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</si>
  <si>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</si>
  <si>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</si>
  <si>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</si>
  <si>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</si>
  <si>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</si>
  <si>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</si>
  <si>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</si>
  <si>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</si>
  <si>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</si>
  <si>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</si>
  <si>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</si>
  <si>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</si>
  <si>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</si>
  <si>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</si>
  <si>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</si>
  <si>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</si>
  <si>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</si>
  <si>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</si>
  <si>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</si>
  <si>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</si>
  <si>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</si>
  <si>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</si>
  <si>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</si>
  <si>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</si>
  <si>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</si>
  <si>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</si>
  <si>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</si>
  <si>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</si>
  <si>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</si>
  <si>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</si>
  <si>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</si>
  <si>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</si>
  <si>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</si>
  <si>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</si>
  <si>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</si>
  <si>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</si>
  <si>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</si>
  <si>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</si>
  <si>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</si>
  <si>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</si>
  <si>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</si>
  <si>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</si>
  <si>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</si>
  <si>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</si>
  <si>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</si>
  <si>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</si>
  <si>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</si>
  <si>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</si>
  <si>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</si>
  <si>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</si>
  <si>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</si>
  <si>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</si>
  <si>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</si>
  <si>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</si>
  <si>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</si>
  <si>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</si>
  <si>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</si>
  <si>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</si>
  <si>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</si>
  <si>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</si>
  <si>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</si>
  <si>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</si>
  <si>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</si>
  <si>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</si>
  <si>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</si>
  <si>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</si>
  <si>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</si>
  <si>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</si>
  <si>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</si>
  <si>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</si>
  <si>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</si>
  <si>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</si>
  <si>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</si>
  <si>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</si>
  <si>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</si>
  <si>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</si>
  <si>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</si>
  <si>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</si>
  <si>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</si>
  <si>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</si>
  <si>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</si>
  <si>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</si>
  <si>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</si>
  <si>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</si>
  <si>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</si>
  <si>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</si>
  <si>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</si>
  <si>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</si>
  <si>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</si>
  <si>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</si>
  <si>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</si>
  <si>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</si>
  <si>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</si>
  <si>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</si>
  <si>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</si>
  <si>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</si>
  <si>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</si>
  <si>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</si>
  <si>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</si>
  <si>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</si>
  <si>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</si>
  <si>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</si>
  <si>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</si>
  <si>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</si>
  <si>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</si>
  <si>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</si>
  <si>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</si>
  <si>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</si>
  <si>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</si>
  <si>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</si>
  <si>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</si>
  <si>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</si>
  <si>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</si>
  <si>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</si>
  <si>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</si>
  <si>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</si>
  <si>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</si>
  <si>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</si>
  <si>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</si>
  <si>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</si>
  <si>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</si>
  <si>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</si>
  <si>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</si>
  <si>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</si>
  <si>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</si>
  <si>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</si>
  <si>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</si>
  <si>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</si>
  <si>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</si>
  <si>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</si>
  <si>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</si>
  <si>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</si>
  <si>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</si>
  <si>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</si>
  <si>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</si>
  <si>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</si>
  <si>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</si>
  <si>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</si>
  <si>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</si>
  <si>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</si>
  <si>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</si>
  <si>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</si>
  <si>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</si>
  <si>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</si>
  <si>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</si>
  <si>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</si>
  <si>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</si>
  <si>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</si>
  <si>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</si>
  <si>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</si>
  <si>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</si>
  <si>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</si>
  <si>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</si>
  <si>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</si>
  <si>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</si>
  <si>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</si>
  <si>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</si>
  <si>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</si>
  <si>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</si>
  <si>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</si>
  <si>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</si>
  <si>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</si>
  <si>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</si>
  <si>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</si>
  <si>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</si>
  <si>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</si>
  <si>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</si>
  <si>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</si>
  <si>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</si>
  <si>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</si>
  <si>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</si>
  <si>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</si>
  <si>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</si>
  <si>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</si>
  <si>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</si>
  <si>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</si>
  <si>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</si>
  <si>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</si>
  <si>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</si>
  <si>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</si>
  <si>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</si>
  <si>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</si>
  <si>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</si>
  <si>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</si>
  <si>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</si>
  <si>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</si>
  <si>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</si>
  <si>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</si>
  <si>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</si>
  <si>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</si>
  <si>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</si>
  <si>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</si>
  <si>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</si>
  <si>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</si>
  <si>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</si>
  <si>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</si>
  <si>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</si>
  <si>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</si>
  <si>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</si>
  <si>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</si>
  <si>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</si>
  <si>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</si>
  <si>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</si>
  <si>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</si>
  <si>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</si>
  <si>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</si>
  <si>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</si>
  <si>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</si>
  <si>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</si>
  <si>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</si>
  <si>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</si>
  <si>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</si>
  <si>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</si>
  <si>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</si>
  <si>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</si>
  <si>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</si>
  <si>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</si>
  <si>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</si>
  <si>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</si>
  <si>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</si>
  <si>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</si>
  <si>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</si>
  <si>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</si>
  <si>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</si>
  <si>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</si>
  <si>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</si>
  <si>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DOPI-242</t>
  </si>
  <si>
    <t>DOPI-243</t>
  </si>
  <si>
    <t>DOPI-244</t>
  </si>
  <si>
    <t>DOPI-245</t>
  </si>
  <si>
    <t>DOPI-246</t>
  </si>
  <si>
    <t>DOPI-247</t>
  </si>
  <si>
    <t>DOPI-248</t>
  </si>
  <si>
    <t>DOPI-249</t>
  </si>
  <si>
    <t>DOPI-250</t>
  </si>
  <si>
    <t>DOPI-251</t>
  </si>
  <si>
    <t>DOPI-252</t>
  </si>
  <si>
    <t>DOPI-253</t>
  </si>
  <si>
    <t>DOPI-254</t>
  </si>
  <si>
    <t>DOPI-255</t>
  </si>
  <si>
    <t>DOPI-256</t>
  </si>
  <si>
    <t>DOPI-257</t>
  </si>
  <si>
    <t>DOPI-258</t>
  </si>
  <si>
    <t>DOPI-259</t>
  </si>
  <si>
    <t>DOPI-260</t>
  </si>
  <si>
    <t>DOPI-261</t>
  </si>
  <si>
    <t>DOPI-262</t>
  </si>
  <si>
    <t>DOPI-263</t>
  </si>
  <si>
    <t>DOPI-264</t>
  </si>
  <si>
    <t>DOPI-265</t>
  </si>
  <si>
    <t>DOPI-266</t>
  </si>
  <si>
    <t>DOPI-267</t>
  </si>
  <si>
    <t>DOPI-268</t>
  </si>
  <si>
    <t>DOPI-269</t>
  </si>
  <si>
    <t>DOPI-270</t>
  </si>
  <si>
    <t>DOPI-271</t>
  </si>
  <si>
    <t>DOPI-272</t>
  </si>
  <si>
    <t>DOPI-273</t>
  </si>
  <si>
    <t>DOPI-274</t>
  </si>
  <si>
    <t>DOPI-275</t>
  </si>
  <si>
    <t>DOPI-276</t>
  </si>
  <si>
    <t>DOPI-277</t>
  </si>
  <si>
    <t>DOPI-278</t>
  </si>
  <si>
    <t>DOPI-MUN-RM-IE-LP-122-2023</t>
  </si>
  <si>
    <t>RAZÓN SOCIAL DEL LICITANTE</t>
  </si>
  <si>
    <t>RESUMEN DE PARTIDAS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</si>
</sst>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2">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8"/>
      <name val="Calibri"/>
      <family val="2"/>
      <scheme val="minor"/>
    </font>
    <font>
      <sz val="10"/>
      <color theme="8" tint="-0.249977111117893"/>
      <name val="Isidora Bold"/>
    </font>
    <font>
      <b/>
      <sz val="10"/>
      <color indexed="64"/>
      <name val="Isidora Bold"/>
    </font>
    <font>
      <b/>
      <sz val="10"/>
      <name val="Isidora Bold"/>
    </font>
    <font>
      <sz val="10"/>
      <color indexed="64"/>
      <name val="Isidora Bold"/>
    </font>
    <font>
      <sz val="8"/>
      <name val="Isidora Bold"/>
    </font>
    <font>
      <sz val="8"/>
      <color rgb="FF000000"/>
      <name val="Isidora Bold"/>
    </font>
    <font>
      <sz val="8"/>
      <color indexed="64"/>
      <name val="Isidora Bold"/>
    </font>
    <font>
      <b/>
      <sz val="10"/>
      <color rgb="FF0070C0"/>
      <name val="Isidora Bold"/>
    </font>
    <font>
      <sz val="8"/>
      <color theme="1"/>
      <name val="Isidora Bold"/>
    </font>
    <font>
      <sz val="11"/>
      <name val="Isidora Bold"/>
    </font>
    <font>
      <b/>
      <sz val="10"/>
      <color theme="0"/>
      <name val="Isidora Bold"/>
    </font>
    <font>
      <sz val="9"/>
      <name val="Isidora Bold"/>
    </font>
    <font>
      <b/>
      <sz val="9"/>
      <name val="Isidora Bold"/>
    </font>
    <font>
      <sz val="6"/>
      <name val="Isidora Bold"/>
    </font>
    <font>
      <sz val="20"/>
      <name val="Isidora Bold"/>
    </font>
    <font>
      <sz val="12"/>
      <name val="Isidora Bold"/>
    </font>
    <font>
      <b/>
      <sz val="8"/>
      <color indexed="64"/>
      <name val="Isidora Bold"/>
    </font>
    <font>
      <b/>
      <sz val="11"/>
      <name val="Isidora Bold"/>
    </font>
    <font>
      <b/>
      <sz val="12"/>
      <name val="Isidora Bold"/>
    </font>
    <font>
      <sz val="8"/>
      <color indexed="8"/>
      <name val="Isidora Bold"/>
    </font>
    <font>
      <sz val="10"/>
      <color theme="8" tint="-0.249977111117893"/>
      <name val="Arial"/>
      <family val="2"/>
    </font>
    <font>
      <b/>
      <sz val="8"/>
      <name val="Isidora Bold"/>
    </font>
    <font>
      <sz val="10"/>
      <name val="Isidora Bold"/>
    </font>
    <font>
      <b/>
      <sz val="18"/>
      <name val="Isidora Bold"/>
    </font>
    <font>
      <b/>
      <sz val="22"/>
      <name val="Isidora Bold"/>
    </font>
    <font>
      <b/>
      <sz val="9"/>
      <color rgb="FF0070C0"/>
      <name val="Isidora Bold"/>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0" fontId="2" fillId="0" borderId="0"/>
  </cellStyleXfs>
  <cellXfs count="126">
    <xf numFmtId="0" fontId="0" fillId="0" borderId="0" xfId="0"/>
    <xf numFmtId="0" fontId="6" fillId="0" borderId="0" xfId="3" applyFont="1" applyAlignment="1">
      <alignment wrapText="1"/>
    </xf>
    <xf numFmtId="49" fontId="7" fillId="3" borderId="0" xfId="3" applyNumberFormat="1" applyFont="1" applyFill="1" applyAlignment="1">
      <alignment horizontal="center" vertical="center" wrapText="1"/>
    </xf>
    <xf numFmtId="0" fontId="7" fillId="3" borderId="0" xfId="3" applyFont="1" applyFill="1" applyAlignment="1">
      <alignment vertical="top" wrapText="1"/>
    </xf>
    <xf numFmtId="164" fontId="7" fillId="3" borderId="0" xfId="3" applyNumberFormat="1" applyFont="1" applyFill="1" applyAlignment="1">
      <alignment horizontal="right" vertical="top" wrapText="1"/>
    </xf>
    <xf numFmtId="44" fontId="8" fillId="3" borderId="0" xfId="1" applyFont="1" applyFill="1" applyBorder="1" applyAlignment="1">
      <alignment horizontal="center" vertical="top" wrapText="1"/>
    </xf>
    <xf numFmtId="0" fontId="9" fillId="0" borderId="0" xfId="3" applyFont="1"/>
    <xf numFmtId="49" fontId="10" fillId="0" borderId="0" xfId="0" applyNumberFormat="1" applyFont="1" applyAlignment="1">
      <alignment horizontal="center" vertical="top"/>
    </xf>
    <xf numFmtId="164" fontId="10" fillId="0" borderId="0" xfId="0" applyNumberFormat="1" applyFont="1" applyAlignment="1">
      <alignment horizontal="right" vertical="justify"/>
    </xf>
    <xf numFmtId="44" fontId="12" fillId="0" borderId="0" xfId="1" applyFont="1" applyFill="1" applyBorder="1" applyAlignment="1">
      <alignment horizontal="center" vertical="top" wrapText="1"/>
    </xf>
    <xf numFmtId="0" fontId="11" fillId="0" borderId="0" xfId="0" applyFont="1" applyAlignment="1">
      <alignment horizontal="center" vertical="top" wrapText="1"/>
    </xf>
    <xf numFmtId="2" fontId="7" fillId="3" borderId="0" xfId="3" applyNumberFormat="1" applyFont="1" applyFill="1" applyAlignment="1">
      <alignment horizontal="justify" vertical="top"/>
    </xf>
    <xf numFmtId="0" fontId="13" fillId="2" borderId="0" xfId="3" applyFont="1" applyFill="1" applyAlignment="1">
      <alignment horizontal="center" vertical="center" wrapText="1"/>
    </xf>
    <xf numFmtId="0" fontId="13" fillId="2" borderId="0" xfId="3" applyFont="1" applyFill="1" applyAlignment="1">
      <alignment horizontal="justify" vertical="top"/>
    </xf>
    <xf numFmtId="0" fontId="13" fillId="2" borderId="0" xfId="3" applyFont="1" applyFill="1" applyAlignment="1">
      <alignment horizontal="center" vertical="top" wrapText="1"/>
    </xf>
    <xf numFmtId="164" fontId="13" fillId="2" borderId="0" xfId="3" applyNumberFormat="1" applyFont="1" applyFill="1" applyAlignment="1">
      <alignment horizontal="right" vertical="top" wrapText="1"/>
    </xf>
    <xf numFmtId="44" fontId="13" fillId="2" borderId="0" xfId="1" applyFont="1" applyFill="1" applyBorder="1" applyAlignment="1">
      <alignment horizontal="center" vertical="top" wrapText="1"/>
    </xf>
    <xf numFmtId="164" fontId="13" fillId="2" borderId="0" xfId="3" applyNumberFormat="1" applyFont="1" applyFill="1" applyAlignment="1">
      <alignment horizontal="left" vertical="top" wrapText="1"/>
    </xf>
    <xf numFmtId="44" fontId="13" fillId="2" borderId="0" xfId="1" applyFont="1" applyFill="1" applyAlignment="1">
      <alignment horizontal="center" vertical="top" wrapText="1"/>
    </xf>
    <xf numFmtId="44" fontId="12" fillId="0" borderId="0" xfId="1" applyFont="1" applyAlignment="1">
      <alignment horizontal="center" vertical="top" wrapText="1"/>
    </xf>
    <xf numFmtId="2" fontId="11" fillId="0" borderId="0" xfId="0" applyNumberFormat="1" applyFont="1" applyAlignment="1">
      <alignment horizontal="center" vertical="top" wrapText="1"/>
    </xf>
    <xf numFmtId="4" fontId="11" fillId="0" borderId="0" xfId="0" applyNumberFormat="1" applyFont="1" applyAlignment="1">
      <alignment horizontal="center" vertical="top" wrapText="1"/>
    </xf>
    <xf numFmtId="2" fontId="7" fillId="3" borderId="0" xfId="3" applyNumberFormat="1" applyFont="1" applyFill="1" applyAlignment="1">
      <alignment vertical="top"/>
    </xf>
    <xf numFmtId="0" fontId="9" fillId="0" borderId="0" xfId="3" applyFont="1" applyAlignment="1">
      <alignment wrapText="1"/>
    </xf>
    <xf numFmtId="49" fontId="7" fillId="0" borderId="0" xfId="3" applyNumberFormat="1" applyFont="1" applyAlignment="1">
      <alignment horizontal="center" vertical="center" wrapText="1"/>
    </xf>
    <xf numFmtId="164" fontId="7" fillId="0" borderId="0" xfId="3" applyNumberFormat="1" applyFont="1" applyAlignment="1">
      <alignment horizontal="right" vertical="top" wrapText="1"/>
    </xf>
    <xf numFmtId="0" fontId="13" fillId="0" borderId="0" xfId="3" applyFont="1" applyAlignment="1">
      <alignment horizontal="center" vertical="center" wrapText="1"/>
    </xf>
    <xf numFmtId="0" fontId="13" fillId="0" borderId="0" xfId="3" applyFont="1" applyAlignment="1">
      <alignment horizontal="justify" vertical="top"/>
    </xf>
    <xf numFmtId="0" fontId="7" fillId="0" borderId="0" xfId="3" applyFont="1" applyAlignment="1">
      <alignment vertical="top" wrapText="1"/>
    </xf>
    <xf numFmtId="4" fontId="16" fillId="0" borderId="0" xfId="3" applyNumberFormat="1" applyFont="1" applyAlignment="1">
      <alignment horizontal="right" vertical="top" wrapText="1"/>
    </xf>
    <xf numFmtId="49" fontId="13" fillId="0" borderId="0" xfId="3" applyNumberFormat="1" applyFont="1" applyAlignment="1">
      <alignment horizontal="center" vertical="center" wrapText="1"/>
    </xf>
    <xf numFmtId="0" fontId="17" fillId="0" borderId="1" xfId="2" applyFont="1" applyBorder="1" applyAlignment="1">
      <alignment vertical="top" wrapText="1"/>
    </xf>
    <xf numFmtId="0" fontId="18" fillId="0" borderId="2" xfId="2" applyFont="1" applyBorder="1" applyAlignment="1">
      <alignment horizontal="justify" vertical="top" wrapText="1"/>
    </xf>
    <xf numFmtId="0" fontId="17" fillId="0" borderId="2" xfId="2" applyFont="1" applyBorder="1" applyAlignment="1">
      <alignment vertical="top" wrapText="1"/>
    </xf>
    <xf numFmtId="0" fontId="17" fillId="0" borderId="5" xfId="2" applyFont="1" applyBorder="1" applyAlignment="1">
      <alignment vertical="top" wrapText="1"/>
    </xf>
    <xf numFmtId="0" fontId="18" fillId="0" borderId="6" xfId="2" applyFont="1" applyBorder="1" applyAlignment="1">
      <alignment horizontal="justify" vertical="top" wrapText="1"/>
    </xf>
    <xf numFmtId="0" fontId="17" fillId="0" borderId="6" xfId="2" applyFont="1" applyBorder="1" applyAlignment="1">
      <alignment vertical="top" wrapText="1"/>
    </xf>
    <xf numFmtId="165" fontId="19" fillId="0" borderId="6" xfId="2" applyNumberFormat="1" applyFont="1" applyBorder="1" applyAlignment="1">
      <alignment vertical="top"/>
    </xf>
    <xf numFmtId="0" fontId="18" fillId="0" borderId="6" xfId="2" applyFont="1" applyBorder="1" applyAlignment="1">
      <alignment horizontal="center" vertical="top" wrapText="1"/>
    </xf>
    <xf numFmtId="0" fontId="20" fillId="0" borderId="6" xfId="2" applyFont="1" applyBorder="1" applyAlignment="1">
      <alignment horizontal="left"/>
    </xf>
    <xf numFmtId="0" fontId="17" fillId="0" borderId="9" xfId="2" applyFont="1" applyBorder="1" applyAlignment="1">
      <alignment horizontal="center" vertical="top"/>
    </xf>
    <xf numFmtId="2" fontId="17" fillId="0" borderId="9" xfId="2" applyNumberFormat="1" applyFont="1" applyBorder="1" applyAlignment="1">
      <alignment horizontal="right" vertical="top"/>
    </xf>
    <xf numFmtId="164" fontId="18" fillId="0" borderId="9" xfId="2" applyNumberFormat="1" applyFont="1" applyBorder="1" applyAlignment="1">
      <alignment horizontal="right" vertical="top"/>
    </xf>
    <xf numFmtId="14" fontId="17" fillId="0" borderId="9" xfId="2" applyNumberFormat="1" applyFont="1" applyBorder="1" applyAlignment="1">
      <alignment horizontal="justify" vertical="top" wrapText="1"/>
    </xf>
    <xf numFmtId="0" fontId="17" fillId="0" borderId="6" xfId="2" applyFont="1" applyBorder="1" applyAlignment="1">
      <alignment vertical="top"/>
    </xf>
    <xf numFmtId="0" fontId="18" fillId="0" borderId="2" xfId="5" applyFont="1" applyBorder="1" applyAlignment="1">
      <alignment horizontal="center" vertical="top" wrapText="1"/>
    </xf>
    <xf numFmtId="0" fontId="17" fillId="0" borderId="8" xfId="2" applyFont="1" applyBorder="1" applyAlignment="1">
      <alignment vertical="top" wrapText="1"/>
    </xf>
    <xf numFmtId="0" fontId="21" fillId="0" borderId="0" xfId="2" applyFont="1" applyAlignment="1">
      <alignment horizontal="center"/>
    </xf>
    <xf numFmtId="0" fontId="21" fillId="0" borderId="0" xfId="2" applyFont="1" applyAlignment="1">
      <alignment horizontal="justify" wrapText="1"/>
    </xf>
    <xf numFmtId="0" fontId="21" fillId="0" borderId="0" xfId="2" applyFont="1" applyAlignment="1">
      <alignment horizontal="centerContinuous"/>
    </xf>
    <xf numFmtId="4" fontId="21" fillId="0" borderId="0" xfId="2" applyNumberFormat="1" applyFont="1" applyAlignment="1">
      <alignment horizontal="center"/>
    </xf>
    <xf numFmtId="0" fontId="22" fillId="0" borderId="0" xfId="3" applyFont="1" applyAlignment="1">
      <alignment horizontal="right" vertical="top"/>
    </xf>
    <xf numFmtId="0" fontId="12" fillId="0" borderId="0" xfId="3" applyFont="1" applyAlignment="1">
      <alignment vertical="top" wrapText="1"/>
    </xf>
    <xf numFmtId="4" fontId="9" fillId="0" borderId="0" xfId="3" applyNumberFormat="1" applyFont="1"/>
    <xf numFmtId="49" fontId="18" fillId="2" borderId="0" xfId="2" applyNumberFormat="1" applyFont="1" applyFill="1" applyAlignment="1">
      <alignment horizontal="center" vertical="center" wrapText="1"/>
    </xf>
    <xf numFmtId="2" fontId="13" fillId="0" borderId="0" xfId="3" applyNumberFormat="1" applyFont="1" applyAlignment="1">
      <alignment horizontal="justify" vertical="top"/>
    </xf>
    <xf numFmtId="164" fontId="13" fillId="0" borderId="0" xfId="1" applyNumberFormat="1" applyFont="1" applyFill="1" applyBorder="1" applyAlignment="1">
      <alignment horizontal="justify" vertical="top"/>
    </xf>
    <xf numFmtId="2" fontId="7" fillId="0" borderId="0" xfId="3" applyNumberFormat="1" applyFont="1" applyAlignment="1">
      <alignment horizontal="justify" vertical="top"/>
    </xf>
    <xf numFmtId="0" fontId="12" fillId="0" borderId="0" xfId="3" applyFont="1"/>
    <xf numFmtId="2" fontId="25" fillId="0" borderId="0" xfId="0" applyNumberFormat="1" applyFont="1" applyAlignment="1">
      <alignment horizontal="center" vertical="top" wrapText="1"/>
    </xf>
    <xf numFmtId="0" fontId="3" fillId="0" borderId="0" xfId="3"/>
    <xf numFmtId="0" fontId="26" fillId="0" borderId="0" xfId="3" applyFont="1" applyAlignment="1">
      <alignment wrapText="1"/>
    </xf>
    <xf numFmtId="49" fontId="7" fillId="3" borderId="0" xfId="3" applyNumberFormat="1" applyFont="1" applyFill="1" applyAlignment="1">
      <alignment horizontal="left" vertical="center" wrapText="1"/>
    </xf>
    <xf numFmtId="44" fontId="8" fillId="3" borderId="0" xfId="1" applyFont="1" applyFill="1" applyAlignment="1">
      <alignment horizontal="center" vertical="top" wrapText="1"/>
    </xf>
    <xf numFmtId="0" fontId="10" fillId="0" borderId="0" xfId="0" applyFont="1" applyFill="1" applyAlignment="1">
      <alignment horizontal="justify" vertical="top" wrapText="1"/>
    </xf>
    <xf numFmtId="0" fontId="6" fillId="0" borderId="0" xfId="3" applyFont="1" applyFill="1" applyAlignment="1">
      <alignment wrapText="1"/>
    </xf>
    <xf numFmtId="0" fontId="10" fillId="0" borderId="0" xfId="0" applyFont="1" applyFill="1" applyAlignment="1">
      <alignment horizontal="center" vertical="top"/>
    </xf>
    <xf numFmtId="4" fontId="10" fillId="0" borderId="0" xfId="0" applyNumberFormat="1" applyFont="1" applyFill="1" applyAlignment="1">
      <alignment horizontal="right" vertical="top"/>
    </xf>
    <xf numFmtId="164" fontId="10" fillId="0" borderId="0" xfId="0" applyNumberFormat="1" applyFont="1" applyFill="1" applyAlignment="1">
      <alignment horizontal="right" vertical="justify"/>
    </xf>
    <xf numFmtId="0" fontId="11" fillId="0" borderId="0" xfId="0" applyNumberFormat="1" applyFont="1" applyFill="1" applyBorder="1" applyAlignment="1">
      <alignment horizontal="center" vertical="top" wrapText="1"/>
    </xf>
    <xf numFmtId="0" fontId="18" fillId="2" borderId="12" xfId="2" applyFont="1" applyFill="1" applyBorder="1" applyAlignment="1">
      <alignment horizontal="center" vertical="center"/>
    </xf>
    <xf numFmtId="0" fontId="18" fillId="2" borderId="13" xfId="2" applyFont="1" applyFill="1" applyBorder="1" applyAlignment="1">
      <alignment horizontal="center" vertical="center"/>
    </xf>
    <xf numFmtId="0" fontId="18" fillId="2" borderId="14" xfId="2" applyFont="1" applyFill="1" applyBorder="1" applyAlignment="1">
      <alignment horizontal="center" vertical="center"/>
    </xf>
    <xf numFmtId="0" fontId="24" fillId="2" borderId="0" xfId="5" applyFont="1" applyFill="1" applyAlignment="1">
      <alignment horizontal="center" vertical="center" wrapText="1"/>
    </xf>
    <xf numFmtId="0" fontId="8" fillId="0" borderId="1" xfId="2" applyFont="1" applyBorder="1" applyAlignment="1">
      <alignment horizontal="center" vertical="top" wrapText="1"/>
    </xf>
    <xf numFmtId="0" fontId="8" fillId="0" borderId="3" xfId="2" applyFont="1" applyBorder="1" applyAlignment="1">
      <alignment horizontal="center" vertical="top" wrapText="1"/>
    </xf>
    <xf numFmtId="0" fontId="8" fillId="0" borderId="4" xfId="2" applyFont="1" applyBorder="1" applyAlignment="1">
      <alignment horizontal="center" vertical="top" wrapText="1"/>
    </xf>
    <xf numFmtId="2" fontId="15" fillId="0" borderId="6" xfId="4" applyNumberFormat="1" applyFont="1" applyBorder="1" applyAlignment="1">
      <alignment horizontal="justify" vertical="top" wrapText="1"/>
    </xf>
    <xf numFmtId="2" fontId="15" fillId="0" borderId="11" xfId="4" applyNumberFormat="1" applyFont="1" applyBorder="1" applyAlignment="1">
      <alignment horizontal="justify" vertical="top" wrapText="1"/>
    </xf>
    <xf numFmtId="0" fontId="18" fillId="0" borderId="1" xfId="2" applyFont="1" applyBorder="1" applyAlignment="1">
      <alignment horizontal="center" vertical="top" wrapText="1"/>
    </xf>
    <xf numFmtId="0" fontId="18" fillId="0" borderId="3" xfId="2" applyFont="1" applyBorder="1" applyAlignment="1">
      <alignment horizontal="center" vertical="top" wrapText="1"/>
    </xf>
    <xf numFmtId="0" fontId="18" fillId="0" borderId="4" xfId="2" applyFont="1" applyBorder="1" applyAlignment="1">
      <alignment horizontal="center" vertical="top" wrapText="1"/>
    </xf>
    <xf numFmtId="0" fontId="17" fillId="0" borderId="6" xfId="2" applyFont="1" applyBorder="1" applyAlignment="1">
      <alignment horizontal="justify" vertical="top" wrapText="1"/>
    </xf>
    <xf numFmtId="0" fontId="17" fillId="0" borderId="11" xfId="2" applyFont="1" applyBorder="1" applyAlignment="1">
      <alignment horizontal="justify" vertical="top" wrapText="1"/>
    </xf>
    <xf numFmtId="0" fontId="17" fillId="0" borderId="5" xfId="2" applyFont="1" applyBorder="1" applyAlignment="1">
      <alignment horizontal="center" vertical="top" wrapText="1"/>
    </xf>
    <xf numFmtId="0" fontId="17" fillId="0" borderId="7" xfId="2" applyFont="1" applyBorder="1" applyAlignment="1">
      <alignment horizontal="center" vertical="top" wrapText="1"/>
    </xf>
    <xf numFmtId="0" fontId="17" fillId="0" borderId="8" xfId="2" applyFont="1" applyBorder="1" applyAlignment="1">
      <alignment horizontal="center" vertical="top" wrapText="1"/>
    </xf>
    <xf numFmtId="0" fontId="17" fillId="0" borderId="9" xfId="2" applyFont="1" applyBorder="1" applyAlignment="1">
      <alignment horizontal="center" vertical="top" wrapText="1"/>
    </xf>
    <xf numFmtId="0" fontId="17" fillId="0" borderId="10" xfId="2" applyFont="1" applyBorder="1" applyAlignment="1">
      <alignment horizontal="center" vertical="top" wrapText="1"/>
    </xf>
    <xf numFmtId="0" fontId="9" fillId="0" borderId="0" xfId="3" applyFont="1" applyAlignment="1">
      <alignment horizontal="center"/>
    </xf>
    <xf numFmtId="0" fontId="8" fillId="2" borderId="0" xfId="5" applyFont="1" applyFill="1" applyAlignment="1">
      <alignment horizontal="center" vertical="center" wrapText="1"/>
    </xf>
    <xf numFmtId="0" fontId="18" fillId="0" borderId="2" xfId="2" applyFont="1" applyBorder="1" applyAlignment="1">
      <alignment horizontal="justify" vertical="center" wrapText="1"/>
    </xf>
    <xf numFmtId="0" fontId="17" fillId="0" borderId="3" xfId="2" applyFont="1" applyFill="1" applyBorder="1" applyAlignment="1">
      <alignment horizontal="center" vertical="top"/>
    </xf>
    <xf numFmtId="2" fontId="17" fillId="0" borderId="3" xfId="2" applyNumberFormat="1" applyFont="1" applyFill="1" applyBorder="1" applyAlignment="1">
      <alignment horizontal="right" vertical="top"/>
    </xf>
    <xf numFmtId="164" fontId="18" fillId="0" borderId="3" xfId="2" applyNumberFormat="1" applyFont="1" applyFill="1" applyBorder="1" applyAlignment="1">
      <alignment horizontal="right" vertical="top"/>
    </xf>
    <xf numFmtId="14" fontId="17" fillId="0" borderId="3" xfId="2" applyNumberFormat="1" applyFont="1" applyFill="1" applyBorder="1" applyAlignment="1">
      <alignment horizontal="justify" vertical="top" wrapText="1"/>
    </xf>
    <xf numFmtId="0" fontId="17" fillId="0" borderId="0" xfId="2" applyFont="1" applyFill="1" applyAlignment="1">
      <alignment horizontal="center" vertical="top"/>
    </xf>
    <xf numFmtId="2" fontId="17" fillId="0" borderId="0" xfId="2" applyNumberFormat="1" applyFont="1" applyFill="1" applyAlignment="1">
      <alignment horizontal="right" vertical="top"/>
    </xf>
    <xf numFmtId="164" fontId="18" fillId="0" borderId="0" xfId="2" applyNumberFormat="1" applyFont="1" applyFill="1" applyAlignment="1">
      <alignment horizontal="right" vertical="top"/>
    </xf>
    <xf numFmtId="14" fontId="17" fillId="0" borderId="0" xfId="2" applyNumberFormat="1" applyFont="1" applyFill="1" applyAlignment="1">
      <alignment horizontal="justify" vertical="top" wrapText="1"/>
    </xf>
    <xf numFmtId="49" fontId="18" fillId="2" borderId="0" xfId="2" applyNumberFormat="1" applyFont="1" applyFill="1" applyAlignment="1">
      <alignment horizontal="center" vertical="center"/>
    </xf>
    <xf numFmtId="0" fontId="9" fillId="0" borderId="0" xfId="3" applyFont="1" applyAlignment="1">
      <alignment horizontal="center" vertical="center"/>
    </xf>
    <xf numFmtId="164" fontId="7" fillId="0" borderId="0" xfId="3" applyNumberFormat="1" applyFont="1" applyFill="1" applyAlignment="1">
      <alignment horizontal="right" vertical="top" wrapText="1"/>
    </xf>
    <xf numFmtId="4" fontId="16" fillId="0" borderId="0" xfId="3" applyNumberFormat="1" applyFont="1" applyFill="1" applyAlignment="1">
      <alignment horizontal="right" vertical="top" wrapText="1"/>
    </xf>
    <xf numFmtId="0" fontId="28" fillId="0" borderId="0" xfId="3" applyFont="1" applyAlignment="1">
      <alignment wrapText="1"/>
    </xf>
    <xf numFmtId="49" fontId="8" fillId="4" borderId="0" xfId="3" applyNumberFormat="1" applyFont="1" applyFill="1" applyAlignment="1">
      <alignment horizontal="center" vertical="center" wrapText="1"/>
    </xf>
    <xf numFmtId="2" fontId="8" fillId="4" borderId="0" xfId="3" applyNumberFormat="1" applyFont="1" applyFill="1" applyAlignment="1">
      <alignment horizontal="justify" vertical="top"/>
    </xf>
    <xf numFmtId="0" fontId="8" fillId="4" borderId="0" xfId="3" applyFont="1" applyFill="1" applyAlignment="1">
      <alignment vertical="top" wrapText="1"/>
    </xf>
    <xf numFmtId="164" fontId="8" fillId="4" borderId="0" xfId="3" applyNumberFormat="1" applyFont="1" applyFill="1" applyAlignment="1">
      <alignment horizontal="right" vertical="top" wrapText="1"/>
    </xf>
    <xf numFmtId="44" fontId="8" fillId="4" borderId="0" xfId="1" applyFont="1" applyFill="1" applyBorder="1" applyAlignment="1">
      <alignment horizontal="center" vertical="top" wrapText="1"/>
    </xf>
    <xf numFmtId="0" fontId="29" fillId="0" borderId="5" xfId="2" applyFont="1" applyFill="1" applyBorder="1" applyAlignment="1">
      <alignment horizontal="center" vertical="center" wrapText="1"/>
    </xf>
    <xf numFmtId="0" fontId="29" fillId="0" borderId="0" xfId="2" applyFont="1" applyFill="1" applyAlignment="1">
      <alignment horizontal="center" vertical="center" wrapText="1"/>
    </xf>
    <xf numFmtId="0" fontId="29" fillId="0" borderId="7" xfId="2" applyFont="1" applyFill="1" applyBorder="1" applyAlignment="1">
      <alignment horizontal="center" vertical="center" wrapText="1"/>
    </xf>
    <xf numFmtId="0" fontId="30" fillId="0" borderId="6" xfId="5" applyFont="1" applyBorder="1" applyAlignment="1">
      <alignment horizontal="center" vertical="center" wrapText="1"/>
    </xf>
    <xf numFmtId="0" fontId="30" fillId="0" borderId="11" xfId="5" applyFont="1" applyBorder="1" applyAlignment="1">
      <alignment horizontal="center" vertical="center" wrapText="1"/>
    </xf>
    <xf numFmtId="0" fontId="17" fillId="0" borderId="0" xfId="2" applyFont="1" applyBorder="1" applyAlignment="1">
      <alignment horizontal="center" vertical="top" wrapText="1"/>
    </xf>
    <xf numFmtId="2" fontId="8" fillId="4" borderId="0" xfId="3" applyNumberFormat="1" applyFont="1" applyFill="1" applyAlignment="1">
      <alignment horizontal="left" vertical="center" wrapText="1"/>
    </xf>
    <xf numFmtId="4" fontId="8" fillId="4" borderId="0" xfId="3" applyNumberFormat="1" applyFont="1" applyFill="1" applyAlignment="1">
      <alignment horizontal="right" vertical="top" wrapText="1"/>
    </xf>
    <xf numFmtId="2" fontId="31" fillId="0" borderId="0" xfId="3" applyNumberFormat="1" applyFont="1" applyAlignment="1">
      <alignment horizontal="justify" vertical="top"/>
    </xf>
    <xf numFmtId="0" fontId="8" fillId="2" borderId="0" xfId="5" applyFont="1" applyFill="1" applyAlignment="1">
      <alignment horizontal="right" vertical="top" wrapText="1"/>
    </xf>
    <xf numFmtId="44" fontId="8" fillId="4" borderId="0" xfId="1" applyFont="1" applyFill="1" applyBorder="1" applyAlignment="1">
      <alignment horizontal="right" vertical="top"/>
    </xf>
    <xf numFmtId="44" fontId="8" fillId="0" borderId="0" xfId="1" applyFont="1" applyFill="1" applyBorder="1" applyAlignment="1">
      <alignment horizontal="right" vertical="top"/>
    </xf>
    <xf numFmtId="44" fontId="13" fillId="0" borderId="0" xfId="1" applyFont="1" applyFill="1" applyBorder="1" applyAlignment="1">
      <alignment horizontal="right" vertical="top"/>
    </xf>
    <xf numFmtId="44" fontId="23" fillId="2" borderId="0" xfId="1" applyFont="1" applyFill="1" applyBorder="1" applyAlignment="1">
      <alignment horizontal="right" vertical="top" wrapText="1"/>
    </xf>
    <xf numFmtId="44" fontId="23" fillId="2" borderId="0" xfId="1" applyFont="1" applyFill="1" applyAlignment="1">
      <alignment horizontal="right" vertical="top" wrapText="1"/>
    </xf>
    <xf numFmtId="44" fontId="24" fillId="2" borderId="0" xfId="1" applyFont="1" applyFill="1" applyAlignment="1">
      <alignment horizontal="right" vertical="top" wrapText="1"/>
    </xf>
  </cellXfs>
  <cellStyles count="9">
    <cellStyle name="Millares 2" xfId="7" xr:uid="{00000000-0005-0000-0000-000000000000}"/>
    <cellStyle name="Moneda" xfId="1" builtinId="4"/>
    <cellStyle name="Normal" xfId="0" builtinId="0"/>
    <cellStyle name="Normal 2" xfId="4" xr:uid="{00000000-0005-0000-0000-000003000000}"/>
    <cellStyle name="Normal 2 2" xfId="5" xr:uid="{00000000-0005-0000-0000-000004000000}"/>
    <cellStyle name="Normal 3" xfId="3" xr:uid="{00000000-0005-0000-0000-000005000000}"/>
    <cellStyle name="Normal 3 2" xfId="2" xr:uid="{00000000-0005-0000-0000-000006000000}"/>
    <cellStyle name="Normal 4" xfId="6" xr:uid="{00000000-0005-0000-0000-000007000000}"/>
    <cellStyle name="Normal 4 2" xfId="8" xr:uid="{00000000-0005-0000-0000-000008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1270064</xdr:colOff>
      <xdr:row>3</xdr:row>
      <xdr:rowOff>213288</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1026511</xdr:colOff>
      <xdr:row>4</xdr:row>
      <xdr:rowOff>152679</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theme="5" tint="0.39997558519241921"/>
  </sheetPr>
  <dimension ref="A1:G443"/>
  <sheetViews>
    <sheetView showGridLines="0" tabSelected="1" view="pageBreakPreview" zoomScaleNormal="70" zoomScaleSheetLayoutView="100" workbookViewId="0">
      <selection activeCell="F16" sqref="F16"/>
    </sheetView>
  </sheetViews>
  <sheetFormatPr baseColWidth="10" defaultColWidth="9.140625" defaultRowHeight="12.75" customHeight="1"/>
  <cols>
    <col min="1" max="1" width="15.5703125" style="58" customWidth="1"/>
    <col min="2" max="2" width="75.42578125" style="6" customWidth="1"/>
    <col min="3" max="3" width="8.7109375" style="6" bestFit="1" customWidth="1"/>
    <col min="4" max="4" width="13.85546875" style="53" customWidth="1"/>
    <col min="5" max="5" width="16" style="6" customWidth="1"/>
    <col min="6" max="6" width="53.85546875" style="6" customWidth="1"/>
    <col min="7" max="7" width="19.42578125" style="6" customWidth="1"/>
    <col min="8" max="16384" width="9.140625" style="6"/>
  </cols>
  <sheetData>
    <row r="1" spans="1:7" ht="14.25" customHeight="1">
      <c r="A1" s="31"/>
      <c r="B1" s="32" t="s">
        <v>0</v>
      </c>
      <c r="C1" s="74" t="s">
        <v>81</v>
      </c>
      <c r="D1" s="75"/>
      <c r="E1" s="75"/>
      <c r="F1" s="76"/>
      <c r="G1" s="33"/>
    </row>
    <row r="2" spans="1:7" ht="14.25" customHeight="1">
      <c r="A2" s="34"/>
      <c r="B2" s="35" t="s">
        <v>1</v>
      </c>
      <c r="C2" s="110" t="s">
        <v>579</v>
      </c>
      <c r="D2" s="111"/>
      <c r="E2" s="111"/>
      <c r="F2" s="112"/>
      <c r="G2" s="36"/>
    </row>
    <row r="3" spans="1:7" ht="14.25" customHeight="1" thickBot="1">
      <c r="A3" s="34"/>
      <c r="B3" s="35" t="s">
        <v>2</v>
      </c>
      <c r="C3" s="110"/>
      <c r="D3" s="111"/>
      <c r="E3" s="111"/>
      <c r="F3" s="112"/>
      <c r="G3" s="36"/>
    </row>
    <row r="4" spans="1:7" ht="34.5" customHeight="1">
      <c r="A4" s="34"/>
      <c r="B4" s="91" t="s">
        <v>3</v>
      </c>
      <c r="C4" s="92"/>
      <c r="D4" s="93"/>
      <c r="E4" s="94" t="s">
        <v>21</v>
      </c>
      <c r="F4" s="95"/>
      <c r="G4" s="37"/>
    </row>
    <row r="5" spans="1:7" ht="34.5" customHeight="1">
      <c r="A5" s="34"/>
      <c r="B5" s="77" t="s">
        <v>299</v>
      </c>
      <c r="C5" s="96"/>
      <c r="D5" s="97"/>
      <c r="E5" s="98" t="s">
        <v>22</v>
      </c>
      <c r="F5" s="99"/>
      <c r="G5" s="38"/>
    </row>
    <row r="6" spans="1:7" ht="34.5" customHeight="1">
      <c r="A6" s="34"/>
      <c r="B6" s="77"/>
      <c r="C6" s="96"/>
      <c r="D6" s="97"/>
      <c r="E6" s="98" t="s">
        <v>4</v>
      </c>
      <c r="F6" s="99"/>
      <c r="G6" s="39"/>
    </row>
    <row r="7" spans="1:7" ht="34.5" customHeight="1" thickBot="1">
      <c r="A7" s="34"/>
      <c r="B7" s="78"/>
      <c r="C7" s="40"/>
      <c r="D7" s="41"/>
      <c r="E7" s="42" t="s">
        <v>23</v>
      </c>
      <c r="F7" s="43"/>
      <c r="G7" s="44"/>
    </row>
    <row r="8" spans="1:7">
      <c r="A8" s="34"/>
      <c r="B8" s="38" t="s">
        <v>580</v>
      </c>
      <c r="C8" s="79" t="s">
        <v>5</v>
      </c>
      <c r="D8" s="80"/>
      <c r="E8" s="80"/>
      <c r="F8" s="81"/>
      <c r="G8" s="45" t="s">
        <v>6</v>
      </c>
    </row>
    <row r="9" spans="1:7">
      <c r="A9" s="34"/>
      <c r="B9" s="82"/>
      <c r="C9" s="84"/>
      <c r="D9" s="115"/>
      <c r="E9" s="115"/>
      <c r="F9" s="85"/>
      <c r="G9" s="113" t="s">
        <v>300</v>
      </c>
    </row>
    <row r="10" spans="1:7" ht="15.75" customHeight="1" thickBot="1">
      <c r="A10" s="46"/>
      <c r="B10" s="83"/>
      <c r="C10" s="86"/>
      <c r="D10" s="87"/>
      <c r="E10" s="87"/>
      <c r="F10" s="88"/>
      <c r="G10" s="114"/>
    </row>
    <row r="11" spans="1:7" ht="3" customHeight="1" thickBot="1">
      <c r="A11" s="47"/>
      <c r="B11" s="48"/>
      <c r="C11" s="49"/>
      <c r="D11" s="50"/>
      <c r="E11" s="47"/>
      <c r="F11" s="49"/>
      <c r="G11" s="49"/>
    </row>
    <row r="12" spans="1:7" ht="15.75" customHeight="1" thickBot="1">
      <c r="A12" s="70" t="s">
        <v>46</v>
      </c>
      <c r="B12" s="71"/>
      <c r="C12" s="71"/>
      <c r="D12" s="71"/>
      <c r="E12" s="71"/>
      <c r="F12" s="71"/>
      <c r="G12" s="72"/>
    </row>
    <row r="13" spans="1:7" ht="3" customHeight="1">
      <c r="A13" s="51"/>
      <c r="B13" s="52"/>
      <c r="C13" s="52"/>
    </row>
    <row r="14" spans="1:7" s="101" customFormat="1" ht="24">
      <c r="A14" s="100" t="s">
        <v>7</v>
      </c>
      <c r="B14" s="54" t="s">
        <v>8</v>
      </c>
      <c r="C14" s="100" t="s">
        <v>9</v>
      </c>
      <c r="D14" s="100" t="s">
        <v>10</v>
      </c>
      <c r="E14" s="54" t="s">
        <v>11</v>
      </c>
      <c r="F14" s="54" t="s">
        <v>12</v>
      </c>
      <c r="G14" s="54" t="s">
        <v>13</v>
      </c>
    </row>
    <row r="15" spans="1:7" ht="6" customHeight="1">
      <c r="A15" s="89"/>
      <c r="B15" s="89"/>
      <c r="C15" s="89"/>
      <c r="D15" s="89"/>
      <c r="E15" s="89"/>
      <c r="F15" s="89"/>
      <c r="G15" s="89"/>
    </row>
    <row r="16" spans="1:7" s="104" customFormat="1">
      <c r="A16" s="105" t="s">
        <v>14</v>
      </c>
      <c r="B16" s="106" t="s">
        <v>147</v>
      </c>
      <c r="C16" s="107"/>
      <c r="D16" s="108"/>
      <c r="E16" s="108"/>
      <c r="F16" s="108"/>
      <c r="G16" s="109">
        <f>SUM(G17,G30,G72,G107,G127,G151,G153,G175,G198,G226)</f>
        <v>0</v>
      </c>
    </row>
    <row r="17" spans="1:7" ht="15.75" customHeight="1">
      <c r="A17" s="2" t="s">
        <v>51</v>
      </c>
      <c r="B17" s="11" t="s">
        <v>114</v>
      </c>
      <c r="C17" s="3"/>
      <c r="D17" s="4"/>
      <c r="E17" s="4"/>
      <c r="F17" s="4"/>
      <c r="G17" s="5">
        <f>ROUND(SUM(G18:G29),2)</f>
        <v>0</v>
      </c>
    </row>
    <row r="18" spans="1:7" s="1" customFormat="1" ht="33.75">
      <c r="A18" s="7" t="s">
        <v>301</v>
      </c>
      <c r="B18" s="64" t="s">
        <v>149</v>
      </c>
      <c r="C18" s="66" t="s">
        <v>19</v>
      </c>
      <c r="D18" s="67">
        <v>14.37</v>
      </c>
      <c r="E18" s="8"/>
      <c r="F18" s="10"/>
      <c r="G18" s="9"/>
    </row>
    <row r="19" spans="1:7" s="1" customFormat="1" ht="45">
      <c r="A19" s="7" t="s">
        <v>302</v>
      </c>
      <c r="B19" s="64" t="s">
        <v>115</v>
      </c>
      <c r="C19" s="66" t="s">
        <v>19</v>
      </c>
      <c r="D19" s="67">
        <v>320.88</v>
      </c>
      <c r="E19" s="8"/>
      <c r="F19" s="20"/>
      <c r="G19" s="9"/>
    </row>
    <row r="20" spans="1:7" s="1" customFormat="1" ht="45">
      <c r="A20" s="7" t="s">
        <v>303</v>
      </c>
      <c r="B20" s="64" t="s">
        <v>116</v>
      </c>
      <c r="C20" s="66" t="s">
        <v>19</v>
      </c>
      <c r="D20" s="67">
        <v>22.43</v>
      </c>
      <c r="E20" s="8"/>
      <c r="F20" s="20"/>
      <c r="G20" s="9"/>
    </row>
    <row r="21" spans="1:7" s="1" customFormat="1" ht="45">
      <c r="A21" s="7" t="s">
        <v>304</v>
      </c>
      <c r="B21" s="64" t="s">
        <v>117</v>
      </c>
      <c r="C21" s="66" t="s">
        <v>19</v>
      </c>
      <c r="D21" s="67">
        <v>17.010000000000002</v>
      </c>
      <c r="E21" s="8"/>
      <c r="F21" s="20"/>
      <c r="G21" s="9"/>
    </row>
    <row r="22" spans="1:7" s="1" customFormat="1" ht="33.75">
      <c r="A22" s="7" t="s">
        <v>305</v>
      </c>
      <c r="B22" s="64" t="s">
        <v>118</v>
      </c>
      <c r="C22" s="66" t="s">
        <v>19</v>
      </c>
      <c r="D22" s="67">
        <v>12.88</v>
      </c>
      <c r="E22" s="8"/>
      <c r="F22" s="20"/>
      <c r="G22" s="9"/>
    </row>
    <row r="23" spans="1:7" s="1" customFormat="1" ht="33.75">
      <c r="A23" s="7" t="s">
        <v>306</v>
      </c>
      <c r="B23" s="64" t="s">
        <v>143</v>
      </c>
      <c r="C23" s="66" t="s">
        <v>26</v>
      </c>
      <c r="D23" s="67">
        <v>23.2</v>
      </c>
      <c r="E23" s="8"/>
      <c r="F23" s="20"/>
      <c r="G23" s="9"/>
    </row>
    <row r="24" spans="1:7" s="1" customFormat="1" ht="67.5">
      <c r="A24" s="7" t="s">
        <v>307</v>
      </c>
      <c r="B24" s="64" t="s">
        <v>148</v>
      </c>
      <c r="C24" s="66" t="s">
        <v>28</v>
      </c>
      <c r="D24" s="67">
        <v>2</v>
      </c>
      <c r="E24" s="8"/>
      <c r="F24" s="59"/>
      <c r="G24" s="9"/>
    </row>
    <row r="25" spans="1:7" s="1" customFormat="1" ht="56.25">
      <c r="A25" s="7" t="s">
        <v>308</v>
      </c>
      <c r="B25" s="64" t="s">
        <v>145</v>
      </c>
      <c r="C25" s="66" t="s">
        <v>28</v>
      </c>
      <c r="D25" s="67">
        <v>10</v>
      </c>
      <c r="E25" s="8"/>
      <c r="F25" s="59"/>
      <c r="G25" s="9"/>
    </row>
    <row r="26" spans="1:7" s="1" customFormat="1" ht="45">
      <c r="A26" s="7" t="s">
        <v>309</v>
      </c>
      <c r="B26" s="64" t="s">
        <v>284</v>
      </c>
      <c r="C26" s="66" t="s">
        <v>18</v>
      </c>
      <c r="D26" s="67">
        <v>9.36</v>
      </c>
      <c r="E26" s="8"/>
      <c r="F26" s="20"/>
      <c r="G26" s="9"/>
    </row>
    <row r="27" spans="1:7" s="1" customFormat="1" ht="45">
      <c r="A27" s="7" t="s">
        <v>310</v>
      </c>
      <c r="B27" s="64" t="s">
        <v>285</v>
      </c>
      <c r="C27" s="66" t="s">
        <v>26</v>
      </c>
      <c r="D27" s="67">
        <v>5.72</v>
      </c>
      <c r="E27" s="8"/>
      <c r="F27" s="20"/>
      <c r="G27" s="9"/>
    </row>
    <row r="28" spans="1:7" s="1" customFormat="1" ht="33.75">
      <c r="A28" s="7" t="s">
        <v>311</v>
      </c>
      <c r="B28" s="64" t="s">
        <v>97</v>
      </c>
      <c r="C28" s="66" t="s">
        <v>19</v>
      </c>
      <c r="D28" s="67">
        <v>376.76</v>
      </c>
      <c r="E28" s="8"/>
      <c r="F28" s="21"/>
      <c r="G28" s="9"/>
    </row>
    <row r="29" spans="1:7" s="1" customFormat="1" ht="33.75">
      <c r="A29" s="7" t="s">
        <v>312</v>
      </c>
      <c r="B29" s="64" t="s">
        <v>98</v>
      </c>
      <c r="C29" s="66" t="s">
        <v>20</v>
      </c>
      <c r="D29" s="67">
        <v>7535.2</v>
      </c>
      <c r="E29" s="8"/>
      <c r="F29" s="10"/>
      <c r="G29" s="9"/>
    </row>
    <row r="30" spans="1:7" s="1" customFormat="1">
      <c r="A30" s="2" t="s">
        <v>52</v>
      </c>
      <c r="B30" s="11" t="s">
        <v>119</v>
      </c>
      <c r="C30" s="22"/>
      <c r="D30" s="22"/>
      <c r="E30" s="22"/>
      <c r="F30" s="22"/>
      <c r="G30" s="5">
        <f>+ROUND(SUM(G31,G39,G53,G67),2)</f>
        <v>0</v>
      </c>
    </row>
    <row r="31" spans="1:7" s="1" customFormat="1">
      <c r="A31" s="12" t="s">
        <v>61</v>
      </c>
      <c r="B31" s="13" t="s">
        <v>42</v>
      </c>
      <c r="C31" s="14"/>
      <c r="D31" s="15"/>
      <c r="E31" s="16"/>
      <c r="F31" s="17"/>
      <c r="G31" s="16">
        <f>ROUND(SUM(G32:G38),2)</f>
        <v>0</v>
      </c>
    </row>
    <row r="32" spans="1:7" s="1" customFormat="1" ht="33.75">
      <c r="A32" s="7" t="s">
        <v>313</v>
      </c>
      <c r="B32" s="64" t="s">
        <v>99</v>
      </c>
      <c r="C32" s="66" t="s">
        <v>18</v>
      </c>
      <c r="D32" s="67">
        <v>971.75</v>
      </c>
      <c r="E32" s="8"/>
      <c r="F32" s="10"/>
      <c r="G32" s="9"/>
    </row>
    <row r="33" spans="1:7" s="1" customFormat="1" ht="45">
      <c r="A33" s="7" t="s">
        <v>314</v>
      </c>
      <c r="B33" s="64" t="s">
        <v>110</v>
      </c>
      <c r="C33" s="66" t="s">
        <v>19</v>
      </c>
      <c r="D33" s="67">
        <v>43.73</v>
      </c>
      <c r="E33" s="8"/>
      <c r="F33" s="10"/>
      <c r="G33" s="9"/>
    </row>
    <row r="34" spans="1:7" s="1" customFormat="1" ht="45">
      <c r="A34" s="7" t="s">
        <v>315</v>
      </c>
      <c r="B34" s="64" t="s">
        <v>69</v>
      </c>
      <c r="C34" s="66" t="s">
        <v>18</v>
      </c>
      <c r="D34" s="67">
        <v>680.23</v>
      </c>
      <c r="E34" s="8"/>
      <c r="F34" s="10"/>
      <c r="G34" s="9"/>
    </row>
    <row r="35" spans="1:7" s="1" customFormat="1" ht="45">
      <c r="A35" s="7" t="s">
        <v>316</v>
      </c>
      <c r="B35" s="64" t="s">
        <v>120</v>
      </c>
      <c r="C35" s="66" t="s">
        <v>19</v>
      </c>
      <c r="D35" s="67">
        <v>26.24</v>
      </c>
      <c r="E35" s="8"/>
      <c r="F35" s="10"/>
      <c r="G35" s="9"/>
    </row>
    <row r="36" spans="1:7" s="1" customFormat="1" ht="56.25">
      <c r="A36" s="7" t="s">
        <v>317</v>
      </c>
      <c r="B36" s="64" t="s">
        <v>121</v>
      </c>
      <c r="C36" s="66" t="s">
        <v>19</v>
      </c>
      <c r="D36" s="67">
        <v>17.489999999999998</v>
      </c>
      <c r="E36" s="8"/>
      <c r="F36" s="10"/>
      <c r="G36" s="9"/>
    </row>
    <row r="37" spans="1:7" s="1" customFormat="1" ht="33.75">
      <c r="A37" s="7" t="s">
        <v>318</v>
      </c>
      <c r="B37" s="64" t="s">
        <v>97</v>
      </c>
      <c r="C37" s="66" t="s">
        <v>19</v>
      </c>
      <c r="D37" s="67">
        <v>17.489999999999998</v>
      </c>
      <c r="E37" s="8"/>
      <c r="F37" s="21"/>
      <c r="G37" s="9"/>
    </row>
    <row r="38" spans="1:7" s="1" customFormat="1" ht="33.75">
      <c r="A38" s="7" t="s">
        <v>319</v>
      </c>
      <c r="B38" s="64" t="s">
        <v>98</v>
      </c>
      <c r="C38" s="66" t="s">
        <v>20</v>
      </c>
      <c r="D38" s="67">
        <v>349.79999999999995</v>
      </c>
      <c r="E38" s="8"/>
      <c r="F38" s="10"/>
      <c r="G38" s="9"/>
    </row>
    <row r="39" spans="1:7" s="1" customFormat="1">
      <c r="A39" s="12" t="s">
        <v>62</v>
      </c>
      <c r="B39" s="13" t="s">
        <v>122</v>
      </c>
      <c r="C39" s="14"/>
      <c r="D39" s="15"/>
      <c r="E39" s="16"/>
      <c r="F39" s="17"/>
      <c r="G39" s="16">
        <f>ROUND(SUM(G40:G52),2)</f>
        <v>0</v>
      </c>
    </row>
    <row r="40" spans="1:7" s="1" customFormat="1" ht="33.75">
      <c r="A40" s="7" t="s">
        <v>320</v>
      </c>
      <c r="B40" s="64" t="s">
        <v>123</v>
      </c>
      <c r="C40" s="66" t="s">
        <v>26</v>
      </c>
      <c r="D40" s="67">
        <v>205.88000000000002</v>
      </c>
      <c r="E40" s="8"/>
      <c r="F40" s="10"/>
      <c r="G40" s="9"/>
    </row>
    <row r="41" spans="1:7" s="1" customFormat="1" ht="33.75">
      <c r="A41" s="7" t="s">
        <v>321</v>
      </c>
      <c r="B41" s="64" t="s">
        <v>124</v>
      </c>
      <c r="C41" s="66" t="s">
        <v>26</v>
      </c>
      <c r="D41" s="67">
        <v>12.87</v>
      </c>
      <c r="E41" s="8"/>
      <c r="F41" s="10"/>
      <c r="G41" s="9"/>
    </row>
    <row r="42" spans="1:7" s="1" customFormat="1" ht="33.75">
      <c r="A42" s="7" t="s">
        <v>322</v>
      </c>
      <c r="B42" s="64" t="s">
        <v>125</v>
      </c>
      <c r="C42" s="66" t="s">
        <v>26</v>
      </c>
      <c r="D42" s="67">
        <v>38.6</v>
      </c>
      <c r="E42" s="8"/>
      <c r="F42" s="10"/>
      <c r="G42" s="9"/>
    </row>
    <row r="43" spans="1:7" s="1" customFormat="1" ht="45">
      <c r="A43" s="7" t="s">
        <v>323</v>
      </c>
      <c r="B43" s="64" t="s">
        <v>64</v>
      </c>
      <c r="C43" s="66" t="s">
        <v>18</v>
      </c>
      <c r="D43" s="67">
        <v>128.66999999999999</v>
      </c>
      <c r="E43" s="8"/>
      <c r="F43" s="10"/>
      <c r="G43" s="9"/>
    </row>
    <row r="44" spans="1:7" s="1" customFormat="1" ht="33.75">
      <c r="A44" s="7" t="s">
        <v>324</v>
      </c>
      <c r="B44" s="64" t="s">
        <v>65</v>
      </c>
      <c r="C44" s="66" t="s">
        <v>18</v>
      </c>
      <c r="D44" s="67">
        <v>843.08</v>
      </c>
      <c r="E44" s="8"/>
      <c r="F44" s="10"/>
      <c r="G44" s="9"/>
    </row>
    <row r="45" spans="1:7" s="1" customFormat="1" ht="33.75">
      <c r="A45" s="7" t="s">
        <v>325</v>
      </c>
      <c r="B45" s="64" t="s">
        <v>126</v>
      </c>
      <c r="C45" s="66" t="s">
        <v>18</v>
      </c>
      <c r="D45" s="67">
        <v>48.59</v>
      </c>
      <c r="E45" s="8"/>
      <c r="F45" s="10"/>
      <c r="G45" s="9"/>
    </row>
    <row r="46" spans="1:7" s="1" customFormat="1" ht="22.5">
      <c r="A46" s="7" t="s">
        <v>326</v>
      </c>
      <c r="B46" s="64" t="s">
        <v>100</v>
      </c>
      <c r="C46" s="66" t="s">
        <v>26</v>
      </c>
      <c r="D46" s="67">
        <v>469.13</v>
      </c>
      <c r="E46" s="8"/>
      <c r="F46" s="10"/>
      <c r="G46" s="9"/>
    </row>
    <row r="47" spans="1:7" s="1" customFormat="1" ht="45">
      <c r="A47" s="7" t="s">
        <v>327</v>
      </c>
      <c r="B47" s="64" t="s">
        <v>127</v>
      </c>
      <c r="C47" s="66" t="s">
        <v>26</v>
      </c>
      <c r="D47" s="67">
        <v>8.4499999999999993</v>
      </c>
      <c r="E47" s="8"/>
      <c r="F47" s="10"/>
      <c r="G47" s="9"/>
    </row>
    <row r="48" spans="1:7" s="1" customFormat="1" ht="33.75">
      <c r="A48" s="7" t="s">
        <v>328</v>
      </c>
      <c r="B48" s="64" t="s">
        <v>128</v>
      </c>
      <c r="C48" s="66" t="s">
        <v>26</v>
      </c>
      <c r="D48" s="67">
        <v>8.4499999999999993</v>
      </c>
      <c r="E48" s="8"/>
      <c r="F48" s="10"/>
      <c r="G48" s="9"/>
    </row>
    <row r="49" spans="1:7" s="1" customFormat="1" ht="33.75">
      <c r="A49" s="7" t="s">
        <v>329</v>
      </c>
      <c r="B49" s="64" t="s">
        <v>129</v>
      </c>
      <c r="C49" s="66" t="s">
        <v>18</v>
      </c>
      <c r="D49" s="67">
        <v>12.54</v>
      </c>
      <c r="E49" s="8"/>
      <c r="F49" s="10"/>
      <c r="G49" s="9"/>
    </row>
    <row r="50" spans="1:7" s="1" customFormat="1" ht="45">
      <c r="A50" s="7" t="s">
        <v>330</v>
      </c>
      <c r="B50" s="64" t="s">
        <v>130</v>
      </c>
      <c r="C50" s="66" t="s">
        <v>18</v>
      </c>
      <c r="D50" s="67">
        <v>12.54</v>
      </c>
      <c r="E50" s="8"/>
      <c r="F50" s="10"/>
      <c r="G50" s="9"/>
    </row>
    <row r="51" spans="1:7" s="1" customFormat="1" ht="90">
      <c r="A51" s="7" t="s">
        <v>331</v>
      </c>
      <c r="B51" s="64" t="s">
        <v>131</v>
      </c>
      <c r="C51" s="66" t="s">
        <v>28</v>
      </c>
      <c r="D51" s="67">
        <v>15</v>
      </c>
      <c r="E51" s="8"/>
      <c r="F51" s="10"/>
      <c r="G51" s="9"/>
    </row>
    <row r="52" spans="1:7" s="1" customFormat="1" ht="90">
      <c r="A52" s="7" t="s">
        <v>332</v>
      </c>
      <c r="B52" s="64" t="s">
        <v>132</v>
      </c>
      <c r="C52" s="66" t="s">
        <v>28</v>
      </c>
      <c r="D52" s="67">
        <v>301</v>
      </c>
      <c r="E52" s="8"/>
      <c r="F52" s="10"/>
      <c r="G52" s="9"/>
    </row>
    <row r="53" spans="1:7" s="1" customFormat="1">
      <c r="A53" s="12" t="s">
        <v>133</v>
      </c>
      <c r="B53" s="13" t="s">
        <v>135</v>
      </c>
      <c r="C53" s="14"/>
      <c r="D53" s="15"/>
      <c r="E53" s="16"/>
      <c r="F53" s="17"/>
      <c r="G53" s="16">
        <f>ROUND(SUM(G54:G66),2)</f>
        <v>0</v>
      </c>
    </row>
    <row r="54" spans="1:7" s="1" customFormat="1" ht="56.25">
      <c r="A54" s="7" t="s">
        <v>333</v>
      </c>
      <c r="B54" s="64" t="s">
        <v>151</v>
      </c>
      <c r="C54" s="66" t="s">
        <v>18</v>
      </c>
      <c r="D54" s="67">
        <v>7.57</v>
      </c>
      <c r="E54" s="8"/>
      <c r="F54" s="10"/>
      <c r="G54" s="9"/>
    </row>
    <row r="55" spans="1:7" s="1" customFormat="1" ht="56.25">
      <c r="A55" s="7" t="s">
        <v>334</v>
      </c>
      <c r="B55" s="64" t="s">
        <v>152</v>
      </c>
      <c r="C55" s="66" t="s">
        <v>18</v>
      </c>
      <c r="D55" s="67">
        <v>57.4</v>
      </c>
      <c r="E55" s="8"/>
      <c r="F55" s="10"/>
      <c r="G55" s="9"/>
    </row>
    <row r="56" spans="1:7" s="1" customFormat="1" ht="56.25">
      <c r="A56" s="7" t="s">
        <v>335</v>
      </c>
      <c r="B56" s="64" t="s">
        <v>153</v>
      </c>
      <c r="C56" s="66" t="s">
        <v>26</v>
      </c>
      <c r="D56" s="67">
        <v>608.20000000000005</v>
      </c>
      <c r="E56" s="8"/>
      <c r="F56" s="10"/>
      <c r="G56" s="9"/>
    </row>
    <row r="57" spans="1:7" s="1" customFormat="1" ht="56.25">
      <c r="A57" s="7" t="s">
        <v>336</v>
      </c>
      <c r="B57" s="64" t="s">
        <v>154</v>
      </c>
      <c r="C57" s="66" t="s">
        <v>26</v>
      </c>
      <c r="D57" s="67">
        <v>67.08</v>
      </c>
      <c r="E57" s="8"/>
      <c r="F57" s="10"/>
      <c r="G57" s="9"/>
    </row>
    <row r="58" spans="1:7" s="1" customFormat="1" ht="56.25">
      <c r="A58" s="7" t="s">
        <v>337</v>
      </c>
      <c r="B58" s="64" t="s">
        <v>155</v>
      </c>
      <c r="C58" s="66" t="s">
        <v>26</v>
      </c>
      <c r="D58" s="67">
        <v>24.82</v>
      </c>
      <c r="E58" s="8"/>
      <c r="F58" s="10"/>
      <c r="G58" s="9"/>
    </row>
    <row r="59" spans="1:7" s="1" customFormat="1" ht="56.25">
      <c r="A59" s="7" t="s">
        <v>338</v>
      </c>
      <c r="B59" s="64" t="s">
        <v>156</v>
      </c>
      <c r="C59" s="66" t="s">
        <v>28</v>
      </c>
      <c r="D59" s="67">
        <v>4</v>
      </c>
      <c r="E59" s="8"/>
      <c r="F59" s="10"/>
      <c r="G59" s="9"/>
    </row>
    <row r="60" spans="1:7" s="1" customFormat="1" ht="56.25">
      <c r="A60" s="7" t="s">
        <v>339</v>
      </c>
      <c r="B60" s="64" t="s">
        <v>157</v>
      </c>
      <c r="C60" s="66" t="s">
        <v>28</v>
      </c>
      <c r="D60" s="67">
        <v>3</v>
      </c>
      <c r="E60" s="8"/>
      <c r="F60" s="10"/>
      <c r="G60" s="9"/>
    </row>
    <row r="61" spans="1:7" s="1" customFormat="1" ht="45">
      <c r="A61" s="7" t="s">
        <v>340</v>
      </c>
      <c r="B61" s="64" t="s">
        <v>158</v>
      </c>
      <c r="C61" s="66" t="s">
        <v>28</v>
      </c>
      <c r="D61" s="67">
        <v>4</v>
      </c>
      <c r="E61" s="8"/>
      <c r="F61" s="10"/>
      <c r="G61" s="9"/>
    </row>
    <row r="62" spans="1:7" s="1" customFormat="1" ht="45">
      <c r="A62" s="7" t="s">
        <v>341</v>
      </c>
      <c r="B62" s="64" t="s">
        <v>159</v>
      </c>
      <c r="C62" s="66" t="s">
        <v>28</v>
      </c>
      <c r="D62" s="67">
        <v>3</v>
      </c>
      <c r="E62" s="8"/>
      <c r="F62" s="10"/>
      <c r="G62" s="9"/>
    </row>
    <row r="63" spans="1:7" s="1" customFormat="1" ht="56.25">
      <c r="A63" s="7" t="s">
        <v>342</v>
      </c>
      <c r="B63" s="64" t="s">
        <v>160</v>
      </c>
      <c r="C63" s="66" t="s">
        <v>28</v>
      </c>
      <c r="D63" s="67">
        <v>1</v>
      </c>
      <c r="E63" s="8"/>
      <c r="F63" s="10"/>
      <c r="G63" s="9"/>
    </row>
    <row r="64" spans="1:7" s="1" customFormat="1" ht="56.25">
      <c r="A64" s="7" t="s">
        <v>343</v>
      </c>
      <c r="B64" s="64" t="s">
        <v>161</v>
      </c>
      <c r="C64" s="66" t="s">
        <v>18</v>
      </c>
      <c r="D64" s="67">
        <v>73.040000000000006</v>
      </c>
      <c r="E64" s="8"/>
      <c r="F64" s="10"/>
      <c r="G64" s="9"/>
    </row>
    <row r="65" spans="1:7" s="1" customFormat="1" ht="56.25">
      <c r="A65" s="7" t="s">
        <v>344</v>
      </c>
      <c r="B65" s="64" t="s">
        <v>162</v>
      </c>
      <c r="C65" s="66" t="s">
        <v>18</v>
      </c>
      <c r="D65" s="67">
        <v>35.29</v>
      </c>
      <c r="E65" s="8"/>
      <c r="F65" s="10"/>
      <c r="G65" s="9"/>
    </row>
    <row r="66" spans="1:7" s="1" customFormat="1" ht="22.5">
      <c r="A66" s="7" t="s">
        <v>345</v>
      </c>
      <c r="B66" s="64" t="s">
        <v>163</v>
      </c>
      <c r="C66" s="66" t="s">
        <v>28</v>
      </c>
      <c r="D66" s="67">
        <v>61</v>
      </c>
      <c r="E66" s="8"/>
      <c r="F66" s="10"/>
      <c r="G66" s="9"/>
    </row>
    <row r="67" spans="1:7" s="1" customFormat="1">
      <c r="A67" s="12" t="s">
        <v>134</v>
      </c>
      <c r="B67" s="13" t="s">
        <v>136</v>
      </c>
      <c r="C67" s="14"/>
      <c r="D67" s="15"/>
      <c r="E67" s="16"/>
      <c r="F67" s="17"/>
      <c r="G67" s="16">
        <f>ROUND(SUM(G68:G71),2)</f>
        <v>0</v>
      </c>
    </row>
    <row r="68" spans="1:7" s="1" customFormat="1" ht="67.5">
      <c r="A68" s="7" t="s">
        <v>346</v>
      </c>
      <c r="B68" s="64" t="s">
        <v>137</v>
      </c>
      <c r="C68" s="66" t="s">
        <v>28</v>
      </c>
      <c r="D68" s="67">
        <v>1</v>
      </c>
      <c r="E68" s="8"/>
      <c r="F68" s="10"/>
      <c r="G68" s="9"/>
    </row>
    <row r="69" spans="1:7" s="1" customFormat="1" ht="90">
      <c r="A69" s="7" t="s">
        <v>347</v>
      </c>
      <c r="B69" s="64" t="s">
        <v>138</v>
      </c>
      <c r="C69" s="66" t="s">
        <v>28</v>
      </c>
      <c r="D69" s="67">
        <v>1</v>
      </c>
      <c r="E69" s="8"/>
      <c r="F69" s="10"/>
      <c r="G69" s="9"/>
    </row>
    <row r="70" spans="1:7" s="1" customFormat="1" ht="78.75">
      <c r="A70" s="7" t="s">
        <v>348</v>
      </c>
      <c r="B70" s="64" t="s">
        <v>164</v>
      </c>
      <c r="C70" s="66" t="s">
        <v>28</v>
      </c>
      <c r="D70" s="67">
        <v>4</v>
      </c>
      <c r="E70" s="8"/>
      <c r="F70" s="10"/>
      <c r="G70" s="9"/>
    </row>
    <row r="71" spans="1:7" s="1" customFormat="1" ht="45">
      <c r="A71" s="7" t="s">
        <v>349</v>
      </c>
      <c r="B71" s="64" t="s">
        <v>165</v>
      </c>
      <c r="C71" s="66" t="s">
        <v>28</v>
      </c>
      <c r="D71" s="67">
        <v>6</v>
      </c>
      <c r="E71" s="8"/>
      <c r="F71" s="10"/>
      <c r="G71" s="9"/>
    </row>
    <row r="72" spans="1:7">
      <c r="A72" s="2" t="s">
        <v>24</v>
      </c>
      <c r="B72" s="11" t="s">
        <v>85</v>
      </c>
      <c r="C72" s="3"/>
      <c r="D72" s="4"/>
      <c r="E72" s="4"/>
      <c r="F72" s="4"/>
      <c r="G72" s="5">
        <f>ROUND(SUM(G73,G79,G85,G89,G92,G102,G105),2)</f>
        <v>0</v>
      </c>
    </row>
    <row r="73" spans="1:7" s="1" customFormat="1">
      <c r="A73" s="12" t="s">
        <v>89</v>
      </c>
      <c r="B73" s="13" t="s">
        <v>42</v>
      </c>
      <c r="C73" s="14"/>
      <c r="D73" s="15"/>
      <c r="E73" s="16"/>
      <c r="F73" s="17"/>
      <c r="G73" s="16">
        <f>ROUND(SUM(G74:G78),2)</f>
        <v>0</v>
      </c>
    </row>
    <row r="74" spans="1:7" s="1" customFormat="1" ht="33.75">
      <c r="A74" s="7" t="s">
        <v>350</v>
      </c>
      <c r="B74" s="64" t="s">
        <v>99</v>
      </c>
      <c r="C74" s="66" t="s">
        <v>18</v>
      </c>
      <c r="D74" s="67">
        <v>16.04</v>
      </c>
      <c r="E74" s="8"/>
      <c r="F74" s="20"/>
      <c r="G74" s="9"/>
    </row>
    <row r="75" spans="1:7" s="1" customFormat="1" ht="45">
      <c r="A75" s="7" t="s">
        <v>351</v>
      </c>
      <c r="B75" s="64" t="s">
        <v>101</v>
      </c>
      <c r="C75" s="66" t="s">
        <v>19</v>
      </c>
      <c r="D75" s="67">
        <v>17.68</v>
      </c>
      <c r="E75" s="8"/>
      <c r="F75" s="20"/>
      <c r="G75" s="9"/>
    </row>
    <row r="76" spans="1:7" s="1" customFormat="1" ht="56.25">
      <c r="A76" s="7" t="s">
        <v>352</v>
      </c>
      <c r="B76" s="64" t="s">
        <v>103</v>
      </c>
      <c r="C76" s="66" t="s">
        <v>19</v>
      </c>
      <c r="D76" s="67">
        <v>10.57</v>
      </c>
      <c r="E76" s="8"/>
      <c r="F76" s="20"/>
      <c r="G76" s="9"/>
    </row>
    <row r="77" spans="1:7" s="1" customFormat="1" ht="33.75">
      <c r="A77" s="7" t="s">
        <v>353</v>
      </c>
      <c r="B77" s="64" t="s">
        <v>97</v>
      </c>
      <c r="C77" s="66" t="s">
        <v>19</v>
      </c>
      <c r="D77" s="67">
        <v>17.68</v>
      </c>
      <c r="E77" s="8"/>
      <c r="F77" s="21"/>
      <c r="G77" s="9"/>
    </row>
    <row r="78" spans="1:7" s="1" customFormat="1" ht="33.75">
      <c r="A78" s="7" t="s">
        <v>354</v>
      </c>
      <c r="B78" s="64" t="s">
        <v>98</v>
      </c>
      <c r="C78" s="66" t="s">
        <v>20</v>
      </c>
      <c r="D78" s="67">
        <v>353.6</v>
      </c>
      <c r="E78" s="8"/>
      <c r="F78" s="10"/>
      <c r="G78" s="9"/>
    </row>
    <row r="79" spans="1:7" s="1" customFormat="1">
      <c r="A79" s="12" t="s">
        <v>90</v>
      </c>
      <c r="B79" s="13" t="s">
        <v>36</v>
      </c>
      <c r="C79" s="14"/>
      <c r="D79" s="15"/>
      <c r="E79" s="16"/>
      <c r="F79" s="17"/>
      <c r="G79" s="16">
        <f>ROUND(SUM(G80:G84),2)</f>
        <v>0</v>
      </c>
    </row>
    <row r="80" spans="1:7" s="1" customFormat="1" ht="33.75">
      <c r="A80" s="7" t="s">
        <v>355</v>
      </c>
      <c r="B80" s="64" t="s">
        <v>35</v>
      </c>
      <c r="C80" s="66" t="s">
        <v>18</v>
      </c>
      <c r="D80" s="67">
        <v>16.04</v>
      </c>
      <c r="E80" s="8"/>
      <c r="F80" s="10"/>
      <c r="G80" s="9"/>
    </row>
    <row r="81" spans="1:7" s="1" customFormat="1" ht="33.75">
      <c r="A81" s="7" t="s">
        <v>356</v>
      </c>
      <c r="B81" s="64" t="s">
        <v>83</v>
      </c>
      <c r="C81" s="66" t="s">
        <v>18</v>
      </c>
      <c r="D81" s="67">
        <v>7.82</v>
      </c>
      <c r="E81" s="8"/>
      <c r="F81" s="10"/>
      <c r="G81" s="9"/>
    </row>
    <row r="82" spans="1:7" s="1" customFormat="1" ht="33.75">
      <c r="A82" s="7" t="s">
        <v>357</v>
      </c>
      <c r="B82" s="64" t="s">
        <v>82</v>
      </c>
      <c r="C82" s="66" t="s">
        <v>18</v>
      </c>
      <c r="D82" s="67">
        <v>14.94</v>
      </c>
      <c r="E82" s="8"/>
      <c r="F82" s="20"/>
      <c r="G82" s="9"/>
    </row>
    <row r="83" spans="1:7" s="1" customFormat="1" ht="33.75">
      <c r="A83" s="7" t="s">
        <v>358</v>
      </c>
      <c r="B83" s="64" t="s">
        <v>68</v>
      </c>
      <c r="C83" s="66" t="s">
        <v>34</v>
      </c>
      <c r="D83" s="67">
        <v>323.3</v>
      </c>
      <c r="E83" s="8"/>
      <c r="F83" s="10"/>
      <c r="G83" s="9"/>
    </row>
    <row r="84" spans="1:7" s="1" customFormat="1" ht="33.75">
      <c r="A84" s="7" t="s">
        <v>359</v>
      </c>
      <c r="B84" s="64" t="s">
        <v>43</v>
      </c>
      <c r="C84" s="66" t="s">
        <v>19</v>
      </c>
      <c r="D84" s="67">
        <v>6.31</v>
      </c>
      <c r="E84" s="8"/>
      <c r="F84" s="10"/>
      <c r="G84" s="9"/>
    </row>
    <row r="85" spans="1:7" s="1" customFormat="1">
      <c r="A85" s="12" t="s">
        <v>91</v>
      </c>
      <c r="B85" s="13" t="s">
        <v>142</v>
      </c>
      <c r="C85" s="14"/>
      <c r="D85" s="15"/>
      <c r="E85" s="16"/>
      <c r="F85" s="17"/>
      <c r="G85" s="16">
        <f>ROUND(SUM(G86:G88),2)</f>
        <v>0</v>
      </c>
    </row>
    <row r="86" spans="1:7" s="1" customFormat="1" ht="135">
      <c r="A86" s="7" t="s">
        <v>360</v>
      </c>
      <c r="B86" s="64" t="s">
        <v>108</v>
      </c>
      <c r="C86" s="66" t="s">
        <v>18</v>
      </c>
      <c r="D86" s="67">
        <v>73.180000000000007</v>
      </c>
      <c r="E86" s="8"/>
      <c r="F86" s="20"/>
      <c r="G86" s="9"/>
    </row>
    <row r="87" spans="1:7" s="1" customFormat="1" ht="33.75">
      <c r="A87" s="7" t="s">
        <v>361</v>
      </c>
      <c r="B87" s="64" t="s">
        <v>68</v>
      </c>
      <c r="C87" s="66" t="s">
        <v>34</v>
      </c>
      <c r="D87" s="67">
        <v>734.16</v>
      </c>
      <c r="E87" s="8"/>
      <c r="F87" s="20"/>
      <c r="G87" s="9"/>
    </row>
    <row r="88" spans="1:7" s="1" customFormat="1" ht="33.75">
      <c r="A88" s="7" t="s">
        <v>362</v>
      </c>
      <c r="B88" s="64" t="s">
        <v>109</v>
      </c>
      <c r="C88" s="66" t="s">
        <v>19</v>
      </c>
      <c r="D88" s="67">
        <v>7.02</v>
      </c>
      <c r="E88" s="8"/>
      <c r="F88" s="10"/>
      <c r="G88" s="19"/>
    </row>
    <row r="89" spans="1:7" s="1" customFormat="1">
      <c r="A89" s="12" t="s">
        <v>92</v>
      </c>
      <c r="B89" s="13" t="s">
        <v>86</v>
      </c>
      <c r="C89" s="14"/>
      <c r="D89" s="15"/>
      <c r="E89" s="16"/>
      <c r="F89" s="17"/>
      <c r="G89" s="16">
        <f>ROUND(SUM(G90:G91),2)</f>
        <v>0</v>
      </c>
    </row>
    <row r="90" spans="1:7" s="1" customFormat="1" ht="56.25">
      <c r="A90" s="7" t="s">
        <v>363</v>
      </c>
      <c r="B90" s="64" t="s">
        <v>87</v>
      </c>
      <c r="C90" s="66" t="s">
        <v>34</v>
      </c>
      <c r="D90" s="67">
        <v>2140.75</v>
      </c>
      <c r="E90" s="8"/>
      <c r="F90" s="10"/>
      <c r="G90" s="9"/>
    </row>
    <row r="91" spans="1:7" s="1" customFormat="1" ht="33.75">
      <c r="A91" s="7" t="s">
        <v>364</v>
      </c>
      <c r="B91" s="64" t="s">
        <v>88</v>
      </c>
      <c r="C91" s="66" t="s">
        <v>34</v>
      </c>
      <c r="D91" s="67">
        <v>2140.75</v>
      </c>
      <c r="E91" s="8"/>
      <c r="F91" s="10"/>
      <c r="G91" s="9"/>
    </row>
    <row r="92" spans="1:7" s="1" customFormat="1">
      <c r="A92" s="12" t="s">
        <v>93</v>
      </c>
      <c r="B92" s="13" t="s">
        <v>75</v>
      </c>
      <c r="C92" s="14"/>
      <c r="D92" s="15"/>
      <c r="E92" s="16"/>
      <c r="F92" s="17"/>
      <c r="G92" s="16">
        <f>ROUND(SUM(G93:G101),2)</f>
        <v>0</v>
      </c>
    </row>
    <row r="93" spans="1:7" s="1" customFormat="1" ht="45">
      <c r="A93" s="7" t="s">
        <v>365</v>
      </c>
      <c r="B93" s="64" t="s">
        <v>110</v>
      </c>
      <c r="C93" s="66" t="s">
        <v>19</v>
      </c>
      <c r="D93" s="67">
        <v>0.47</v>
      </c>
      <c r="E93" s="8"/>
      <c r="F93" s="20"/>
      <c r="G93" s="9"/>
    </row>
    <row r="94" spans="1:7" s="1" customFormat="1" ht="33.75">
      <c r="A94" s="7" t="s">
        <v>366</v>
      </c>
      <c r="B94" s="64" t="s">
        <v>58</v>
      </c>
      <c r="C94" s="66" t="s">
        <v>18</v>
      </c>
      <c r="D94" s="67">
        <v>4.67</v>
      </c>
      <c r="E94" s="8"/>
      <c r="F94" s="20"/>
      <c r="G94" s="9"/>
    </row>
    <row r="95" spans="1:7" s="1" customFormat="1" ht="33.75">
      <c r="A95" s="7" t="s">
        <v>367</v>
      </c>
      <c r="B95" s="64" t="s">
        <v>68</v>
      </c>
      <c r="C95" s="66" t="s">
        <v>34</v>
      </c>
      <c r="D95" s="67">
        <v>31.6</v>
      </c>
      <c r="E95" s="8"/>
      <c r="F95" s="20"/>
      <c r="G95" s="9"/>
    </row>
    <row r="96" spans="1:7" s="1" customFormat="1" ht="22.5">
      <c r="A96" s="7" t="s">
        <v>368</v>
      </c>
      <c r="B96" s="64" t="s">
        <v>111</v>
      </c>
      <c r="C96" s="66" t="s">
        <v>19</v>
      </c>
      <c r="D96" s="67">
        <v>0.47</v>
      </c>
      <c r="E96" s="8"/>
      <c r="F96" s="20"/>
      <c r="G96" s="9"/>
    </row>
    <row r="97" spans="1:7" s="1" customFormat="1" ht="101.25">
      <c r="A97" s="7" t="s">
        <v>369</v>
      </c>
      <c r="B97" s="64" t="s">
        <v>186</v>
      </c>
      <c r="C97" s="66" t="s">
        <v>34</v>
      </c>
      <c r="D97" s="67">
        <v>354.24</v>
      </c>
      <c r="E97" s="8"/>
      <c r="F97" s="10"/>
      <c r="G97" s="9"/>
    </row>
    <row r="98" spans="1:7" s="1" customFormat="1" ht="45">
      <c r="A98" s="7" t="s">
        <v>370</v>
      </c>
      <c r="B98" s="64" t="s">
        <v>139</v>
      </c>
      <c r="C98" s="66" t="s">
        <v>34</v>
      </c>
      <c r="D98" s="67">
        <v>354.24</v>
      </c>
      <c r="E98" s="8"/>
      <c r="F98" s="10"/>
      <c r="G98" s="9"/>
    </row>
    <row r="99" spans="1:7" s="1" customFormat="1" ht="33.75">
      <c r="A99" s="7" t="s">
        <v>371</v>
      </c>
      <c r="B99" s="64" t="s">
        <v>189</v>
      </c>
      <c r="C99" s="66" t="s">
        <v>28</v>
      </c>
      <c r="D99" s="67">
        <v>6</v>
      </c>
      <c r="E99" s="8"/>
      <c r="F99" s="10"/>
      <c r="G99" s="9"/>
    </row>
    <row r="100" spans="1:7" s="1" customFormat="1" ht="33.75">
      <c r="A100" s="7" t="s">
        <v>372</v>
      </c>
      <c r="B100" s="64" t="s">
        <v>187</v>
      </c>
      <c r="C100" s="66" t="s">
        <v>28</v>
      </c>
      <c r="D100" s="67">
        <v>1</v>
      </c>
      <c r="E100" s="8"/>
      <c r="F100" s="10"/>
      <c r="G100" s="9"/>
    </row>
    <row r="101" spans="1:7" s="1" customFormat="1" ht="33.75">
      <c r="A101" s="7" t="s">
        <v>373</v>
      </c>
      <c r="B101" s="64" t="s">
        <v>188</v>
      </c>
      <c r="C101" s="66" t="s">
        <v>28</v>
      </c>
      <c r="D101" s="67">
        <v>2</v>
      </c>
      <c r="E101" s="8"/>
      <c r="F101" s="10"/>
      <c r="G101" s="9"/>
    </row>
    <row r="102" spans="1:7">
      <c r="A102" s="12" t="s">
        <v>84</v>
      </c>
      <c r="B102" s="13" t="s">
        <v>39</v>
      </c>
      <c r="C102" s="14"/>
      <c r="D102" s="15"/>
      <c r="E102" s="16"/>
      <c r="F102" s="17"/>
      <c r="G102" s="16">
        <f>ROUND(SUM(G103:G104),2)</f>
        <v>0</v>
      </c>
    </row>
    <row r="103" spans="1:7" s="1" customFormat="1" ht="90">
      <c r="A103" s="7" t="s">
        <v>374</v>
      </c>
      <c r="B103" s="64" t="s">
        <v>184</v>
      </c>
      <c r="C103" s="66" t="s">
        <v>28</v>
      </c>
      <c r="D103" s="67">
        <v>1</v>
      </c>
      <c r="E103" s="8"/>
      <c r="F103" s="10"/>
      <c r="G103" s="19"/>
    </row>
    <row r="104" spans="1:7" s="1" customFormat="1" ht="45">
      <c r="A104" s="7" t="s">
        <v>375</v>
      </c>
      <c r="B104" s="64" t="s">
        <v>140</v>
      </c>
      <c r="C104" s="66" t="s">
        <v>28</v>
      </c>
      <c r="D104" s="67">
        <v>1</v>
      </c>
      <c r="E104" s="8"/>
      <c r="F104" s="10"/>
      <c r="G104" s="9"/>
    </row>
    <row r="105" spans="1:7">
      <c r="A105" s="12" t="s">
        <v>141</v>
      </c>
      <c r="B105" s="13" t="s">
        <v>37</v>
      </c>
      <c r="C105" s="14"/>
      <c r="D105" s="15"/>
      <c r="E105" s="16"/>
      <c r="F105" s="17"/>
      <c r="G105" s="16">
        <f>ROUND(SUM(G106),2)</f>
        <v>0</v>
      </c>
    </row>
    <row r="106" spans="1:7" s="1" customFormat="1" ht="157.5">
      <c r="A106" s="7" t="s">
        <v>376</v>
      </c>
      <c r="B106" s="64" t="s">
        <v>96</v>
      </c>
      <c r="C106" s="66" t="s">
        <v>28</v>
      </c>
      <c r="D106" s="67">
        <v>1</v>
      </c>
      <c r="E106" s="8"/>
      <c r="F106" s="10"/>
      <c r="G106" s="9"/>
    </row>
    <row r="107" spans="1:7">
      <c r="A107" s="2" t="s">
        <v>30</v>
      </c>
      <c r="B107" s="11" t="s">
        <v>201</v>
      </c>
      <c r="C107" s="3"/>
      <c r="D107" s="4"/>
      <c r="E107" s="4"/>
      <c r="F107" s="4"/>
      <c r="G107" s="5">
        <f>ROUND(SUM(G108,G114,G117,G121),2)</f>
        <v>0</v>
      </c>
    </row>
    <row r="108" spans="1:7" s="1" customFormat="1">
      <c r="A108" s="12" t="s">
        <v>53</v>
      </c>
      <c r="B108" s="13" t="s">
        <v>42</v>
      </c>
      <c r="C108" s="14"/>
      <c r="D108" s="15"/>
      <c r="E108" s="16"/>
      <c r="F108" s="17"/>
      <c r="G108" s="16">
        <f>ROUND(SUM(G109:G113),2)</f>
        <v>0</v>
      </c>
    </row>
    <row r="109" spans="1:7" s="1" customFormat="1" ht="33.75">
      <c r="A109" s="7" t="s">
        <v>377</v>
      </c>
      <c r="B109" s="64" t="s">
        <v>99</v>
      </c>
      <c r="C109" s="66" t="s">
        <v>18</v>
      </c>
      <c r="D109" s="67">
        <v>858.94</v>
      </c>
      <c r="E109" s="8"/>
      <c r="F109" s="10"/>
      <c r="G109" s="9"/>
    </row>
    <row r="110" spans="1:7" s="1" customFormat="1" ht="45">
      <c r="A110" s="7" t="s">
        <v>378</v>
      </c>
      <c r="B110" s="64" t="s">
        <v>101</v>
      </c>
      <c r="C110" s="66" t="s">
        <v>19</v>
      </c>
      <c r="D110" s="67">
        <v>130.43</v>
      </c>
      <c r="E110" s="8"/>
      <c r="F110" s="10"/>
      <c r="G110" s="9"/>
    </row>
    <row r="111" spans="1:7" s="1" customFormat="1" ht="56.25">
      <c r="A111" s="7" t="s">
        <v>379</v>
      </c>
      <c r="B111" s="64" t="s">
        <v>103</v>
      </c>
      <c r="C111" s="66" t="s">
        <v>19</v>
      </c>
      <c r="D111" s="67">
        <v>128.06</v>
      </c>
      <c r="E111" s="8"/>
      <c r="F111" s="10"/>
      <c r="G111" s="9"/>
    </row>
    <row r="112" spans="1:7" s="1" customFormat="1" ht="33.75">
      <c r="A112" s="7" t="s">
        <v>380</v>
      </c>
      <c r="B112" s="64" t="s">
        <v>97</v>
      </c>
      <c r="C112" s="66" t="s">
        <v>19</v>
      </c>
      <c r="D112" s="67">
        <v>130.43</v>
      </c>
      <c r="E112" s="8"/>
      <c r="F112" s="10"/>
      <c r="G112" s="9"/>
    </row>
    <row r="113" spans="1:7" s="1" customFormat="1" ht="33.75">
      <c r="A113" s="7" t="s">
        <v>381</v>
      </c>
      <c r="B113" s="64" t="s">
        <v>98</v>
      </c>
      <c r="C113" s="66" t="s">
        <v>20</v>
      </c>
      <c r="D113" s="67">
        <v>2612.4</v>
      </c>
      <c r="E113" s="8"/>
      <c r="F113" s="10"/>
      <c r="G113" s="9"/>
    </row>
    <row r="114" spans="1:7" s="1" customFormat="1">
      <c r="A114" s="12" t="s">
        <v>54</v>
      </c>
      <c r="B114" s="13" t="s">
        <v>202</v>
      </c>
      <c r="C114" s="14"/>
      <c r="D114" s="15"/>
      <c r="E114" s="16"/>
      <c r="F114" s="17"/>
      <c r="G114" s="16">
        <f>ROUND(SUM(G115:G116),2)</f>
        <v>0</v>
      </c>
    </row>
    <row r="115" spans="1:7" s="1" customFormat="1" ht="33.75">
      <c r="A115" s="7" t="s">
        <v>382</v>
      </c>
      <c r="B115" s="64" t="s">
        <v>35</v>
      </c>
      <c r="C115" s="66" t="s">
        <v>18</v>
      </c>
      <c r="D115" s="67">
        <v>2.36</v>
      </c>
      <c r="E115" s="8"/>
      <c r="F115" s="10"/>
      <c r="G115" s="9"/>
    </row>
    <row r="116" spans="1:7" s="1" customFormat="1" ht="33.75">
      <c r="A116" s="7" t="s">
        <v>383</v>
      </c>
      <c r="B116" s="64" t="s">
        <v>203</v>
      </c>
      <c r="C116" s="66" t="s">
        <v>18</v>
      </c>
      <c r="D116" s="67">
        <v>5.07</v>
      </c>
      <c r="E116" s="8"/>
      <c r="F116" s="10"/>
      <c r="G116" s="9"/>
    </row>
    <row r="117" spans="1:7" s="1" customFormat="1">
      <c r="A117" s="12" t="s">
        <v>55</v>
      </c>
      <c r="B117" s="13" t="s">
        <v>204</v>
      </c>
      <c r="C117" s="14"/>
      <c r="D117" s="15"/>
      <c r="E117" s="16"/>
      <c r="F117" s="17"/>
      <c r="G117" s="16">
        <f>ROUND(SUM(G118:G120),2)</f>
        <v>0</v>
      </c>
    </row>
    <row r="118" spans="1:7" s="65" customFormat="1" ht="45">
      <c r="A118" s="7" t="s">
        <v>384</v>
      </c>
      <c r="B118" s="64" t="s">
        <v>127</v>
      </c>
      <c r="C118" s="66" t="s">
        <v>26</v>
      </c>
      <c r="D118" s="67">
        <v>75.84</v>
      </c>
      <c r="E118" s="68"/>
      <c r="F118" s="69"/>
      <c r="G118" s="9"/>
    </row>
    <row r="119" spans="1:7" s="65" customFormat="1" ht="33.75">
      <c r="A119" s="7" t="s">
        <v>385</v>
      </c>
      <c r="B119" s="64" t="s">
        <v>287</v>
      </c>
      <c r="C119" s="66" t="s">
        <v>26</v>
      </c>
      <c r="D119" s="67">
        <v>75.84</v>
      </c>
      <c r="E119" s="68"/>
      <c r="F119" s="69"/>
      <c r="G119" s="9"/>
    </row>
    <row r="120" spans="1:7" s="1" customFormat="1" ht="33.75">
      <c r="A120" s="7" t="s">
        <v>386</v>
      </c>
      <c r="B120" s="64" t="s">
        <v>126</v>
      </c>
      <c r="C120" s="66" t="s">
        <v>18</v>
      </c>
      <c r="D120" s="67">
        <v>16.48</v>
      </c>
      <c r="E120" s="8"/>
      <c r="F120" s="10"/>
      <c r="G120" s="9"/>
    </row>
    <row r="121" spans="1:7" s="1" customFormat="1">
      <c r="A121" s="12" t="s">
        <v>56</v>
      </c>
      <c r="B121" s="13" t="s">
        <v>95</v>
      </c>
      <c r="C121" s="14"/>
      <c r="D121" s="15"/>
      <c r="E121" s="16"/>
      <c r="F121" s="17"/>
      <c r="G121" s="16">
        <f>ROUND(SUM(G122:G126),2)</f>
        <v>0</v>
      </c>
    </row>
    <row r="122" spans="1:7" s="1" customFormat="1" ht="45">
      <c r="A122" s="7" t="s">
        <v>387</v>
      </c>
      <c r="B122" s="64" t="s">
        <v>291</v>
      </c>
      <c r="C122" s="66" t="s">
        <v>26</v>
      </c>
      <c r="D122" s="67">
        <v>63.24</v>
      </c>
      <c r="E122" s="8"/>
      <c r="F122" s="10"/>
      <c r="G122" s="9"/>
    </row>
    <row r="123" spans="1:7" s="1" customFormat="1" ht="45">
      <c r="A123" s="7" t="s">
        <v>388</v>
      </c>
      <c r="B123" s="64" t="s">
        <v>205</v>
      </c>
      <c r="C123" s="66" t="s">
        <v>18</v>
      </c>
      <c r="D123" s="67">
        <v>12.8</v>
      </c>
      <c r="E123" s="8"/>
      <c r="F123" s="10"/>
      <c r="G123" s="9"/>
    </row>
    <row r="124" spans="1:7" s="1" customFormat="1" ht="33.75">
      <c r="A124" s="7" t="s">
        <v>389</v>
      </c>
      <c r="B124" s="64" t="s">
        <v>211</v>
      </c>
      <c r="C124" s="66" t="s">
        <v>18</v>
      </c>
      <c r="D124" s="67">
        <v>836.65</v>
      </c>
      <c r="E124" s="8"/>
      <c r="F124" s="10"/>
      <c r="G124" s="9"/>
    </row>
    <row r="125" spans="1:7" s="1" customFormat="1" ht="22.5">
      <c r="A125" s="7" t="s">
        <v>390</v>
      </c>
      <c r="B125" s="64" t="s">
        <v>100</v>
      </c>
      <c r="C125" s="66" t="s">
        <v>26</v>
      </c>
      <c r="D125" s="67">
        <v>706.17</v>
      </c>
      <c r="E125" s="8"/>
      <c r="F125" s="10"/>
      <c r="G125" s="9"/>
    </row>
    <row r="126" spans="1:7" s="1" customFormat="1" ht="45">
      <c r="A126" s="7" t="s">
        <v>391</v>
      </c>
      <c r="B126" s="64" t="s">
        <v>206</v>
      </c>
      <c r="C126" s="66" t="s">
        <v>26</v>
      </c>
      <c r="D126" s="67">
        <v>706.17</v>
      </c>
      <c r="E126" s="8"/>
      <c r="F126" s="10"/>
      <c r="G126" s="9"/>
    </row>
    <row r="127" spans="1:7">
      <c r="A127" s="2" t="s">
        <v>31</v>
      </c>
      <c r="B127" s="11" t="s">
        <v>207</v>
      </c>
      <c r="C127" s="3"/>
      <c r="D127" s="4"/>
      <c r="E127" s="4"/>
      <c r="F127" s="4"/>
      <c r="G127" s="5">
        <f>ROUND(SUM(G128,G134,G144,G148),2)</f>
        <v>0</v>
      </c>
    </row>
    <row r="128" spans="1:7" s="1" customFormat="1">
      <c r="A128" s="12" t="s">
        <v>47</v>
      </c>
      <c r="B128" s="13" t="s">
        <v>42</v>
      </c>
      <c r="C128" s="14"/>
      <c r="D128" s="15"/>
      <c r="E128" s="16"/>
      <c r="F128" s="17"/>
      <c r="G128" s="16">
        <f>ROUND(SUM(G129:G133),2)</f>
        <v>0</v>
      </c>
    </row>
    <row r="129" spans="1:7" s="1" customFormat="1" ht="33.75">
      <c r="A129" s="7" t="s">
        <v>392</v>
      </c>
      <c r="B129" s="64" t="s">
        <v>99</v>
      </c>
      <c r="C129" s="66" t="s">
        <v>18</v>
      </c>
      <c r="D129" s="67">
        <v>70.97</v>
      </c>
      <c r="E129" s="8"/>
      <c r="F129" s="10"/>
      <c r="G129" s="9"/>
    </row>
    <row r="130" spans="1:7" s="1" customFormat="1" ht="45">
      <c r="A130" s="7" t="s">
        <v>393</v>
      </c>
      <c r="B130" s="64" t="s">
        <v>101</v>
      </c>
      <c r="C130" s="66" t="s">
        <v>19</v>
      </c>
      <c r="D130" s="67">
        <v>6.02</v>
      </c>
      <c r="E130" s="8"/>
      <c r="F130" s="10"/>
      <c r="G130" s="9"/>
    </row>
    <row r="131" spans="1:7" s="1" customFormat="1" ht="56.25">
      <c r="A131" s="7" t="s">
        <v>394</v>
      </c>
      <c r="B131" s="64" t="s">
        <v>103</v>
      </c>
      <c r="C131" s="66" t="s">
        <v>19</v>
      </c>
      <c r="D131" s="67">
        <v>10.65</v>
      </c>
      <c r="E131" s="8"/>
      <c r="F131" s="10"/>
      <c r="G131" s="9"/>
    </row>
    <row r="132" spans="1:7" s="1" customFormat="1" ht="33.75">
      <c r="A132" s="7" t="s">
        <v>395</v>
      </c>
      <c r="B132" s="64" t="s">
        <v>97</v>
      </c>
      <c r="C132" s="66" t="s">
        <v>19</v>
      </c>
      <c r="D132" s="67">
        <v>6.02</v>
      </c>
      <c r="E132" s="8"/>
      <c r="F132" s="10"/>
      <c r="G132" s="9"/>
    </row>
    <row r="133" spans="1:7" s="1" customFormat="1" ht="33.75">
      <c r="A133" s="7" t="s">
        <v>396</v>
      </c>
      <c r="B133" s="64" t="s">
        <v>98</v>
      </c>
      <c r="C133" s="66" t="s">
        <v>20</v>
      </c>
      <c r="D133" s="67">
        <v>120.4</v>
      </c>
      <c r="E133" s="8"/>
      <c r="F133" s="10"/>
      <c r="G133" s="9"/>
    </row>
    <row r="134" spans="1:7" s="1" customFormat="1">
      <c r="A134" s="12" t="s">
        <v>48</v>
      </c>
      <c r="B134" s="13" t="s">
        <v>208</v>
      </c>
      <c r="C134" s="14"/>
      <c r="D134" s="15"/>
      <c r="E134" s="16"/>
      <c r="F134" s="17"/>
      <c r="G134" s="16">
        <f>ROUND(SUM(G135:G143),2)</f>
        <v>0</v>
      </c>
    </row>
    <row r="135" spans="1:7" s="1" customFormat="1" ht="33.75">
      <c r="A135" s="7" t="s">
        <v>397</v>
      </c>
      <c r="B135" s="64" t="s">
        <v>35</v>
      </c>
      <c r="C135" s="66" t="s">
        <v>18</v>
      </c>
      <c r="D135" s="67">
        <v>24.06</v>
      </c>
      <c r="E135" s="8"/>
      <c r="F135" s="10"/>
      <c r="G135" s="9"/>
    </row>
    <row r="136" spans="1:7" s="1" customFormat="1" ht="33.75">
      <c r="A136" s="7" t="s">
        <v>398</v>
      </c>
      <c r="B136" s="64" t="s">
        <v>203</v>
      </c>
      <c r="C136" s="66" t="s">
        <v>18</v>
      </c>
      <c r="D136" s="67">
        <v>85.95</v>
      </c>
      <c r="E136" s="8"/>
      <c r="F136" s="10"/>
      <c r="G136" s="9"/>
    </row>
    <row r="137" spans="1:7" s="1" customFormat="1" ht="33.75">
      <c r="A137" s="7" t="s">
        <v>399</v>
      </c>
      <c r="B137" s="64" t="s">
        <v>58</v>
      </c>
      <c r="C137" s="66" t="s">
        <v>18</v>
      </c>
      <c r="D137" s="67">
        <v>68.760000000000005</v>
      </c>
      <c r="E137" s="8"/>
      <c r="F137" s="10"/>
      <c r="G137" s="9"/>
    </row>
    <row r="138" spans="1:7" s="1" customFormat="1" ht="33.75">
      <c r="A138" s="7" t="s">
        <v>400</v>
      </c>
      <c r="B138" s="64" t="s">
        <v>68</v>
      </c>
      <c r="C138" s="66" t="s">
        <v>34</v>
      </c>
      <c r="D138" s="67">
        <v>789.61</v>
      </c>
      <c r="E138" s="8"/>
      <c r="F138" s="10"/>
      <c r="G138" s="9"/>
    </row>
    <row r="139" spans="1:7" s="1" customFormat="1" ht="22.5">
      <c r="A139" s="7" t="s">
        <v>401</v>
      </c>
      <c r="B139" s="64" t="s">
        <v>59</v>
      </c>
      <c r="C139" s="66" t="s">
        <v>19</v>
      </c>
      <c r="D139" s="67">
        <v>14.9</v>
      </c>
      <c r="E139" s="8"/>
      <c r="F139" s="10"/>
      <c r="G139" s="9"/>
    </row>
    <row r="140" spans="1:7" s="1" customFormat="1" ht="33.75">
      <c r="A140" s="7" t="s">
        <v>402</v>
      </c>
      <c r="B140" s="64" t="s">
        <v>209</v>
      </c>
      <c r="C140" s="66" t="s">
        <v>18</v>
      </c>
      <c r="D140" s="67">
        <v>68.760000000000005</v>
      </c>
      <c r="E140" s="8"/>
      <c r="F140" s="10"/>
      <c r="G140" s="9"/>
    </row>
    <row r="141" spans="1:7" s="1" customFormat="1" ht="45">
      <c r="A141" s="7" t="s">
        <v>403</v>
      </c>
      <c r="B141" s="64" t="s">
        <v>130</v>
      </c>
      <c r="C141" s="66" t="s">
        <v>18</v>
      </c>
      <c r="D141" s="67">
        <v>68.760000000000005</v>
      </c>
      <c r="E141" s="8"/>
      <c r="F141" s="10"/>
      <c r="G141" s="9"/>
    </row>
    <row r="142" spans="1:7" s="1" customFormat="1" ht="33.75">
      <c r="A142" s="7" t="s">
        <v>404</v>
      </c>
      <c r="B142" s="64" t="s">
        <v>210</v>
      </c>
      <c r="C142" s="66" t="s">
        <v>26</v>
      </c>
      <c r="D142" s="67">
        <v>85.95</v>
      </c>
      <c r="E142" s="8"/>
      <c r="F142" s="10"/>
      <c r="G142" s="9"/>
    </row>
    <row r="143" spans="1:7" s="1" customFormat="1" ht="33.75">
      <c r="A143" s="7" t="s">
        <v>405</v>
      </c>
      <c r="B143" s="64" t="s">
        <v>78</v>
      </c>
      <c r="C143" s="66" t="s">
        <v>26</v>
      </c>
      <c r="D143" s="67">
        <v>2.7</v>
      </c>
      <c r="E143" s="8"/>
      <c r="F143" s="10"/>
      <c r="G143" s="9"/>
    </row>
    <row r="144" spans="1:7" s="1" customFormat="1">
      <c r="A144" s="12" t="s">
        <v>49</v>
      </c>
      <c r="B144" s="13" t="s">
        <v>95</v>
      </c>
      <c r="C144" s="14"/>
      <c r="D144" s="15"/>
      <c r="E144" s="16"/>
      <c r="F144" s="17"/>
      <c r="G144" s="16">
        <f>ROUND(SUM(G145:G147),2)</f>
        <v>0</v>
      </c>
    </row>
    <row r="145" spans="1:7" s="1" customFormat="1" ht="45">
      <c r="A145" s="7" t="s">
        <v>406</v>
      </c>
      <c r="B145" s="64" t="s">
        <v>212</v>
      </c>
      <c r="C145" s="66" t="s">
        <v>18</v>
      </c>
      <c r="D145" s="67">
        <v>70.97</v>
      </c>
      <c r="E145" s="8"/>
      <c r="F145" s="10"/>
      <c r="G145" s="9"/>
    </row>
    <row r="146" spans="1:7" s="1" customFormat="1" ht="22.5">
      <c r="A146" s="7" t="s">
        <v>407</v>
      </c>
      <c r="B146" s="64" t="s">
        <v>100</v>
      </c>
      <c r="C146" s="66" t="s">
        <v>26</v>
      </c>
      <c r="D146" s="67">
        <v>26.65</v>
      </c>
      <c r="E146" s="8"/>
      <c r="F146" s="10"/>
      <c r="G146" s="9"/>
    </row>
    <row r="147" spans="1:7" s="1" customFormat="1" ht="45">
      <c r="A147" s="7" t="s">
        <v>408</v>
      </c>
      <c r="B147" s="64" t="s">
        <v>206</v>
      </c>
      <c r="C147" s="66" t="s">
        <v>26</v>
      </c>
      <c r="D147" s="67">
        <v>26.65</v>
      </c>
      <c r="E147" s="8"/>
      <c r="F147" s="10"/>
      <c r="G147" s="9"/>
    </row>
    <row r="148" spans="1:7" s="1" customFormat="1">
      <c r="A148" s="12" t="s">
        <v>63</v>
      </c>
      <c r="B148" s="13" t="s">
        <v>79</v>
      </c>
      <c r="C148" s="14"/>
      <c r="D148" s="15"/>
      <c r="E148" s="16"/>
      <c r="F148" s="17"/>
      <c r="G148" s="16">
        <f>ROUND(SUM(G149:G150),2)</f>
        <v>0</v>
      </c>
    </row>
    <row r="149" spans="1:7" s="1" customFormat="1" ht="78.75">
      <c r="A149" s="7" t="s">
        <v>409</v>
      </c>
      <c r="B149" s="64" t="s">
        <v>213</v>
      </c>
      <c r="C149" s="66" t="s">
        <v>34</v>
      </c>
      <c r="D149" s="67">
        <v>853.8</v>
      </c>
      <c r="E149" s="8"/>
      <c r="F149" s="10"/>
      <c r="G149" s="9"/>
    </row>
    <row r="150" spans="1:7" s="1" customFormat="1" ht="33.75">
      <c r="A150" s="7" t="s">
        <v>410</v>
      </c>
      <c r="B150" s="64" t="s">
        <v>214</v>
      </c>
      <c r="C150" s="66" t="s">
        <v>34</v>
      </c>
      <c r="D150" s="67">
        <v>853.8</v>
      </c>
      <c r="E150" s="8"/>
      <c r="F150" s="10"/>
      <c r="G150" s="9"/>
    </row>
    <row r="151" spans="1:7">
      <c r="A151" s="2" t="s">
        <v>50</v>
      </c>
      <c r="B151" s="11" t="s">
        <v>112</v>
      </c>
      <c r="C151" s="3"/>
      <c r="D151" s="4"/>
      <c r="E151" s="4"/>
      <c r="F151" s="4"/>
      <c r="G151" s="5">
        <f>ROUND(SUM(G152),2)</f>
        <v>0</v>
      </c>
    </row>
    <row r="152" spans="1:7" s="1" customFormat="1" ht="33.75">
      <c r="A152" s="7" t="s">
        <v>411</v>
      </c>
      <c r="B152" s="64" t="s">
        <v>144</v>
      </c>
      <c r="C152" s="66" t="s">
        <v>34</v>
      </c>
      <c r="D152" s="67">
        <v>13695.92</v>
      </c>
      <c r="E152" s="8"/>
      <c r="F152" s="20"/>
      <c r="G152" s="9"/>
    </row>
    <row r="153" spans="1:7">
      <c r="A153" s="2" t="s">
        <v>230</v>
      </c>
      <c r="B153" s="11" t="s">
        <v>57</v>
      </c>
      <c r="C153" s="3"/>
      <c r="D153" s="4"/>
      <c r="E153" s="4"/>
      <c r="F153" s="4"/>
      <c r="G153" s="5">
        <f>ROUND(SUM(G154,G160,G165,G172),2)</f>
        <v>0</v>
      </c>
    </row>
    <row r="154" spans="1:7" s="1" customFormat="1">
      <c r="A154" s="12" t="s">
        <v>231</v>
      </c>
      <c r="B154" s="13" t="s">
        <v>42</v>
      </c>
      <c r="C154" s="14"/>
      <c r="D154" s="15"/>
      <c r="E154" s="16"/>
      <c r="F154" s="17"/>
      <c r="G154" s="16">
        <f>ROUND(SUM(G155:G159),2)</f>
        <v>0</v>
      </c>
    </row>
    <row r="155" spans="1:7" s="1" customFormat="1" ht="33.75">
      <c r="A155" s="7" t="s">
        <v>412</v>
      </c>
      <c r="B155" s="64" t="s">
        <v>99</v>
      </c>
      <c r="C155" s="66" t="s">
        <v>18</v>
      </c>
      <c r="D155" s="67">
        <v>1235.3900000000001</v>
      </c>
      <c r="E155" s="8"/>
      <c r="F155" s="10"/>
      <c r="G155" s="9"/>
    </row>
    <row r="156" spans="1:7" s="1" customFormat="1" ht="45">
      <c r="A156" s="7" t="s">
        <v>413</v>
      </c>
      <c r="B156" s="64" t="s">
        <v>101</v>
      </c>
      <c r="C156" s="66" t="s">
        <v>19</v>
      </c>
      <c r="D156" s="67">
        <v>247.08</v>
      </c>
      <c r="E156" s="8"/>
      <c r="F156" s="10"/>
      <c r="G156" s="9"/>
    </row>
    <row r="157" spans="1:7" s="1" customFormat="1" ht="56.25">
      <c r="A157" s="7" t="s">
        <v>414</v>
      </c>
      <c r="B157" s="64" t="s">
        <v>103</v>
      </c>
      <c r="C157" s="66" t="s">
        <v>19</v>
      </c>
      <c r="D157" s="67">
        <v>247.08</v>
      </c>
      <c r="E157" s="8"/>
      <c r="F157" s="10"/>
      <c r="G157" s="9"/>
    </row>
    <row r="158" spans="1:7" s="1" customFormat="1" ht="33.75">
      <c r="A158" s="7" t="s">
        <v>415</v>
      </c>
      <c r="B158" s="64" t="s">
        <v>97</v>
      </c>
      <c r="C158" s="66" t="s">
        <v>19</v>
      </c>
      <c r="D158" s="67">
        <v>247.08</v>
      </c>
      <c r="E158" s="8"/>
      <c r="F158" s="10" t="s">
        <v>70</v>
      </c>
      <c r="G158" s="9"/>
    </row>
    <row r="159" spans="1:7" s="1" customFormat="1" ht="33.75">
      <c r="A159" s="7" t="s">
        <v>416</v>
      </c>
      <c r="B159" s="64" t="s">
        <v>98</v>
      </c>
      <c r="C159" s="66" t="s">
        <v>20</v>
      </c>
      <c r="D159" s="67">
        <v>4941.6000000000004</v>
      </c>
      <c r="E159" s="8"/>
      <c r="F159" s="10"/>
      <c r="G159" s="9"/>
    </row>
    <row r="160" spans="1:7" s="1" customFormat="1">
      <c r="A160" s="12" t="s">
        <v>235</v>
      </c>
      <c r="B160" s="13" t="s">
        <v>104</v>
      </c>
      <c r="C160" s="14"/>
      <c r="D160" s="15"/>
      <c r="E160" s="16"/>
      <c r="F160" s="17"/>
      <c r="G160" s="16">
        <f>ROUND(SUM(G161:G164),2)</f>
        <v>0</v>
      </c>
    </row>
    <row r="161" spans="1:7" s="1" customFormat="1" ht="33.75">
      <c r="A161" s="7" t="s">
        <v>417</v>
      </c>
      <c r="B161" s="64" t="s">
        <v>38</v>
      </c>
      <c r="C161" s="66" t="s">
        <v>18</v>
      </c>
      <c r="D161" s="67">
        <v>1235.239</v>
      </c>
      <c r="E161" s="8"/>
      <c r="F161" s="10"/>
      <c r="G161" s="9"/>
    </row>
    <row r="162" spans="1:7" s="1" customFormat="1" ht="45">
      <c r="A162" s="7" t="s">
        <v>418</v>
      </c>
      <c r="B162" s="64" t="s">
        <v>71</v>
      </c>
      <c r="C162" s="66" t="s">
        <v>18</v>
      </c>
      <c r="D162" s="67">
        <v>1235.3900000000001</v>
      </c>
      <c r="E162" s="8"/>
      <c r="F162" s="10"/>
      <c r="G162" s="9"/>
    </row>
    <row r="163" spans="1:7" s="1" customFormat="1" ht="22.5">
      <c r="A163" s="7" t="s">
        <v>419</v>
      </c>
      <c r="B163" s="64" t="s">
        <v>100</v>
      </c>
      <c r="C163" s="66" t="s">
        <v>26</v>
      </c>
      <c r="D163" s="67">
        <v>1135.6400000000001</v>
      </c>
      <c r="E163" s="8"/>
      <c r="F163" s="10"/>
      <c r="G163" s="9"/>
    </row>
    <row r="164" spans="1:7" s="1" customFormat="1" ht="45">
      <c r="A164" s="7" t="s">
        <v>420</v>
      </c>
      <c r="B164" s="64" t="s">
        <v>40</v>
      </c>
      <c r="C164" s="66" t="s">
        <v>26</v>
      </c>
      <c r="D164" s="67">
        <v>1135.6400000000001</v>
      </c>
      <c r="E164" s="8"/>
      <c r="F164" s="10"/>
      <c r="G164" s="9"/>
    </row>
    <row r="165" spans="1:7" s="1" customFormat="1">
      <c r="A165" s="12" t="s">
        <v>239</v>
      </c>
      <c r="B165" s="13" t="s">
        <v>57</v>
      </c>
      <c r="C165" s="14"/>
      <c r="D165" s="15"/>
      <c r="E165" s="16"/>
      <c r="F165" s="17"/>
      <c r="G165" s="16">
        <f>ROUND(SUM(G166:G171),2)</f>
        <v>0</v>
      </c>
    </row>
    <row r="166" spans="1:7" s="1" customFormat="1" ht="67.5">
      <c r="A166" s="7" t="s">
        <v>421</v>
      </c>
      <c r="B166" s="64" t="s">
        <v>45</v>
      </c>
      <c r="C166" s="66" t="s">
        <v>18</v>
      </c>
      <c r="D166" s="67">
        <v>493.85</v>
      </c>
      <c r="E166" s="8"/>
      <c r="F166" s="10"/>
      <c r="G166" s="9"/>
    </row>
    <row r="167" spans="1:7" s="1" customFormat="1" ht="33.75">
      <c r="A167" s="7" t="s">
        <v>422</v>
      </c>
      <c r="B167" s="64" t="s">
        <v>105</v>
      </c>
      <c r="C167" s="66" t="s">
        <v>18</v>
      </c>
      <c r="D167" s="67">
        <v>591.94000000000005</v>
      </c>
      <c r="E167" s="8"/>
      <c r="F167" s="10"/>
      <c r="G167" s="9"/>
    </row>
    <row r="168" spans="1:7" s="1" customFormat="1" ht="45">
      <c r="A168" s="7" t="s">
        <v>423</v>
      </c>
      <c r="B168" s="64" t="s">
        <v>183</v>
      </c>
      <c r="C168" s="66" t="s">
        <v>28</v>
      </c>
      <c r="D168" s="67">
        <v>1</v>
      </c>
      <c r="E168" s="8"/>
      <c r="F168" s="10"/>
      <c r="G168" s="9"/>
    </row>
    <row r="169" spans="1:7" s="1" customFormat="1" ht="45">
      <c r="A169" s="7" t="s">
        <v>424</v>
      </c>
      <c r="B169" s="64" t="s">
        <v>106</v>
      </c>
      <c r="C169" s="66" t="s">
        <v>28</v>
      </c>
      <c r="D169" s="67">
        <v>1</v>
      </c>
      <c r="E169" s="8"/>
      <c r="F169" s="10"/>
      <c r="G169" s="9"/>
    </row>
    <row r="170" spans="1:7" s="1" customFormat="1" ht="56.25">
      <c r="A170" s="7" t="s">
        <v>425</v>
      </c>
      <c r="B170" s="64" t="s">
        <v>66</v>
      </c>
      <c r="C170" s="66" t="s">
        <v>28</v>
      </c>
      <c r="D170" s="67">
        <v>4</v>
      </c>
      <c r="E170" s="8"/>
      <c r="F170" s="10"/>
      <c r="G170" s="9"/>
    </row>
    <row r="171" spans="1:7" s="1" customFormat="1" ht="45">
      <c r="A171" s="7" t="s">
        <v>426</v>
      </c>
      <c r="B171" s="64" t="s">
        <v>44</v>
      </c>
      <c r="C171" s="66" t="s">
        <v>26</v>
      </c>
      <c r="D171" s="67">
        <v>756.93</v>
      </c>
      <c r="E171" s="8"/>
      <c r="F171" s="10"/>
      <c r="G171" s="9"/>
    </row>
    <row r="172" spans="1:7" s="1" customFormat="1">
      <c r="A172" s="12" t="s">
        <v>240</v>
      </c>
      <c r="B172" s="13" t="s">
        <v>102</v>
      </c>
      <c r="C172" s="14"/>
      <c r="D172" s="15"/>
      <c r="E172" s="18"/>
      <c r="F172" s="17"/>
      <c r="G172" s="18">
        <f>ROUND(SUM(G173:G174),2)</f>
        <v>0</v>
      </c>
    </row>
    <row r="173" spans="1:7" s="1" customFormat="1" ht="45">
      <c r="A173" s="7" t="s">
        <v>427</v>
      </c>
      <c r="B173" s="64" t="s">
        <v>41</v>
      </c>
      <c r="C173" s="66" t="s">
        <v>28</v>
      </c>
      <c r="D173" s="67">
        <v>16</v>
      </c>
      <c r="E173" s="8"/>
      <c r="F173" s="10"/>
      <c r="G173" s="19"/>
    </row>
    <row r="174" spans="1:7" s="1" customFormat="1" ht="101.25">
      <c r="A174" s="7" t="s">
        <v>428</v>
      </c>
      <c r="B174" s="64" t="s">
        <v>107</v>
      </c>
      <c r="C174" s="66" t="s">
        <v>28</v>
      </c>
      <c r="D174" s="67">
        <v>4</v>
      </c>
      <c r="E174" s="8"/>
      <c r="F174" s="10"/>
      <c r="G174" s="19"/>
    </row>
    <row r="175" spans="1:7" s="60" customFormat="1">
      <c r="A175" s="2" t="s">
        <v>67</v>
      </c>
      <c r="B175" s="11" t="s">
        <v>167</v>
      </c>
      <c r="C175" s="3"/>
      <c r="D175" s="4"/>
      <c r="E175" s="4"/>
      <c r="F175" s="4"/>
      <c r="G175" s="5">
        <f>ROUND(SUM(G176,G182,G190,G196),2)</f>
        <v>0</v>
      </c>
    </row>
    <row r="176" spans="1:7" s="1" customFormat="1">
      <c r="A176" s="12" t="s">
        <v>276</v>
      </c>
      <c r="B176" s="13" t="s">
        <v>42</v>
      </c>
      <c r="C176" s="14"/>
      <c r="D176" s="15"/>
      <c r="E176" s="16"/>
      <c r="F176" s="17"/>
      <c r="G176" s="16">
        <f>ROUND(SUM(G177:G181),2)</f>
        <v>0</v>
      </c>
    </row>
    <row r="177" spans="1:7" s="1" customFormat="1" ht="33.75">
      <c r="A177" s="7" t="s">
        <v>429</v>
      </c>
      <c r="B177" s="64" t="s">
        <v>99</v>
      </c>
      <c r="C177" s="66" t="s">
        <v>18</v>
      </c>
      <c r="D177" s="67">
        <v>38.020000000000003</v>
      </c>
      <c r="E177" s="8"/>
      <c r="F177" s="20"/>
      <c r="G177" s="9"/>
    </row>
    <row r="178" spans="1:7" s="1" customFormat="1" ht="45">
      <c r="A178" s="7" t="s">
        <v>430</v>
      </c>
      <c r="B178" s="64" t="s">
        <v>101</v>
      </c>
      <c r="C178" s="66" t="s">
        <v>19</v>
      </c>
      <c r="D178" s="67">
        <v>57.02</v>
      </c>
      <c r="E178" s="8"/>
      <c r="F178" s="20"/>
      <c r="G178" s="9"/>
    </row>
    <row r="179" spans="1:7" s="1" customFormat="1" ht="56.25">
      <c r="A179" s="7" t="s">
        <v>431</v>
      </c>
      <c r="B179" s="64" t="s">
        <v>103</v>
      </c>
      <c r="C179" s="66" t="s">
        <v>19</v>
      </c>
      <c r="D179" s="67">
        <v>40.950000000000003</v>
      </c>
      <c r="E179" s="8"/>
      <c r="F179" s="20"/>
      <c r="G179" s="9"/>
    </row>
    <row r="180" spans="1:7" s="1" customFormat="1" ht="33.75">
      <c r="A180" s="7" t="s">
        <v>432</v>
      </c>
      <c r="B180" s="64" t="s">
        <v>97</v>
      </c>
      <c r="C180" s="66" t="s">
        <v>19</v>
      </c>
      <c r="D180" s="67">
        <v>57.02</v>
      </c>
      <c r="E180" s="8"/>
      <c r="F180" s="21"/>
      <c r="G180" s="9"/>
    </row>
    <row r="181" spans="1:7" s="1" customFormat="1" ht="33.75">
      <c r="A181" s="7" t="s">
        <v>433</v>
      </c>
      <c r="B181" s="64" t="s">
        <v>98</v>
      </c>
      <c r="C181" s="66" t="s">
        <v>20</v>
      </c>
      <c r="D181" s="67">
        <v>1140.4000000000001</v>
      </c>
      <c r="E181" s="8"/>
      <c r="F181" s="10"/>
      <c r="G181" s="9"/>
    </row>
    <row r="182" spans="1:7" s="1" customFormat="1">
      <c r="A182" s="12" t="s">
        <v>277</v>
      </c>
      <c r="B182" s="13" t="s">
        <v>36</v>
      </c>
      <c r="C182" s="14"/>
      <c r="D182" s="15"/>
      <c r="E182" s="16"/>
      <c r="F182" s="17"/>
      <c r="G182" s="16">
        <f>ROUND(SUM(G183:G189),2)</f>
        <v>0</v>
      </c>
    </row>
    <row r="183" spans="1:7" s="1" customFormat="1" ht="33.75">
      <c r="A183" s="7" t="s">
        <v>434</v>
      </c>
      <c r="B183" s="64" t="s">
        <v>35</v>
      </c>
      <c r="C183" s="66" t="s">
        <v>18</v>
      </c>
      <c r="D183" s="67">
        <v>30.24</v>
      </c>
      <c r="E183" s="8"/>
      <c r="F183" s="20"/>
      <c r="G183" s="9"/>
    </row>
    <row r="184" spans="1:7" s="1" customFormat="1" ht="33.75">
      <c r="A184" s="7" t="s">
        <v>435</v>
      </c>
      <c r="B184" s="64" t="s">
        <v>170</v>
      </c>
      <c r="C184" s="66" t="s">
        <v>18</v>
      </c>
      <c r="D184" s="67">
        <v>53.14</v>
      </c>
      <c r="E184" s="8"/>
      <c r="F184" s="20"/>
      <c r="G184" s="9"/>
    </row>
    <row r="185" spans="1:7" s="1" customFormat="1" ht="33.75">
      <c r="A185" s="7" t="s">
        <v>436</v>
      </c>
      <c r="B185" s="64" t="s">
        <v>68</v>
      </c>
      <c r="C185" s="66" t="s">
        <v>34</v>
      </c>
      <c r="D185" s="67">
        <v>1470.53</v>
      </c>
      <c r="E185" s="8"/>
      <c r="F185" s="20"/>
      <c r="G185" s="9"/>
    </row>
    <row r="186" spans="1:7" s="1" customFormat="1" ht="56.25">
      <c r="A186" s="7" t="s">
        <v>437</v>
      </c>
      <c r="B186" s="64" t="s">
        <v>171</v>
      </c>
      <c r="C186" s="66" t="s">
        <v>28</v>
      </c>
      <c r="D186" s="67">
        <v>80</v>
      </c>
      <c r="E186" s="8"/>
      <c r="F186" s="20"/>
      <c r="G186" s="9"/>
    </row>
    <row r="187" spans="1:7" s="1" customFormat="1" ht="33.75">
      <c r="A187" s="7" t="s">
        <v>438</v>
      </c>
      <c r="B187" s="64" t="s">
        <v>43</v>
      </c>
      <c r="C187" s="66" t="s">
        <v>19</v>
      </c>
      <c r="D187" s="67">
        <v>13.74</v>
      </c>
      <c r="E187" s="8"/>
      <c r="F187" s="20"/>
      <c r="G187" s="9"/>
    </row>
    <row r="188" spans="1:7" s="1" customFormat="1" ht="33.75">
      <c r="A188" s="7" t="s">
        <v>439</v>
      </c>
      <c r="B188" s="64" t="s">
        <v>288</v>
      </c>
      <c r="C188" s="66" t="s">
        <v>28</v>
      </c>
      <c r="D188" s="67">
        <v>10</v>
      </c>
      <c r="E188" s="8"/>
      <c r="F188" s="20"/>
      <c r="G188" s="9"/>
    </row>
    <row r="189" spans="1:7" s="1" customFormat="1" ht="22.5">
      <c r="A189" s="7" t="s">
        <v>440</v>
      </c>
      <c r="B189" s="64" t="s">
        <v>172</v>
      </c>
      <c r="C189" s="66" t="s">
        <v>19</v>
      </c>
      <c r="D189" s="67">
        <v>0.1</v>
      </c>
      <c r="E189" s="8"/>
      <c r="F189" s="20"/>
      <c r="G189" s="9"/>
    </row>
    <row r="190" spans="1:7" s="1" customFormat="1">
      <c r="A190" s="12" t="s">
        <v>278</v>
      </c>
      <c r="B190" s="13" t="s">
        <v>174</v>
      </c>
      <c r="C190" s="14"/>
      <c r="D190" s="15"/>
      <c r="E190" s="16"/>
      <c r="F190" s="17"/>
      <c r="G190" s="16">
        <f>ROUND(SUM(G191:G195),2)</f>
        <v>0</v>
      </c>
    </row>
    <row r="191" spans="1:7" s="1" customFormat="1" ht="45">
      <c r="A191" s="7" t="s">
        <v>441</v>
      </c>
      <c r="B191" s="64" t="s">
        <v>175</v>
      </c>
      <c r="C191" s="66" t="s">
        <v>34</v>
      </c>
      <c r="D191" s="67">
        <v>4141.45</v>
      </c>
      <c r="E191" s="8"/>
      <c r="F191" s="20"/>
      <c r="G191" s="9"/>
    </row>
    <row r="192" spans="1:7" s="1" customFormat="1" ht="45">
      <c r="A192" s="7" t="s">
        <v>442</v>
      </c>
      <c r="B192" s="64" t="s">
        <v>176</v>
      </c>
      <c r="C192" s="66" t="s">
        <v>34</v>
      </c>
      <c r="D192" s="67">
        <v>5057.1000000000004</v>
      </c>
      <c r="E192" s="8"/>
      <c r="F192" s="20"/>
      <c r="G192" s="9"/>
    </row>
    <row r="193" spans="1:7" s="1" customFormat="1" ht="45">
      <c r="A193" s="7" t="s">
        <v>443</v>
      </c>
      <c r="B193" s="64" t="s">
        <v>177</v>
      </c>
      <c r="C193" s="66" t="s">
        <v>28</v>
      </c>
      <c r="D193" s="67">
        <v>80</v>
      </c>
      <c r="E193" s="8"/>
      <c r="F193" s="20"/>
      <c r="G193" s="9"/>
    </row>
    <row r="194" spans="1:7" s="1" customFormat="1" ht="33.75">
      <c r="A194" s="7" t="s">
        <v>444</v>
      </c>
      <c r="B194" s="64" t="s">
        <v>178</v>
      </c>
      <c r="C194" s="66" t="s">
        <v>34</v>
      </c>
      <c r="D194" s="67">
        <v>34.82</v>
      </c>
      <c r="E194" s="8"/>
      <c r="F194" s="20"/>
      <c r="G194" s="9"/>
    </row>
    <row r="195" spans="1:7" s="1" customFormat="1" ht="33.75">
      <c r="A195" s="7" t="s">
        <v>445</v>
      </c>
      <c r="B195" s="64" t="s">
        <v>179</v>
      </c>
      <c r="C195" s="66" t="s">
        <v>34</v>
      </c>
      <c r="D195" s="67">
        <v>9233.369999999999</v>
      </c>
      <c r="E195" s="8"/>
      <c r="F195" s="20"/>
      <c r="G195" s="9"/>
    </row>
    <row r="196" spans="1:7" s="1" customFormat="1">
      <c r="A196" s="12" t="s">
        <v>279</v>
      </c>
      <c r="B196" s="13" t="s">
        <v>180</v>
      </c>
      <c r="C196" s="14"/>
      <c r="D196" s="15"/>
      <c r="E196" s="16"/>
      <c r="F196" s="17"/>
      <c r="G196" s="16">
        <f>ROUND(SUM(G197),2)</f>
        <v>0</v>
      </c>
    </row>
    <row r="197" spans="1:7" s="1" customFormat="1" ht="135">
      <c r="A197" s="7" t="s">
        <v>446</v>
      </c>
      <c r="B197" s="64" t="s">
        <v>181</v>
      </c>
      <c r="C197" s="66" t="s">
        <v>18</v>
      </c>
      <c r="D197" s="67">
        <v>413.92</v>
      </c>
      <c r="E197" s="8"/>
      <c r="F197" s="20"/>
      <c r="G197" s="9"/>
    </row>
    <row r="198" spans="1:7">
      <c r="A198" s="2" t="s">
        <v>280</v>
      </c>
      <c r="B198" s="11" t="s">
        <v>193</v>
      </c>
      <c r="C198" s="3"/>
      <c r="D198" s="4"/>
      <c r="E198" s="4"/>
      <c r="F198" s="4"/>
      <c r="G198" s="5">
        <f>ROUND(SUM(G199,G204,G217,),2)</f>
        <v>0</v>
      </c>
    </row>
    <row r="199" spans="1:7" s="1" customFormat="1">
      <c r="A199" s="12" t="s">
        <v>281</v>
      </c>
      <c r="B199" s="13" t="s">
        <v>42</v>
      </c>
      <c r="C199" s="14"/>
      <c r="D199" s="15"/>
      <c r="E199" s="16"/>
      <c r="F199" s="17"/>
      <c r="G199" s="16">
        <f>ROUND(SUM(G200:G203),2)</f>
        <v>0</v>
      </c>
    </row>
    <row r="200" spans="1:7" s="1" customFormat="1" ht="33.75">
      <c r="A200" s="7" t="s">
        <v>447</v>
      </c>
      <c r="B200" s="64" t="s">
        <v>99</v>
      </c>
      <c r="C200" s="66" t="s">
        <v>18</v>
      </c>
      <c r="D200" s="67">
        <v>12.03</v>
      </c>
      <c r="E200" s="8"/>
      <c r="F200" s="10"/>
      <c r="G200" s="9"/>
    </row>
    <row r="201" spans="1:7" s="1" customFormat="1" ht="45">
      <c r="A201" s="7" t="s">
        <v>448</v>
      </c>
      <c r="B201" s="64" t="s">
        <v>101</v>
      </c>
      <c r="C201" s="66" t="s">
        <v>19</v>
      </c>
      <c r="D201" s="67">
        <v>3.64</v>
      </c>
      <c r="E201" s="8"/>
      <c r="F201" s="10"/>
      <c r="G201" s="9"/>
    </row>
    <row r="202" spans="1:7" s="1" customFormat="1" ht="33.75">
      <c r="A202" s="7" t="s">
        <v>449</v>
      </c>
      <c r="B202" s="64" t="s">
        <v>97</v>
      </c>
      <c r="C202" s="66" t="s">
        <v>19</v>
      </c>
      <c r="D202" s="67">
        <v>3.64</v>
      </c>
      <c r="E202" s="8"/>
      <c r="F202" s="10"/>
      <c r="G202" s="9"/>
    </row>
    <row r="203" spans="1:7" s="1" customFormat="1" ht="33.75">
      <c r="A203" s="7" t="s">
        <v>450</v>
      </c>
      <c r="B203" s="64" t="s">
        <v>98</v>
      </c>
      <c r="C203" s="66" t="s">
        <v>20</v>
      </c>
      <c r="D203" s="67">
        <v>72.8</v>
      </c>
      <c r="E203" s="8"/>
      <c r="F203" s="10"/>
      <c r="G203" s="9"/>
    </row>
    <row r="204" spans="1:7" s="1" customFormat="1">
      <c r="A204" s="12" t="s">
        <v>282</v>
      </c>
      <c r="B204" s="13" t="s">
        <v>215</v>
      </c>
      <c r="C204" s="14"/>
      <c r="D204" s="15"/>
      <c r="E204" s="16"/>
      <c r="F204" s="17"/>
      <c r="G204" s="16">
        <f>ROUND(SUM(G205:G216),2)</f>
        <v>0</v>
      </c>
    </row>
    <row r="205" spans="1:7" s="1" customFormat="1" ht="33.75">
      <c r="A205" s="7" t="s">
        <v>451</v>
      </c>
      <c r="B205" s="64" t="s">
        <v>35</v>
      </c>
      <c r="C205" s="66" t="s">
        <v>18</v>
      </c>
      <c r="D205" s="67">
        <v>12.03</v>
      </c>
      <c r="E205" s="8"/>
      <c r="F205" s="10"/>
      <c r="G205" s="9"/>
    </row>
    <row r="206" spans="1:7" s="1" customFormat="1" ht="45">
      <c r="A206" s="7" t="s">
        <v>452</v>
      </c>
      <c r="B206" s="64" t="s">
        <v>289</v>
      </c>
      <c r="C206" s="66" t="s">
        <v>26</v>
      </c>
      <c r="D206" s="67">
        <v>4.2300000000000004</v>
      </c>
      <c r="E206" s="8"/>
      <c r="F206" s="10"/>
      <c r="G206" s="9"/>
    </row>
    <row r="207" spans="1:7" s="1" customFormat="1" ht="56.25">
      <c r="A207" s="7" t="s">
        <v>453</v>
      </c>
      <c r="B207" s="64" t="s">
        <v>191</v>
      </c>
      <c r="C207" s="66" t="s">
        <v>18</v>
      </c>
      <c r="D207" s="67">
        <v>61.18</v>
      </c>
      <c r="E207" s="8"/>
      <c r="F207" s="10"/>
      <c r="G207" s="9"/>
    </row>
    <row r="208" spans="1:7" s="1" customFormat="1" ht="33.75">
      <c r="A208" s="7" t="s">
        <v>454</v>
      </c>
      <c r="B208" s="64" t="s">
        <v>58</v>
      </c>
      <c r="C208" s="66" t="s">
        <v>18</v>
      </c>
      <c r="D208" s="67">
        <v>58.13</v>
      </c>
      <c r="E208" s="8"/>
      <c r="F208" s="10"/>
      <c r="G208" s="9"/>
    </row>
    <row r="209" spans="1:7" s="1" customFormat="1" ht="33.75">
      <c r="A209" s="7" t="s">
        <v>455</v>
      </c>
      <c r="B209" s="64" t="s">
        <v>68</v>
      </c>
      <c r="C209" s="66" t="s">
        <v>34</v>
      </c>
      <c r="D209" s="67">
        <v>633.22</v>
      </c>
      <c r="E209" s="8"/>
      <c r="F209" s="10"/>
      <c r="G209" s="9"/>
    </row>
    <row r="210" spans="1:7" s="1" customFormat="1" ht="22.5">
      <c r="A210" s="7" t="s">
        <v>456</v>
      </c>
      <c r="B210" s="64" t="s">
        <v>59</v>
      </c>
      <c r="C210" s="66" t="s">
        <v>19</v>
      </c>
      <c r="D210" s="67">
        <v>6.43</v>
      </c>
      <c r="E210" s="8"/>
      <c r="F210" s="10"/>
      <c r="G210" s="9"/>
    </row>
    <row r="211" spans="1:7" s="1" customFormat="1" ht="45">
      <c r="A211" s="7" t="s">
        <v>457</v>
      </c>
      <c r="B211" s="64" t="s">
        <v>216</v>
      </c>
      <c r="C211" s="66" t="s">
        <v>34</v>
      </c>
      <c r="D211" s="67">
        <v>422.09</v>
      </c>
      <c r="E211" s="8"/>
      <c r="F211" s="10"/>
      <c r="G211" s="9"/>
    </row>
    <row r="212" spans="1:7" s="1" customFormat="1" ht="33.75">
      <c r="A212" s="7" t="s">
        <v>458</v>
      </c>
      <c r="B212" s="64" t="s">
        <v>214</v>
      </c>
      <c r="C212" s="66" t="s">
        <v>34</v>
      </c>
      <c r="D212" s="67">
        <v>422.09</v>
      </c>
      <c r="E212" s="8"/>
      <c r="F212" s="10"/>
      <c r="G212" s="9"/>
    </row>
    <row r="213" spans="1:7" s="1" customFormat="1" ht="33.75">
      <c r="A213" s="7" t="s">
        <v>459</v>
      </c>
      <c r="B213" s="64" t="s">
        <v>74</v>
      </c>
      <c r="C213" s="66" t="s">
        <v>18</v>
      </c>
      <c r="D213" s="67">
        <v>60.16</v>
      </c>
      <c r="E213" s="8"/>
      <c r="F213" s="10"/>
      <c r="G213" s="9"/>
    </row>
    <row r="214" spans="1:7" s="1" customFormat="1" ht="33.75">
      <c r="A214" s="7" t="s">
        <v>460</v>
      </c>
      <c r="B214" s="64" t="s">
        <v>60</v>
      </c>
      <c r="C214" s="66" t="s">
        <v>18</v>
      </c>
      <c r="D214" s="67">
        <v>60.16</v>
      </c>
      <c r="E214" s="8"/>
      <c r="F214" s="10"/>
      <c r="G214" s="9"/>
    </row>
    <row r="215" spans="1:7" s="1" customFormat="1" ht="33.75">
      <c r="A215" s="7" t="s">
        <v>461</v>
      </c>
      <c r="B215" s="64" t="s">
        <v>94</v>
      </c>
      <c r="C215" s="66" t="s">
        <v>26</v>
      </c>
      <c r="D215" s="67">
        <v>85.95</v>
      </c>
      <c r="E215" s="8"/>
      <c r="F215" s="10"/>
      <c r="G215" s="9"/>
    </row>
    <row r="216" spans="1:7" s="1" customFormat="1" ht="33.75">
      <c r="A216" s="7" t="s">
        <v>462</v>
      </c>
      <c r="B216" s="64" t="s">
        <v>78</v>
      </c>
      <c r="C216" s="66" t="s">
        <v>26</v>
      </c>
      <c r="D216" s="67">
        <v>14.26</v>
      </c>
      <c r="E216" s="8"/>
      <c r="F216" s="10"/>
      <c r="G216" s="9"/>
    </row>
    <row r="217" spans="1:7" s="1" customFormat="1">
      <c r="A217" s="12" t="s">
        <v>283</v>
      </c>
      <c r="B217" s="13" t="s">
        <v>192</v>
      </c>
      <c r="C217" s="14"/>
      <c r="D217" s="15"/>
      <c r="E217" s="16"/>
      <c r="F217" s="17"/>
      <c r="G217" s="16">
        <f>ROUND(SUM(G218:G225),2)</f>
        <v>0</v>
      </c>
    </row>
    <row r="218" spans="1:7" s="1" customFormat="1" ht="33.75">
      <c r="A218" s="7" t="s">
        <v>463</v>
      </c>
      <c r="B218" s="64" t="s">
        <v>195</v>
      </c>
      <c r="C218" s="66" t="s">
        <v>28</v>
      </c>
      <c r="D218" s="67">
        <v>8</v>
      </c>
      <c r="E218" s="8"/>
      <c r="F218" s="10"/>
      <c r="G218" s="9"/>
    </row>
    <row r="219" spans="1:7" s="1" customFormat="1" ht="33.75">
      <c r="A219" s="7" t="s">
        <v>464</v>
      </c>
      <c r="B219" s="64" t="s">
        <v>198</v>
      </c>
      <c r="C219" s="66" t="s">
        <v>28</v>
      </c>
      <c r="D219" s="67">
        <v>3</v>
      </c>
      <c r="E219" s="8"/>
      <c r="F219" s="10"/>
      <c r="G219" s="9"/>
    </row>
    <row r="220" spans="1:7" s="1" customFormat="1" ht="33.75">
      <c r="A220" s="7" t="s">
        <v>465</v>
      </c>
      <c r="B220" s="64" t="s">
        <v>199</v>
      </c>
      <c r="C220" s="66" t="s">
        <v>28</v>
      </c>
      <c r="D220" s="67">
        <v>4</v>
      </c>
      <c r="E220" s="8"/>
      <c r="F220" s="10"/>
      <c r="G220" s="9"/>
    </row>
    <row r="221" spans="1:7" s="1" customFormat="1" ht="33.75">
      <c r="A221" s="7" t="s">
        <v>466</v>
      </c>
      <c r="B221" s="64" t="s">
        <v>200</v>
      </c>
      <c r="C221" s="66" t="s">
        <v>28</v>
      </c>
      <c r="D221" s="67">
        <v>4</v>
      </c>
      <c r="E221" s="8"/>
      <c r="F221" s="10"/>
      <c r="G221" s="9"/>
    </row>
    <row r="222" spans="1:7" s="1" customFormat="1" ht="33.75">
      <c r="A222" s="7" t="s">
        <v>467</v>
      </c>
      <c r="B222" s="64" t="s">
        <v>290</v>
      </c>
      <c r="C222" s="66" t="s">
        <v>18</v>
      </c>
      <c r="D222" s="67">
        <v>128.76</v>
      </c>
      <c r="E222" s="8"/>
      <c r="F222" s="10"/>
      <c r="G222" s="9"/>
    </row>
    <row r="223" spans="1:7" s="1" customFormat="1" ht="33.75">
      <c r="A223" s="7" t="s">
        <v>468</v>
      </c>
      <c r="B223" s="64" t="s">
        <v>196</v>
      </c>
      <c r="C223" s="66" t="s">
        <v>28</v>
      </c>
      <c r="D223" s="67">
        <v>1031</v>
      </c>
      <c r="E223" s="8"/>
      <c r="F223" s="59"/>
      <c r="G223" s="9"/>
    </row>
    <row r="224" spans="1:7" s="1" customFormat="1" ht="33.75">
      <c r="A224" s="7" t="s">
        <v>469</v>
      </c>
      <c r="B224" s="64" t="s">
        <v>197</v>
      </c>
      <c r="C224" s="66" t="s">
        <v>28</v>
      </c>
      <c r="D224" s="67">
        <v>471</v>
      </c>
      <c r="E224" s="8"/>
      <c r="F224" s="59"/>
      <c r="G224" s="9"/>
    </row>
    <row r="225" spans="1:7" s="1" customFormat="1" ht="22.5">
      <c r="A225" s="7" t="s">
        <v>470</v>
      </c>
      <c r="B225" s="64" t="s">
        <v>194</v>
      </c>
      <c r="C225" s="66" t="s">
        <v>19</v>
      </c>
      <c r="D225" s="67">
        <v>35.19</v>
      </c>
      <c r="E225" s="8"/>
      <c r="F225" s="10"/>
      <c r="G225" s="9"/>
    </row>
    <row r="226" spans="1:7">
      <c r="A226" s="2" t="s">
        <v>166</v>
      </c>
      <c r="B226" s="11" t="s">
        <v>32</v>
      </c>
      <c r="C226" s="3"/>
      <c r="D226" s="4"/>
      <c r="E226" s="4"/>
      <c r="F226" s="4"/>
      <c r="G226" s="5">
        <f>ROUND(SUM(G227),2)</f>
        <v>0</v>
      </c>
    </row>
    <row r="227" spans="1:7" s="1" customFormat="1" ht="22.5">
      <c r="A227" s="7" t="s">
        <v>471</v>
      </c>
      <c r="B227" s="64" t="s">
        <v>33</v>
      </c>
      <c r="C227" s="66" t="s">
        <v>18</v>
      </c>
      <c r="D227" s="67">
        <v>3191.09</v>
      </c>
      <c r="E227" s="8"/>
      <c r="F227" s="20"/>
      <c r="G227" s="9"/>
    </row>
    <row r="228" spans="1:7" s="1" customFormat="1">
      <c r="A228" s="105" t="s">
        <v>254</v>
      </c>
      <c r="B228" s="106" t="s">
        <v>217</v>
      </c>
      <c r="C228" s="107"/>
      <c r="D228" s="108"/>
      <c r="E228" s="108"/>
      <c r="F228" s="108"/>
      <c r="G228" s="109">
        <f>ROUND(SUM(G229,G244,G246,G272,G291,G315,G336,G360,G353),2)</f>
        <v>0</v>
      </c>
    </row>
    <row r="229" spans="1:7">
      <c r="A229" s="2" t="s">
        <v>255</v>
      </c>
      <c r="B229" s="62" t="s">
        <v>29</v>
      </c>
      <c r="C229" s="3"/>
      <c r="D229" s="4"/>
      <c r="E229" s="4"/>
      <c r="F229" s="4"/>
      <c r="G229" s="5">
        <f>ROUND(SUM(G230:G243),2)</f>
        <v>0</v>
      </c>
    </row>
    <row r="230" spans="1:7" s="1" customFormat="1" ht="45">
      <c r="A230" s="7" t="s">
        <v>472</v>
      </c>
      <c r="B230" s="64" t="s">
        <v>117</v>
      </c>
      <c r="C230" s="66" t="s">
        <v>19</v>
      </c>
      <c r="D230" s="67">
        <v>1.46</v>
      </c>
      <c r="E230" s="8"/>
      <c r="F230" s="10"/>
      <c r="G230" s="9"/>
    </row>
    <row r="231" spans="1:7" s="1" customFormat="1" ht="45">
      <c r="A231" s="7" t="s">
        <v>473</v>
      </c>
      <c r="B231" s="64" t="s">
        <v>218</v>
      </c>
      <c r="C231" s="66" t="s">
        <v>19</v>
      </c>
      <c r="D231" s="67">
        <v>0.8</v>
      </c>
      <c r="E231" s="8"/>
      <c r="F231" s="10"/>
      <c r="G231" s="9"/>
    </row>
    <row r="232" spans="1:7" s="1" customFormat="1" ht="45">
      <c r="A232" s="7" t="s">
        <v>474</v>
      </c>
      <c r="B232" s="64" t="s">
        <v>116</v>
      </c>
      <c r="C232" s="66" t="s">
        <v>19</v>
      </c>
      <c r="D232" s="67">
        <v>2.62</v>
      </c>
      <c r="E232" s="8"/>
      <c r="F232" s="10"/>
      <c r="G232" s="9"/>
    </row>
    <row r="233" spans="1:7" s="1" customFormat="1" ht="45">
      <c r="A233" s="7" t="s">
        <v>475</v>
      </c>
      <c r="B233" s="64" t="s">
        <v>219</v>
      </c>
      <c r="C233" s="66" t="s">
        <v>19</v>
      </c>
      <c r="D233" s="67">
        <v>37.9</v>
      </c>
      <c r="E233" s="8"/>
      <c r="F233" s="10"/>
      <c r="G233" s="9"/>
    </row>
    <row r="234" spans="1:7" s="1" customFormat="1" ht="33.75">
      <c r="A234" s="7" t="s">
        <v>476</v>
      </c>
      <c r="B234" s="64" t="s">
        <v>292</v>
      </c>
      <c r="C234" s="66" t="s">
        <v>19</v>
      </c>
      <c r="D234" s="67">
        <v>0.33100000000000002</v>
      </c>
      <c r="E234" s="8"/>
      <c r="F234" s="10"/>
      <c r="G234" s="9"/>
    </row>
    <row r="235" spans="1:7" s="1" customFormat="1" ht="33.75">
      <c r="A235" s="7" t="s">
        <v>477</v>
      </c>
      <c r="B235" s="64" t="s">
        <v>220</v>
      </c>
      <c r="C235" s="66" t="s">
        <v>19</v>
      </c>
      <c r="D235" s="67">
        <v>1.17</v>
      </c>
      <c r="E235" s="8"/>
      <c r="F235" s="10"/>
      <c r="G235" s="9"/>
    </row>
    <row r="236" spans="1:7" s="1" customFormat="1" ht="33.75">
      <c r="A236" s="7" t="s">
        <v>478</v>
      </c>
      <c r="B236" s="64" t="s">
        <v>118</v>
      </c>
      <c r="C236" s="66" t="s">
        <v>19</v>
      </c>
      <c r="D236" s="67">
        <v>4.2</v>
      </c>
      <c r="E236" s="8"/>
      <c r="F236" s="10"/>
      <c r="G236" s="9"/>
    </row>
    <row r="237" spans="1:7" s="1" customFormat="1" ht="45">
      <c r="A237" s="7" t="s">
        <v>479</v>
      </c>
      <c r="B237" s="64" t="s">
        <v>221</v>
      </c>
      <c r="C237" s="66" t="s">
        <v>34</v>
      </c>
      <c r="D237" s="67">
        <v>1899.07</v>
      </c>
      <c r="E237" s="8"/>
      <c r="F237" s="10"/>
      <c r="G237" s="9"/>
    </row>
    <row r="238" spans="1:7" s="1" customFormat="1" ht="56.25">
      <c r="A238" s="7" t="s">
        <v>480</v>
      </c>
      <c r="B238" s="64" t="s">
        <v>222</v>
      </c>
      <c r="C238" s="66" t="s">
        <v>18</v>
      </c>
      <c r="D238" s="67">
        <v>329.77</v>
      </c>
      <c r="E238" s="8"/>
      <c r="F238" s="10"/>
      <c r="G238" s="9"/>
    </row>
    <row r="239" spans="1:7" s="1" customFormat="1" ht="33.75">
      <c r="A239" s="7" t="s">
        <v>481</v>
      </c>
      <c r="B239" s="64" t="s">
        <v>223</v>
      </c>
      <c r="C239" s="66" t="s">
        <v>26</v>
      </c>
      <c r="D239" s="67">
        <v>89.3</v>
      </c>
      <c r="E239" s="8"/>
      <c r="F239" s="10"/>
      <c r="G239" s="9"/>
    </row>
    <row r="240" spans="1:7" s="1" customFormat="1" ht="33.75">
      <c r="A240" s="7" t="s">
        <v>482</v>
      </c>
      <c r="B240" s="64" t="s">
        <v>293</v>
      </c>
      <c r="C240" s="66" t="s">
        <v>28</v>
      </c>
      <c r="D240" s="67">
        <v>6</v>
      </c>
      <c r="E240" s="8"/>
      <c r="F240" s="20"/>
      <c r="G240" s="9"/>
    </row>
    <row r="241" spans="1:7" s="1" customFormat="1" ht="45">
      <c r="A241" s="7" t="s">
        <v>483</v>
      </c>
      <c r="B241" s="64" t="s">
        <v>224</v>
      </c>
      <c r="C241" s="66" t="s">
        <v>28</v>
      </c>
      <c r="D241" s="67">
        <v>2</v>
      </c>
      <c r="E241" s="8"/>
      <c r="F241" s="10"/>
      <c r="G241" s="9"/>
    </row>
    <row r="242" spans="1:7" s="1" customFormat="1" ht="33.75">
      <c r="A242" s="7" t="s">
        <v>484</v>
      </c>
      <c r="B242" s="64" t="s">
        <v>97</v>
      </c>
      <c r="C242" s="66" t="s">
        <v>19</v>
      </c>
      <c r="D242" s="67">
        <v>43.41</v>
      </c>
      <c r="E242" s="8"/>
      <c r="F242" s="21"/>
      <c r="G242" s="9"/>
    </row>
    <row r="243" spans="1:7" s="1" customFormat="1" ht="33.75">
      <c r="A243" s="7" t="s">
        <v>485</v>
      </c>
      <c r="B243" s="64" t="s">
        <v>98</v>
      </c>
      <c r="C243" s="66" t="s">
        <v>20</v>
      </c>
      <c r="D243" s="67">
        <v>868.2</v>
      </c>
      <c r="E243" s="8"/>
      <c r="F243" s="10"/>
      <c r="G243" s="9"/>
    </row>
    <row r="244" spans="1:7" s="1" customFormat="1">
      <c r="A244" s="2" t="s">
        <v>256</v>
      </c>
      <c r="B244" s="22" t="s">
        <v>286</v>
      </c>
      <c r="C244" s="22"/>
      <c r="D244" s="22"/>
      <c r="E244" s="22"/>
      <c r="F244" s="22"/>
      <c r="G244" s="5">
        <f>ROUND(SUM(G245:G245),2)</f>
        <v>0</v>
      </c>
    </row>
    <row r="245" spans="1:7" s="61" customFormat="1" ht="45">
      <c r="A245" s="7" t="s">
        <v>486</v>
      </c>
      <c r="B245" s="64" t="s">
        <v>140</v>
      </c>
      <c r="C245" s="66" t="s">
        <v>28</v>
      </c>
      <c r="D245" s="67">
        <v>1</v>
      </c>
      <c r="E245" s="8"/>
      <c r="F245" s="10"/>
      <c r="G245" s="9"/>
    </row>
    <row r="246" spans="1:7">
      <c r="A246" s="2" t="s">
        <v>257</v>
      </c>
      <c r="B246" s="11" t="s">
        <v>76</v>
      </c>
      <c r="C246" s="3"/>
      <c r="D246" s="4"/>
      <c r="E246" s="4"/>
      <c r="F246" s="4"/>
      <c r="G246" s="5">
        <f>ROUND(SUM(G247,G253,G264,G270),2)</f>
        <v>0</v>
      </c>
    </row>
    <row r="247" spans="1:7" s="1" customFormat="1">
      <c r="A247" s="12" t="s">
        <v>258</v>
      </c>
      <c r="B247" s="13" t="s">
        <v>42</v>
      </c>
      <c r="C247" s="14"/>
      <c r="D247" s="15"/>
      <c r="E247" s="16"/>
      <c r="F247" s="17"/>
      <c r="G247" s="16">
        <f>ROUND(SUM(G248:G252),2)</f>
        <v>0</v>
      </c>
    </row>
    <row r="248" spans="1:7" s="1" customFormat="1" ht="33.75">
      <c r="A248" s="7" t="s">
        <v>487</v>
      </c>
      <c r="B248" s="64" t="s">
        <v>99</v>
      </c>
      <c r="C248" s="66" t="s">
        <v>18</v>
      </c>
      <c r="D248" s="67">
        <v>109.22</v>
      </c>
      <c r="E248" s="8"/>
      <c r="F248" s="10"/>
      <c r="G248" s="9"/>
    </row>
    <row r="249" spans="1:7" s="1" customFormat="1" ht="45">
      <c r="A249" s="7" t="s">
        <v>488</v>
      </c>
      <c r="B249" s="64" t="s">
        <v>101</v>
      </c>
      <c r="C249" s="66" t="s">
        <v>19</v>
      </c>
      <c r="D249" s="67">
        <v>21.84</v>
      </c>
      <c r="E249" s="8"/>
      <c r="F249" s="10"/>
      <c r="G249" s="9"/>
    </row>
    <row r="250" spans="1:7" s="1" customFormat="1" ht="56.25">
      <c r="A250" s="7" t="s">
        <v>489</v>
      </c>
      <c r="B250" s="64" t="s">
        <v>103</v>
      </c>
      <c r="C250" s="66" t="s">
        <v>19</v>
      </c>
      <c r="D250" s="67">
        <v>21.84</v>
      </c>
      <c r="E250" s="8"/>
      <c r="F250" s="10"/>
      <c r="G250" s="9"/>
    </row>
    <row r="251" spans="1:7" s="1" customFormat="1" ht="33.75">
      <c r="A251" s="7" t="s">
        <v>490</v>
      </c>
      <c r="B251" s="64" t="s">
        <v>97</v>
      </c>
      <c r="C251" s="66" t="s">
        <v>19</v>
      </c>
      <c r="D251" s="67">
        <v>21.84</v>
      </c>
      <c r="E251" s="8"/>
      <c r="F251" s="10"/>
      <c r="G251" s="9"/>
    </row>
    <row r="252" spans="1:7" s="1" customFormat="1" ht="33.75">
      <c r="A252" s="7" t="s">
        <v>491</v>
      </c>
      <c r="B252" s="64" t="s">
        <v>98</v>
      </c>
      <c r="C252" s="66" t="s">
        <v>20</v>
      </c>
      <c r="D252" s="67">
        <v>436.8</v>
      </c>
      <c r="E252" s="8"/>
      <c r="F252" s="10"/>
      <c r="G252" s="9"/>
    </row>
    <row r="253" spans="1:7" s="1" customFormat="1">
      <c r="A253" s="12" t="s">
        <v>259</v>
      </c>
      <c r="B253" s="13" t="s">
        <v>77</v>
      </c>
      <c r="C253" s="14"/>
      <c r="D253" s="15"/>
      <c r="E253" s="16"/>
      <c r="F253" s="17"/>
      <c r="G253" s="16">
        <f>ROUND(SUM(G254:G263),2)</f>
        <v>0</v>
      </c>
    </row>
    <row r="254" spans="1:7" s="1" customFormat="1" ht="33.75">
      <c r="A254" s="7" t="s">
        <v>492</v>
      </c>
      <c r="B254" s="64" t="s">
        <v>35</v>
      </c>
      <c r="C254" s="66" t="s">
        <v>18</v>
      </c>
      <c r="D254" s="67">
        <v>26.65</v>
      </c>
      <c r="E254" s="8"/>
      <c r="F254" s="10"/>
      <c r="G254" s="9"/>
    </row>
    <row r="255" spans="1:7" s="1" customFormat="1" ht="56.25">
      <c r="A255" s="7" t="s">
        <v>493</v>
      </c>
      <c r="B255" s="64" t="s">
        <v>113</v>
      </c>
      <c r="C255" s="66" t="s">
        <v>18</v>
      </c>
      <c r="D255" s="67">
        <v>50.55</v>
      </c>
      <c r="E255" s="8"/>
      <c r="F255" s="10"/>
      <c r="G255" s="9"/>
    </row>
    <row r="256" spans="1:7" s="1" customFormat="1" ht="56.25">
      <c r="A256" s="7" t="s">
        <v>494</v>
      </c>
      <c r="B256" s="64" t="s">
        <v>191</v>
      </c>
      <c r="C256" s="66" t="s">
        <v>18</v>
      </c>
      <c r="D256" s="67">
        <v>20.64</v>
      </c>
      <c r="E256" s="8"/>
      <c r="F256" s="10"/>
      <c r="G256" s="9"/>
    </row>
    <row r="257" spans="1:7" s="1" customFormat="1" ht="33.75">
      <c r="A257" s="7" t="s">
        <v>495</v>
      </c>
      <c r="B257" s="64" t="s">
        <v>58</v>
      </c>
      <c r="C257" s="66" t="s">
        <v>18</v>
      </c>
      <c r="D257" s="67">
        <v>68.510000000000005</v>
      </c>
      <c r="E257" s="8"/>
      <c r="F257" s="10"/>
      <c r="G257" s="9"/>
    </row>
    <row r="258" spans="1:7" s="1" customFormat="1" ht="33.75">
      <c r="A258" s="7" t="s">
        <v>496</v>
      </c>
      <c r="B258" s="64" t="s">
        <v>68</v>
      </c>
      <c r="C258" s="66" t="s">
        <v>34</v>
      </c>
      <c r="D258" s="67">
        <v>907.38</v>
      </c>
      <c r="E258" s="8"/>
      <c r="F258" s="10"/>
      <c r="G258" s="9"/>
    </row>
    <row r="259" spans="1:7" s="1" customFormat="1" ht="22.5">
      <c r="A259" s="7" t="s">
        <v>497</v>
      </c>
      <c r="B259" s="64" t="s">
        <v>59</v>
      </c>
      <c r="C259" s="66" t="s">
        <v>19</v>
      </c>
      <c r="D259" s="67">
        <v>3.42</v>
      </c>
      <c r="E259" s="8"/>
      <c r="F259" s="10"/>
      <c r="G259" s="9"/>
    </row>
    <row r="260" spans="1:7" s="1" customFormat="1" ht="33.75">
      <c r="A260" s="7" t="s">
        <v>498</v>
      </c>
      <c r="B260" s="64" t="s">
        <v>74</v>
      </c>
      <c r="C260" s="66" t="s">
        <v>18</v>
      </c>
      <c r="D260" s="67">
        <v>142.38999999999999</v>
      </c>
      <c r="E260" s="8"/>
      <c r="F260" s="10"/>
      <c r="G260" s="9"/>
    </row>
    <row r="261" spans="1:7" s="1" customFormat="1" ht="33.75">
      <c r="A261" s="7" t="s">
        <v>499</v>
      </c>
      <c r="B261" s="64" t="s">
        <v>60</v>
      </c>
      <c r="C261" s="66" t="s">
        <v>18</v>
      </c>
      <c r="D261" s="67">
        <v>142.38999999999999</v>
      </c>
      <c r="E261" s="8"/>
      <c r="F261" s="10"/>
      <c r="G261" s="9"/>
    </row>
    <row r="262" spans="1:7" s="1" customFormat="1" ht="33.75">
      <c r="A262" s="7" t="s">
        <v>500</v>
      </c>
      <c r="B262" s="64" t="s">
        <v>94</v>
      </c>
      <c r="C262" s="66" t="s">
        <v>26</v>
      </c>
      <c r="D262" s="67">
        <v>101.8</v>
      </c>
      <c r="E262" s="8"/>
      <c r="F262" s="10"/>
      <c r="G262" s="9"/>
    </row>
    <row r="263" spans="1:7" s="1" customFormat="1" ht="33.75">
      <c r="A263" s="7" t="s">
        <v>501</v>
      </c>
      <c r="B263" s="64" t="s">
        <v>78</v>
      </c>
      <c r="C263" s="66" t="s">
        <v>26</v>
      </c>
      <c r="D263" s="67">
        <v>5.82</v>
      </c>
      <c r="E263" s="8"/>
      <c r="F263" s="10"/>
      <c r="G263" s="9"/>
    </row>
    <row r="264" spans="1:7" s="1" customFormat="1">
      <c r="A264" s="12" t="s">
        <v>260</v>
      </c>
      <c r="B264" s="13" t="s">
        <v>95</v>
      </c>
      <c r="C264" s="14"/>
      <c r="D264" s="15"/>
      <c r="E264" s="16"/>
      <c r="F264" s="17"/>
      <c r="G264" s="16">
        <f>ROUND(SUM(G265:G269),2)</f>
        <v>0</v>
      </c>
    </row>
    <row r="265" spans="1:7" s="1" customFormat="1" ht="45">
      <c r="A265" s="7" t="s">
        <v>502</v>
      </c>
      <c r="B265" s="64" t="s">
        <v>72</v>
      </c>
      <c r="C265" s="66" t="s">
        <v>18</v>
      </c>
      <c r="D265" s="67">
        <v>20.68</v>
      </c>
      <c r="E265" s="8"/>
      <c r="F265" s="10"/>
      <c r="G265" s="9"/>
    </row>
    <row r="266" spans="1:7" s="1" customFormat="1" ht="45">
      <c r="A266" s="7" t="s">
        <v>503</v>
      </c>
      <c r="B266" s="64" t="s">
        <v>146</v>
      </c>
      <c r="C266" s="66" t="s">
        <v>18</v>
      </c>
      <c r="D266" s="67">
        <v>32.03</v>
      </c>
      <c r="E266" s="8"/>
      <c r="F266" s="10"/>
      <c r="G266" s="9"/>
    </row>
    <row r="267" spans="1:7" s="1" customFormat="1" ht="45">
      <c r="A267" s="7" t="s">
        <v>504</v>
      </c>
      <c r="B267" s="64" t="s">
        <v>73</v>
      </c>
      <c r="C267" s="66" t="s">
        <v>18</v>
      </c>
      <c r="D267" s="67">
        <v>56.51</v>
      </c>
      <c r="E267" s="8"/>
      <c r="F267" s="10"/>
      <c r="G267" s="9"/>
    </row>
    <row r="268" spans="1:7" s="1" customFormat="1" ht="22.5">
      <c r="A268" s="7" t="s">
        <v>505</v>
      </c>
      <c r="B268" s="64" t="s">
        <v>27</v>
      </c>
      <c r="C268" s="66" t="s">
        <v>26</v>
      </c>
      <c r="D268" s="67">
        <v>19.940000000000001</v>
      </c>
      <c r="E268" s="8"/>
      <c r="F268" s="10"/>
      <c r="G268" s="9"/>
    </row>
    <row r="269" spans="1:7" s="1" customFormat="1" ht="45">
      <c r="A269" s="7" t="s">
        <v>506</v>
      </c>
      <c r="B269" s="64" t="s">
        <v>40</v>
      </c>
      <c r="C269" s="66" t="s">
        <v>26</v>
      </c>
      <c r="D269" s="67">
        <v>19.940000000000001</v>
      </c>
      <c r="E269" s="8"/>
      <c r="F269" s="10"/>
      <c r="G269" s="9"/>
    </row>
    <row r="270" spans="1:7" s="1" customFormat="1">
      <c r="A270" s="12" t="s">
        <v>261</v>
      </c>
      <c r="B270" s="13" t="s">
        <v>79</v>
      </c>
      <c r="C270" s="14"/>
      <c r="D270" s="15"/>
      <c r="E270" s="16"/>
      <c r="F270" s="17"/>
      <c r="G270" s="16">
        <f>ROUND(SUM(G271),2)</f>
        <v>0</v>
      </c>
    </row>
    <row r="271" spans="1:7" s="1" customFormat="1" ht="45">
      <c r="A271" s="7" t="s">
        <v>507</v>
      </c>
      <c r="B271" s="64" t="s">
        <v>80</v>
      </c>
      <c r="C271" s="66" t="s">
        <v>34</v>
      </c>
      <c r="D271" s="67">
        <v>995.86</v>
      </c>
      <c r="E271" s="8"/>
      <c r="F271" s="10"/>
      <c r="G271" s="9"/>
    </row>
    <row r="272" spans="1:7">
      <c r="A272" s="2" t="s">
        <v>262</v>
      </c>
      <c r="B272" s="11" t="s">
        <v>57</v>
      </c>
      <c r="C272" s="3"/>
      <c r="D272" s="4"/>
      <c r="E272" s="4"/>
      <c r="F272" s="4"/>
      <c r="G272" s="63">
        <f>ROUND(SUM(G273,G279,G287),2)</f>
        <v>0</v>
      </c>
    </row>
    <row r="273" spans="1:7" s="1" customFormat="1">
      <c r="A273" s="12" t="s">
        <v>263</v>
      </c>
      <c r="B273" s="13" t="s">
        <v>42</v>
      </c>
      <c r="C273" s="14"/>
      <c r="D273" s="15"/>
      <c r="E273" s="18"/>
      <c r="F273" s="17"/>
      <c r="G273" s="18">
        <f>ROUND(SUM(G274:G278),2)</f>
        <v>0</v>
      </c>
    </row>
    <row r="274" spans="1:7" s="1" customFormat="1" ht="33.75">
      <c r="A274" s="7" t="s">
        <v>508</v>
      </c>
      <c r="B274" s="64" t="s">
        <v>99</v>
      </c>
      <c r="C274" s="66" t="s">
        <v>18</v>
      </c>
      <c r="D274" s="67">
        <v>255.6</v>
      </c>
      <c r="E274" s="8"/>
      <c r="F274" s="20"/>
      <c r="G274" s="19"/>
    </row>
    <row r="275" spans="1:7" s="1" customFormat="1" ht="45">
      <c r="A275" s="7" t="s">
        <v>509</v>
      </c>
      <c r="B275" s="64" t="s">
        <v>101</v>
      </c>
      <c r="C275" s="66" t="s">
        <v>19</v>
      </c>
      <c r="D275" s="67">
        <v>51.12</v>
      </c>
      <c r="E275" s="8"/>
      <c r="F275" s="20"/>
      <c r="G275" s="19"/>
    </row>
    <row r="276" spans="1:7" s="1" customFormat="1" ht="56.25">
      <c r="A276" s="7" t="s">
        <v>510</v>
      </c>
      <c r="B276" s="64" t="s">
        <v>103</v>
      </c>
      <c r="C276" s="66" t="s">
        <v>19</v>
      </c>
      <c r="D276" s="67">
        <v>51.12</v>
      </c>
      <c r="E276" s="8"/>
      <c r="F276" s="10"/>
      <c r="G276" s="19"/>
    </row>
    <row r="277" spans="1:7" s="1" customFormat="1" ht="33.75">
      <c r="A277" s="7" t="s">
        <v>511</v>
      </c>
      <c r="B277" s="64" t="s">
        <v>97</v>
      </c>
      <c r="C277" s="66" t="s">
        <v>19</v>
      </c>
      <c r="D277" s="67">
        <v>51.12</v>
      </c>
      <c r="E277" s="8"/>
      <c r="F277" s="21" t="s">
        <v>70</v>
      </c>
      <c r="G277" s="19"/>
    </row>
    <row r="278" spans="1:7" s="1" customFormat="1" ht="33.75">
      <c r="A278" s="7" t="s">
        <v>512</v>
      </c>
      <c r="B278" s="64" t="s">
        <v>98</v>
      </c>
      <c r="C278" s="66" t="s">
        <v>20</v>
      </c>
      <c r="D278" s="67">
        <v>971.28</v>
      </c>
      <c r="E278" s="8"/>
      <c r="F278" s="10"/>
      <c r="G278" s="19"/>
    </row>
    <row r="279" spans="1:7" s="1" customFormat="1">
      <c r="A279" s="12" t="s">
        <v>264</v>
      </c>
      <c r="B279" s="13" t="s">
        <v>182</v>
      </c>
      <c r="C279" s="14"/>
      <c r="D279" s="15"/>
      <c r="E279" s="18"/>
      <c r="F279" s="17"/>
      <c r="G279" s="18">
        <f>ROUND(SUM(G280:G286),2)</f>
        <v>0</v>
      </c>
    </row>
    <row r="280" spans="1:7" s="1" customFormat="1" ht="33.75">
      <c r="A280" s="7" t="s">
        <v>513</v>
      </c>
      <c r="B280" s="64" t="s">
        <v>126</v>
      </c>
      <c r="C280" s="66" t="s">
        <v>18</v>
      </c>
      <c r="D280" s="67">
        <v>255.6</v>
      </c>
      <c r="E280" s="8"/>
      <c r="F280" s="20"/>
      <c r="G280" s="19"/>
    </row>
    <row r="281" spans="1:7" s="1" customFormat="1" ht="45">
      <c r="A281" s="7" t="s">
        <v>514</v>
      </c>
      <c r="B281" s="64" t="s">
        <v>71</v>
      </c>
      <c r="C281" s="66" t="s">
        <v>18</v>
      </c>
      <c r="D281" s="67">
        <v>255.6</v>
      </c>
      <c r="E281" s="8"/>
      <c r="F281" s="20"/>
      <c r="G281" s="19"/>
    </row>
    <row r="282" spans="1:7" s="1" customFormat="1" ht="22.5">
      <c r="A282" s="7" t="s">
        <v>515</v>
      </c>
      <c r="B282" s="64" t="s">
        <v>100</v>
      </c>
      <c r="C282" s="66" t="s">
        <v>26</v>
      </c>
      <c r="D282" s="67">
        <v>236.89</v>
      </c>
      <c r="E282" s="8"/>
      <c r="F282" s="20"/>
      <c r="G282" s="19"/>
    </row>
    <row r="283" spans="1:7" s="1" customFormat="1" ht="45">
      <c r="A283" s="7" t="s">
        <v>516</v>
      </c>
      <c r="B283" s="64" t="s">
        <v>206</v>
      </c>
      <c r="C283" s="66" t="s">
        <v>26</v>
      </c>
      <c r="D283" s="67">
        <v>236.89</v>
      </c>
      <c r="E283" s="8"/>
      <c r="F283" s="10"/>
      <c r="G283" s="19"/>
    </row>
    <row r="284" spans="1:7" s="1" customFormat="1" ht="45">
      <c r="A284" s="7" t="s">
        <v>517</v>
      </c>
      <c r="B284" s="64" t="s">
        <v>225</v>
      </c>
      <c r="C284" s="66" t="s">
        <v>18</v>
      </c>
      <c r="D284" s="67">
        <v>168.24</v>
      </c>
      <c r="E284" s="8"/>
      <c r="F284" s="10"/>
      <c r="G284" s="19"/>
    </row>
    <row r="285" spans="1:7" s="1" customFormat="1" ht="56.25">
      <c r="A285" s="7" t="s">
        <v>518</v>
      </c>
      <c r="B285" s="64" t="s">
        <v>226</v>
      </c>
      <c r="C285" s="66" t="s">
        <v>28</v>
      </c>
      <c r="D285" s="67">
        <v>2</v>
      </c>
      <c r="E285" s="8"/>
      <c r="F285" s="20"/>
      <c r="G285" s="19"/>
    </row>
    <row r="286" spans="1:7" s="1" customFormat="1" ht="45">
      <c r="A286" s="7" t="s">
        <v>519</v>
      </c>
      <c r="B286" s="64" t="s">
        <v>227</v>
      </c>
      <c r="C286" s="66" t="s">
        <v>28</v>
      </c>
      <c r="D286" s="67">
        <v>1</v>
      </c>
      <c r="E286" s="8"/>
      <c r="F286" s="20"/>
      <c r="G286" s="19"/>
    </row>
    <row r="287" spans="1:7" s="1" customFormat="1">
      <c r="A287" s="12" t="s">
        <v>265</v>
      </c>
      <c r="B287" s="13" t="s">
        <v>102</v>
      </c>
      <c r="C287" s="14"/>
      <c r="D287" s="15"/>
      <c r="E287" s="16"/>
      <c r="F287" s="17"/>
      <c r="G287" s="16">
        <f>ROUND(SUM(G288:G290),2)</f>
        <v>0</v>
      </c>
    </row>
    <row r="288" spans="1:7" s="1" customFormat="1" ht="45">
      <c r="A288" s="7" t="s">
        <v>520</v>
      </c>
      <c r="B288" s="64" t="s">
        <v>110</v>
      </c>
      <c r="C288" s="66" t="s">
        <v>19</v>
      </c>
      <c r="D288" s="67">
        <v>1.24</v>
      </c>
      <c r="E288" s="8"/>
      <c r="F288" s="20"/>
      <c r="G288" s="19"/>
    </row>
    <row r="289" spans="1:7" s="1" customFormat="1" ht="56.25">
      <c r="A289" s="7" t="s">
        <v>521</v>
      </c>
      <c r="B289" s="64" t="s">
        <v>228</v>
      </c>
      <c r="C289" s="66" t="s">
        <v>28</v>
      </c>
      <c r="D289" s="67">
        <v>8</v>
      </c>
      <c r="E289" s="8"/>
      <c r="F289" s="10"/>
      <c r="G289" s="9"/>
    </row>
    <row r="290" spans="1:7" s="1" customFormat="1" ht="101.25">
      <c r="A290" s="7" t="s">
        <v>522</v>
      </c>
      <c r="B290" s="64" t="s">
        <v>229</v>
      </c>
      <c r="C290" s="66" t="s">
        <v>28</v>
      </c>
      <c r="D290" s="67">
        <v>2</v>
      </c>
      <c r="E290" s="8"/>
      <c r="F290" s="10"/>
      <c r="G290" s="9"/>
    </row>
    <row r="291" spans="1:7" s="60" customFormat="1">
      <c r="A291" s="2" t="s">
        <v>266</v>
      </c>
      <c r="B291" s="11" t="s">
        <v>167</v>
      </c>
      <c r="C291" s="3"/>
      <c r="D291" s="4"/>
      <c r="E291" s="4"/>
      <c r="F291" s="4"/>
      <c r="G291" s="5">
        <f>ROUND(SUM(G292,G298,G306,G312),2)</f>
        <v>0</v>
      </c>
    </row>
    <row r="292" spans="1:7" s="61" customFormat="1">
      <c r="A292" s="12" t="s">
        <v>267</v>
      </c>
      <c r="B292" s="13" t="s">
        <v>42</v>
      </c>
      <c r="C292" s="14"/>
      <c r="D292" s="15"/>
      <c r="E292" s="16"/>
      <c r="F292" s="17"/>
      <c r="G292" s="16">
        <f>ROUND(SUM(G293:G297),2)</f>
        <v>0</v>
      </c>
    </row>
    <row r="293" spans="1:7" s="61" customFormat="1" ht="33.75">
      <c r="A293" s="7" t="s">
        <v>523</v>
      </c>
      <c r="B293" s="64" t="s">
        <v>232</v>
      </c>
      <c r="C293" s="66" t="s">
        <v>18</v>
      </c>
      <c r="D293" s="67">
        <v>12.96</v>
      </c>
      <c r="E293" s="8"/>
      <c r="F293" s="20"/>
      <c r="G293" s="9"/>
    </row>
    <row r="294" spans="1:7" s="61" customFormat="1" ht="45">
      <c r="A294" s="7" t="s">
        <v>524</v>
      </c>
      <c r="B294" s="64" t="s">
        <v>101</v>
      </c>
      <c r="C294" s="66" t="s">
        <v>19</v>
      </c>
      <c r="D294" s="67">
        <v>20.09</v>
      </c>
      <c r="E294" s="8"/>
      <c r="F294" s="20"/>
      <c r="G294" s="9"/>
    </row>
    <row r="295" spans="1:7" s="61" customFormat="1" ht="45">
      <c r="A295" s="7" t="s">
        <v>525</v>
      </c>
      <c r="B295" s="64" t="s">
        <v>233</v>
      </c>
      <c r="C295" s="66" t="s">
        <v>19</v>
      </c>
      <c r="D295" s="67">
        <v>12.96</v>
      </c>
      <c r="E295" s="8"/>
      <c r="F295" s="20"/>
      <c r="G295" s="9"/>
    </row>
    <row r="296" spans="1:7" s="61" customFormat="1" ht="33.75">
      <c r="A296" s="7" t="s">
        <v>526</v>
      </c>
      <c r="B296" s="64" t="s">
        <v>234</v>
      </c>
      <c r="C296" s="66" t="s">
        <v>19</v>
      </c>
      <c r="D296" s="67">
        <v>20.09</v>
      </c>
      <c r="E296" s="8"/>
      <c r="F296" s="21"/>
      <c r="G296" s="9"/>
    </row>
    <row r="297" spans="1:7" s="61" customFormat="1" ht="33.75">
      <c r="A297" s="7" t="s">
        <v>527</v>
      </c>
      <c r="B297" s="64" t="s">
        <v>150</v>
      </c>
      <c r="C297" s="66" t="s">
        <v>20</v>
      </c>
      <c r="D297" s="67">
        <v>401.8</v>
      </c>
      <c r="E297" s="8"/>
      <c r="F297" s="10"/>
      <c r="G297" s="9"/>
    </row>
    <row r="298" spans="1:7" s="61" customFormat="1">
      <c r="A298" s="12" t="s">
        <v>268</v>
      </c>
      <c r="B298" s="13" t="s">
        <v>36</v>
      </c>
      <c r="C298" s="14"/>
      <c r="D298" s="15"/>
      <c r="E298" s="16"/>
      <c r="F298" s="17"/>
      <c r="G298" s="16">
        <f>ROUND(SUM(G299:G305),2)</f>
        <v>0</v>
      </c>
    </row>
    <row r="299" spans="1:7" s="61" customFormat="1" ht="33.75">
      <c r="A299" s="7" t="s">
        <v>528</v>
      </c>
      <c r="B299" s="64" t="s">
        <v>35</v>
      </c>
      <c r="C299" s="66" t="s">
        <v>18</v>
      </c>
      <c r="D299" s="67">
        <v>12.96</v>
      </c>
      <c r="E299" s="8"/>
      <c r="F299" s="20"/>
      <c r="G299" s="9"/>
    </row>
    <row r="300" spans="1:7" s="61" customFormat="1" ht="33.75">
      <c r="A300" s="7" t="s">
        <v>529</v>
      </c>
      <c r="B300" s="64" t="s">
        <v>236</v>
      </c>
      <c r="C300" s="66" t="s">
        <v>18</v>
      </c>
      <c r="D300" s="67">
        <v>33.700000000000003</v>
      </c>
      <c r="E300" s="8"/>
      <c r="F300" s="20"/>
      <c r="G300" s="9"/>
    </row>
    <row r="301" spans="1:7" s="61" customFormat="1" ht="33.75">
      <c r="A301" s="7" t="s">
        <v>530</v>
      </c>
      <c r="B301" s="64" t="s">
        <v>68</v>
      </c>
      <c r="C301" s="66" t="s">
        <v>34</v>
      </c>
      <c r="D301" s="67">
        <v>863.52</v>
      </c>
      <c r="E301" s="8"/>
      <c r="F301" s="20"/>
      <c r="G301" s="9"/>
    </row>
    <row r="302" spans="1:7" s="61" customFormat="1" ht="33.75">
      <c r="A302" s="7" t="s">
        <v>531</v>
      </c>
      <c r="B302" s="64" t="s">
        <v>43</v>
      </c>
      <c r="C302" s="66" t="s">
        <v>19</v>
      </c>
      <c r="D302" s="67">
        <v>6.48</v>
      </c>
      <c r="E302" s="8"/>
      <c r="F302" s="20"/>
      <c r="G302" s="9"/>
    </row>
    <row r="303" spans="1:7" s="61" customFormat="1" ht="56.25">
      <c r="A303" s="7" t="s">
        <v>532</v>
      </c>
      <c r="B303" s="64" t="s">
        <v>237</v>
      </c>
      <c r="C303" s="66" t="s">
        <v>28</v>
      </c>
      <c r="D303" s="67">
        <v>64</v>
      </c>
      <c r="E303" s="8"/>
      <c r="F303" s="20"/>
      <c r="G303" s="9"/>
    </row>
    <row r="304" spans="1:7" s="61" customFormat="1" ht="33.75">
      <c r="A304" s="7" t="s">
        <v>533</v>
      </c>
      <c r="B304" s="64" t="s">
        <v>238</v>
      </c>
      <c r="C304" s="66" t="s">
        <v>28</v>
      </c>
      <c r="D304" s="67">
        <v>8</v>
      </c>
      <c r="E304" s="8"/>
      <c r="F304" s="20"/>
      <c r="G304" s="9"/>
    </row>
    <row r="305" spans="1:7" s="61" customFormat="1" ht="22.5">
      <c r="A305" s="7" t="s">
        <v>534</v>
      </c>
      <c r="B305" s="64" t="s">
        <v>172</v>
      </c>
      <c r="C305" s="66" t="s">
        <v>19</v>
      </c>
      <c r="D305" s="67">
        <v>0.05</v>
      </c>
      <c r="E305" s="8"/>
      <c r="F305" s="20"/>
      <c r="G305" s="9"/>
    </row>
    <row r="306" spans="1:7" s="61" customFormat="1">
      <c r="A306" s="12" t="s">
        <v>269</v>
      </c>
      <c r="B306" s="13" t="s">
        <v>174</v>
      </c>
      <c r="C306" s="14"/>
      <c r="D306" s="15"/>
      <c r="E306" s="16"/>
      <c r="F306" s="17"/>
      <c r="G306" s="16">
        <f>ROUND(SUM(G307:G311),2)</f>
        <v>0</v>
      </c>
    </row>
    <row r="307" spans="1:7" s="61" customFormat="1" ht="45">
      <c r="A307" s="7" t="s">
        <v>535</v>
      </c>
      <c r="B307" s="64" t="s">
        <v>175</v>
      </c>
      <c r="C307" s="66" t="s">
        <v>34</v>
      </c>
      <c r="D307" s="67">
        <v>1390.65</v>
      </c>
      <c r="E307" s="8"/>
      <c r="F307" s="20"/>
      <c r="G307" s="9"/>
    </row>
    <row r="308" spans="1:7" s="61" customFormat="1" ht="45">
      <c r="A308" s="7" t="s">
        <v>536</v>
      </c>
      <c r="B308" s="64" t="s">
        <v>176</v>
      </c>
      <c r="C308" s="66" t="s">
        <v>34</v>
      </c>
      <c r="D308" s="67">
        <v>1090.03</v>
      </c>
      <c r="E308" s="8"/>
      <c r="F308" s="20"/>
      <c r="G308" s="9"/>
    </row>
    <row r="309" spans="1:7" s="61" customFormat="1" ht="45">
      <c r="A309" s="7" t="s">
        <v>537</v>
      </c>
      <c r="B309" s="64" t="s">
        <v>177</v>
      </c>
      <c r="C309" s="66" t="s">
        <v>28</v>
      </c>
      <c r="D309" s="67">
        <v>64</v>
      </c>
      <c r="E309" s="8"/>
      <c r="F309" s="20"/>
      <c r="G309" s="9"/>
    </row>
    <row r="310" spans="1:7" s="61" customFormat="1" ht="33.75">
      <c r="A310" s="7" t="s">
        <v>538</v>
      </c>
      <c r="B310" s="64" t="s">
        <v>178</v>
      </c>
      <c r="C310" s="66" t="s">
        <v>34</v>
      </c>
      <c r="D310" s="67">
        <v>15.93</v>
      </c>
      <c r="E310" s="8"/>
      <c r="F310" s="20"/>
      <c r="G310" s="9"/>
    </row>
    <row r="311" spans="1:7" s="61" customFormat="1" ht="33.75">
      <c r="A311" s="7" t="s">
        <v>539</v>
      </c>
      <c r="B311" s="64" t="s">
        <v>179</v>
      </c>
      <c r="C311" s="66" t="s">
        <v>34</v>
      </c>
      <c r="D311" s="67">
        <v>2480.6800000000003</v>
      </c>
      <c r="E311" s="8"/>
      <c r="F311" s="20"/>
      <c r="G311" s="9"/>
    </row>
    <row r="312" spans="1:7" s="61" customFormat="1">
      <c r="A312" s="12" t="s">
        <v>270</v>
      </c>
      <c r="B312" s="13" t="s">
        <v>180</v>
      </c>
      <c r="C312" s="14"/>
      <c r="D312" s="15"/>
      <c r="E312" s="16"/>
      <c r="F312" s="17"/>
      <c r="G312" s="16">
        <f>ROUND(SUM(G313:G314),2)</f>
        <v>0</v>
      </c>
    </row>
    <row r="313" spans="1:7" s="61" customFormat="1" ht="135">
      <c r="A313" s="7" t="s">
        <v>540</v>
      </c>
      <c r="B313" s="64" t="s">
        <v>181</v>
      </c>
      <c r="C313" s="66" t="s">
        <v>18</v>
      </c>
      <c r="D313" s="67">
        <v>224.28</v>
      </c>
      <c r="E313" s="8"/>
      <c r="F313" s="20"/>
      <c r="G313" s="9"/>
    </row>
    <row r="314" spans="1:7" s="61" customFormat="1" ht="45">
      <c r="A314" s="7" t="s">
        <v>541</v>
      </c>
      <c r="B314" s="64" t="s">
        <v>241</v>
      </c>
      <c r="C314" s="66" t="s">
        <v>28</v>
      </c>
      <c r="D314" s="67">
        <v>8</v>
      </c>
      <c r="E314" s="8"/>
      <c r="F314" s="20"/>
      <c r="G314" s="9"/>
    </row>
    <row r="315" spans="1:7">
      <c r="A315" s="2" t="s">
        <v>271</v>
      </c>
      <c r="B315" s="11" t="s">
        <v>243</v>
      </c>
      <c r="C315" s="3"/>
      <c r="D315" s="4"/>
      <c r="E315" s="4"/>
      <c r="F315" s="4"/>
      <c r="G315" s="5">
        <f>ROUND(SUM(G316,G321,G332),2)</f>
        <v>0</v>
      </c>
    </row>
    <row r="316" spans="1:7" s="1" customFormat="1">
      <c r="A316" s="12" t="s">
        <v>272</v>
      </c>
      <c r="B316" s="13" t="s">
        <v>42</v>
      </c>
      <c r="C316" s="14"/>
      <c r="D316" s="15"/>
      <c r="E316" s="16"/>
      <c r="F316" s="17"/>
      <c r="G316" s="16">
        <f>ROUND(SUM(G317:G320),2)</f>
        <v>0</v>
      </c>
    </row>
    <row r="317" spans="1:7" s="1" customFormat="1" ht="33.75">
      <c r="A317" s="7" t="s">
        <v>542</v>
      </c>
      <c r="B317" s="64" t="s">
        <v>99</v>
      </c>
      <c r="C317" s="66" t="s">
        <v>18</v>
      </c>
      <c r="D317" s="67">
        <v>0.97</v>
      </c>
      <c r="E317" s="8"/>
      <c r="F317" s="10"/>
      <c r="G317" s="9"/>
    </row>
    <row r="318" spans="1:7" s="1" customFormat="1" ht="45">
      <c r="A318" s="7" t="s">
        <v>543</v>
      </c>
      <c r="B318" s="64" t="s">
        <v>110</v>
      </c>
      <c r="C318" s="66" t="s">
        <v>19</v>
      </c>
      <c r="D318" s="67">
        <v>0.44</v>
      </c>
      <c r="E318" s="8"/>
      <c r="F318" s="10"/>
      <c r="G318" s="9"/>
    </row>
    <row r="319" spans="1:7" s="1" customFormat="1" ht="33.75">
      <c r="A319" s="7" t="s">
        <v>544</v>
      </c>
      <c r="B319" s="64" t="s">
        <v>97</v>
      </c>
      <c r="C319" s="66" t="s">
        <v>19</v>
      </c>
      <c r="D319" s="67">
        <v>0.44</v>
      </c>
      <c r="E319" s="8"/>
      <c r="F319" s="10"/>
      <c r="G319" s="9"/>
    </row>
    <row r="320" spans="1:7" s="1" customFormat="1" ht="33.75">
      <c r="A320" s="7" t="s">
        <v>545</v>
      </c>
      <c r="B320" s="64" t="s">
        <v>98</v>
      </c>
      <c r="C320" s="66" t="s">
        <v>20</v>
      </c>
      <c r="D320" s="67">
        <v>8.36</v>
      </c>
      <c r="E320" s="8"/>
      <c r="F320" s="10"/>
      <c r="G320" s="9"/>
    </row>
    <row r="321" spans="1:7" s="1" customFormat="1">
      <c r="A321" s="12" t="s">
        <v>273</v>
      </c>
      <c r="B321" s="13" t="s">
        <v>244</v>
      </c>
      <c r="C321" s="14"/>
      <c r="D321" s="15"/>
      <c r="E321" s="16"/>
      <c r="F321" s="17"/>
      <c r="G321" s="16">
        <f>ROUND(SUM(G322:G331),2)</f>
        <v>0</v>
      </c>
    </row>
    <row r="322" spans="1:7" s="61" customFormat="1" ht="33.75">
      <c r="A322" s="7" t="s">
        <v>546</v>
      </c>
      <c r="B322" s="64" t="s">
        <v>35</v>
      </c>
      <c r="C322" s="66" t="s">
        <v>18</v>
      </c>
      <c r="D322" s="67">
        <v>0.97</v>
      </c>
      <c r="E322" s="8"/>
      <c r="F322" s="20"/>
      <c r="G322" s="9"/>
    </row>
    <row r="323" spans="1:7" s="1" customFormat="1" ht="33.75">
      <c r="A323" s="7" t="s">
        <v>547</v>
      </c>
      <c r="B323" s="64" t="s">
        <v>190</v>
      </c>
      <c r="C323" s="66" t="s">
        <v>19</v>
      </c>
      <c r="D323" s="67">
        <v>0.34</v>
      </c>
      <c r="E323" s="8"/>
      <c r="F323" s="20"/>
      <c r="G323" s="9"/>
    </row>
    <row r="324" spans="1:7" s="1" customFormat="1" ht="33.75">
      <c r="A324" s="7" t="s">
        <v>548</v>
      </c>
      <c r="B324" s="64" t="s">
        <v>245</v>
      </c>
      <c r="C324" s="66" t="s">
        <v>18</v>
      </c>
      <c r="D324" s="67">
        <v>1.22</v>
      </c>
      <c r="E324" s="8"/>
      <c r="F324" s="10"/>
      <c r="G324" s="9"/>
    </row>
    <row r="325" spans="1:7" s="1" customFormat="1" ht="33.75">
      <c r="A325" s="7" t="s">
        <v>549</v>
      </c>
      <c r="B325" s="64" t="s">
        <v>58</v>
      </c>
      <c r="C325" s="66" t="s">
        <v>18</v>
      </c>
      <c r="D325" s="67">
        <v>2.14</v>
      </c>
      <c r="E325" s="8"/>
      <c r="F325" s="10"/>
      <c r="G325" s="9"/>
    </row>
    <row r="326" spans="1:7" s="1" customFormat="1" ht="33.75">
      <c r="A326" s="7" t="s">
        <v>550</v>
      </c>
      <c r="B326" s="64" t="s">
        <v>68</v>
      </c>
      <c r="C326" s="66" t="s">
        <v>34</v>
      </c>
      <c r="D326" s="67">
        <v>30.24</v>
      </c>
      <c r="E326" s="8"/>
      <c r="F326" s="10"/>
      <c r="G326" s="9"/>
    </row>
    <row r="327" spans="1:7" s="1" customFormat="1" ht="22.5">
      <c r="A327" s="7" t="s">
        <v>551</v>
      </c>
      <c r="B327" s="64" t="s">
        <v>59</v>
      </c>
      <c r="C327" s="66" t="s">
        <v>19</v>
      </c>
      <c r="D327" s="67">
        <v>0.13</v>
      </c>
      <c r="E327" s="8"/>
      <c r="F327" s="10"/>
      <c r="G327" s="9"/>
    </row>
    <row r="328" spans="1:7" s="1" customFormat="1" ht="33.75">
      <c r="A328" s="7" t="s">
        <v>552</v>
      </c>
      <c r="B328" s="64" t="s">
        <v>246</v>
      </c>
      <c r="C328" s="66" t="s">
        <v>18</v>
      </c>
      <c r="D328" s="67">
        <v>4.3600000000000003</v>
      </c>
      <c r="E328" s="8"/>
      <c r="F328" s="10"/>
      <c r="G328" s="9"/>
    </row>
    <row r="329" spans="1:7" s="1" customFormat="1" ht="45">
      <c r="A329" s="7" t="s">
        <v>553</v>
      </c>
      <c r="B329" s="64" t="s">
        <v>130</v>
      </c>
      <c r="C329" s="66" t="s">
        <v>18</v>
      </c>
      <c r="D329" s="67">
        <v>4.71</v>
      </c>
      <c r="E329" s="8"/>
      <c r="F329" s="10"/>
      <c r="G329" s="9"/>
    </row>
    <row r="330" spans="1:7" s="1" customFormat="1" ht="33.75">
      <c r="A330" s="7" t="s">
        <v>554</v>
      </c>
      <c r="B330" s="64" t="s">
        <v>94</v>
      </c>
      <c r="C330" s="66" t="s">
        <v>26</v>
      </c>
      <c r="D330" s="67">
        <v>4.32</v>
      </c>
      <c r="E330" s="8"/>
      <c r="F330" s="10"/>
      <c r="G330" s="9"/>
    </row>
    <row r="331" spans="1:7" s="1" customFormat="1" ht="33.75">
      <c r="A331" s="7" t="s">
        <v>555</v>
      </c>
      <c r="B331" s="64" t="s">
        <v>78</v>
      </c>
      <c r="C331" s="66" t="s">
        <v>26</v>
      </c>
      <c r="D331" s="67">
        <v>1.1000000000000001</v>
      </c>
      <c r="E331" s="8"/>
      <c r="F331" s="10"/>
      <c r="G331" s="9"/>
    </row>
    <row r="332" spans="1:7" s="1" customFormat="1">
      <c r="A332" s="12" t="s">
        <v>274</v>
      </c>
      <c r="B332" s="13" t="s">
        <v>243</v>
      </c>
      <c r="C332" s="14"/>
      <c r="D332" s="15"/>
      <c r="E332" s="16"/>
      <c r="F332" s="17"/>
      <c r="G332" s="16">
        <f>ROUND(SUM(G333:G335),2)</f>
        <v>0</v>
      </c>
    </row>
    <row r="333" spans="1:7" s="1" customFormat="1" ht="78.75">
      <c r="A333" s="7" t="s">
        <v>556</v>
      </c>
      <c r="B333" s="64" t="s">
        <v>247</v>
      </c>
      <c r="C333" s="66" t="s">
        <v>28</v>
      </c>
      <c r="D333" s="67">
        <v>1</v>
      </c>
      <c r="E333" s="8"/>
      <c r="F333" s="10"/>
      <c r="G333" s="9"/>
    </row>
    <row r="334" spans="1:7" s="1" customFormat="1" ht="101.25">
      <c r="A334" s="7" t="s">
        <v>557</v>
      </c>
      <c r="B334" s="64" t="s">
        <v>294</v>
      </c>
      <c r="C334" s="66" t="s">
        <v>28</v>
      </c>
      <c r="D334" s="67">
        <v>1</v>
      </c>
      <c r="E334" s="8"/>
      <c r="F334" s="10"/>
      <c r="G334" s="9"/>
    </row>
    <row r="335" spans="1:7" s="1" customFormat="1" ht="33.75">
      <c r="A335" s="7" t="s">
        <v>558</v>
      </c>
      <c r="B335" s="64" t="s">
        <v>179</v>
      </c>
      <c r="C335" s="66" t="s">
        <v>34</v>
      </c>
      <c r="D335" s="67">
        <v>42.5</v>
      </c>
      <c r="E335" s="8"/>
      <c r="F335" s="10"/>
      <c r="G335" s="9"/>
    </row>
    <row r="336" spans="1:7">
      <c r="A336" s="2" t="s">
        <v>242</v>
      </c>
      <c r="B336" s="11" t="s">
        <v>248</v>
      </c>
      <c r="C336" s="3"/>
      <c r="D336" s="4"/>
      <c r="E336" s="22"/>
      <c r="F336" s="22"/>
      <c r="G336" s="63">
        <f>ROUND(SUM(G337,G343,G348),2)</f>
        <v>0</v>
      </c>
    </row>
    <row r="337" spans="1:7" s="1" customFormat="1">
      <c r="A337" s="12" t="s">
        <v>168</v>
      </c>
      <c r="B337" s="13" t="s">
        <v>42</v>
      </c>
      <c r="C337" s="14"/>
      <c r="D337" s="15"/>
      <c r="E337" s="18"/>
      <c r="F337" s="17"/>
      <c r="G337" s="18">
        <f>ROUND(SUM(G338:G342),2)</f>
        <v>0</v>
      </c>
    </row>
    <row r="338" spans="1:7" s="1" customFormat="1" ht="33.75">
      <c r="A338" s="7" t="s">
        <v>559</v>
      </c>
      <c r="B338" s="64" t="s">
        <v>99</v>
      </c>
      <c r="C338" s="66" t="s">
        <v>18</v>
      </c>
      <c r="D338" s="67">
        <v>37.94</v>
      </c>
      <c r="E338" s="8"/>
      <c r="F338" s="20"/>
      <c r="G338" s="19"/>
    </row>
    <row r="339" spans="1:7" s="1" customFormat="1" ht="45">
      <c r="A339" s="7" t="s">
        <v>560</v>
      </c>
      <c r="B339" s="64" t="s">
        <v>101</v>
      </c>
      <c r="C339" s="66" t="s">
        <v>19</v>
      </c>
      <c r="D339" s="67">
        <v>6.18</v>
      </c>
      <c r="E339" s="8"/>
      <c r="F339" s="20"/>
      <c r="G339" s="19"/>
    </row>
    <row r="340" spans="1:7" s="1" customFormat="1" ht="56.25">
      <c r="A340" s="7" t="s">
        <v>561</v>
      </c>
      <c r="B340" s="64" t="s">
        <v>121</v>
      </c>
      <c r="C340" s="66" t="s">
        <v>19</v>
      </c>
      <c r="D340" s="67">
        <v>5.28</v>
      </c>
      <c r="E340" s="8"/>
      <c r="F340" s="20"/>
      <c r="G340" s="19"/>
    </row>
    <row r="341" spans="1:7" s="1" customFormat="1" ht="33.75">
      <c r="A341" s="7" t="s">
        <v>562</v>
      </c>
      <c r="B341" s="64" t="s">
        <v>97</v>
      </c>
      <c r="C341" s="66" t="s">
        <v>19</v>
      </c>
      <c r="D341" s="67">
        <v>6.18</v>
      </c>
      <c r="E341" s="8"/>
      <c r="F341" s="21"/>
      <c r="G341" s="19"/>
    </row>
    <row r="342" spans="1:7" s="1" customFormat="1" ht="33.75">
      <c r="A342" s="7" t="s">
        <v>563</v>
      </c>
      <c r="B342" s="64" t="s">
        <v>98</v>
      </c>
      <c r="C342" s="66" t="s">
        <v>20</v>
      </c>
      <c r="D342" s="67">
        <v>117.42</v>
      </c>
      <c r="E342" s="8"/>
      <c r="F342" s="10"/>
      <c r="G342" s="19"/>
    </row>
    <row r="343" spans="1:7" s="1" customFormat="1">
      <c r="A343" s="12" t="s">
        <v>169</v>
      </c>
      <c r="B343" s="13" t="s">
        <v>249</v>
      </c>
      <c r="C343" s="14"/>
      <c r="D343" s="15"/>
      <c r="E343" s="18"/>
      <c r="F343" s="17"/>
      <c r="G343" s="18">
        <f>ROUND(SUM(G344:G347),2)</f>
        <v>0</v>
      </c>
    </row>
    <row r="344" spans="1:7" s="1" customFormat="1" ht="33.75">
      <c r="A344" s="7" t="s">
        <v>564</v>
      </c>
      <c r="B344" s="64" t="s">
        <v>250</v>
      </c>
      <c r="C344" s="66" t="s">
        <v>18</v>
      </c>
      <c r="D344" s="67">
        <v>35.200000000000003</v>
      </c>
      <c r="E344" s="8"/>
      <c r="F344" s="20"/>
      <c r="G344" s="19"/>
    </row>
    <row r="345" spans="1:7" s="1" customFormat="1" ht="22.5">
      <c r="A345" s="7" t="s">
        <v>565</v>
      </c>
      <c r="B345" s="64" t="s">
        <v>100</v>
      </c>
      <c r="C345" s="66" t="s">
        <v>26</v>
      </c>
      <c r="D345" s="67">
        <v>30.15</v>
      </c>
      <c r="E345" s="8"/>
      <c r="F345" s="20"/>
      <c r="G345" s="19"/>
    </row>
    <row r="346" spans="1:7" s="1" customFormat="1" ht="56.25">
      <c r="A346" s="7" t="s">
        <v>566</v>
      </c>
      <c r="B346" s="64" t="s">
        <v>251</v>
      </c>
      <c r="C346" s="66" t="s">
        <v>18</v>
      </c>
      <c r="D346" s="67">
        <v>35.200000000000003</v>
      </c>
      <c r="E346" s="8"/>
      <c r="F346" s="10"/>
      <c r="G346" s="19"/>
    </row>
    <row r="347" spans="1:7" s="1" customFormat="1" ht="45">
      <c r="A347" s="7" t="s">
        <v>567</v>
      </c>
      <c r="B347" s="64" t="s">
        <v>252</v>
      </c>
      <c r="C347" s="66" t="s">
        <v>26</v>
      </c>
      <c r="D347" s="67">
        <v>18.27</v>
      </c>
      <c r="E347" s="8"/>
      <c r="F347" s="20"/>
      <c r="G347" s="19"/>
    </row>
    <row r="348" spans="1:7" s="1" customFormat="1">
      <c r="A348" s="12" t="s">
        <v>173</v>
      </c>
      <c r="B348" s="13" t="s">
        <v>102</v>
      </c>
      <c r="C348" s="14"/>
      <c r="D348" s="15"/>
      <c r="E348" s="18"/>
      <c r="F348" s="17"/>
      <c r="G348" s="18">
        <f>ROUND(SUM(G349:G352),2)</f>
        <v>0</v>
      </c>
    </row>
    <row r="349" spans="1:7" s="1" customFormat="1" ht="45">
      <c r="A349" s="7" t="s">
        <v>568</v>
      </c>
      <c r="B349" s="64" t="s">
        <v>110</v>
      </c>
      <c r="C349" s="66" t="s">
        <v>19</v>
      </c>
      <c r="D349" s="67">
        <v>1.62</v>
      </c>
      <c r="E349" s="8"/>
      <c r="F349" s="10"/>
      <c r="G349" s="9"/>
    </row>
    <row r="350" spans="1:7" s="1" customFormat="1" ht="33.75">
      <c r="A350" s="7" t="s">
        <v>569</v>
      </c>
      <c r="B350" s="64" t="s">
        <v>185</v>
      </c>
      <c r="C350" s="66" t="s">
        <v>18</v>
      </c>
      <c r="D350" s="67">
        <v>12.96</v>
      </c>
      <c r="E350" s="8"/>
      <c r="F350" s="10"/>
      <c r="G350" s="9"/>
    </row>
    <row r="351" spans="1:7" s="1" customFormat="1" ht="22.5">
      <c r="A351" s="7" t="s">
        <v>570</v>
      </c>
      <c r="B351" s="64" t="s">
        <v>111</v>
      </c>
      <c r="C351" s="66" t="s">
        <v>19</v>
      </c>
      <c r="D351" s="67">
        <v>1.62</v>
      </c>
      <c r="E351" s="8"/>
      <c r="F351" s="10"/>
      <c r="G351" s="9"/>
    </row>
    <row r="352" spans="1:7" s="1" customFormat="1" ht="33.75">
      <c r="A352" s="7" t="s">
        <v>571</v>
      </c>
      <c r="B352" s="64" t="s">
        <v>253</v>
      </c>
      <c r="C352" s="66" t="s">
        <v>28</v>
      </c>
      <c r="D352" s="67">
        <v>1</v>
      </c>
      <c r="E352" s="8"/>
      <c r="F352" s="10"/>
      <c r="G352" s="19"/>
    </row>
    <row r="353" spans="1:7" s="1" customFormat="1">
      <c r="A353" s="2" t="s">
        <v>275</v>
      </c>
      <c r="B353" s="11" t="s">
        <v>192</v>
      </c>
      <c r="C353" s="3"/>
      <c r="D353" s="4"/>
      <c r="E353" s="4"/>
      <c r="F353" s="4"/>
      <c r="G353" s="5">
        <f>ROUND(SUM(G354:G359),2)</f>
        <v>0</v>
      </c>
    </row>
    <row r="354" spans="1:7" s="1" customFormat="1" ht="33.75">
      <c r="A354" s="7" t="s">
        <v>572</v>
      </c>
      <c r="B354" s="64" t="s">
        <v>297</v>
      </c>
      <c r="C354" s="66" t="s">
        <v>28</v>
      </c>
      <c r="D354" s="67">
        <v>3</v>
      </c>
      <c r="E354" s="8"/>
      <c r="F354" s="10"/>
      <c r="G354" s="9"/>
    </row>
    <row r="355" spans="1:7" s="1" customFormat="1" ht="33.75">
      <c r="A355" s="7" t="s">
        <v>573</v>
      </c>
      <c r="B355" s="64" t="s">
        <v>298</v>
      </c>
      <c r="C355" s="66" t="s">
        <v>28</v>
      </c>
      <c r="D355" s="67">
        <v>3</v>
      </c>
      <c r="E355" s="8"/>
      <c r="F355" s="10"/>
      <c r="G355" s="9"/>
    </row>
    <row r="356" spans="1:7" s="1" customFormat="1" ht="33.75">
      <c r="A356" s="7" t="s">
        <v>574</v>
      </c>
      <c r="B356" s="64" t="s">
        <v>296</v>
      </c>
      <c r="C356" s="66" t="s">
        <v>18</v>
      </c>
      <c r="D356" s="67">
        <v>306</v>
      </c>
      <c r="E356" s="8"/>
      <c r="F356" s="10"/>
      <c r="G356" s="9"/>
    </row>
    <row r="357" spans="1:7" s="1" customFormat="1" ht="33.75">
      <c r="A357" s="7" t="s">
        <v>575</v>
      </c>
      <c r="B357" s="64" t="s">
        <v>196</v>
      </c>
      <c r="C357" s="66" t="s">
        <v>28</v>
      </c>
      <c r="D357" s="67">
        <v>254</v>
      </c>
      <c r="E357" s="8"/>
      <c r="F357" s="59"/>
      <c r="G357" s="9"/>
    </row>
    <row r="358" spans="1:7" s="1" customFormat="1" ht="33.75">
      <c r="A358" s="7" t="s">
        <v>576</v>
      </c>
      <c r="B358" s="64" t="s">
        <v>197</v>
      </c>
      <c r="C358" s="66" t="s">
        <v>28</v>
      </c>
      <c r="D358" s="67">
        <v>265</v>
      </c>
      <c r="E358" s="8"/>
      <c r="F358" s="59"/>
      <c r="G358" s="9"/>
    </row>
    <row r="359" spans="1:7" s="1" customFormat="1" ht="22.5">
      <c r="A359" s="7" t="s">
        <v>577</v>
      </c>
      <c r="B359" s="64" t="s">
        <v>194</v>
      </c>
      <c r="C359" s="66" t="s">
        <v>19</v>
      </c>
      <c r="D359" s="67">
        <v>35.19</v>
      </c>
      <c r="E359" s="8"/>
      <c r="F359" s="10"/>
      <c r="G359" s="9"/>
    </row>
    <row r="360" spans="1:7">
      <c r="A360" s="2" t="s">
        <v>295</v>
      </c>
      <c r="B360" s="11" t="s">
        <v>32</v>
      </c>
      <c r="C360" s="3"/>
      <c r="D360" s="4"/>
      <c r="E360" s="4"/>
      <c r="F360" s="4"/>
      <c r="G360" s="5">
        <f>ROUND(SUM(G361),2)</f>
        <v>0</v>
      </c>
    </row>
    <row r="361" spans="1:7" s="1" customFormat="1" ht="22.5">
      <c r="A361" s="7" t="s">
        <v>578</v>
      </c>
      <c r="B361" s="64" t="s">
        <v>33</v>
      </c>
      <c r="C361" s="66" t="s">
        <v>18</v>
      </c>
      <c r="D361" s="67">
        <v>360.18</v>
      </c>
      <c r="E361" s="8"/>
      <c r="F361" s="20"/>
      <c r="G361" s="9"/>
    </row>
    <row r="362" spans="1:7" s="23" customFormat="1">
      <c r="A362" s="30"/>
      <c r="B362" s="55"/>
      <c r="C362" s="28"/>
      <c r="D362" s="29"/>
      <c r="E362" s="25"/>
      <c r="F362" s="25"/>
      <c r="G362" s="56"/>
    </row>
    <row r="363" spans="1:7" s="23" customFormat="1">
      <c r="A363" s="30"/>
      <c r="B363" s="55"/>
      <c r="C363" s="28"/>
      <c r="D363" s="29"/>
      <c r="E363" s="25"/>
      <c r="F363" s="25"/>
      <c r="G363" s="56"/>
    </row>
    <row r="364" spans="1:7">
      <c r="A364" s="2"/>
      <c r="B364" s="11" t="s">
        <v>581</v>
      </c>
      <c r="C364" s="3"/>
      <c r="D364" s="4"/>
      <c r="E364" s="4"/>
      <c r="F364" s="4"/>
      <c r="G364" s="5"/>
    </row>
    <row r="365" spans="1:7" s="23" customFormat="1" ht="72">
      <c r="A365" s="30"/>
      <c r="B365" s="118" t="str">
        <f>+B5</f>
        <v>Estructuras con lonaria, rehabilitación de cancha de usos múltiples, patio cívico, accesibilidad universal, banquetas, cruces peatonales y obras complementarias en el Preescolar Guillermo Chávez Vega, T/M clave 14EJN0970V, T/V clave 14EJN1024Z, calle Galeana, colonia Balcones del Sol, y Primaria Emiliano Zapata (T/M), clave 14DPR1362Q, Primaria Josefa Ortiz de Domínguez (T/V), clave 14DPR0837F, calle Volcán Jorullo, colonia Colli Urbano, Municipio de Zapopan, Jalisco.</v>
      </c>
      <c r="C365" s="28"/>
      <c r="D365" s="29"/>
      <c r="E365" s="25"/>
      <c r="F365" s="25"/>
      <c r="G365" s="56"/>
    </row>
    <row r="366" spans="1:7" s="23" customFormat="1">
      <c r="A366" s="30"/>
      <c r="B366" s="55"/>
      <c r="C366" s="28"/>
      <c r="D366" s="29"/>
      <c r="E366" s="25"/>
      <c r="F366" s="25"/>
      <c r="G366" s="56"/>
    </row>
    <row r="367" spans="1:7" s="23" customFormat="1">
      <c r="A367" s="30"/>
      <c r="B367" s="55"/>
      <c r="C367" s="28"/>
      <c r="D367" s="29"/>
      <c r="E367" s="25"/>
      <c r="F367" s="25"/>
      <c r="G367" s="56"/>
    </row>
    <row r="368" spans="1:7" s="23" customFormat="1">
      <c r="A368" s="30"/>
      <c r="B368" s="55"/>
      <c r="C368" s="28"/>
      <c r="D368" s="29"/>
      <c r="E368" s="25"/>
      <c r="F368" s="25"/>
      <c r="G368" s="56"/>
    </row>
    <row r="369" spans="1:7" s="23" customFormat="1">
      <c r="A369" s="105" t="str">
        <f>A16</f>
        <v>A</v>
      </c>
      <c r="B369" s="116" t="str">
        <f>B16</f>
        <v>ESCUELA PRIMARIA EMILIANO ZAPATA</v>
      </c>
      <c r="C369" s="107"/>
      <c r="D369" s="117"/>
      <c r="E369" s="108"/>
      <c r="F369" s="108"/>
      <c r="G369" s="120">
        <f>G16</f>
        <v>0</v>
      </c>
    </row>
    <row r="370" spans="1:7" s="23" customFormat="1">
      <c r="A370" s="24" t="str">
        <f>A17</f>
        <v>A1</v>
      </c>
      <c r="B370" s="57" t="str">
        <f>B17</f>
        <v>PREELIMINARES</v>
      </c>
      <c r="C370" s="28"/>
      <c r="D370" s="103"/>
      <c r="E370" s="102"/>
      <c r="F370" s="102"/>
      <c r="G370" s="121">
        <f>G17</f>
        <v>0</v>
      </c>
    </row>
    <row r="371" spans="1:7" s="23" customFormat="1">
      <c r="A371" s="24" t="str">
        <f>A30</f>
        <v>A2</v>
      </c>
      <c r="B371" s="57" t="str">
        <f>B30</f>
        <v>CRUCEROS SEGUROS Y BANQUETAS</v>
      </c>
      <c r="C371" s="28"/>
      <c r="D371" s="103"/>
      <c r="E371" s="102"/>
      <c r="F371" s="102"/>
      <c r="G371" s="121">
        <f>G30</f>
        <v>0</v>
      </c>
    </row>
    <row r="372" spans="1:7" s="23" customFormat="1">
      <c r="A372" s="26" t="str">
        <f>A31</f>
        <v>A2.1</v>
      </c>
      <c r="B372" s="27" t="str">
        <f>B31</f>
        <v>EXCAVACIONES Y RELLENOS</v>
      </c>
      <c r="C372" s="28"/>
      <c r="D372" s="103"/>
      <c r="E372" s="102"/>
      <c r="F372" s="102"/>
      <c r="G372" s="122">
        <f>G31</f>
        <v>0</v>
      </c>
    </row>
    <row r="373" spans="1:7" s="23" customFormat="1">
      <c r="A373" s="26" t="str">
        <f>A39</f>
        <v>A2.2</v>
      </c>
      <c r="B373" s="27" t="str">
        <f>B39</f>
        <v>CRUCEROS SEGUROS</v>
      </c>
      <c r="C373" s="28"/>
      <c r="D373" s="103"/>
      <c r="E373" s="102"/>
      <c r="F373" s="102"/>
      <c r="G373" s="122">
        <f>G39</f>
        <v>0</v>
      </c>
    </row>
    <row r="374" spans="1:7" s="23" customFormat="1">
      <c r="A374" s="26" t="str">
        <f>A53</f>
        <v>A2.3</v>
      </c>
      <c r="B374" s="27" t="str">
        <f>B53</f>
        <v>SEÑALAMIENTO HORIZONTAL</v>
      </c>
      <c r="C374" s="28"/>
      <c r="D374" s="103"/>
      <c r="E374" s="102"/>
      <c r="F374" s="102"/>
      <c r="G374" s="122">
        <f>G53</f>
        <v>0</v>
      </c>
    </row>
    <row r="375" spans="1:7" s="23" customFormat="1">
      <c r="A375" s="26" t="str">
        <f>A67</f>
        <v>A2.4</v>
      </c>
      <c r="B375" s="27" t="str">
        <f>B67</f>
        <v>SEÑALAMIENTO VERTICAL</v>
      </c>
      <c r="C375" s="28"/>
      <c r="D375" s="103"/>
      <c r="E375" s="102"/>
      <c r="F375" s="102"/>
      <c r="G375" s="122">
        <f>G67</f>
        <v>0</v>
      </c>
    </row>
    <row r="376" spans="1:7" s="23" customFormat="1">
      <c r="A376" s="24" t="str">
        <f>A72</f>
        <v>A3</v>
      </c>
      <c r="B376" s="57" t="str">
        <f>B72</f>
        <v>REHABILITACIÓN DE INGRESO DE ALUMNADO</v>
      </c>
      <c r="C376" s="28"/>
      <c r="D376" s="103"/>
      <c r="E376" s="102"/>
      <c r="F376" s="102"/>
      <c r="G376" s="121">
        <f>G72</f>
        <v>0</v>
      </c>
    </row>
    <row r="377" spans="1:7" s="23" customFormat="1">
      <c r="A377" s="26" t="str">
        <f>A73</f>
        <v>A3.1</v>
      </c>
      <c r="B377" s="27" t="str">
        <f>B73</f>
        <v>EXCAVACIONES Y RELLENOS</v>
      </c>
      <c r="C377" s="28"/>
      <c r="D377" s="103"/>
      <c r="E377" s="102"/>
      <c r="F377" s="102"/>
      <c r="G377" s="122">
        <f>G73</f>
        <v>0</v>
      </c>
    </row>
    <row r="378" spans="1:7" s="23" customFormat="1">
      <c r="A378" s="26" t="str">
        <f>A79</f>
        <v>A3.2</v>
      </c>
      <c r="B378" s="27" t="str">
        <f>B79</f>
        <v>CIMENTACIÓN</v>
      </c>
      <c r="C378" s="28"/>
      <c r="D378" s="103"/>
      <c r="E378" s="102"/>
      <c r="F378" s="102"/>
      <c r="G378" s="122">
        <f>G79</f>
        <v>0</v>
      </c>
    </row>
    <row r="379" spans="1:7" s="23" customFormat="1" ht="13.5" customHeight="1">
      <c r="A379" s="26" t="str">
        <f>A85</f>
        <v>A3.3</v>
      </c>
      <c r="B379" s="27" t="str">
        <f>B85</f>
        <v>MURO Y LOSA DE CONCRETO</v>
      </c>
      <c r="C379" s="28"/>
      <c r="D379" s="103"/>
      <c r="E379" s="102"/>
      <c r="F379" s="102"/>
      <c r="G379" s="122">
        <f>G85</f>
        <v>0</v>
      </c>
    </row>
    <row r="380" spans="1:7" s="23" customFormat="1" ht="13.5" customHeight="1">
      <c r="A380" s="26" t="str">
        <f>A89</f>
        <v>A3.4</v>
      </c>
      <c r="B380" s="27" t="str">
        <f>B89</f>
        <v>CUBIERTA ESTRUCTURAL DEL INGRESO</v>
      </c>
      <c r="C380" s="28"/>
      <c r="D380" s="103"/>
      <c r="E380" s="102"/>
      <c r="F380" s="102"/>
      <c r="G380" s="122">
        <f>G89</f>
        <v>0</v>
      </c>
    </row>
    <row r="381" spans="1:7" s="23" customFormat="1" ht="13.5" customHeight="1">
      <c r="A381" s="26" t="str">
        <f>A92</f>
        <v>A3.5</v>
      </c>
      <c r="B381" s="27" t="str">
        <f>B92</f>
        <v>PORTÓN DE INGRESO</v>
      </c>
      <c r="C381" s="28"/>
      <c r="D381" s="103"/>
      <c r="E381" s="102"/>
      <c r="F381" s="102"/>
      <c r="G381" s="122">
        <f>G92</f>
        <v>0</v>
      </c>
    </row>
    <row r="382" spans="1:7" s="23" customFormat="1" ht="13.5" customHeight="1">
      <c r="A382" s="26" t="str">
        <f>A102</f>
        <v>A3.6</v>
      </c>
      <c r="B382" s="27" t="str">
        <f>B102</f>
        <v>PLACA CONMEMORATIVA</v>
      </c>
      <c r="C382" s="28"/>
      <c r="D382" s="103"/>
      <c r="E382" s="102"/>
      <c r="F382" s="102"/>
      <c r="G382" s="122">
        <f>G102</f>
        <v>0</v>
      </c>
    </row>
    <row r="383" spans="1:7" s="23" customFormat="1" ht="13.5" customHeight="1">
      <c r="A383" s="26" t="str">
        <f>A105</f>
        <v>A3.7</v>
      </c>
      <c r="B383" s="27" t="str">
        <f>B105</f>
        <v>BARRERAS DE SEGURIDAD</v>
      </c>
      <c r="C383" s="28"/>
      <c r="D383" s="103"/>
      <c r="E383" s="102"/>
      <c r="F383" s="102"/>
      <c r="G383" s="122">
        <f>G105</f>
        <v>0</v>
      </c>
    </row>
    <row r="384" spans="1:7" s="23" customFormat="1">
      <c r="A384" s="24" t="str">
        <f>A107</f>
        <v>A4</v>
      </c>
      <c r="B384" s="57" t="str">
        <f>B107</f>
        <v>ANDADORES</v>
      </c>
      <c r="C384" s="28"/>
      <c r="D384" s="103"/>
      <c r="E384" s="102"/>
      <c r="F384" s="102"/>
      <c r="G384" s="121">
        <f>G107</f>
        <v>0</v>
      </c>
    </row>
    <row r="385" spans="1:7" s="23" customFormat="1">
      <c r="A385" s="26" t="str">
        <f>A108</f>
        <v>A4.1</v>
      </c>
      <c r="B385" s="27" t="str">
        <f>B108</f>
        <v>EXCAVACIONES Y RELLENOS</v>
      </c>
      <c r="C385" s="28"/>
      <c r="D385" s="103"/>
      <c r="E385" s="102"/>
      <c r="F385" s="102"/>
      <c r="G385" s="122">
        <f>G108</f>
        <v>0</v>
      </c>
    </row>
    <row r="386" spans="1:7" s="23" customFormat="1">
      <c r="A386" s="26" t="str">
        <f>A114</f>
        <v>A4.2</v>
      </c>
      <c r="B386" s="27" t="str">
        <f>B114</f>
        <v>MURO DE CONTENCIÓN</v>
      </c>
      <c r="C386" s="28"/>
      <c r="D386" s="103"/>
      <c r="E386" s="102"/>
      <c r="F386" s="102"/>
      <c r="G386" s="122">
        <f>G114</f>
        <v>0</v>
      </c>
    </row>
    <row r="387" spans="1:7" s="23" customFormat="1">
      <c r="A387" s="26" t="str">
        <f>A117</f>
        <v>A4.3</v>
      </c>
      <c r="B387" s="27" t="str">
        <f>B117</f>
        <v>FORJADO DE ESCALONES</v>
      </c>
      <c r="C387" s="28"/>
      <c r="D387" s="103"/>
      <c r="E387" s="102"/>
      <c r="F387" s="102"/>
      <c r="G387" s="122">
        <f>G117</f>
        <v>0</v>
      </c>
    </row>
    <row r="388" spans="1:7" s="23" customFormat="1">
      <c r="A388" s="26" t="str">
        <f>A121</f>
        <v>A4.4</v>
      </c>
      <c r="B388" s="27" t="str">
        <f>B121</f>
        <v>PISOS DE CONCRETO</v>
      </c>
      <c r="C388" s="28"/>
      <c r="D388" s="103"/>
      <c r="E388" s="102"/>
      <c r="F388" s="102"/>
      <c r="G388" s="122">
        <f>G121</f>
        <v>0</v>
      </c>
    </row>
    <row r="389" spans="1:7" s="23" customFormat="1" ht="13.5" customHeight="1">
      <c r="A389" s="24" t="str">
        <f>A127</f>
        <v>A5</v>
      </c>
      <c r="B389" s="57" t="str">
        <f>B127</f>
        <v>RAMPAS DE ACCESO UNIVERSAL</v>
      </c>
      <c r="C389" s="28"/>
      <c r="D389" s="103"/>
      <c r="E389" s="102"/>
      <c r="F389" s="102"/>
      <c r="G389" s="121">
        <f>G127</f>
        <v>0</v>
      </c>
    </row>
    <row r="390" spans="1:7" s="23" customFormat="1">
      <c r="A390" s="26" t="str">
        <f>A128</f>
        <v>A5.1</v>
      </c>
      <c r="B390" s="27" t="str">
        <f>B128</f>
        <v>EXCAVACIONES Y RELLENOS</v>
      </c>
      <c r="C390" s="28"/>
      <c r="D390" s="103"/>
      <c r="E390" s="102"/>
      <c r="F390" s="102"/>
      <c r="G390" s="122">
        <f>G128</f>
        <v>0</v>
      </c>
    </row>
    <row r="391" spans="1:7" s="23" customFormat="1">
      <c r="A391" s="26" t="str">
        <f>A134</f>
        <v>A5.2</v>
      </c>
      <c r="B391" s="27" t="str">
        <f>B134</f>
        <v>MUROS DE CONTENCIÓN</v>
      </c>
      <c r="C391" s="28"/>
      <c r="D391" s="103"/>
      <c r="E391" s="102"/>
      <c r="F391" s="102"/>
      <c r="G391" s="122">
        <f>G134</f>
        <v>0</v>
      </c>
    </row>
    <row r="392" spans="1:7" s="23" customFormat="1">
      <c r="A392" s="26" t="str">
        <f>A144</f>
        <v>A5.3</v>
      </c>
      <c r="B392" s="27" t="str">
        <f>B144</f>
        <v>PISOS DE CONCRETO</v>
      </c>
      <c r="C392" s="28"/>
      <c r="D392" s="103"/>
      <c r="E392" s="102"/>
      <c r="F392" s="102"/>
      <c r="G392" s="122">
        <f>G144</f>
        <v>0</v>
      </c>
    </row>
    <row r="393" spans="1:7" s="23" customFormat="1">
      <c r="A393" s="26" t="str">
        <f>A148</f>
        <v>A5.4</v>
      </c>
      <c r="B393" s="27" t="str">
        <f>B148</f>
        <v>BARANDALES</v>
      </c>
      <c r="C393" s="28"/>
      <c r="D393" s="103"/>
      <c r="E393" s="102"/>
      <c r="F393" s="102"/>
      <c r="G393" s="122">
        <f>G148</f>
        <v>0</v>
      </c>
    </row>
    <row r="394" spans="1:7" s="23" customFormat="1">
      <c r="A394" s="24" t="str">
        <f>A151</f>
        <v>A6</v>
      </c>
      <c r="B394" s="57" t="str">
        <f>B151</f>
        <v>REHABILITACIÓN DE ESTRUCTURA CON LONARIA</v>
      </c>
      <c r="C394" s="28"/>
      <c r="D394" s="103"/>
      <c r="E394" s="102"/>
      <c r="F394" s="102"/>
      <c r="G394" s="121">
        <f>G151</f>
        <v>0</v>
      </c>
    </row>
    <row r="395" spans="1:7" s="23" customFormat="1" ht="14.25" customHeight="1">
      <c r="A395" s="24" t="str">
        <f>A153</f>
        <v>A7</v>
      </c>
      <c r="B395" s="57" t="str">
        <f>B153</f>
        <v>CANCHA DE USOS MÚLTIPLES</v>
      </c>
      <c r="C395" s="28"/>
      <c r="D395" s="103"/>
      <c r="E395" s="102"/>
      <c r="F395" s="102"/>
      <c r="G395" s="121">
        <f>G153</f>
        <v>0</v>
      </c>
    </row>
    <row r="396" spans="1:7" s="23" customFormat="1">
      <c r="A396" s="26" t="str">
        <f>A154</f>
        <v>A7.1</v>
      </c>
      <c r="B396" s="27" t="str">
        <f>B154</f>
        <v>EXCAVACIONES Y RELLENOS</v>
      </c>
      <c r="C396" s="28"/>
      <c r="D396" s="103"/>
      <c r="E396" s="102"/>
      <c r="F396" s="102"/>
      <c r="G396" s="122">
        <f>G154</f>
        <v>0</v>
      </c>
    </row>
    <row r="397" spans="1:7" s="23" customFormat="1">
      <c r="A397" s="26" t="str">
        <f>A160</f>
        <v>A7.2</v>
      </c>
      <c r="B397" s="27" t="str">
        <f>B160</f>
        <v>LOSA DE CONCRETO Y ALBAÑILERÍAS</v>
      </c>
      <c r="C397" s="28"/>
      <c r="D397" s="103"/>
      <c r="E397" s="102"/>
      <c r="F397" s="102"/>
      <c r="G397" s="122">
        <f>G160</f>
        <v>0</v>
      </c>
    </row>
    <row r="398" spans="1:7" s="23" customFormat="1">
      <c r="A398" s="26" t="str">
        <f>A165</f>
        <v>A7.3</v>
      </c>
      <c r="B398" s="27" t="str">
        <f>B165</f>
        <v>CANCHA DE USOS MÚLTIPLES</v>
      </c>
      <c r="C398" s="28"/>
      <c r="D398" s="103"/>
      <c r="E398" s="102"/>
      <c r="F398" s="102"/>
      <c r="G398" s="122">
        <f>G165</f>
        <v>0</v>
      </c>
    </row>
    <row r="399" spans="1:7" s="23" customFormat="1">
      <c r="A399" s="26" t="str">
        <f>A172</f>
        <v>A7.4</v>
      </c>
      <c r="B399" s="27" t="str">
        <f>B172</f>
        <v>MOBILIARIO</v>
      </c>
      <c r="C399" s="28"/>
      <c r="D399" s="103"/>
      <c r="E399" s="102"/>
      <c r="F399" s="102"/>
      <c r="G399" s="122">
        <f>G172</f>
        <v>0</v>
      </c>
    </row>
    <row r="400" spans="1:7" s="23" customFormat="1">
      <c r="A400" s="24" t="str">
        <f>A175</f>
        <v>A8</v>
      </c>
      <c r="B400" s="57" t="str">
        <f>B175</f>
        <v>ESTRUCTURA CON LONARIA</v>
      </c>
      <c r="C400" s="28"/>
      <c r="D400" s="103"/>
      <c r="E400" s="102"/>
      <c r="F400" s="102"/>
      <c r="G400" s="121">
        <f>G175</f>
        <v>0</v>
      </c>
    </row>
    <row r="401" spans="1:7" s="23" customFormat="1">
      <c r="A401" s="26" t="str">
        <f>A176</f>
        <v>A8.1</v>
      </c>
      <c r="B401" s="27" t="str">
        <f>B176</f>
        <v>EXCAVACIONES Y RELLENOS</v>
      </c>
      <c r="C401" s="28"/>
      <c r="D401" s="103"/>
      <c r="E401" s="102"/>
      <c r="F401" s="102"/>
      <c r="G401" s="122">
        <f>G176</f>
        <v>0</v>
      </c>
    </row>
    <row r="402" spans="1:7" s="23" customFormat="1">
      <c r="A402" s="26" t="str">
        <f>A182</f>
        <v>A8.2</v>
      </c>
      <c r="B402" s="27" t="str">
        <f>B182</f>
        <v>CIMENTACIÓN</v>
      </c>
      <c r="C402" s="28"/>
      <c r="D402" s="103"/>
      <c r="E402" s="102"/>
      <c r="F402" s="102"/>
      <c r="G402" s="122">
        <f>G182</f>
        <v>0</v>
      </c>
    </row>
    <row r="403" spans="1:7" s="23" customFormat="1">
      <c r="A403" s="26" t="str">
        <f>A190</f>
        <v>A8.3</v>
      </c>
      <c r="B403" s="27" t="str">
        <f>B190</f>
        <v>ESTRUCTURA</v>
      </c>
      <c r="C403" s="28"/>
      <c r="D403" s="103"/>
      <c r="E403" s="102"/>
      <c r="F403" s="102"/>
      <c r="G403" s="122">
        <f>G190</f>
        <v>0</v>
      </c>
    </row>
    <row r="404" spans="1:7" s="23" customFormat="1">
      <c r="A404" s="26" t="str">
        <f>A196</f>
        <v>A8.4</v>
      </c>
      <c r="B404" s="27" t="str">
        <f>B196</f>
        <v>LONARIA</v>
      </c>
      <c r="C404" s="28"/>
      <c r="D404" s="103"/>
      <c r="E404" s="102"/>
      <c r="F404" s="102"/>
      <c r="G404" s="122">
        <f>G196</f>
        <v>0</v>
      </c>
    </row>
    <row r="405" spans="1:7" s="23" customFormat="1">
      <c r="A405" s="24" t="str">
        <f>A198</f>
        <v>A9</v>
      </c>
      <c r="B405" s="57" t="str">
        <f>B198</f>
        <v>ÁREAS VERDES</v>
      </c>
      <c r="C405" s="28"/>
      <c r="D405" s="103"/>
      <c r="E405" s="102"/>
      <c r="F405" s="102"/>
      <c r="G405" s="121">
        <f>G198</f>
        <v>0</v>
      </c>
    </row>
    <row r="406" spans="1:7" s="23" customFormat="1">
      <c r="A406" s="26" t="str">
        <f>A199</f>
        <v>A9.1</v>
      </c>
      <c r="B406" s="27" t="str">
        <f>B199</f>
        <v>EXCAVACIONES Y RELLENOS</v>
      </c>
      <c r="C406" s="28"/>
      <c r="D406" s="103"/>
      <c r="E406" s="102"/>
      <c r="F406" s="102"/>
      <c r="G406" s="122">
        <f>G199</f>
        <v>0</v>
      </c>
    </row>
    <row r="407" spans="1:7" s="23" customFormat="1">
      <c r="A407" s="26" t="str">
        <f>A204</f>
        <v>A9.2</v>
      </c>
      <c r="B407" s="27" t="str">
        <f>B204</f>
        <v>ALBAÑILERÍAS</v>
      </c>
      <c r="C407" s="28"/>
      <c r="D407" s="103"/>
      <c r="E407" s="102"/>
      <c r="F407" s="102"/>
      <c r="G407" s="122">
        <f>G204</f>
        <v>0</v>
      </c>
    </row>
    <row r="408" spans="1:7" s="23" customFormat="1">
      <c r="A408" s="26" t="str">
        <f>A217</f>
        <v>A9.3</v>
      </c>
      <c r="B408" s="27" t="str">
        <f>B217</f>
        <v>VEGETACIÓN</v>
      </c>
      <c r="C408" s="28"/>
      <c r="D408" s="103"/>
      <c r="E408" s="102"/>
      <c r="F408" s="102"/>
      <c r="G408" s="122">
        <f>G217</f>
        <v>0</v>
      </c>
    </row>
    <row r="409" spans="1:7" s="23" customFormat="1">
      <c r="A409" s="24" t="str">
        <f>A226</f>
        <v>A10</v>
      </c>
      <c r="B409" s="57" t="str">
        <f>B226</f>
        <v>LIMPIEZA</v>
      </c>
      <c r="C409" s="28"/>
      <c r="D409" s="103"/>
      <c r="E409" s="102"/>
      <c r="F409" s="102"/>
      <c r="G409" s="121">
        <f>G226</f>
        <v>0</v>
      </c>
    </row>
    <row r="410" spans="1:7" s="23" customFormat="1">
      <c r="A410" s="105" t="str">
        <f>A228</f>
        <v>B</v>
      </c>
      <c r="B410" s="116" t="str">
        <f>B228</f>
        <v>PREESCOLAR GUILLERMO CHÁVEZ VEGA</v>
      </c>
      <c r="C410" s="107"/>
      <c r="D410" s="117"/>
      <c r="E410" s="108"/>
      <c r="F410" s="108"/>
      <c r="G410" s="120">
        <f>G228</f>
        <v>0</v>
      </c>
    </row>
    <row r="411" spans="1:7" s="23" customFormat="1">
      <c r="A411" s="24" t="str">
        <f>A229</f>
        <v>B1</v>
      </c>
      <c r="B411" s="57" t="str">
        <f>B229</f>
        <v>PRELIMINARES</v>
      </c>
      <c r="C411" s="28"/>
      <c r="D411" s="29"/>
      <c r="E411" s="25"/>
      <c r="F411" s="102"/>
      <c r="G411" s="121">
        <f>G229</f>
        <v>0</v>
      </c>
    </row>
    <row r="412" spans="1:7" s="23" customFormat="1">
      <c r="A412" s="24" t="str">
        <f>A244</f>
        <v>B2</v>
      </c>
      <c r="B412" s="57" t="str">
        <f>B244</f>
        <v>PLACA CONMEMORATIVA EN INGRESO</v>
      </c>
      <c r="C412" s="28"/>
      <c r="D412" s="29"/>
      <c r="E412" s="25"/>
      <c r="F412" s="102"/>
      <c r="G412" s="121">
        <f>G244</f>
        <v>0</v>
      </c>
    </row>
    <row r="413" spans="1:7" s="23" customFormat="1">
      <c r="A413" s="24" t="str">
        <f>A246</f>
        <v>B3</v>
      </c>
      <c r="B413" s="57" t="str">
        <f>B246</f>
        <v>RAMPAS DE ACCESO UNIVERSAL Y ANDADORES</v>
      </c>
      <c r="C413" s="28"/>
      <c r="D413" s="29"/>
      <c r="E413" s="25"/>
      <c r="F413" s="102"/>
      <c r="G413" s="121">
        <f>G246</f>
        <v>0</v>
      </c>
    </row>
    <row r="414" spans="1:7" s="23" customFormat="1">
      <c r="A414" s="26" t="str">
        <f>A247</f>
        <v>B3.1</v>
      </c>
      <c r="B414" s="27" t="str">
        <f>B247</f>
        <v>EXCAVACIONES Y RELLENOS</v>
      </c>
      <c r="C414" s="28"/>
      <c r="D414" s="29"/>
      <c r="E414" s="25"/>
      <c r="F414" s="102"/>
      <c r="G414" s="122">
        <f>G247</f>
        <v>0</v>
      </c>
    </row>
    <row r="415" spans="1:7" s="23" customFormat="1">
      <c r="A415" s="26" t="str">
        <f>A253</f>
        <v>B3.2</v>
      </c>
      <c r="B415" s="27" t="str">
        <f>B253</f>
        <v>MUROS DE CONTENCIÓN PARA RAMPAS DE ACCESO UNIVERSAL</v>
      </c>
      <c r="C415" s="28"/>
      <c r="D415" s="29"/>
      <c r="E415" s="25"/>
      <c r="F415" s="102"/>
      <c r="G415" s="122">
        <f>G253</f>
        <v>0</v>
      </c>
    </row>
    <row r="416" spans="1:7" s="23" customFormat="1">
      <c r="A416" s="26" t="str">
        <f>A264</f>
        <v>B3.3</v>
      </c>
      <c r="B416" s="27" t="str">
        <f>B264</f>
        <v>PISOS DE CONCRETO</v>
      </c>
      <c r="C416" s="28"/>
      <c r="D416" s="29"/>
      <c r="E416" s="25"/>
      <c r="F416" s="102"/>
      <c r="G416" s="122">
        <f>G264</f>
        <v>0</v>
      </c>
    </row>
    <row r="417" spans="1:7" s="23" customFormat="1">
      <c r="A417" s="26" t="str">
        <f>A270</f>
        <v>B3.4</v>
      </c>
      <c r="B417" s="27" t="str">
        <f>B270</f>
        <v>BARANDALES</v>
      </c>
      <c r="C417" s="28"/>
      <c r="D417" s="29"/>
      <c r="E417" s="25"/>
      <c r="F417" s="102"/>
      <c r="G417" s="122">
        <f>G270</f>
        <v>0</v>
      </c>
    </row>
    <row r="418" spans="1:7" s="23" customFormat="1">
      <c r="A418" s="24" t="str">
        <f>A272</f>
        <v>B4</v>
      </c>
      <c r="B418" s="57" t="str">
        <f>B272</f>
        <v>CANCHA DE USOS MÚLTIPLES</v>
      </c>
      <c r="C418" s="28"/>
      <c r="D418" s="29"/>
      <c r="E418" s="25"/>
      <c r="F418" s="102"/>
      <c r="G418" s="121">
        <f>G272</f>
        <v>0</v>
      </c>
    </row>
    <row r="419" spans="1:7" s="23" customFormat="1">
      <c r="A419" s="26" t="str">
        <f>A273</f>
        <v>B4.1</v>
      </c>
      <c r="B419" s="27" t="str">
        <f>B273</f>
        <v>EXCAVACIONES Y RELLENOS</v>
      </c>
      <c r="C419" s="28"/>
      <c r="D419" s="29"/>
      <c r="E419" s="25"/>
      <c r="F419" s="102"/>
      <c r="G419" s="122">
        <f>G273</f>
        <v>0</v>
      </c>
    </row>
    <row r="420" spans="1:7" s="23" customFormat="1">
      <c r="A420" s="26" t="str">
        <f>A279</f>
        <v>B4.2</v>
      </c>
      <c r="B420" s="27" t="str">
        <f>B279</f>
        <v>LOSA DE CONCRETO</v>
      </c>
      <c r="C420" s="28"/>
      <c r="D420" s="29"/>
      <c r="E420" s="25"/>
      <c r="F420" s="102"/>
      <c r="G420" s="122">
        <f>G279</f>
        <v>0</v>
      </c>
    </row>
    <row r="421" spans="1:7" s="23" customFormat="1" ht="13.5" customHeight="1">
      <c r="A421" s="26" t="str">
        <f>A287</f>
        <v>B4.3</v>
      </c>
      <c r="B421" s="27" t="str">
        <f>B287</f>
        <v>MOBILIARIO</v>
      </c>
      <c r="C421" s="28"/>
      <c r="D421" s="29"/>
      <c r="E421" s="25"/>
      <c r="F421" s="102"/>
      <c r="G421" s="122">
        <f>G287</f>
        <v>0</v>
      </c>
    </row>
    <row r="422" spans="1:7" s="23" customFormat="1">
      <c r="A422" s="24" t="str">
        <f>A291</f>
        <v>B5</v>
      </c>
      <c r="B422" s="57" t="str">
        <f>B291</f>
        <v>ESTRUCTURA CON LONARIA</v>
      </c>
      <c r="C422" s="28"/>
      <c r="D422" s="29"/>
      <c r="E422" s="25"/>
      <c r="F422" s="102"/>
      <c r="G422" s="121">
        <f>G291</f>
        <v>0</v>
      </c>
    </row>
    <row r="423" spans="1:7" s="23" customFormat="1">
      <c r="A423" s="26" t="str">
        <f>A292</f>
        <v>B5.1</v>
      </c>
      <c r="B423" s="27" t="str">
        <f>B292</f>
        <v>EXCAVACIONES Y RELLENOS</v>
      </c>
      <c r="C423" s="28"/>
      <c r="D423" s="29"/>
      <c r="E423" s="25"/>
      <c r="F423" s="102"/>
      <c r="G423" s="122">
        <f>G292</f>
        <v>0</v>
      </c>
    </row>
    <row r="424" spans="1:7" s="23" customFormat="1">
      <c r="A424" s="26" t="str">
        <f>A298</f>
        <v>B5.2</v>
      </c>
      <c r="B424" s="27" t="str">
        <f>B298</f>
        <v>CIMENTACIÓN</v>
      </c>
      <c r="C424" s="28"/>
      <c r="D424" s="29"/>
      <c r="E424" s="25"/>
      <c r="F424" s="102"/>
      <c r="G424" s="122">
        <f>G298</f>
        <v>0</v>
      </c>
    </row>
    <row r="425" spans="1:7" s="23" customFormat="1">
      <c r="A425" s="26" t="str">
        <f>A306</f>
        <v>B5.3</v>
      </c>
      <c r="B425" s="27" t="str">
        <f>B306</f>
        <v>ESTRUCTURA</v>
      </c>
      <c r="C425" s="28"/>
      <c r="D425" s="29"/>
      <c r="E425" s="25"/>
      <c r="F425" s="102"/>
      <c r="G425" s="122">
        <f>G306</f>
        <v>0</v>
      </c>
    </row>
    <row r="426" spans="1:7" s="23" customFormat="1">
      <c r="A426" s="26" t="str">
        <f>A312</f>
        <v>B5.4</v>
      </c>
      <c r="B426" s="27" t="str">
        <f>B312</f>
        <v>LONARIA</v>
      </c>
      <c r="C426" s="28"/>
      <c r="D426" s="29"/>
      <c r="E426" s="25"/>
      <c r="F426" s="102"/>
      <c r="G426" s="122">
        <f>G312</f>
        <v>0</v>
      </c>
    </row>
    <row r="427" spans="1:7" s="23" customFormat="1" ht="13.5" customHeight="1">
      <c r="A427" s="24" t="str">
        <f>A315</f>
        <v>B6</v>
      </c>
      <c r="B427" s="57" t="str">
        <f>B315</f>
        <v>ASTA BANDERA</v>
      </c>
      <c r="C427" s="28"/>
      <c r="D427" s="29"/>
      <c r="E427" s="25"/>
      <c r="F427" s="102"/>
      <c r="G427" s="121">
        <f>G315</f>
        <v>0</v>
      </c>
    </row>
    <row r="428" spans="1:7" s="23" customFormat="1">
      <c r="A428" s="26" t="str">
        <f>A316</f>
        <v>B6.1</v>
      </c>
      <c r="B428" s="27" t="str">
        <f>B316</f>
        <v>EXCAVACIONES Y RELLENOS</v>
      </c>
      <c r="C428" s="28"/>
      <c r="D428" s="29"/>
      <c r="E428" s="25"/>
      <c r="F428" s="102"/>
      <c r="G428" s="122">
        <f>G316</f>
        <v>0</v>
      </c>
    </row>
    <row r="429" spans="1:7" s="23" customFormat="1">
      <c r="A429" s="26" t="str">
        <f>A321</f>
        <v>B6.2</v>
      </c>
      <c r="B429" s="27" t="str">
        <f>B321</f>
        <v>ALBAÑILERÍA</v>
      </c>
      <c r="C429" s="28"/>
      <c r="D429" s="29"/>
      <c r="E429" s="25"/>
      <c r="F429" s="102"/>
      <c r="G429" s="122">
        <f>G321</f>
        <v>0</v>
      </c>
    </row>
    <row r="430" spans="1:7" s="23" customFormat="1">
      <c r="A430" s="26" t="str">
        <f>A332</f>
        <v>B6.3</v>
      </c>
      <c r="B430" s="27" t="str">
        <f>B332</f>
        <v>ASTA BANDERA</v>
      </c>
      <c r="C430" s="28"/>
      <c r="D430" s="29"/>
      <c r="E430" s="25"/>
      <c r="F430" s="102"/>
      <c r="G430" s="122">
        <f>G332</f>
        <v>0</v>
      </c>
    </row>
    <row r="431" spans="1:7" s="23" customFormat="1">
      <c r="A431" s="24" t="str">
        <f>A336</f>
        <v>B7</v>
      </c>
      <c r="B431" s="57" t="str">
        <f>B336</f>
        <v>ÁREA DE JUEGOS INFANTILES</v>
      </c>
      <c r="C431" s="28"/>
      <c r="D431" s="29"/>
      <c r="E431" s="25"/>
      <c r="F431" s="102"/>
      <c r="G431" s="121">
        <f>G336</f>
        <v>0</v>
      </c>
    </row>
    <row r="432" spans="1:7" s="23" customFormat="1">
      <c r="A432" s="26" t="str">
        <f>A337</f>
        <v>B7.1</v>
      </c>
      <c r="B432" s="27" t="str">
        <f>B337</f>
        <v>EXCAVACIONES Y RELLENOS</v>
      </c>
      <c r="C432" s="28"/>
      <c r="D432" s="29"/>
      <c r="E432" s="25"/>
      <c r="F432" s="102"/>
      <c r="G432" s="122">
        <f>G337</f>
        <v>0</v>
      </c>
    </row>
    <row r="433" spans="1:7" s="23" customFormat="1">
      <c r="A433" s="26" t="str">
        <f>A343</f>
        <v>B7.2</v>
      </c>
      <c r="B433" s="27" t="str">
        <f>B343</f>
        <v>PISO AMORTIGUANTE</v>
      </c>
      <c r="C433" s="28"/>
      <c r="D433" s="29"/>
      <c r="E433" s="25"/>
      <c r="F433" s="102"/>
      <c r="G433" s="122">
        <f>G343</f>
        <v>0</v>
      </c>
    </row>
    <row r="434" spans="1:7" s="23" customFormat="1">
      <c r="A434" s="26" t="str">
        <f>A348</f>
        <v>B7.3</v>
      </c>
      <c r="B434" s="27" t="str">
        <f>B348</f>
        <v>MOBILIARIO</v>
      </c>
      <c r="C434" s="28"/>
      <c r="D434" s="29"/>
      <c r="E434" s="25"/>
      <c r="F434" s="102"/>
      <c r="G434" s="122">
        <f>G348</f>
        <v>0</v>
      </c>
    </row>
    <row r="435" spans="1:7" s="23" customFormat="1">
      <c r="A435" s="24" t="str">
        <f>A353</f>
        <v>B8</v>
      </c>
      <c r="B435" s="57" t="str">
        <f>B353</f>
        <v>VEGETACIÓN</v>
      </c>
      <c r="C435" s="28"/>
      <c r="D435" s="29"/>
      <c r="E435" s="25"/>
      <c r="F435" s="102"/>
      <c r="G435" s="121">
        <f>G353</f>
        <v>0</v>
      </c>
    </row>
    <row r="436" spans="1:7" s="23" customFormat="1">
      <c r="A436" s="24" t="str">
        <f>A360</f>
        <v>B9</v>
      </c>
      <c r="B436" s="57" t="str">
        <f>B360</f>
        <v>LIMPIEZA</v>
      </c>
      <c r="C436" s="28"/>
      <c r="D436" s="29"/>
      <c r="E436" s="25"/>
      <c r="F436" s="102"/>
      <c r="G436" s="121">
        <f>G360</f>
        <v>0</v>
      </c>
    </row>
    <row r="437" spans="1:7" s="23" customFormat="1">
      <c r="A437" s="24"/>
      <c r="B437" s="57"/>
      <c r="C437" s="28"/>
      <c r="D437" s="29"/>
      <c r="E437" s="25"/>
      <c r="F437" s="25"/>
      <c r="G437" s="121"/>
    </row>
    <row r="438" spans="1:7" s="23" customFormat="1">
      <c r="A438" s="26"/>
      <c r="B438" s="27"/>
      <c r="C438" s="28"/>
      <c r="D438" s="29"/>
      <c r="E438" s="25"/>
      <c r="F438" s="25"/>
      <c r="G438" s="122"/>
    </row>
    <row r="439" spans="1:7" s="23" customFormat="1">
      <c r="A439" s="26"/>
      <c r="B439" s="27"/>
      <c r="C439" s="28"/>
      <c r="D439" s="29"/>
      <c r="E439" s="25"/>
      <c r="F439" s="25"/>
      <c r="G439" s="122"/>
    </row>
    <row r="440" spans="1:7" s="23" customFormat="1">
      <c r="A440" s="26"/>
      <c r="B440" s="27"/>
      <c r="C440" s="28"/>
      <c r="D440" s="29"/>
      <c r="E440" s="25"/>
      <c r="F440" s="25"/>
      <c r="G440" s="122"/>
    </row>
    <row r="441" spans="1:7" s="23" customFormat="1" ht="15" customHeight="1">
      <c r="A441" s="90" t="s">
        <v>25</v>
      </c>
      <c r="B441" s="90"/>
      <c r="C441" s="90"/>
      <c r="D441" s="90"/>
      <c r="E441" s="90"/>
      <c r="F441" s="119" t="s">
        <v>15</v>
      </c>
      <c r="G441" s="123">
        <f>ROUND(SUM(G369,G410),2)</f>
        <v>0</v>
      </c>
    </row>
    <row r="442" spans="1:7" s="23" customFormat="1" ht="15" customHeight="1">
      <c r="A442" s="73"/>
      <c r="B442" s="73"/>
      <c r="C442" s="73"/>
      <c r="D442" s="73"/>
      <c r="E442" s="73"/>
      <c r="F442" s="119" t="s">
        <v>16</v>
      </c>
      <c r="G442" s="124">
        <f>ROUND(PRODUCT(G441,0.16),2)</f>
        <v>0</v>
      </c>
    </row>
    <row r="443" spans="1:7" s="23" customFormat="1" ht="15.75">
      <c r="A443" s="73"/>
      <c r="B443" s="73"/>
      <c r="C443" s="73"/>
      <c r="D443" s="73"/>
      <c r="E443" s="73"/>
      <c r="F443" s="119" t="s">
        <v>17</v>
      </c>
      <c r="G443" s="125">
        <f>ROUND(SUM(G441,G442),2)</f>
        <v>0</v>
      </c>
    </row>
  </sheetData>
  <protectedRanges>
    <protectedRange sqref="B9:C9 B5" name="DATOS_3"/>
    <protectedRange sqref="C1" name="DATOS_1_2"/>
    <protectedRange sqref="F4:F7" name="DATOS_3_1"/>
  </protectedRanges>
  <autoFilter ref="A14:G361" xr:uid="{BB44F240-6B9A-4AC3-9BDA-A1C4BF9594F6}"/>
  <mergeCells count="12">
    <mergeCell ref="A12:G12"/>
    <mergeCell ref="C1:F1"/>
    <mergeCell ref="C2:F3"/>
    <mergeCell ref="B5:B7"/>
    <mergeCell ref="C8:F8"/>
    <mergeCell ref="B9:B10"/>
    <mergeCell ref="A15:G15"/>
    <mergeCell ref="G9:G10"/>
    <mergeCell ref="C9:F9"/>
    <mergeCell ref="C10:F10"/>
    <mergeCell ref="A441:E441"/>
    <mergeCell ref="A442:E443"/>
  </mergeCells>
  <phoneticPr fontId="5" type="noConversion"/>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rowBreaks count="2" manualBreakCount="2">
    <brk id="174" max="6" man="1"/>
    <brk id="363"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Salvador Ceja Hermosillo</cp:lastModifiedBy>
  <cp:lastPrinted>2023-08-25T01:07:53Z</cp:lastPrinted>
  <dcterms:created xsi:type="dcterms:W3CDTF">2019-08-15T17:13:54Z</dcterms:created>
  <dcterms:modified xsi:type="dcterms:W3CDTF">2023-09-07T21:40:42Z</dcterms:modified>
</cp:coreProperties>
</file>