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10.20.47.239\Presupuesto Base\CATALOGOS 2023\UEP-UPCOP\89 - 30.Ago-2023 Preescolar Guillermo Chávez Vega y Primarias Emiliano Zapata-Josefa Ortiz de Domínguez\"/>
    </mc:Choice>
  </mc:AlternateContent>
  <xr:revisionPtr revIDLastSave="0" documentId="13_ncr:1_{67D6D877-032B-43E3-8AC8-B3A734305E45}" xr6:coauthVersionLast="36" xr6:coauthVersionMax="36" xr10:uidLastSave="{00000000-0000-0000-0000-000000000000}"/>
  <bookViews>
    <workbookView xWindow="0" yWindow="0" windowWidth="21015" windowHeight="9885" xr2:uid="{00000000-000D-0000-FFFF-FFFF00000000}"/>
  </bookViews>
  <sheets>
    <sheet name="CATÁLOGO" sheetId="3" r:id="rId1"/>
  </sheets>
  <externalReferences>
    <externalReference r:id="rId2"/>
    <externalReference r:id="rId3"/>
  </externalReferences>
  <definedNames>
    <definedName name="_xlnm._FilterDatabase" localSheetId="0" hidden="1">CATÁLOGO!$A$14:$G$361</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CATÁLOGO!$A$1:$G$443</definedName>
    <definedName name="cargo">#REF!</definedName>
    <definedName name="cargocontacto">#REF!</definedName>
    <definedName name="cargocontacto1">#REF!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CATÁLOGO!$1:$14</definedName>
    <definedName name="totalpresupuestoprimeramoneda">#REF!</definedName>
    <definedName name="totalpresupuestosegundamoneda">#REF!</definedName>
    <definedName name="volumenes">#REF!</definedName>
  </definedNames>
  <calcPr calcId="191029"/>
</workbook>
</file>

<file path=xl/calcChain.xml><?xml version="1.0" encoding="utf-8"?>
<calcChain xmlns="http://schemas.openxmlformats.org/spreadsheetml/2006/main">
  <c r="B365" i="3" l="1"/>
  <c r="A435" i="3" l="1"/>
  <c r="B435" i="3"/>
  <c r="G353" i="3" l="1"/>
  <c r="G435" i="3" s="1"/>
  <c r="A436" i="3" l="1"/>
  <c r="B436" i="3"/>
  <c r="A434" i="3"/>
  <c r="B434" i="3"/>
  <c r="B433" i="3"/>
  <c r="A433" i="3"/>
  <c r="A432" i="3"/>
  <c r="B432" i="3"/>
  <c r="A431" i="3"/>
  <c r="B431" i="3"/>
  <c r="B430" i="3"/>
  <c r="A430" i="3"/>
  <c r="A429" i="3"/>
  <c r="B429" i="3"/>
  <c r="B428" i="3"/>
  <c r="A428" i="3"/>
  <c r="A427" i="3"/>
  <c r="B427" i="3"/>
  <c r="A426" i="3"/>
  <c r="B426" i="3"/>
  <c r="B425" i="3"/>
  <c r="A425" i="3"/>
  <c r="B424" i="3"/>
  <c r="A424" i="3"/>
  <c r="B423" i="3"/>
  <c r="A423" i="3"/>
  <c r="A422" i="3"/>
  <c r="B422" i="3"/>
  <c r="B421" i="3"/>
  <c r="A421" i="3"/>
  <c r="B420" i="3"/>
  <c r="A420" i="3"/>
  <c r="A418" i="3"/>
  <c r="A419" i="3"/>
  <c r="B419" i="3"/>
  <c r="B418" i="3"/>
  <c r="B417" i="3"/>
  <c r="A417" i="3"/>
  <c r="B416" i="3"/>
  <c r="A416" i="3"/>
  <c r="A415" i="3"/>
  <c r="B415" i="3"/>
  <c r="B414" i="3"/>
  <c r="A414" i="3"/>
  <c r="A413" i="3"/>
  <c r="B413" i="3"/>
  <c r="A412" i="3"/>
  <c r="A411" i="3"/>
  <c r="B412" i="3"/>
  <c r="B411" i="3"/>
  <c r="A410" i="3"/>
  <c r="B410" i="3"/>
  <c r="B408" i="3"/>
  <c r="A408" i="3"/>
  <c r="B407" i="3"/>
  <c r="A407" i="3"/>
  <c r="B406" i="3"/>
  <c r="A406" i="3"/>
  <c r="A405" i="3"/>
  <c r="B405" i="3"/>
  <c r="A400" i="3"/>
  <c r="B404" i="3"/>
  <c r="A404" i="3"/>
  <c r="B403" i="3"/>
  <c r="A403" i="3"/>
  <c r="B402" i="3"/>
  <c r="A402" i="3"/>
  <c r="B401" i="3"/>
  <c r="A401" i="3"/>
  <c r="B400" i="3"/>
  <c r="B399" i="3"/>
  <c r="A399" i="3"/>
  <c r="B398" i="3"/>
  <c r="A398" i="3"/>
  <c r="A397" i="3"/>
  <c r="B397" i="3"/>
  <c r="B396" i="3"/>
  <c r="A396" i="3"/>
  <c r="A395" i="3"/>
  <c r="B395" i="3"/>
  <c r="A393" i="3"/>
  <c r="B393" i="3"/>
  <c r="B392" i="3"/>
  <c r="A392" i="3"/>
  <c r="B391" i="3"/>
  <c r="A391" i="3"/>
  <c r="A389" i="3"/>
  <c r="A390" i="3"/>
  <c r="B390" i="3"/>
  <c r="B389" i="3"/>
  <c r="A388" i="3"/>
  <c r="B388" i="3"/>
  <c r="A387" i="3"/>
  <c r="B387" i="3"/>
  <c r="B386" i="3"/>
  <c r="A386" i="3"/>
  <c r="A384" i="3"/>
  <c r="A385" i="3"/>
  <c r="B385" i="3"/>
  <c r="B384" i="3"/>
  <c r="B375" i="3"/>
  <c r="A375" i="3"/>
  <c r="B374" i="3"/>
  <c r="A374" i="3"/>
  <c r="B373" i="3"/>
  <c r="A373" i="3"/>
  <c r="A371" i="3"/>
  <c r="A372" i="3"/>
  <c r="B372" i="3"/>
  <c r="B371" i="3"/>
  <c r="G360" i="3"/>
  <c r="G436" i="3" s="1"/>
  <c r="G332" i="3"/>
  <c r="G270" i="3"/>
  <c r="G417" i="3" s="1"/>
  <c r="G244" i="3" l="1"/>
  <c r="G412" i="3" s="1"/>
  <c r="G306" i="3"/>
  <c r="G425" i="3" s="1"/>
  <c r="G287" i="3"/>
  <c r="G421" i="3" s="1"/>
  <c r="G316" i="3"/>
  <c r="G428" i="3" s="1"/>
  <c r="G321" i="3"/>
  <c r="G429" i="3" s="1"/>
  <c r="G292" i="3"/>
  <c r="G423" i="3" s="1"/>
  <c r="G273" i="3"/>
  <c r="G419" i="3" s="1"/>
  <c r="G312" i="3"/>
  <c r="G426" i="3" s="1"/>
  <c r="G430" i="3"/>
  <c r="G348" i="3"/>
  <c r="G434" i="3" s="1"/>
  <c r="G247" i="3"/>
  <c r="G414" i="3" s="1"/>
  <c r="G253" i="3"/>
  <c r="G415" i="3" s="1"/>
  <c r="G343" i="3"/>
  <c r="G433" i="3" s="1"/>
  <c r="G264" i="3"/>
  <c r="G416" i="3" s="1"/>
  <c r="G229" i="3"/>
  <c r="G411" i="3" s="1"/>
  <c r="G298" i="3"/>
  <c r="G424" i="3" s="1"/>
  <c r="G337" i="3"/>
  <c r="G432" i="3" s="1"/>
  <c r="G279" i="3"/>
  <c r="G420" i="3" s="1"/>
  <c r="G291" i="3" l="1"/>
  <c r="G422" i="3" s="1"/>
  <c r="G246" i="3"/>
  <c r="G413" i="3" s="1"/>
  <c r="G336" i="3"/>
  <c r="G315" i="3"/>
  <c r="G427" i="3" s="1"/>
  <c r="G272" i="3"/>
  <c r="G418" i="3" s="1"/>
  <c r="G431" i="3" l="1"/>
  <c r="G228" i="3"/>
  <c r="G410" i="3" s="1"/>
  <c r="G148" i="3" l="1"/>
  <c r="G117" i="3"/>
  <c r="G393" i="3" l="1"/>
  <c r="G114" i="3"/>
  <c r="G387" i="3"/>
  <c r="G144" i="3"/>
  <c r="G392" i="3" s="1"/>
  <c r="G108" i="3"/>
  <c r="G134" i="3"/>
  <c r="G391" i="3" s="1"/>
  <c r="G121" i="3"/>
  <c r="G128" i="3"/>
  <c r="G385" i="3" l="1"/>
  <c r="G386" i="3"/>
  <c r="G388" i="3"/>
  <c r="G390" i="3"/>
  <c r="G107" i="3"/>
  <c r="G384" i="3" s="1"/>
  <c r="G127" i="3"/>
  <c r="G389" i="3" s="1"/>
  <c r="G217" i="3" l="1"/>
  <c r="G199" i="3" l="1"/>
  <c r="G204" i="3"/>
  <c r="G406" i="3" l="1"/>
  <c r="G198" i="3"/>
  <c r="G405" i="3" s="1"/>
  <c r="G407" i="3"/>
  <c r="G172" i="3" l="1"/>
  <c r="G399" i="3" s="1"/>
  <c r="G165" i="3"/>
  <c r="G398" i="3" s="1"/>
  <c r="G154" i="3"/>
  <c r="G396" i="3" s="1"/>
  <c r="G160" i="3"/>
  <c r="G397" i="3" l="1"/>
  <c r="G153" i="3"/>
  <c r="G395" i="3" s="1"/>
  <c r="G196" i="3" l="1"/>
  <c r="G404" i="3" s="1"/>
  <c r="G190" i="3" l="1"/>
  <c r="G403" i="3" s="1"/>
  <c r="G67" i="3"/>
  <c r="G375" i="3" s="1"/>
  <c r="G182" i="3"/>
  <c r="G402" i="3" s="1"/>
  <c r="G53" i="3"/>
  <c r="G374" i="3" s="1"/>
  <c r="G176" i="3"/>
  <c r="G401" i="3" s="1"/>
  <c r="G39" i="3"/>
  <c r="G373" i="3" s="1"/>
  <c r="G31" i="3"/>
  <c r="G372" i="3" s="1"/>
  <c r="G30" i="3" l="1"/>
  <c r="G371" i="3" s="1"/>
  <c r="G175" i="3"/>
  <c r="G400" i="3" l="1"/>
  <c r="G151" i="3" l="1"/>
  <c r="B409" i="3"/>
  <c r="A409" i="3"/>
  <c r="A394" i="3"/>
  <c r="B394" i="3"/>
  <c r="B383" i="3"/>
  <c r="A383" i="3"/>
  <c r="B382" i="3"/>
  <c r="A382" i="3"/>
  <c r="B381" i="3"/>
  <c r="A381" i="3"/>
  <c r="B380" i="3"/>
  <c r="A380" i="3"/>
  <c r="B379" i="3"/>
  <c r="A379" i="3"/>
  <c r="A378" i="3"/>
  <c r="B378" i="3"/>
  <c r="A377" i="3"/>
  <c r="B377" i="3"/>
  <c r="B376" i="3"/>
  <c r="A376" i="3"/>
  <c r="B370" i="3"/>
  <c r="A370" i="3"/>
  <c r="B369" i="3"/>
  <c r="A369" i="3"/>
  <c r="G92" i="3" l="1"/>
  <c r="G17" i="3" l="1"/>
  <c r="G370" i="3" l="1"/>
  <c r="G73" i="3" l="1"/>
  <c r="G377" i="3" s="1"/>
  <c r="G79" i="3"/>
  <c r="G378" i="3" s="1"/>
  <c r="G89" i="3" l="1"/>
  <c r="G380" i="3" l="1"/>
  <c r="G381" i="3" l="1"/>
  <c r="G85" i="3" l="1"/>
  <c r="G379" i="3" s="1"/>
  <c r="G102" i="3" l="1"/>
  <c r="G382" i="3" s="1"/>
  <c r="G105" i="3"/>
  <c r="G383" i="3" s="1"/>
  <c r="G72" i="3" l="1"/>
  <c r="G376" i="3" l="1"/>
  <c r="G226" i="3" l="1"/>
  <c r="G16" i="3" l="1"/>
  <c r="G369" i="3" s="1"/>
  <c r="G441" i="3" s="1"/>
  <c r="G408" i="3"/>
  <c r="G409" i="3"/>
  <c r="G394" i="3"/>
  <c r="G442" i="3" l="1"/>
  <c r="G443" i="3" s="1"/>
</calcChain>
</file>

<file path=xl/sharedStrings.xml><?xml version="1.0" encoding="utf-8"?>
<sst xmlns="http://schemas.openxmlformats.org/spreadsheetml/2006/main" count="1000" uniqueCount="582">
  <si>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</si>
  <si>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</si>
  <si>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</si>
  <si>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</si>
  <si>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</si>
  <si>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</si>
  <si>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</si>
  <si>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</si>
  <si>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</si>
  <si>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</si>
  <si>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</si>
  <si>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</si>
  <si>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</si>
  <si>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</si>
  <si>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</si>
  <si>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</si>
  <si>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</si>
  <si>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</si>
  <si>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</si>
  <si>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</si>
  <si>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</si>
  <si>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</si>
  <si>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</si>
  <si>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</si>
  <si>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A3</t>
  </si>
  <si>
    <t>IMPORTE TOTAL CON LETRA</t>
  </si>
  <si>
    <t>M</t>
  </si>
  <si>
    <t>CORTE CON DISCO DE DIAMANTE HASTA 1/3 DE ESPESOR DE LA LOSA Y HASTA 3 MM DE ANCHO, INCLUYE: EQUIPO, PREPARACIONES Y MANO DE OBRA.</t>
  </si>
  <si>
    <t>PZA</t>
  </si>
  <si>
    <t>PRELIMINARES</t>
  </si>
  <si>
    <t>A4</t>
  </si>
  <si>
    <t>A5</t>
  </si>
  <si>
    <t>LIMPIEZA</t>
  </si>
  <si>
    <t>LIMPIEZA GRUESA DE OBRA, INCLUYE: ACARREO A BANCO DE OBRA, MANO DE OBRA, EQUIPO Y HERRAMIENTA.</t>
  </si>
  <si>
    <t>KG</t>
  </si>
  <si>
    <t>PLANTILLA DE 5 CM DE ESPESOR DE CONCRETO HECHO EN OBRA DE F´C=100 KG/CM2, INCLUYE: PREPARACIÓN DE LA SUPERFICIE, NIVELACIÓN, MAESTREADO, COLADO, MANO DE OBRA, EQUIPO Y HERRAMIENTA.</t>
  </si>
  <si>
    <t>CIMENTACIÓN</t>
  </si>
  <si>
    <t>BARRERAS DE SEGURIDAD</t>
  </si>
  <si>
    <t>SUMINISTRO Y COLOCACIÓN DE MALLA ELECTROSOLDADA 6X6-10/10 COMO REFUERZO EN LOSAS DE CONCRETO, INCLUYE: HABILITADO, DESPERDICIOS, TRASLAPES, MATERIAL DE FIJACIÓN, ACARREO DEL MATERIAL AL SITIO DE SU COLOCACIÓN, MANO DE OBRA Y HERRAMIENTA.</t>
  </si>
  <si>
    <t>PLACA CONMEMORATIVA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</si>
  <si>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</si>
  <si>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SUMINISTRO Y COLOCACIÓN DE DADO DE CONCRETO PARA ANCLAJE DE ESTRUCTURA DE PORTERÍA, A BASE DE CONCRETO HECHO EN OBRA F’C= 200 KG/CM2, T.M.A. 19 MM., CON ARMADO DE 1 VARILLA DEL #4 @ESQUINA Y ESTRIBOS DEL #3 @20 CM, MEDIDAS DE 0.40 X 0.40 X 0.90 M, INCLUYE: HERRAMIENTA, HABILITADO DE ACERO, ACARREOS, MATERIALES, EQUIPO Y MANO DE OBRA.</t>
  </si>
  <si>
    <t>EXCAVACIONES Y RELLENOS</t>
  </si>
  <si>
    <t>SUMINISTRO Y COLOCACIÓN DE CONCRETO PREMEZCLADO F´C= 250 KG/CM2 REV. 14 CM T.M.A. 19 MM R.N., EN CIMENTACIÓN, INCLUYE: MATERIALES, COLADO, VIBRADO, DESCIMBRA, CURADO,  MANO DE OBRA, EQUIPO Y HERRAMIENTA.</t>
  </si>
  <si>
    <t>SUMINISTRO Y APLICACIÓN DE LÍNEAS DELIMITADORAS, CON PINTURA BASE ACEITE DE SECADO RÁPIDO, MATE MARCA COMEX O SIMILAR, DE 5 CM DE ANCHO, ACABADO MATE SECADO RÁPIDO, INCLUYE: HERRAMIENTA, LIMPIEZA Y PREPARACIÓN DE LA SUPERFICIE, MATERIALES, EQUIPO Y MANO DE OBRA.</t>
  </si>
  <si>
    <t>ACABADO OXIDADO EN PISO DE CONCRETO, A BASE DE APLICACIÓN DE OXIDANTE PARA CONCRETO EN DILUCIÓN 1:1 DE ÓXIDO COLORANTE TIPO SICONE O SIMILAR Y AGUA, TERMINADO CON CAPA DE SELLADOR DE BARNIZ NF A DOS MANOS, SEGÚN MUESTRA AUTORIZADA POR SUPERVISIÓN Y PROYECTO, INCLUYE: HERRAMIENTA, LIMPIEZA Y PREPARACIÓN DE LA SUPERFICIE, APLICACIÓN DE OXIDANTE Y ACABADO, DESPERDICIOS, ACARREOS AL SITIO DE SU UTILIZACIÓN, EQUIPO Y MANO DE OBRA.</t>
  </si>
  <si>
    <t>CATÁLOGO DE CONCEPTOS</t>
  </si>
  <si>
    <t>A5.1</t>
  </si>
  <si>
    <t>A5.2</t>
  </si>
  <si>
    <t>A5.3</t>
  </si>
  <si>
    <t>A6</t>
  </si>
  <si>
    <t>A1</t>
  </si>
  <si>
    <t>A2</t>
  </si>
  <si>
    <t>A4.1</t>
  </si>
  <si>
    <t>A4.2</t>
  </si>
  <si>
    <t>A4.3</t>
  </si>
  <si>
    <t>A4.4</t>
  </si>
  <si>
    <t>CANCHA DE USOS MÚLTIPLES</t>
  </si>
  <si>
    <t>CIMBRA ACABADO COMÚN EN DALAS Y CASTILLOS A BASE DE MADERA DE PINO DE 3A, INCLUYE: HERRAMIENTA, SUMINISTRO DE MATERIALES, ACARREOS, CORTES, HABILITADO, CIMBRADO, DESCIMBRA, EQUIPO Y MANO DE OBRA.</t>
  </si>
  <si>
    <t>CONCRETO HECHO EN OBRA DE F'C= 150 KG/CM2, T.MA. 3/4", R.N., INCLUYE: HERRAMIENTA, ELABORACIÓN DE CONCRETO, ACARREOS, COLADO, VIBRADO, EQUIPO Y MANO DE OBRA.</t>
  </si>
  <si>
    <t>SUMINISTRO Y APLICACIÓN DE PINTURA VINÍLICA LÍNEA VINIMEX PREMIUM DE COMEX O SIMILAR A DOS MANOS, EN CUALQUIER COLOR, LIMPIANDO Y PREPARANDO LA SUPERFICIE CON SELLADOR, INCLUYE: MATERIALES, ANDAMIOS, MANO DE OBRA, EQUIPO Y HERRAMIENTA.</t>
  </si>
  <si>
    <t>A2.1</t>
  </si>
  <si>
    <t>A2.2</t>
  </si>
  <si>
    <t>A5.4</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</si>
  <si>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</si>
  <si>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BANQUETA DE 10 CM DE ESPESOR DE CONCRETO PREMEZCLADO F'C= 200  KG/CM2., R.N., T.M.A. 19 MM, CON ACABADO ESCOBILLADO, INCLUYE: CIMBRA, DESCIMBRA, COLADO, CURADO, MATERIALES,  MANO DE OBRA, EQUIPO Y HERRAMIENTA.</t>
  </si>
  <si>
    <t>SUMINISTRO Y APLICACIÓN DE LOGO CON PLANTILLA, CON LA LEYENDA DE "Ciudad de las niñas" Y/O "Ciudad de los niños" CON PINTURA BASE ACEITE DE SECADO RÁPIDO, MATE MARCA COMEX O SIMILAR, MEDIDAS PROMEDIO DE 2.66 M X 1.22 M CONFORME A DETALLE DE PROYECTO, INCLUYE: HERRAMIENTA, LIMPIEZA Y PREPARACIÓN DE LA SUPERFICIE, MATERIALES, EQUIPO Y MANO DE OBRA.</t>
  </si>
  <si>
    <t>A8</t>
  </si>
  <si>
    <t>SUMINISTRO, HABILITADO Y COLOCACIÓN DE ACERO DE REFUERZO DE FY= 4200 KG/CM2, INCLUYE: MATERIALES, TRASLAPES, SILLETAS, HABILITADO, AMARRES, MANO DE OBRA, EQUIPO Y HERRAMIENTA.</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</si>
  <si>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</si>
  <si>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 xml:space="preserve"> </t>
  </si>
  <si>
    <t>PISO DE 10 CM DE ESPESOR A BASE DE CONCRETO PREMEZCLADO  F'C= 200 KG/CM2, T.MA. 3/4", ACABADO SEMIPULIDO, INCLUYE: HERRAMIENTA, SUMINISTRO DE MATERIALES, CURADO CON AGUA, DESPERDICIOS, ACARREOS, REGLEADO, ACABADO, CIMBRA EN FRONTERAS, DESCIMBRA, COLADO, REMATES, MUESTREADO, EQUIPO Y MANO DE OBRA.</t>
  </si>
  <si>
    <t>PISO DE 10 CM DE ESPESOR A BASE DE CONCRETO PREMEZCLADO  F'C= 200 KG/CM2, T.M.A. 3/4", ACABADO ESCOBILLADO, INCLUYE: HERRAMIENTA, SUMINISTRO DE MATERIALES, AGUA, DESPERDICIOS, ACARREOS, REGLEADO, ACABADO, CIMBRA EN FRONTERAS, DESCIMBRA, COLADO, CURADO, REMATES, MUESTREADO, EQUIPO Y MANO DE OBRA.</t>
  </si>
  <si>
    <t>PISO DE CONCRETO PREMEZCLADO F'C= 200 KG/CM2 CON AGREGADO INTEGRAL DE GRANO DE MÁRMOL H3 DEL #3 (5 KG POR 1 M²), DE 10 CM DE ESPESOR, ACABADO LAVADO, INCLUYE: HERRAMIENTA, ACARREOS, PREPARACIÓN DE LA SUPERFICIE, NIVELACIÓN, CIMBRADO, DESCIMBRADO,  COLADO, VIBRADO, SUMINISTRO DE MATERIALES, EQUIPO Y MANO DE OBRA.</t>
  </si>
  <si>
    <t>APLANADO DE 1 CM DE ESPESOR  EN MURO CON MORTERO CEMENTO-ARENA 1:3, ACABADO APALILLADO, INCLUYE: MATERIALES, ACARREOS, DESPERDICIOS, MANO DE OBRA, PLOMEADO, NIVELADO, REGLEADO, RECORTES, MANO DE OBRA, EQUIPO Y HERRAMIENTA.</t>
  </si>
  <si>
    <t>PORTÓN DE INGRESO</t>
  </si>
  <si>
    <t>RAMPAS DE ACCESO UNIVERSAL Y ANDADORES</t>
  </si>
  <si>
    <t>MUROS DE CONTENCIÓN PARA RAMPAS DE ACCESO UNIVERSAL</t>
  </si>
  <si>
    <t xml:space="preserve">FILETES Y BOLEADOS, HECHOS CON MORTERO CEMENTO-ARENA EN PROPORCIÓN 1:3, TANTO INCLINADOS COMO VERTICALES A TIRO DE HILO Y ESCUADRA,  INCLUYE: DESPERDICIOS, ANDAMIOS Y ACARREO DE MATERIALES AL SITIO DE SU UTILIZACIÓN, A CUALQUIER NIVEL. </t>
  </si>
  <si>
    <t>BARANDALES</t>
  </si>
  <si>
    <t>SUMINISTRO, HABILITADO Y COLOCACIÓN DE PERFILES TUBULARES DE 2" A 2 1/2" CÉDULA 30, PARA FABRICACIÓN DE BARANDAL SEGÚN DISEÑO, INCLUYE: UNA MANO DE PRIMARIO ANTICORROSIVO, DOS MANOS DE PINTURA DE ESMALTE ALQUIDÁLICO, COLOR S. M. A., PLACAS BASE PARA FIJAR BARANDAL, MATERIALES, MANO DE OBRA, EQUIPO Y HERRAMIENTA.</t>
  </si>
  <si>
    <t>LICITACIÓN PÚBLICA No.</t>
  </si>
  <si>
    <t xml:space="preserve">CIMBRA PARA MUROS DE CONCRETO, ACABADO COMÚN, INCLUYE: SUMINISTRO DE MATERIALES, ACARREOS, CORTES, HABILITADO, CIMBRADO, CHAFLÁN, DESCIMBRADO, MANO DE OBRA, LIMPIEZA, EQUIPO Y HERRAMIENTA. </t>
  </si>
  <si>
    <t>CIMBRA EN ZAPATAS DE CIMENTACIÓN, ACABADO COMÚN, INCLUYE: SUMINISTRO DE MATERIALES, ACARREOS, CORTES, HABILITADO, CIMBRADO, DESCIMBRADO, MANO DE OBRA, LIMPIEZA, EQUIPO Y HERRAMIENTA.</t>
  </si>
  <si>
    <t>A3.6</t>
  </si>
  <si>
    <t>REHABILITACIÓN DE INGRESO DE ALUMNADO</t>
  </si>
  <si>
    <t>CUBIERTA ESTRUCTURAL DEL INGRESO</t>
  </si>
  <si>
    <t>SUMINISTRO, HABILITADO, MONTAJE Y NIVELACIÓN DE ESTRUCTURA METÁLICA PARA CUBIERTA EN ACCESO DE UNA ALTURA DE HASTA 4.00 M, A BASE DE PERFILES ESTRUCTURALES, SOLDADOS Y/O ATORNILLADOS (HSS, IPR, IPS, CPS, OR, OC, TUBULARES, PTR, POLÍN MONTEN EN CAJÓN, VIGAS W, REDONDOS, SOLERAS, PLACAS). INCLUYE: HERRAMIENTA,  PRIMARIO ANTICORROSIVO, TRAZO, CORTES, BARRENOS, SOLDADURA, MATERIALES, EQUIPO Y MANO DE OBRA</t>
  </si>
  <si>
    <t>PINTURA DE ESMALTE 100 MARCA COMEX O SIMILAR, SOBRE SUPERFICIES METÁLICAS EN HERRERÍA ABIERTA A DOS MANOS, INCLUYE: PREPARACIÓN DE LA SUPERFICIE, MATERIALES MENORES Y DE CONSUMO, ANDAMIOS, HERRAMIENTAS, LIMPIEZA, MANO DE OBRA A CUALQUIER NIVEL.</t>
  </si>
  <si>
    <t>A3.1</t>
  </si>
  <si>
    <t>A3.2</t>
  </si>
  <si>
    <t>A3.3</t>
  </si>
  <si>
    <t>A3.4</t>
  </si>
  <si>
    <t>A3.5</t>
  </si>
  <si>
    <t>BOQUILLA DE 15 A 20 CM DE ANCHO, CON MORTERO CEMENTO ARENA PROPORCIÓN 1:3, TERMINADO APALILLADO, INCLUYE: MATERIALES, ACARREOS, DESPERDICIOS, MANO DE OBRA, PLOMEADO, NIVELADO, REGLEADO, RECORTES, MANO DE OBRA, EQUIPO Y HERRAMIENTA.</t>
  </si>
  <si>
    <t>PISOS DE CONCRETO</t>
  </si>
  <si>
    <t>SUMINISTRO Y COLOCACIÓN DE SEÑALIZACIÓN URBANA INSTITUCIONAL DE 2 BARRERAS DE PROTECCIÓN EN ESCUELAS, MODELO RD-JAL7 O SIMILAR, ELABORADAS CON MARCO DE TUBULAR DE 2.5" Y 2" PARA ATIESAR BARRERA, 2 LÁMINAS METÁLICAS DE ACERO CAL. 18 Y CAL.14 EN LA PARTE SUPERIOR (1.45 M2) Y LÁMINA MULTIPERFORADA CAL.12, BARRENO 6 MM EN LA PARTE INFERIOR (0.59 M2), EN UNA DE LAS BARRERAS SE PERFORARA LA LÁMINA CAL. 18 CON LA LEYENDA "NIÑAS Y NIÑOS FELICES HOY, MEJORES ADULTOS MAÑANA" INCLUYENDO EL PERIODO "2021-2024" Y EL ESCUDO DE ESCUELAS CON ESTRELLA EN LÁMINA CAL. 14, EN LA OTRA BARRERA, SE PERFORARA CON EL NOMBRE DE LA ESCUELA, INCLUYENDO LOGO DE "GOBIERNO DE ZAPOPAN" Y LOGO "CIUDAD DE LAS NIÑAS Y LOS NIÑOS", LAS MEDIDAS DE CADA BARRERA ES DE 2.00 X 1.66 M DE ALTURA DE LOS CUALES SE ANCLARAN 30 CM EN DADO DE CONCRETO DE 40 CM DE PERALTE, BARRERAS CONFORME A DETALLE EN PLANO MOB-02, INCLUYE: HERRAMIENTA, CORTE CON LÁSER, ACARREOS, 3 DADOS DE CONCRETO F´C= 200 KG/CM2 HECHO EN OBRA CON ACABADO ESTAMPADO PIEL DE ELEFANTE EN COLOR NEGRO INTEGRAL AL 4% PARA ANCLAJE DE BARRERA ESCOLAR (2 DADOS DE 0.40X0.50X0.40 M Y UN DADO DE 0.50X0.80X0.40 M, LIMPIEZA, EQUIPO Y MANO DE OBRA.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</si>
  <si>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</si>
  <si>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</si>
  <si>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</si>
  <si>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CORTE CON DISCO DE DIAMANTE HASTA 1/3 DE ESPESOR DE LA LOSA Y HASTA 3 MM DE ANCHO, INCLUYE: EQUIPO, DISCO DE DIAMANTE, HERRAMIENTA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</si>
  <si>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</si>
  <si>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MOBILIARIO</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</si>
  <si>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</si>
  <si>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LOSA DE CONCRETO Y ALBAÑILERÍAS</t>
  </si>
  <si>
    <t>SUMINISTRO Y APLICACIÓN DE BARNIZ SELLADOR ACRÍLICO TRANSPARENTE NF EN PISO DE CONCRETO, RENDIMIENTO DE 80 M2 X 19 L, INCLUYE: HERRAMIENTA, LIMPIEZA DEL ÁREA PARA RECIBIR APLICACIÓN, MATERIALES, EQUIPO Y MANO DE OBRA.</t>
  </si>
  <si>
    <t>SUMINISTRO Y APLICACIÓN DE LOGO CON PLANTILLA, CON LA LEYENDA DE "n_ñ" CON PINTURA BASE ACEITE DE SECADO RÁPIDO, MATE MARCA COMEX O SIMILAR, MEDIDAS PROMEDIO DE 1.78 M X 1.24 M CONFORME A DETALLE DE PROYECTO, INCLUYE: HERRAMIENTA, LIMPIEZA Y PREPARACIÓN DE LA SUPERFICIE, MATERIALES, EQUIPO Y MANO DE OBRA.</t>
  </si>
  <si>
    <t xml:space="preserve">SUMINISTRO E INSTALACIÓN DE ESTRUCTURAS TIPO PORTERÍA CON EXTENSIONES PARA SOPORTAR LOS TABLEROS DE BASQUETBOL, FABRICADOS A BASE DE TUBO DE 4" Y EXTENSIONES EN TUBO DE 2" TODO EN CEDULA 40, MEDIDAS (3.80 M DE ALTO POR 3.10 M DE ANCHO Y 3.20 M DE FONDO), LA DISTANCIA DE LA PORTERÍA AL TABLERO ES DE 2.75 M, TABLERO PROFESIONAL PARA BASQUETBOL EN ACRÍLICO DE 15 MM DE GROSOR REVESTIDO CON BASTIDOR DE PTR 1" VERDE (1.62 KG/M), MEDIDAS OFICIALES 1.80 M POR 1.05 M, AROS TIPO NBA DISEÑADOS PARA USO RUDO CAPACES DE SOPORTAR EL PESO DE UN JUGADOR AL COLGARSE, RED DE USO RUDO, INCLUYE: HERRAMIENTA, PRIMER ANTICORROSIVO Y TERMINADO EN ESMALTE 100 MATE COMEX O SIMILAR EN COLOR BLANCO, MATERIALES,  ACARREOS, EQUIPO Y MANO DE OBRA. </t>
  </si>
  <si>
    <t>CIMBRA DE MADERA ACABADO APARENTE CON DUELA,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CHAFLANES, DESCIMBRA, HERRAMIENTA, EQUIPO Y MANO DE OBRA.</t>
  </si>
  <si>
    <t>SUMINISTRO Y COLOCACIÓN DE CONCRETO PREMEZCLADO BOMBEABLE  F'C=250 KG/CM2, T.M.A.19 MM, REV. 16 CM, R.N., INCLUYE: COLADO, EXTENDIDO, NIVELADO, MATERIALES, MANIOBRAS, BOMBA, VIBRADO, DESPERDICIO, MANO DE OBRA, HERRAMIENTA Y EQUIPO.</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</si>
  <si>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</si>
  <si>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CONCRETO HECHO EN OBRA DE F'C= 200 KG/CM2, T.MA. 3/4", R.N., INCLUYE: HERRAMIENTA, ELABORACIÓN DE CONCRETO, ACARREOS, COLADO, VIBRADO, EQUIPO Y MANO DE OBRA.</t>
  </si>
  <si>
    <t>REHABILITACIÓN DE ESTRUCTURA CON LONARIA</t>
  </si>
  <si>
    <t>MURO DE BLOCK DE JALCRETO SÓLIDO, DE 14 CM DE ESPESOR PROMEDIO, A TEZÓN,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</si>
  <si>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PREELIMINARES</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</si>
  <si>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</si>
  <si>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</si>
  <si>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</si>
  <si>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CIMENTACIÓN DE MAMPOSTERÍA POR MEDIOS MECÁNICOS, HASTA 1.50 M DE PROFUNDIDAD, INCLUYE: HERRAMIENTA, ACOPIO DE LOS MATERIALES PARA SU POSTERIOR RETIRO, VOLUMEN MEDIDO EN SECCIONES, ABUNDAMIENTO, EQUIPO Y MANO DE OBRA.</t>
  </si>
  <si>
    <t>CRUCEROS SEGUROS Y BANQUETAS</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</si>
  <si>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</si>
  <si>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</si>
  <si>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CRUCEROS SEGUROS</t>
  </si>
  <si>
    <t>GUARNICIÓN TIPO "L" EN SECCIÓN 35-20X45 Y CORONA DE 15 CM DE ALTURA POR 12X15 CM, DE CONCRETO PREMEZCLADO F'C=250 KG/CM2., T.M.A. 19 MM., R.N., INCLUYE: CIMBRA, DESCIMBRA, COLADO, CURADO, MATERIALES, DESPERDICIOS, MANO DE OBRA, EQUIPO Y HERRAMIENTA.</t>
  </si>
  <si>
    <t>LOSA DE AJUSTE EN SECCIÓN 45 X 20 CM DE CONCRETO F'C=250 KG/CM2, T.M.A. 19 MM, R.N, PREMEZCLADO, INCLUYE: CIMBRA, DESCIMBRA, COLADO, MATERIALES, DESPERDICIOS, CURADO, MANO DE OBRA, EQUIPO Y HERRAMIENTA.</t>
  </si>
  <si>
    <t>GUARNICIÓN TIPO "I" EN SECCIÓN 15X30 CM DE ALTURA A BASE DE CONCRETO PREMEZCLADO F'C= 250 KG/CM2, T.M.A. 19 MM, R.N., ACABADO APARENTE, INCLUYE: CIMBRA, DESCIMBRA, COLADO, MATERIALES, CURADO, MANO DE OBRA, EQUIPO Y HERRAMIENTA.</t>
  </si>
  <si>
    <t>SUMINISTRO Y COLOCACIÓN DE MALLA ELECTROSOLDADA 6X6-10/10, INCLUYE: HABILITADO, DESPERDICIOS, CORTES, AJUSTES, ALAMBRE, TRASLAPES, SILLETAS, MATERIAL DE FIJACIÓN, ACARREO DEL MATERIAL AL SITIO DE SU COLOCACIÓN, MANO DE OBRA Y HERRAMIENTA.</t>
  </si>
  <si>
    <t>FORJADO DE ESCALÓN DE 30X15 CM A BASE DE BLOCK DE JALCRETO 11X14X28 CM, ASENTADO Y APLANADO DE 2.5 CM DE ESPESOR CON MORTERO CEMENTO- ARENA 1:3; ACABADO PULIDO O APALILLADO, INCLUYE: MATERIAL, DESPERDICIOS, MANO DE OBRA, HERRAMIENTA, EQUIPO Y ACARREOS.</t>
  </si>
  <si>
    <t>HUELLA DE 30 CM DE ANCHO Y 5 CM DE ESPESOR A BASE DE CONCRETO PREMEZCLADO F'C= 200 KG/CM2., R.N., T.M.A. 19 MM, ACABADO ESCOBILLADO, INCLUYE: CIMBRA PERIMETRAL, COLADO, CURADO, MATERIAL, DESPERDICIOS, MANO DE OBRA, HERRAMIENTA, EQUIPO Y ACARREOS.</t>
  </si>
  <si>
    <t>APLANADO DE 2 CM DE ESPESOR EN MURO CON MORTERO CEMENTO-ARENA 1:4, ACABADO FINO,  INCLUYE: MATERIALES, ACARREOS, DESPERDICIOS, MANO DE OBRA, PLOMEADO, NIVELADO, REGLEADO, RECORTES, MANO DE OBRA, EQUIPO Y HERRAMIENTA.</t>
  </si>
  <si>
    <t>SUMINISTRO Y APLICACIÓN DE PINTURA VINÍLICA LÍNEA VINIMEX PREMIUM DE COMEX O SIMILAR, CON DOS APLICACIONES COMO MINIMO, LIMPIANDO Y PREPARANDO LA SUPERFICIE, INCLUYE: SELLADOR VINILICO, MATERIALES, DESPERDICIOS, MANO DE OBRA, ANDAMIOS, EQUIPO, HERRAMIENTA Y ACARREOS.</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</si>
  <si>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</si>
  <si>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</si>
  <si>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A2.3</t>
  </si>
  <si>
    <t>A2.4</t>
  </si>
  <si>
    <t>SEÑALAMIENTO HORIZONTAL</t>
  </si>
  <si>
    <t>SEÑALAMIENTO VERTICAL</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</si>
  <si>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</si>
  <si>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0.20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</si>
  <si>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PINTURA DE ESMALTE 100 MARCA COMEX O SIMILAR, SOBRE SUPERFICIES METÁLICAS EN HERRERÍA CERRADA (VENTANAS, PROTECCIONES, CANCELERIA) A DOS MANOS, INCLUYE: PREPARACIÓN DE LA SUPERFICIE, MATERIALES MENORES Y DE CONSUMO, ANDAMIOS, HERRAMIENTAS, LIMPIEZA, MANO DE OBRA A CUALQUIER NIVEL.</t>
  </si>
  <si>
    <t>SUMINISTRO Y COLOCACIÓN DE PLACA CONMEMORATIVA DE ESCUELA CON ESTRELLA EN LÁMINA DE ACERO INOXIDABLE CAL. 16, CON MEDIDAS DE 0.60 X 0.40 CM CORTADO CON LÁSER, MODELO RD-PL01 O SIMILAR,  INCLUYE: HERRAMIENTA, ACARREOS, MATERIALES DE FIJACIÓN, EQUIPO Y MANO DE OBRA.</t>
  </si>
  <si>
    <t>A3.7</t>
  </si>
  <si>
    <t>MURO Y LOSA DE CONCRETO</t>
  </si>
  <si>
    <t>DESMONTAJE DE BARANDAL DE HERRERÍA EXISTENTE DE 0.50 A 1.50 M DE ALTURA CON RECUPERACIÓN, INCLUYE: CORTES, DEMOLICIÓN DE ANCLAS, ACARREOS A DONDE INDIQUE LA SUPERVISIÓN DE LA OBRA DENTRO Y FUERA DE LA OBRA, MANO DE OBRA Y HERRAMIENTA.</t>
  </si>
  <si>
    <t>SUMINISTRO Y APLICACIÓN DE PINTURA DE ESMALTE 100 MATE COMEX O SIMILAR, COLOR BLANCO, EN ESTRUCTURAS METÁLICAS, INCLUYE: APLICACIÓN DE RECUBRIMIENTO A 4 MILÉSIMAS DE ESPESOR, LIMPIEZA DEL ÁREA, MATERIALES, MANO DE OBRA, EQUIPO Y HERRAMIENTA.</t>
  </si>
  <si>
    <t>DESMONTAJE CON RECUPERACIÓN DE APARATOS DE EJERCICIO EXISTENTES HECHOS A BASE DE HERRERÍA, DE DIFERENTES LARGOS Y ALTURAS, DEMOLIENDO MATERIALES DE FIJACIÓN (LOSA DE CONCRETO DE 10 CM DE ESPESOR Y DADO DE CONCRETO DE 25X25X30 CM PROMEDIO), INCLUYE: HERRAMIENTA, TRASLADO DEL EJERCITADOR AL BANCO INDICADO POR LA SUPERVISIÓN DENTRO Y FUERA DE LA OBRA, MATERIALES, EQUIPO Y MANO DE OBRA.</t>
  </si>
  <si>
    <t>PISO DE 10 CM DE ESPESOR A BASE DE CONCRETO PREMEZCLADO  F'C= 200 KG/CM2, R.N., T.M.A. 19 MM, EN RAMPA PEATONAL DE 10 CM DE ESPESOR PROMEDIO EN BANQUETAS Y/O ANDADORES CON PENDIENTE MÁXIMA DEL 6%, CON ACABADO ESCOBILLADO, INCLUYE: CIMBRA, DESCIMBRA, COLADO, CURADO, MATERIALES, MANO DE OBRA, EQUIPO Y HERRAMIENTA.</t>
  </si>
  <si>
    <t>ESCUELA PRIMARIA EMILIANO ZAPATA</t>
  </si>
  <si>
    <t>DESMONTAJE Y RETIRO DE TABLERO DE BÁSQUETBOL EXISTENTE A BASE DE ESTRUCTURA DE ACERO DE CAJÓN MONTEN DE HASTA 4.00 M DE ALTURA PROMEDIO, SIN RECUPERACIÓN, INCLUYE: HERRAMIENTA, DESMONTAJE Y RETIRO ESTRUCTURA DE ACERO, DEMOLICIÓN DE DADOS DE CONCRETO, RETIRO DE TABLERO A BASE DE HERRERÍA LIGADO A ESTRUCTURA, ACARREOS DENTRO DE LA OBRA Y POSTERIORMENTE DONDE INDIQUE SUPERVISIÓN FUERA DE LA OBRA, EQUIPO Y MANO DE OBRA</t>
  </si>
  <si>
    <t xml:space="preserve">DEMOLICIÓN POR MEDIOS MECÁNICOS DE PAVIMENTO ASFÁLTICO, INCLUYE: HERRAMIENTA, ACARREO LIBRE A BANCO DE OBRA PARA SU POSTERIOR RETIRO, VOLUMEN MEDIDO EN SECCIÓN, ABUNDAMIENTO, EQUIPO Y MANO DE OBRA. </t>
  </si>
  <si>
    <t>ACARREO EN CAMIÓN KILÓMETROS SUBSECUENTES DE MATERIAL PRODUCTO DE EXCAVACIÓN, DEMOLICIÓN Y/O ESCOMBROS A TIRADERO AUTORIZADO POR SUPERVISIÓN, INCLUYE: MANO DE OBRA, EQUIPO Y HERRAMIENTA.</t>
  </si>
  <si>
    <t xml:space="preserve">SUMINISTRO Y APLICACIÓN DE PINTURA TRÁFICO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</si>
  <si>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 xml:space="preserve">SUMINISTRO Y APLICACIÓN DE PINTURA TRÁFICO PARA PETATILLO (PASO PEATONAL) EN COLOR BLANCO Y/O AMARILLO, EN FRANJAS DE 40 CM DE ANCHO CON SEPARACIÓN DE 40 CM ENTRE CADA FRANJA, CON APLICACIÓN DE PRIMARIO PARA ASEGURAR EL CORRECTO ANCLAJE DE LA PINTURA Y DE MICROESFERA REFLEJANTE 330 GR/M2, APLICADA CON MAQUINA PINTARRAYA, INCLUYE: TRAZO, SEÑALAMIENTOS, MANO DE OBRA, PREPARACIÓN Y LIMPIEZA AL FINAL DE LA OBRA. </t>
  </si>
  <si>
    <t>SUMINISTRO Y APLICACIÓN DE PINTURA TRÁFICO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</si>
  <si>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</si>
  <si>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RAYA SEPARADORA DE CARRILES CONTINUA SENCILLA EN COLOR BLANCA Y/O AMARILLA DE 20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</si>
  <si>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</si>
  <si>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FLECHA DOBLE "DERECHA" O "IZQUIERDA"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</si>
  <si>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"TOPE"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</si>
  <si>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"ALTO"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</si>
  <si>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LEYENDA ZONA ESCOLAR "ZONA ESC" COLOR BLANCO,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</si>
  <si>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LÍNEAS INTERCALADAS TIPO "PARADA DE AUTOBÚS" CON ACABADO PULIDO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</si>
  <si>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APLICACIÓN DE PINTURA TRÁFICO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</si>
  <si>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SUMINISTRO Y COLOCACIÓN DE BOYA METÁLICA DE TRÁNSITO AMARILLA DE 23 X 23 CM, INCLUYE: MATERIALES, ACARREOS, FIJACIÓN, MANO DE OBRA, EQUIPO Y HERRAMIENTA.</t>
  </si>
  <si>
    <t>SUMINISTRO Y COLOCACIÓN DE SEÑALAMIENTO VERTICAL (RESTRICTIVO, INFORMATIVO O PREVENTIVO), CON DOS TABLEROS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</si>
  <si>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SR-37 (DE 61 CM X 20 CM - SENTIDO DEL FLUJO VEHICULAR), EN LÁMINA GALVANIZADA CALIBRE 16, CON PELÍCULA REFLEJANTE ALTA INTENSIDAD, UBICAR EN PARAMENTOS, INCLUYE: HERRAMIENTA, SUMINISTRO Y COLOCACIÓN, MATERIALES, EQUIPO Y MANO DE OBRA.</t>
  </si>
  <si>
    <t>A10</t>
  </si>
  <si>
    <t>ESTRUCTURA CON LONARIA</t>
  </si>
  <si>
    <t>B7.1</t>
  </si>
  <si>
    <t>B7.2</t>
  </si>
  <si>
    <t>CIMBRA EN CIMENTACIÓN, ACABADO COMÚN, INCLUYE: SUMINISTRO DE MATERIALES, ACARREOS, CORTES, HABILITADO, CIMBRADO, DESCIMBRADO, MANO DE OBRA, LIMPIEZA, EQUIPO Y HERRAMIENTA.</t>
  </si>
  <si>
    <t>SUMINISTRO, HABILITADO Y MONTAJE DE ANCLA DE ACERO A-36  A BASE DE REDONDO LISO DE 1" DE DIÁMETRO CON UN DESARROLLO DE 1.05 M CON ROSCA EN AMBOS EXTREMOS, 15 CM EN LA PARTE SUPERIOR Y 10 CM EN LA PARTE INFERIOR, INCLUYE: TUERCAS HEXAGONALES DE 1" ESTRUCTURALES PESADA CON RONDANA PLANA, CORTES, MANO DE OBRA, EQUIPO Y HERRAMIENTA.</t>
  </si>
  <si>
    <t>ASENTAMIENTO DE PLACAS METÁLICAS DE ESTRUCTURA A BASE DE GROUT NO METÁLICO, INCLUYE: MATERIALES, MANO DE OBRA, EQUIPO Y HERRAMIENTA.</t>
  </si>
  <si>
    <t>B7.3</t>
  </si>
  <si>
    <t>ESTRUCTURA</t>
  </si>
  <si>
    <t>SUMINISTRO, HABILITADO Y COLOCACIÓN DE TUBO ESTRUCTURAL, RECTO, EN BASE A PROYECTO, INCLUYE: HERRAMIENTA, INGENIERÍA DE TALLER, CORTES, BISELADOS, SOLDADURA, NIVELACIÓN, ALINEAMIENTO Y PLOMEADO, ANDAMIOS, FONDO PRIMARIO ALQUIDÁLICO ANTICORROSIVO, GRÚA ARTICULADA, CARGA, TRASLADO, DESPERDICIOS, EQUIPO Y MANO DE OBRA.</t>
  </si>
  <si>
    <t xml:space="preserve">SUMINISTRO, HABILITADO Y COLOCACIÓN DE TUBO ESTRUCTURAL, ROLADO, EN BASE A PROYECTO, INCLUYE: HERRAMIENTA, INGENIERÍA DE TALLER, CORTES, BISELADOS, SOLDADURA, NIVELACIÓN, ALINEAMIENTO Y PLOMEADO, ANDAMIOS, FONDO PRIMARIO ALQUIDÁLICO ANTICORROSIVO, GRÚA ARTICULADA, CARGA, TRASLADO, DESPERDICIOS, EQUIPO Y MANO DE OBRA. </t>
  </si>
  <si>
    <t>SUMINISTRO, HABILITADO Y MONTAJE DE CARTABONES PARA PLB-1 CON PLACA DE ACERO A-36 DE 20 X 8 CM, 1/2" DE ESPESOR, INCLUYE: CORTES, DESPERDICIOS, SOLDADURA, PINTURA PRIMARIO ANTICORROSIVO Y ACABADO ALQUIDALICO COLOR BLANCO EN 3 MILÉSIMAS DE ESPESOR,  TRASLADO DE MATERIALES, MANO DE OBRA, EQUIPO Y HERRAMIENTA.</t>
  </si>
  <si>
    <t>SUMINISTRO, HABILITADO Y MONTAJE DE PLACA DE ACERO A-36  PARA CONEXIONES DE LONARIA, INCLUYE: TRAZO, MATERIALES, CORTES, SOLDADURA, FIJACIÓN, MANO DE OBRA, EQUIPO Y HERRAMIENTA.</t>
  </si>
  <si>
    <t>SUMINISTRO Y APLICACIÓN DE PINTURA DE ESMALTE 100 MATE COMEX O SIMILAR, COLOR BLANCO, EN ESTRUCTURAS METÁLICAS, INCLUYE: APLICACIÓN DE RECUBRIMIENTO A 4 MILÉSIMAS DE ESPESOR, MATERIALES, MANO DE OBRA, EQUIPO Y HERRAMIENTA.</t>
  </si>
  <si>
    <t>LONARIA</t>
  </si>
  <si>
    <t xml:space="preserve">SUMINISTRO, CONFECCIÓN E INSTALACIÓN DE MEMBRANA PRETENSADA DE FÁBRICA (PRECONTRAINT), MODELO FLEXLIGHT ADVANCED 902 S2 O SIMILAR EN CALIDAD, ESFUERZO MÁXIMO DE 409 KG/M, RESISTENCIA DE 1,734 KG/M, FACTOR DE SEGURIDAD MÍNIMO DE 4.24, COMPUESTA DE TEJIDO DTEX Y MICROFILAMENTOS REVESTIDOS DE FLORURO DE POLIVINILIDENO PVC Y RECUBIERTO CON TRATAMIENTO DE PVDF PLASTIFICADO, CUMPLE CON ISO 9001, ISO 14001, INCLUYE: CARTA GARANTÍA DEL PROVEEDOR DE 15 AÑOS, HERRAMIENTA, MATERIALES, PATRONAJE, ACARREOS, ELEVACIONES, CORTES, DESPERDICIOS, SISTEMA DE FIJACIÓN CON CABLE CATENARIO DE 1/2" TIPO BARRACUDA EIPS 6X19 CON ALMA DE ACERO GALVANIZADO, TERMINAL VACIADA ABIERTA EN UN EXTREMO Y TERMINAL VACIADA CERRADA EN OTRO, AMBAS DE ACERO FORJADO GALVANIZADO EN CALIENTE, VACIADAS CON RESINA Y CUMPLA NORMA ASTM D695, TENSOR QUIJADA - QUIJADA DE 3/4" X 6" EN UN EXTREMO, DE ACERO FORJADO GALVANIZADO EN CALIENTE CON ROSCA UNC., EQUIPO Y MANO DE OBRA CALIFICADA. </t>
  </si>
  <si>
    <t>LOSA DE CONCRETO</t>
  </si>
  <si>
    <t>SUMINISTRO Y APLICACIÓN DE LOGO CON PLANTILLA, CON LA LEYENDA DE "n_ñ" CON PINTURA BASE ACEITE DE SECADO RÁPIDO, MATE MARCA COMEX O SIMILAR, MEDIDAS PROMEDIO DE 2.17 M X 1.51 M CONFORME A DETALLE DE PROYECTO, INCLUYE: HERRAMIENTA, LIMPIEZA Y PREPARACIÓN DE LA SUPERFICIE, MATERIALES, EQUIPO Y MANO DE OBRA.</t>
  </si>
  <si>
    <t>SUMINISTRO Y COLOCACIÓN DE LETRERO CON LA LEYENDA DE "Primaria Emiliano Zapata 14DPR1362Q" EN ALTO RELIEVE CON ELEMENTOS INDIVIDUALES, CORTADOS CON LÁSER, FABRICADOS EN PLACA 3/16" (4.7 MM) #304 A1 DE ACERO INOXIDABLE, PULIDO MECÁNICAMENTE, TERMINADO ESPEJO, PROTECCIÓN CON RECUBRIMIENTO DE BARNIZ TRANSPARENTE DE POLIURETANO, PREPARACIÓN DE ANCLAS DE 18 CM FABRICADAS CON SÓLIDO INOX 1/4" PARA SER FIJADAS A MURO, CON 5 CM DE SEPARACIÓN CON ADHESIVO EPÓXICO ANCHORFIX COLOR GRIS, FUENTE TIPO ISIDORA BOLD, H= 15 CM, INCLUYE: HERRAMIENTA, ACARREOS, DESPERDICIOS, MATERIALES, COLOCACIÓN, BARRENOS, EQUIPO Y MANO DE OBRA.</t>
  </si>
  <si>
    <t>CIMBRA EN DADOS DE CIMENTACIÓN, ACABADO COMÚN, INCLUYE: SUMINISTRO DE MATERIALES, ACARREOS, CORTES, HABILITADO, CIMBRADO, DESCIMBRADO, MANO DE OBRA, LIMPIEZA, EQUIPO Y HERRAMIENTA.</t>
  </si>
  <si>
    <t>FABRICACIÓN Y COLOCACIÓN DE PORTÓN DE HERRERÍA FABRICADA CON 2 FIJOS VERTICALES EN LOS EXTREMOS DEL PORTÓN DE PTR DE 6" X 4" EMPOTRADAS A MURO CON PLACAS DE 1/4", PUERTAS CON MARCO DE PTR DE 4" X 2", FORRADA CON LÁMINA DE TABLERO CAJA GRANDE CALIBRE 22, CON REFUERZOS HORIZONTALES A BASE DE PTR DE 1 1/2" X 1 1/2", BASE SUPERIOR PARA SOPORTAR PUERTAS A BASE DE PLACA DE 1/2" DE 4" X 2 1/2" PARA FIJACIÓN DE TEJUELOS Y CARTABÓN DE 6"X6" Y BASE INFERIOR A BASE DE PTR DE 6" X 4" X 20 CM Y PLACA DE 1/2" DE 4" X 2 1/2" PARA FIJACIÓN DE TEJUELOS, INCLUYE: HERRAMIENTA, BIBEL GRANDE D70, TEJUELOS, FLETES Y MANIOBRAS, ACARREOS, CORTES, DESPERDICIOS, FIJACIÓN, SOLDADURAS, PLOMEO, PRIMARIO ANTICORROSIVO, MATERIALES MENORES, EQUIPO Y MANO DE OBRA.</t>
  </si>
  <si>
    <t>SUMINISTRO Y COLOCACIÓN DE PASADOR DE TUBO DE 2" X 50 CM C-40, CON PALANCA Y ANILLOS CON SOLERA DE 2" X 1/4", INCLUYE: SOLDADURA, EQUIPO, MATERIALES MENORES, MANO DE OBRA Y HERRAMIENTA.</t>
  </si>
  <si>
    <t>SUMINISTRO Y COLOCACIÓN DE PASADOR DE PISO CON VARILLA DE REDONDO LISO DE 1/2", BASE Y ANILLOS DE SOLERA PARA CANDADO 1" X 3/16", INCLUYE: HERRAMIENTA, SOLDADURA, TUBO DE FO.GA. DE 5/8" DIÁMETRO Y 20 CM LARGO, MATERIALES MENORES, EQUIPO Y MANO DE OBRA.</t>
  </si>
  <si>
    <t>SUMINISTRO Y COLOCACIÓN DE ANCLA DE ÁNGULO DE 15 CM, DE 2 1/2" X 2 1/2" X 3/16", CON CORTE A 45° EN SU VÉRTICE DE 7 CM DE PROFUNDIDAD, INCLUYE: HERRAMIENTA, PRIMER ANTICORROSIVO Y TERMINADO EN ESMALTE 100 MATE COMEX, MATERIALES, EQUIPO Y MANO DE OBRA.</t>
  </si>
  <si>
    <t xml:space="preserve">CIMENTACIÓN DE PIEDRA BRAZA ACOMODADA, ASENTADA CON MORTERO CEMENTO-ARENA 1:3, INCLUYE: SELECCIÓN DE PIEDRA, MATERIALES, DESPERDICIOS, MANO DE OBRA, HERRAMIENTA, EQUIPO Y ACARREOS. </t>
  </si>
  <si>
    <t>MURO DE BLOCK DE JALCRETO SÓLIDO, DE 14 CM DE ESPESOR PROMEDIO, A SOGA, CON BLOCK 11 X 14 X 28 CM, ACABADO COMÚN, ASENTADO CON MORTERO CEMENTO-ARENA EN PROPORCIÓN 1:3, DE 0.00 M A 3.00 M DE ALTURA, INCLUYE: TRAZO, NIVELACIÓN, PLOMEO, ANDAMIOS, MATERIALES, DESPERDICIOS, MANO DE OBRA, LIMPIEZA, ACARREO DE MATERIALES AL SITIO DE SU UTILIZACIÓN A CUALQUIER ALTURA Y HERRAMIENTA.</t>
  </si>
  <si>
    <t>VEGETACIÓN</t>
  </si>
  <si>
    <t>ÁREAS VERDES</t>
  </si>
  <si>
    <t>SUMINISTRO Y COLOCACIÓN DE TIERRA VEGETAL PREPARADA PARA JARDINERÍA, INCLUYE: SUMINISTRO, ACARREO, COLOCACIÓN, MANO DE OBRA, EQUIPO Y HERRAMIENTA.</t>
  </si>
  <si>
    <t>SUMINISTRO Y PLANTACIÓN DE ÁRBOL LLUVIA DE ORO  DE MÍNIMO 2.00 M DE ALTURA Y 2" DE DIÁMETRO EN TRONCO, INCLUYE: HERRAMIENTA, EXCAVACIÓN, CAPA  DE TIERRA VEGETAL, AGUA PARA RIEGO, MANO DE OBRA, RIEGO Y CUIDADOS POR 30 DÍAS.</t>
  </si>
  <si>
    <t>SUMINISTRO Y PLANTACIÓN DE PLANTA ROMERO DE HASTA 30 A 50 CM DE LARGO, INCLUYE: HERRAMIENTA, EXCAVACIÓN, CAPA DE TIERRA VEGETAL, AGUA PARA RIEGO, MANO DE OBRA Y CUIDADOS POR 30 DÍAS.</t>
  </si>
  <si>
    <t>SUMINISTRO Y PLANTACIÓN DE PLANTA WEDELIA DE HASTA 30 A 50 CM DE LARGO, INCLUYE: HERRAMIENTA, EXCAVACIÓN, CAPA DE TIERRA VEGETAL, AGUA PARA RIEGO, MANO DE OBRA Y CUIDADOS POR 30 DÍAS.</t>
  </si>
  <si>
    <t>SUMINISTRO Y PLANTACIÓN DE ÁRBOL MAJAGUA (TALIPARITI ELATUM) DE MÍNIMO 2.00 M DE ALTURA Y 2" DE DIÁMETRO EN TRONCO, INCLUYE: HERRAMIENTA, EXCAVACIÓN, CAPA  DE TIERRA VEGETAL, AGUA PARA RIEGO, MANO DE OBRA, RIEGO Y CUIDADOS POR 30 DÍAS.</t>
  </si>
  <si>
    <t>SUMINISTRO Y PLANTACIÓN DE ÁRBOL TABACHÍN ROJO (DELONIX REGIA) DE MÍNIMO 2.00 M DE ALTURA Y 2" DE DIÁMETRO EN TRONCO, INCLUYE: HERRAMIENTA, EXCAVACIÓN, CAPA  DE TIERRA VEGETAL, AGUA PARA RIEGO, MANO DE OBRA, RIEGO Y CUIDADOS POR 30 DÍAS.</t>
  </si>
  <si>
    <t>SUMINISTRO Y PLANTACIÓN DE ÁRBOL MAGNOLIA ZAPOPANA (MAGNOLIA PUGANA) DE MÍNIMO 2.00 M DE ALTURA Y 2" DE DIÁMETRO EN TRONCO, INCLUYE: HERRAMIENTA, EXCAVACIÓN, CAPA  DE TIERRA VEGETAL, AGUA PARA RIEGO, MANO DE OBRA, RIEGO Y CUIDADOS POR 30 DÍAS.</t>
  </si>
  <si>
    <t>ANDADORES</t>
  </si>
  <si>
    <t>MURO DE CONTENCIÓN</t>
  </si>
  <si>
    <t>MURO DE BLOCK DE JALCRETO DE 11X14X28 CM A TEZÓN, ASENTADO CON MORTERO CEMENTO-ARENA 1:3, ACABADO COMÚN, INCLUYE: TRAZO, NIVELACIÓN, PLOMEO, MATERIALES, DESPERDICIOS, MANO DE OBRA, HERRAMIENTA, ANDAMIOS, EQUIPO Y ACARREOS.</t>
  </si>
  <si>
    <t>FORJADO DE ESCALONES</t>
  </si>
  <si>
    <t>PISO DE CONCRETO PREMEZCLADO F'C= 200 KG/CM2 CON AGREGADO INTEGRAL DE GRANO DE MÁRMOL H3 DEL #3 (5 KG POR 1 M2), DE 10 CM DE ESPESOR, ACABADO LAVADO, INCLUYE: HERRAMIENTA, ACARREOS, PREPARACIÓN DE LA SUPERFICIE, NIVELACIÓN, CIMBRADO, DESCIMBRADO,  COLADO, VIBRADO, SUMINISTRO DE MATERIALES, EQUIPO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</si>
  <si>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</si>
  <si>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RAMPAS DE ACCESO UNIVERSAL</t>
  </si>
  <si>
    <t>MUROS DE CONTENCIÓN</t>
  </si>
  <si>
    <t>APLANADO DE 1 CM DE ESPESOR  EN MURO CON MORTERO CEMENTO-ARENA 1:3, ACABADO APALILLADO FINO, INCLUYE: MATERIALES, ACARREOS, DESPERDICIOS, MANO DE OBRA, PLOMEADO, NIVELADO, REGLEADO, RECORTES, MANO DE OBRA, EQUIPO Y HERRAMIENTA.</t>
  </si>
  <si>
    <t>BOQUILLA DE 28 A 32 CM DE ANCHO, CON MORTERO CEMENTO ARENA PROPORCIÓN 1:3, TERMINADO APALILLADO, INCLUYE: MATERIALES, ACARREOS, DESPERDICIOS, MANO DE OBRA, PLOMEADO, NIVELADO, REGLEADO, RECORTES, MANO DE OBRA,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</si>
  <si>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</si>
  <si>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CONCRETO PREMEZCLADO F'C=200 KG/CM2, R.N., T.M.A. 19 MM EN RAMPA PEATONAL DE 10 CM DE ESPESOR PROMEDIO EN BANQUETAS Y/O ANDADORES CON PENDIENTE MÁXIMA DEL 6%, ACABADO ESCOBILLADO , INCLUYE: CIMBRA, DESCIMBRA, COLADO, CURADO, MATERIALES, MANO DE OBRA, EQUIPO Y HERRAMIENTA.</t>
  </si>
  <si>
    <t>SUMINISTRO Y COLOCACIÓN DE HERRERÍA PARA BARANDAL, A BASE DE TUBULAR REDONDO, CÉD 30, SOLDADO A BASE DE PLACA DE ACERO DE 8" X 8" X 1/4" DE ESPESOR, FIJADA CON ANCLAS DE REDONDO LISO ROSCADO DE 1/2'' DE DIÁMETRO A CADA 20 CM, A CUALQUIER ALTURA, MODULADA Y ENSAMBLADA DE ACUERDO A PROYECTO, INCLUYE: HERRAMIENTA, TRABAJOS EN HERRERÍA, MATERIALES, CORTES, DESPERDICIOS, SOLDADURA, PRIMARIO ANTICORROSIVO, ACARREOS, ELEMENTOS DE FIJACIÓN, PERFORACIÓN, ELEVACIONES, AJUSTES EN SITIO, EQUIPO Y MANO DE OBRA.</t>
  </si>
  <si>
    <t>SUMINISTRO Y APLICACIÓN DE PINTURA DE ESMALTE 100 MATE COMEX O SIMILAR, CUALQUIER COLOR, EN ESTRUCTURAS METÁLICAS, INCLUYE: APLICACIÓN DE RECUBRIMIENTO A 4 MILÉSIMAS DE ESPESOR, MATERIALES, MANO DE OBRA, EQUIPO Y HERRAMIENTA.</t>
  </si>
  <si>
    <t>ALBAÑILERÍAS</t>
  </si>
  <si>
    <t>SUMINISTRO, HABILITADO, COLOCACIÓN DE PLACA METÁLICA 1/4" CORONADA CON REDONDO LISO #4 ANCLADA CON VARILLA DEL #3 @ 1 M AHOGADA EN LOSA. INCLUYE: HERRAMIENTA,  PRIMARIO ANTICORROSIVO, TRAZO, CORTES, BARRENOS, SOLDADURA, MATERIALES, EQUIPO Y MANO DE OBRA</t>
  </si>
  <si>
    <t>PREESCOLAR GUILLERMO CHÁVEZ VEGA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</si>
  <si>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</si>
  <si>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POR MEDIOS MECÁNICOS DE CONCRETO SIMPLE EN BANQUETAS, INCLUYE: HERRAMIENTA, CORTE CON DISCO DE DIAMANTE PARA DELIMITAR ÁREA, ACARREO DEL MATERIAL A BANCO DE OBRA PARA SU POSTERIOR RETIRO, VOLUMEN MEDIDO EN SECCIÓN, ABUNDAMIENTO, EQUIPO Y MANO DE OBRA.</t>
  </si>
  <si>
    <t>DEMOLICIÓN DE MURO DE MAMPOSTERÍA POR MEDIOS MECÁNICOS, HASTA 3.00 M DE ALTURA, INCLUYE: HERRAMIENTA, ACOPIO DE LOS MATERIALES PARA SU POSTERIOR RETIRO, VOLUMEN MEDIDO EN SECCIONES, ABUNDAMIENTO, EQUIPO Y MANO DE OBRA.</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</si>
  <si>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</si>
  <si>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 xml:space="preserve">DESMONTAJE SIN RECUPERACIÓN DE CUBIERTA A BASE DE LÁMINA (GALVANIZADA, PVC, FIBROCEMENTO, CARTÓN PETROLIFICADO, POLICARBONATO Y/O MATERIALES SIMILARES) CON ESTRUCTURA DE PTR DE DISTINTAS MEDIDAS Y CALIBRES, A CUALQUIER ALTURA, INCLUYE: HERRAMIENTA, ACARREOS, APILE DE MATERIAL A BODEGA DONDE INDIQUE SUPERVISIÓN DENTRO Y FUERA DE LA OBRA, EQUIPO Y MANO DE OBRA. </t>
  </si>
  <si>
    <t>DESMONTAJE DE BARANDAL DE HERRERÍA EXISTENTE DE 0.50 A 1.50 M DE ALTURA SIN RECUPERACIÓN, INCLUYE: HERRAMIENTA, CORTES, DEMOLICIÓN DE ANCLAS, ACARREOS AL SITIO DE APILE, EQUIPO Y MANO DE OBRA.</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</si>
  <si>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</si>
  <si>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SUMINISTRO Y APLICACIÓN DE ACRÍLICO SURFACER, NEUTRAL CONCENTRADO Y PIGMENTO, EMULSIÓN 100 % ACRÍLICA, CON DISEÑO DE CURVATURAS Y PICTOGRAMAS CONFORME INDICA PLANO DE PROYECTO, INCLUYE: HERRAMIENTA, DISEÑO DE FIGURAS, TRAZO A DETALLE, MATERIALES, LIMPIEZA, ARENA SÍLICA, EQUIPO Y MANO DE OBRA.</t>
  </si>
  <si>
    <t>SUMINISTRO Y APLICACIÓN DE LOGO CON PLANTILLA, CON LA LEYENDA DE "Ciudad de las niñas" Y/O "Ciudad de los niños" CON PINTURA BASE ACEITE DE SECADO RÁPIDO, MATE MARCA COMEX O SIMILAR, MEDIDAS PROMEDIO DE 1.33 M X 0.61 M CONFORME A DETALLE DE PROYECTO, INCLUYE: HERRAMIENTA, LIMPIEZA Y PREPARACIÓN DE LA SUPERFICIE, MATERIALES, EQUIPO Y MANO DE OBRA.</t>
  </si>
  <si>
    <t>SUMINISTRO Y APLICACIÓN DE LOGO CON PLANTILLA, CON LA LEYENDA DE "n_ñ" CON PINTURA BASE ACEITE DE SECADO RÁPIDO, MATE MARCA COMEX O SIMILAR, MEDIDAS PROMEDIO DE 1.34 M X 0.93 M CONFORME A DETALLE DE PROYECTO, INCLUYE: HERRAMIENTA, LIMPIEZA Y PREPARACIÓN DE LA SUPERFICIE, MATERIALES, EQUIPO Y MANO DE OBRA.</t>
  </si>
  <si>
    <t>SUMINISTRO Y COLOCACIÓN DE DADO DE CONCRETO PARA ANCLAJE DE ESTRUCTURA DE PORTERÍA, A BASE DE CONCRETO HECHO EN OBRA F’C= 200 KG/CM2, T.M.A. 19 MM., CON ARMADO DE 1 VARILLA DEL #4 @ESQUINA Y ESTRIBOS DEL #3 @20 CM, MEDIDAS DE 0.40 X 0.40 X 0.90 M, INCLUYE: HERRAMIENTA, CIMBRA, HABILITADO DE ACERO, ACARREOS, MATERIALES, EQUIPO Y MANO DE OBRA.</t>
  </si>
  <si>
    <t>SUMINISTRO E INSTALACIÓN DE ESTRUCTURA TIPO PORTERÍA INFANTIL CON EXTENSIONES PARA SOPORTAR TABLERO DE BASQUETBOL, FABRICADA A BASE DE TUBO METÁLICO DE 2" CÉDULA 40, MEDIDAS DE 2.57 M DE ALTO POR 1.98 M DE ANCHO X 1.32 M DE FONDO, EL TABLERO SERÁ FABRICADO  A BASE DE BASTIDOR DE METAL Y CARAS DE ACRÍLICO CON MEDIDAS DE 0.95 X 0.90 M, EL ARO PROFESIONAL CON UNA ALTURA DE 1.81 M A PARTIR DEL PISO TERMINADO, ABATIBLE CON RED DE USO RUDO, MEDIDAS DE ACUERDO A DETALLES DE PROYECTO, INCLUYE: MATERIALES, TRABAJOS EN TALLER, TUBERÍA CON PRIMARIO ANTICORROSIVO Y TERMINADO ESMALTE 100 MATE, TRASLADOS Y ACARREOS A OBRA, CONSIDERANDO LOS DETALLES DEL PLANO PARA SU FORJADO Y ANCLAJE, MANO DE OBRA, EQUIPO Y HERRAMIENTA.</t>
  </si>
  <si>
    <t>A7</t>
  </si>
  <si>
    <t>A7.1</t>
  </si>
  <si>
    <t>TRAZO Y NIVELACIÓN CON EQUIPO TOPOGRÁFICO DEL TERRENO ESTABLECIENDO EJES Y REFERENCIAS Y BANCOS DE NIVEL, INCLUYE: CRUCETAS, ESTACAS, HILOS, MARCAS Y TRAZOS CON CALHIDRA, MANO DE OBRA, EQUIPO Y HERRAMIENTA.</t>
  </si>
  <si>
    <r>
      <t>RELLENO EN CEPAS O MESETAS CON MATERIAL DE BANCO (TEPETATE), COMPACTADO CON EQUIPO DE IMPACTO AL</t>
    </r>
    <r>
      <rPr>
        <b/>
        <sz val="8"/>
        <rFont val="Isidora Bold"/>
      </rPr>
      <t xml:space="preserve"> 95%</t>
    </r>
    <r>
      <rPr>
        <sz val="8"/>
        <rFont val="Isidora Bold"/>
      </rPr>
      <t xml:space="preserve"> ± 2 DE SU P.V.S.M., PRUEBA AASHTO ESTÁNDAR, CBR DEL 5% MÍNIMO, EN CAPAS NO MAYORES DE 20 CM, INCLUYE: INCORPORACIÓN DE AGUA NECESARIA, MANO DE OBRA, EQUIPO Y HERRAMIENTA, MEDIDO EN TERRENO NATURAL POR SECCIÓN SEGÚN PROYECTOS.</t>
    </r>
  </si>
  <si>
    <t>CARGA MECÁNICA Y ACARREO EN CAMIÓN 1 ER. KILÓMETRO, DE MATERIAL PRODUCTO DE EXCAVACIÓN, DEMOLICIÓN Y/O ESCOMBROS, INCLUYE: REGALÍAS AL BANCO DE TIRO, MANO DE OBRA, EQUIPO Y HERRAMIENTA.</t>
  </si>
  <si>
    <t>A7.2</t>
  </si>
  <si>
    <t>CIMBRA EN ZAPATAS Y DADOS DE CIMENTACIÓN, ACABADO COMÚN, INCLUYE: SUMINISTRO DE MATERIALES, ACARREOS, CORTES, HABILITADO, CIMBRADO, DESCIMBRADO, MANO DE OBRA, LIMPIEZA, EQUIPO Y HERRAMIENTA.</t>
  </si>
  <si>
    <t>SUMINISTRO, HABILITADO Y MONTAJE DE ANCLA DE ACERO A-36  A BASE DE REDONDO LISO DE 3/4'' DE DIÁMETRO CON UN DESARROLLO DE 1.05 M CON ROSCA EN AMBOS EXTREMOS, 15 CM EN LA PARTE SUPERIOR Y 10 CM EN LA PARTE INFERIOR, INCLUYE: HERRAMIENTA, ACARREOS, TUERCAS HEXAGONALES DE 3/4" ESTRUCTURALES PESADA GRADO 5 CON RONDANA PLANA, CORTES, NIVELADO, MATERIALES, EQUIPO Y MANO DE OBRA.</t>
  </si>
  <si>
    <t>SUMINISTRO, HABILITADO Y MONTAJE DE PLACA DE ACERO A-36 DE 35 X 35 CM Y 3/4" DE ESPESOR, INCLUYE: TRAZO, MATERIALES, 8 PERFORACIONES PARA ANCLAS DE 3/4", CORTES, SOLDADURA, FIJACIÓN, MANO DE OBRA, EQUIPO Y HERRAMIENTA.</t>
  </si>
  <si>
    <t>A7.3</t>
  </si>
  <si>
    <t>A7.4</t>
  </si>
  <si>
    <t>SUMINISTRO Y COLOCACIÓN DE RECUBRIMIENTO PARA COLUMNAS METÁLICAS CON ESPUMA DE POLIURETANO EN FUNDA LISA PARA POSTE DE 6" DE DIÁMETRO Y 56" DE LARGO, MOD INP-9231Y, COLOR DE ACUERDO A PROYECTO, INCLUYE: HERRAMIENTA, ACARREOS, FIJACIÓN, EQUIPO Y MANO DE OBRA.</t>
  </si>
  <si>
    <t>B7</t>
  </si>
  <si>
    <t>ASTA BANDERA</t>
  </si>
  <si>
    <t>ALBAÑILERÍA</t>
  </si>
  <si>
    <t>MURO DE TABIQUE COMÚN DE 11X14X28 CM A SOGA, ASENTADO CON MORTERO CEMENTO-ARENA 1:3, ACABADO COMÚN, INCLUYE: TRAZO, NIVELACIÓN, PLOMEO, MATERIALES, DESPERDICIOS, MANO DE OBRA, HERRAMIENTA, ANDAMIOS, EQUIPO Y ACARREOS.</t>
  </si>
  <si>
    <t>APLANADO DE 2 CM DE ESPESOR  EN MURO CON MORTERO CEMENTO-ARENA 1:3, ACABADO APALILLADO FINO, INCLUYE: MATERIALES, ACARREOS, DESPERDICIOS, MANO DE OBRA, PLOMEADO, NIVELADO, REGLEADO, RECORTES, MANO DE OBRA, EQUIPO Y HERRAMIENTA.</t>
  </si>
  <si>
    <t>SUMINISTRO, MONTAJE Y COLOCACIÓN DE ASTA BANDERA, CONSISTE EN UN PERFIL OC DE 3" X 1.50 M, ADOSADO A UN PERFIL OC DE 2 1/2" X 1.50 M Y OTRO MÁS ADOSADO EN LA PUNTA DE 2" X 1.50 M DE LARGO, TODO EN CÉDULA 40, INCLUYE: HERRAMIENTA, 2 ABRAZADERAS DE "U" A BASE DE LÁMINA CAL. 3/16" CON 8,125 MM DE DESARROLLO TOTAL Y 100 MM DE ANCHO, ANCLAS DE LÁMINA CON CORTE DE 50 MM, ABIERTO A 45°, FIJACIÓN DE ANCLAS A CASTILLO, SOLDADURAS, CORTES, DESPERDICIOS, NIVELACIÓN, FONDO PRIMARIO ALQUIDALICO ANTICORROSIVO, MATERIALES, EQUIPO Y MANO DE OBRA.</t>
  </si>
  <si>
    <t>ÁREA DE JUEGOS INFANTILES</t>
  </si>
  <si>
    <t>PISO AMORTIGUANTE</t>
  </si>
  <si>
    <t>FIRME DE 8 CM DE ESPESOR DE CONCRETO PREMEZCLADO F´C= 150 KG/CM2, ACABADO COMÚN, INCLUYE: CIMBRA, DESCIMBRA, COLADO, CURADO, SUMINISTRO DE MATERIALES, DESPERDICIOS Y  MANO DE OBRA, EQUIPO Y HERRAMIENTA.</t>
  </si>
  <si>
    <t>SUMINISTRO Y COLOCACIÓN DE PISO AMORTIGUANTE VACIADO EN SITIO RESISTENTE A LA ABRASIÓN, IMPERMEABLE,  RESISTENTE AL INTEMPERISMO,  ANTIDERRAPANTE SIN JUNTAS CONSTRUCTIVAS, COLOR DE ACUERDO A PROYECTO DE 3 CM DE ESPESOR, BICAPA CON CUBIERTA SUPERFICIAL DE EDPM AL 50%, INCLUYE: HERRAMIENTA,  PEGAMENTO PARA LIGA DE CAPAS, MATERIALES DE FIJACIÓN,  DESPERDICIOS, FLETES, ACARREOS, EQUIPO Y MANO DE OBRA.</t>
  </si>
  <si>
    <t>GUARNICIÓN TIPO "I" EN SECCIÓN 15 X 30 CM DE ALTURA A BASE DE CONCRETO PREMEZCLADO F'C= 200 KG/CM2., T.M.A. 19 MM., R.N., COLOR INTEGRAL NEGRO AL 4%, ACABADO COMÚN EN COSTADOS Y PULIDO EN CORONA, INCLUYE: HERRAMIENTA, CIMBRA, DESCIMBRA, COLADO, CURADO, MATERIALES, EQUIPO Y MANO DE OBRA.</t>
  </si>
  <si>
    <t>SUMINISTRO Y COLOCACIÓN  DE ISLA DE JUEGOS CON FORMA DE BARCO, MODELO INP-TT06 O SIMILAR EN CALIDAD, MEDIDAS: 5.50 X 2.90 X 3.10 M, INCLUYE: HERRAMIENTA, MATERIALES, ACARREOS, FIJACIÓN, EQUIPO Y MANO DE OBRA.</t>
  </si>
  <si>
    <t>B</t>
  </si>
  <si>
    <t>B1</t>
  </si>
  <si>
    <t>B2</t>
  </si>
  <si>
    <t>B3</t>
  </si>
  <si>
    <t>B3.1</t>
  </si>
  <si>
    <t>B3.2</t>
  </si>
  <si>
    <t>B3.3</t>
  </si>
  <si>
    <t>B3.4</t>
  </si>
  <si>
    <t>B4</t>
  </si>
  <si>
    <t>B4.1</t>
  </si>
  <si>
    <t>B4.2</t>
  </si>
  <si>
    <t>B4.3</t>
  </si>
  <si>
    <t>B5</t>
  </si>
  <si>
    <t>B5.1</t>
  </si>
  <si>
    <t>B5.2</t>
  </si>
  <si>
    <t>B5.3</t>
  </si>
  <si>
    <t>B5.4</t>
  </si>
  <si>
    <t>B6</t>
  </si>
  <si>
    <t>B6.1</t>
  </si>
  <si>
    <t>B6.2</t>
  </si>
  <si>
    <t>B6.3</t>
  </si>
  <si>
    <t>B8</t>
  </si>
  <si>
    <t>A8.1</t>
  </si>
  <si>
    <t>A8.2</t>
  </si>
  <si>
    <t>A8.3</t>
  </si>
  <si>
    <t>A8.4</t>
  </si>
  <si>
    <t>A9</t>
  </si>
  <si>
    <t>A9.1</t>
  </si>
  <si>
    <t>A9.2</t>
  </si>
  <si>
    <t>A9.3</t>
  </si>
  <si>
    <t>DESMONTAJE Y RETIRO DE PORTÓN DE INGRESO, A BASE DE HERRERÍA ABIERTA Y / O CERRADA DE LÁMINA ACANALADA, CON RECUPERACIÓN, INCLUYE: HERRAMIENTA, DEMOLICIÓN DE CONCRETO DONDE SE ENCUENTRAN AHOGADAS LAS ANCLAS, ACARREOS DENTRO Y FUERA DE LA OBRA A LUGAR AUTORIZADO POR SUPERVISOR, EQUIPO Y MANO DE OBRA.</t>
  </si>
  <si>
    <r>
      <t>DESMANTELAMIEN</t>
    </r>
    <r>
      <rPr>
        <sz val="8"/>
        <color theme="1"/>
        <rFont val="Isidora Bold"/>
      </rPr>
      <t>TO CON</t>
    </r>
    <r>
      <rPr>
        <sz val="8"/>
        <rFont val="Isidora Bold"/>
      </rPr>
      <t xml:space="preserve"> RECUPERACIÓN DE CONCERTINA EXISTENTE, HILOS DE ALAMBRE, ACARREOS A LUGAR INDICADO POR SUPERVISIÓN DENTRO Y FUERA DE LA OBRA, INCLUYE: HERRAMIENTA, DEMOLICIÓN EN LA BASE DE LOS POSTES DONDE SE ENCUENTRA AHOGADO EN UNA DALA DE CONCRETO, EQUIPO Y MANO DE OBRA.</t>
    </r>
  </si>
  <si>
    <t>PLACA CONMEMORATIVA EN INGRESO</t>
  </si>
  <si>
    <t>HUELLA DE 30 CM DE ANCHO Y 10 CM DE ESPESOR A BASE DE CONCRETO F'C= 250 KG/CM2., R.N., T. AGREGADO GRAVILLA, ACABADO ESCOBILLADO, INCLUYE: CIMBRA PERIMETRAL, COLADO, CURADO, MATERIAL, DESPERDICIOS, MANO DE OBRA, HERRAMIENTA, EQUIPO Y ACARREOS.</t>
  </si>
  <si>
    <t>SUMINISTRO, HABILITADO Y MONTAJE DE PLACA DE ACERO A-36 DE 45 X 45 CM Y 1" DE ESPESOR, INCLUYE: TRAZO, MATERIALES, CORTES, 8 PERFORACIONES PARA ANCLAS DE 1", SOLDADURA, FIJACIÓN, MANO DE OBRA, EQUIPO Y HERRAMIENTA.</t>
  </si>
  <si>
    <t>DENTELLÓN EN SECCIÓN 15X20 CM DE ALTURA A BASE DE CONCRETO HECHO EN OBRA F'C= 200 KG/CM2, T.M.A. 19 MM, R.N., ACABADO COMÚN, INCLUYE: CIMBRA, DESCIMBRA, COLADO, MATERIALES, CURADO, DESPERDICIOS, MANO DE OBRA, PRUEBAS DE LABORATORIO, EQUIPO Y HERRAMIENTA.</t>
  </si>
  <si>
    <t>SUMINISTRO Y PLANTACIÓN DE PLANTA DEDO-MORO DE 12 CM DE LARGO PROMEDIO, INCLUYE:  EXCAVACIÓN, CAPA  DE TIERRA VEGETAL, AGUA PARA RIEGO, HERRAMIENTA, MANO DE OBRA, RIEGO Y CUIDADOS POR 30 DÍAS.</t>
  </si>
  <si>
    <t>GUARNICIÓN TIPO "I" EN SECCIÓN 15 X 50 CM DE ALTURA A BASE DE CONCRETO PREMEZCLADO F'C= 200 KG/CM2., T.M.A. 19 MM., R.N., ACABADO COMÚN EN COSTADOS Y SEMI-PULIDO EN CORONA, INCLUYE: HERRAMIENTA, CIMBRA, DESCIMBRA, COLADO, CURADO, MATERIALES, EQUIPO Y MANO DE OBRA.</t>
  </si>
  <si>
    <t>DEMOLICIÓN DE REPISÓN DE CONCRETO EXISTENTE POR MEDIOS MECÁNICOS, CON MEDIDAS PROMEDIO DE 0.50 M DE ANCHO POR 10 CM DE ESPESOR, INCLUYE: HERRAMIENTA, ACARREO DEL MATERIAL A BANCO DE OBRA PARA SU POSTERIOR RETIRO, EQUIPO Y MANO DE OBRA.</t>
  </si>
  <si>
    <t>DESMONTAJE DE BANCA DE HERRERÍA, MEDIDAS PROMEDIO DE 1.50 X 0.60 X 0.35, CON RECUPERACIÓN, MEDIDAS PROMEDIO INCLUYE: HERRAMIENTA, RETIRO, ACARREOS, MATERIALES, EQUIPO Y MANO DE OBRA.</t>
  </si>
  <si>
    <t xml:space="preserve">SUMINISTRO, HABILITADO Y MONTAJE DE SISTEMA DE IZAJE, A BASE DE 2 POLEAS (INFERIOR Y SUPERIOR), LA POLEA INFERIOR Y SUPERIOR ESTÁN ELABORADAS CON 2 SOLERAS SOLDADAS A TUBO, DE 2" DE ANCHO POR  1/4" DE ESPESOR Y 0.133 M DE DESARROLLO, CON 1 PERNO DE ACERO INOXIDABLE DE 0.79 CM DE DIÁMETRO Y 5/16" DE LARGO, UNA POLEA CENTRE BORE DE 3.81 CM DE DIÁMETRO PARA CABLE DE 3/16" MOLDEADA EN ACETILO MODELO GRAINGER O SIMILAR, INCLUYE: HERRAMIENTA, 14.20 A 14.50 M DE CABLE TRENZADO FLEXIBLE DE ACERO GALVANIZADO DE 3/16" CON 2 ARGOLLAS DE ACERO GALVANIZADO DE 1 1/2" SUJETA A CABLE TRENZADO CON PERNO TIPO PERRO GALVANIZADO DE 1/4", ELEVACIONES, MATERIALES, FIJACIÓN, SOLDADURAS, ACARREOS, EQUIPO Y MANO DE OBRA. </t>
  </si>
  <si>
    <t>B9</t>
  </si>
  <si>
    <t>SUMINISTRO Y PLANTACIÓN DE PLANTA IPOMEA MORADA DE 30 A 50 CM DE LARGO, INCLUYE:  EXCAVACIÓN, CAPA  DE TIERRA VEGETAL, AGUA PARA RIEGO, HERRAMIENTA, MANO DE OBRA, RIEGO Y CUIDADOS POR 30 DÍAS.</t>
  </si>
  <si>
    <t>SUMINISTRO Y PLANTACIÓN DE ÁRBOL PRIMAVERA  DE MÍNIMO 2.00 M DE ALTURA Y 2" DE DIÁMETRO EN TRONCO, INCLUYE: HERRAMIENTA, EXCAVACIÓN, CAPA  DE TIERRA VEGETAL, AGUA PARA RIEGO, MANO DE OBRA, RIEGO Y CUIDADOS POR 30 DÍAS.</t>
  </si>
  <si>
    <t>SUMINISTRO Y PLANTACIÓN DE ÁRBOL FRESNO COMÚN DE MÍNIMO 2.00 M DE ALTURA Y 2" DE DIÁMETRO EN TRONCO, INCLUYE: HERRAMIENTA, EXCAVACIÓN, CAPA  DE TIERRA VEGETAL, AGUA PARA RIEGO, MANO DE OBRA, RIEGO Y CUIDADOS POR 30 DÍAS.</t>
  </si>
  <si>
    <t>Estructuras con lonaria, rehabilitación de cancha de usos múltiples, patio cívico, accesibilidad universal, banquetas, cruces peatonales y obras complementarias en el Preescolar Guillermo Chávez Vega, T/M clave 14EJN0970V, T/V clave 14EJN1024Z, calle Galeana, colonia Balcones del Sol, y Primaria Emiliano Zapata (T/M), clave 14DPR1362Q, Primaria Josefa Ortiz de Domínguez (T/V), clave 14DPR0837F, calle Volcán Jorullo, colonia Colli Urbano, Municipio de Zapopan, Jalisco.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</si>
  <si>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</si>
  <si>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</si>
  <si>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</si>
  <si>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</si>
  <si>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</si>
  <si>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</si>
  <si>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</si>
  <si>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</si>
  <si>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</si>
  <si>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</si>
  <si>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</si>
  <si>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</si>
  <si>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</si>
  <si>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</si>
  <si>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</si>
  <si>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</si>
  <si>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</si>
  <si>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</si>
  <si>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</si>
  <si>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</si>
  <si>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</si>
  <si>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</si>
  <si>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</si>
  <si>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</si>
  <si>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</si>
  <si>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</si>
  <si>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</si>
  <si>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</si>
  <si>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</si>
  <si>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</si>
  <si>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</si>
  <si>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</si>
  <si>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</si>
  <si>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</si>
  <si>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</si>
  <si>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</si>
  <si>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</si>
  <si>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</si>
  <si>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</si>
  <si>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</si>
  <si>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</si>
  <si>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</si>
  <si>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</si>
  <si>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</si>
  <si>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</si>
  <si>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</si>
  <si>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</si>
  <si>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</si>
  <si>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</si>
  <si>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</si>
  <si>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</si>
  <si>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</si>
  <si>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</si>
  <si>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</si>
  <si>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</si>
  <si>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</si>
  <si>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</si>
  <si>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</si>
  <si>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</si>
  <si>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</si>
  <si>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</si>
  <si>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</si>
  <si>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</si>
  <si>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</si>
  <si>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</si>
  <si>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</si>
  <si>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</si>
  <si>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</si>
  <si>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</si>
  <si>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</si>
  <si>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</si>
  <si>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</si>
  <si>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</si>
  <si>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</si>
  <si>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</si>
  <si>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</si>
  <si>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</si>
  <si>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</si>
  <si>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</si>
  <si>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</si>
  <si>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</si>
  <si>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</si>
  <si>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</si>
  <si>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</si>
  <si>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</si>
  <si>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</si>
  <si>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</si>
  <si>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</si>
  <si>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</si>
  <si>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</si>
  <si>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</si>
  <si>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</si>
  <si>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</si>
  <si>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</si>
  <si>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</si>
  <si>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</si>
  <si>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</si>
  <si>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</si>
  <si>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</si>
  <si>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</si>
  <si>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</si>
  <si>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</si>
  <si>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</si>
  <si>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</si>
  <si>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</si>
  <si>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</si>
  <si>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</si>
  <si>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</si>
  <si>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</si>
  <si>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</si>
  <si>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</si>
  <si>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</si>
  <si>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</si>
  <si>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</si>
  <si>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</si>
  <si>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</si>
  <si>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</si>
  <si>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</si>
  <si>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</si>
  <si>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</si>
  <si>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</si>
  <si>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</si>
  <si>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</si>
  <si>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</si>
  <si>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</si>
  <si>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</si>
  <si>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</si>
  <si>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</si>
  <si>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</si>
  <si>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</si>
  <si>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</si>
  <si>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</si>
  <si>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</si>
  <si>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</si>
  <si>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</si>
  <si>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</si>
  <si>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</si>
  <si>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</si>
  <si>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</si>
  <si>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</si>
  <si>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</si>
  <si>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</si>
  <si>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</si>
  <si>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</si>
  <si>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</si>
  <si>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</si>
  <si>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</si>
  <si>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</si>
  <si>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</si>
  <si>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</si>
  <si>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</si>
  <si>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</si>
  <si>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</si>
  <si>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</si>
  <si>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</si>
  <si>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</si>
  <si>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</si>
  <si>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</si>
  <si>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</si>
  <si>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</si>
  <si>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</si>
  <si>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</si>
  <si>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</si>
  <si>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</si>
  <si>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</si>
  <si>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</si>
  <si>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</si>
  <si>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</si>
  <si>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</si>
  <si>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</si>
  <si>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</si>
  <si>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</si>
  <si>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</si>
  <si>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</si>
  <si>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</si>
  <si>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</si>
  <si>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</si>
  <si>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</si>
  <si>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</si>
  <si>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</si>
  <si>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</si>
  <si>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</si>
  <si>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</si>
  <si>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</si>
  <si>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</si>
  <si>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</si>
  <si>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</si>
  <si>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</si>
  <si>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</si>
  <si>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</si>
  <si>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</si>
  <si>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</si>
  <si>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</si>
  <si>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</si>
  <si>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</si>
  <si>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</si>
  <si>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</si>
  <si>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</si>
  <si>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</si>
  <si>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</si>
  <si>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</si>
  <si>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</si>
  <si>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</si>
  <si>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</si>
  <si>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</si>
  <si>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</si>
  <si>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</si>
  <si>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</si>
  <si>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</si>
  <si>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</si>
  <si>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</si>
  <si>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</si>
  <si>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</si>
  <si>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</si>
  <si>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</si>
  <si>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</si>
  <si>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</si>
  <si>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</si>
  <si>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</si>
  <si>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</si>
  <si>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</si>
  <si>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</si>
  <si>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</si>
  <si>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</si>
  <si>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</si>
  <si>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</si>
  <si>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</si>
  <si>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</si>
  <si>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</si>
  <si>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</si>
  <si>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</si>
  <si>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</si>
  <si>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</si>
  <si>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</si>
  <si>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</si>
  <si>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</si>
  <si>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</si>
  <si>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</si>
  <si>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</si>
  <si>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</si>
  <si>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</si>
  <si>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</si>
  <si>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</si>
  <si>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</si>
  <si>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</si>
  <si>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</si>
  <si>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</si>
  <si>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</si>
  <si>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</si>
  <si>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</si>
  <si>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</si>
  <si>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</si>
  <si>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</si>
  <si>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</si>
  <si>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</si>
  <si>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</si>
  <si>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</si>
  <si>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</si>
  <si>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</si>
  <si>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</si>
  <si>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</si>
  <si>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</si>
  <si>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</si>
  <si>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</si>
  <si>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</si>
  <si>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</si>
  <si>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</si>
  <si>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</si>
  <si>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</si>
  <si>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</si>
  <si>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</si>
  <si>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</si>
  <si>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</si>
  <si>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</si>
  <si>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</si>
  <si>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</si>
  <si>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</si>
  <si>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</si>
  <si>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</si>
  <si>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DOPI-MUN-RM-IE-LP-122-2023</t>
  </si>
  <si>
    <t>RAZÓN SOCIAL DEL LICITANTE</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</si>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</sst>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2">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8"/>
      <name val="Calibri"/>
      <family val="2"/>
      <scheme val="minor"/>
    </font>
    <font>
      <sz val="10"/>
      <color theme="8" tint="-0.249977111117893"/>
      <name val="Isidora Bold"/>
    </font>
    <font>
      <b/>
      <sz val="10"/>
      <color indexed="64"/>
      <name val="Isidora Bold"/>
    </font>
    <font>
      <b/>
      <sz val="10"/>
      <name val="Isidora Bold"/>
    </font>
    <font>
      <sz val="10"/>
      <color indexed="64"/>
      <name val="Isidora Bold"/>
    </font>
    <font>
      <sz val="8"/>
      <name val="Isidora Bold"/>
    </font>
    <font>
      <sz val="8"/>
      <color rgb="FF000000"/>
      <name val="Isidora Bold"/>
    </font>
    <font>
      <sz val="8"/>
      <color indexed="64"/>
      <name val="Isidora Bold"/>
    </font>
    <font>
      <b/>
      <sz val="10"/>
      <color rgb="FF0070C0"/>
      <name val="Isidora Bold"/>
    </font>
    <font>
      <sz val="8"/>
      <color theme="1"/>
      <name val="Isidora Bold"/>
    </font>
    <font>
      <sz val="11"/>
      <name val="Isidora Bold"/>
    </font>
    <font>
      <b/>
      <sz val="10"/>
      <color theme="0"/>
      <name val="Isidora Bold"/>
    </font>
    <font>
      <sz val="9"/>
      <name val="Isidora Bold"/>
    </font>
    <font>
      <b/>
      <sz val="9"/>
      <name val="Isidora Bold"/>
    </font>
    <font>
      <sz val="6"/>
      <name val="Isidora Bold"/>
    </font>
    <font>
      <sz val="20"/>
      <name val="Isidora Bold"/>
    </font>
    <font>
      <sz val="12"/>
      <name val="Isidora Bold"/>
    </font>
    <font>
      <b/>
      <sz val="8"/>
      <color indexed="64"/>
      <name val="Isidora Bold"/>
    </font>
    <font>
      <b/>
      <sz val="11"/>
      <name val="Isidora Bold"/>
    </font>
    <font>
      <b/>
      <sz val="12"/>
      <name val="Isidora Bold"/>
    </font>
    <font>
      <sz val="8"/>
      <color indexed="8"/>
      <name val="Isidora Bold"/>
    </font>
    <font>
      <sz val="10"/>
      <color theme="8" tint="-0.249977111117893"/>
      <name val="Arial"/>
      <family val="2"/>
    </font>
    <font>
      <b/>
      <sz val="8"/>
      <name val="Isidora Bold"/>
    </font>
    <font>
      <sz val="10"/>
      <name val="Isidora Bold"/>
    </font>
    <font>
      <b/>
      <sz val="18"/>
      <name val="Isidora Bold"/>
    </font>
    <font>
      <b/>
      <sz val="22"/>
      <name val="Isidora Bold"/>
    </font>
    <font>
      <b/>
      <sz val="9"/>
      <color rgb="FF0070C0"/>
      <name val="Isidora Bold"/>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cellStyleXfs>
  <cellXfs count="126">
    <xf numFmtId="0" fontId="0" fillId="0" borderId="0" xfId="0"/>
    <xf numFmtId="0" fontId="6" fillId="0" borderId="0" xfId="3" applyFont="1" applyAlignment="1">
      <alignment wrapText="1"/>
    </xf>
    <xf numFmtId="49" fontId="7" fillId="3" borderId="0" xfId="3" applyNumberFormat="1" applyFont="1" applyFill="1" applyAlignment="1">
      <alignment horizontal="center" vertical="center" wrapText="1"/>
    </xf>
    <xf numFmtId="0" fontId="7" fillId="3" borderId="0" xfId="3" applyFont="1" applyFill="1" applyAlignment="1">
      <alignment vertical="top" wrapText="1"/>
    </xf>
    <xf numFmtId="164" fontId="7" fillId="3" borderId="0" xfId="3" applyNumberFormat="1" applyFont="1" applyFill="1" applyAlignment="1">
      <alignment horizontal="right" vertical="top" wrapText="1"/>
    </xf>
    <xf numFmtId="44" fontId="8" fillId="3" borderId="0" xfId="1" applyFont="1" applyFill="1" applyBorder="1" applyAlignment="1">
      <alignment horizontal="center" vertical="top" wrapText="1"/>
    </xf>
    <xf numFmtId="0" fontId="9" fillId="0" borderId="0" xfId="3" applyFont="1"/>
    <xf numFmtId="49" fontId="10" fillId="0" borderId="0" xfId="0" applyNumberFormat="1" applyFont="1" applyAlignment="1">
      <alignment horizontal="center" vertical="top"/>
    </xf>
    <xf numFmtId="164" fontId="10" fillId="0" borderId="0" xfId="0" applyNumberFormat="1" applyFont="1" applyAlignment="1">
      <alignment horizontal="right" vertical="justify"/>
    </xf>
    <xf numFmtId="44" fontId="12" fillId="0" borderId="0" xfId="1" applyFont="1" applyFill="1" applyBorder="1" applyAlignment="1">
      <alignment horizontal="center" vertical="top" wrapText="1"/>
    </xf>
    <xf numFmtId="0" fontId="11" fillId="0" borderId="0" xfId="0" applyFont="1" applyAlignment="1">
      <alignment horizontal="center" vertical="top" wrapText="1"/>
    </xf>
    <xf numFmtId="2" fontId="7" fillId="3" borderId="0" xfId="3" applyNumberFormat="1" applyFont="1" applyFill="1" applyAlignment="1">
      <alignment horizontal="justify" vertical="top"/>
    </xf>
    <xf numFmtId="0" fontId="13" fillId="2" borderId="0" xfId="3" applyFont="1" applyFill="1" applyAlignment="1">
      <alignment horizontal="center" vertical="center" wrapText="1"/>
    </xf>
    <xf numFmtId="0" fontId="13" fillId="2" borderId="0" xfId="3" applyFont="1" applyFill="1" applyAlignment="1">
      <alignment horizontal="justify" vertical="top"/>
    </xf>
    <xf numFmtId="0" fontId="13" fillId="2" borderId="0" xfId="3" applyFont="1" applyFill="1" applyAlignment="1">
      <alignment horizontal="center" vertical="top" wrapText="1"/>
    </xf>
    <xf numFmtId="164" fontId="13" fillId="2" borderId="0" xfId="3" applyNumberFormat="1" applyFont="1" applyFill="1" applyAlignment="1">
      <alignment horizontal="right" vertical="top" wrapText="1"/>
    </xf>
    <xf numFmtId="44" fontId="13" fillId="2" borderId="0" xfId="1" applyFont="1" applyFill="1" applyBorder="1" applyAlignment="1">
      <alignment horizontal="center" vertical="top" wrapText="1"/>
    </xf>
    <xf numFmtId="164" fontId="13" fillId="2" borderId="0" xfId="3" applyNumberFormat="1" applyFont="1" applyFill="1" applyAlignment="1">
      <alignment horizontal="left" vertical="top" wrapText="1"/>
    </xf>
    <xf numFmtId="44" fontId="13" fillId="2" borderId="0" xfId="1" applyFont="1" applyFill="1" applyAlignment="1">
      <alignment horizontal="center" vertical="top" wrapText="1"/>
    </xf>
    <xf numFmtId="44" fontId="12" fillId="0" borderId="0" xfId="1" applyFont="1" applyAlignment="1">
      <alignment horizontal="center" vertical="top" wrapText="1"/>
    </xf>
    <xf numFmtId="2" fontId="11" fillId="0" borderId="0" xfId="0" applyNumberFormat="1" applyFont="1" applyAlignment="1">
      <alignment horizontal="center" vertical="top" wrapText="1"/>
    </xf>
    <xf numFmtId="4" fontId="11" fillId="0" borderId="0" xfId="0" applyNumberFormat="1" applyFont="1" applyAlignment="1">
      <alignment horizontal="center" vertical="top" wrapText="1"/>
    </xf>
    <xf numFmtId="2" fontId="7" fillId="3" borderId="0" xfId="3" applyNumberFormat="1" applyFont="1" applyFill="1" applyAlignment="1">
      <alignment vertical="top"/>
    </xf>
    <xf numFmtId="0" fontId="9" fillId="0" borderId="0" xfId="3" applyFont="1" applyAlignment="1">
      <alignment wrapText="1"/>
    </xf>
    <xf numFmtId="49" fontId="7" fillId="0" borderId="0" xfId="3" applyNumberFormat="1" applyFont="1" applyAlignment="1">
      <alignment horizontal="center" vertical="center" wrapText="1"/>
    </xf>
    <xf numFmtId="164" fontId="7" fillId="0" borderId="0" xfId="3" applyNumberFormat="1" applyFont="1" applyAlignment="1">
      <alignment horizontal="right" vertical="top" wrapText="1"/>
    </xf>
    <xf numFmtId="0" fontId="13" fillId="0" borderId="0" xfId="3" applyFont="1" applyAlignment="1">
      <alignment horizontal="center" vertical="center" wrapText="1"/>
    </xf>
    <xf numFmtId="0" fontId="13" fillId="0" borderId="0" xfId="3" applyFont="1" applyAlignment="1">
      <alignment horizontal="justify" vertical="top"/>
    </xf>
    <xf numFmtId="0" fontId="7" fillId="0" borderId="0" xfId="3" applyFont="1" applyAlignment="1">
      <alignment vertical="top" wrapText="1"/>
    </xf>
    <xf numFmtId="4" fontId="16" fillId="0" borderId="0" xfId="3" applyNumberFormat="1" applyFont="1" applyAlignment="1">
      <alignment horizontal="right" vertical="top" wrapText="1"/>
    </xf>
    <xf numFmtId="49" fontId="13" fillId="0" borderId="0" xfId="3" applyNumberFormat="1" applyFont="1" applyAlignment="1">
      <alignment horizontal="center" vertical="center" wrapText="1"/>
    </xf>
    <xf numFmtId="0" fontId="17" fillId="0" borderId="1" xfId="2" applyFont="1" applyBorder="1" applyAlignment="1">
      <alignment vertical="top" wrapText="1"/>
    </xf>
    <xf numFmtId="0" fontId="18" fillId="0" borderId="2" xfId="2" applyFont="1" applyBorder="1" applyAlignment="1">
      <alignment horizontal="justify" vertical="top" wrapText="1"/>
    </xf>
    <xf numFmtId="0" fontId="17" fillId="0" borderId="2" xfId="2" applyFont="1" applyBorder="1" applyAlignment="1">
      <alignment vertical="top" wrapText="1"/>
    </xf>
    <xf numFmtId="0" fontId="17" fillId="0" borderId="5" xfId="2" applyFont="1" applyBorder="1" applyAlignment="1">
      <alignment vertical="top" wrapText="1"/>
    </xf>
    <xf numFmtId="0" fontId="18" fillId="0" borderId="6" xfId="2" applyFont="1" applyBorder="1" applyAlignment="1">
      <alignment horizontal="justify" vertical="top" wrapText="1"/>
    </xf>
    <xf numFmtId="0" fontId="17" fillId="0" borderId="6" xfId="2" applyFont="1" applyBorder="1" applyAlignment="1">
      <alignment vertical="top" wrapText="1"/>
    </xf>
    <xf numFmtId="165" fontId="19" fillId="0" borderId="6" xfId="2" applyNumberFormat="1" applyFont="1" applyBorder="1" applyAlignment="1">
      <alignment vertical="top"/>
    </xf>
    <xf numFmtId="0" fontId="18" fillId="0" borderId="6" xfId="2" applyFont="1" applyBorder="1" applyAlignment="1">
      <alignment horizontal="center" vertical="top" wrapText="1"/>
    </xf>
    <xf numFmtId="0" fontId="20" fillId="0" borderId="6" xfId="2" applyFont="1" applyBorder="1" applyAlignment="1">
      <alignment horizontal="left"/>
    </xf>
    <xf numFmtId="0" fontId="17" fillId="0" borderId="9" xfId="2" applyFont="1" applyBorder="1" applyAlignment="1">
      <alignment horizontal="center" vertical="top"/>
    </xf>
    <xf numFmtId="2" fontId="17" fillId="0" borderId="9" xfId="2" applyNumberFormat="1" applyFont="1" applyBorder="1" applyAlignment="1">
      <alignment horizontal="right" vertical="top"/>
    </xf>
    <xf numFmtId="164" fontId="18" fillId="0" borderId="9" xfId="2" applyNumberFormat="1" applyFont="1" applyBorder="1" applyAlignment="1">
      <alignment horizontal="right" vertical="top"/>
    </xf>
    <xf numFmtId="14" fontId="17" fillId="0" borderId="9" xfId="2" applyNumberFormat="1" applyFont="1" applyBorder="1" applyAlignment="1">
      <alignment horizontal="justify" vertical="top" wrapText="1"/>
    </xf>
    <xf numFmtId="0" fontId="17" fillId="0" borderId="6" xfId="2" applyFont="1" applyBorder="1" applyAlignment="1">
      <alignment vertical="top"/>
    </xf>
    <xf numFmtId="0" fontId="18" fillId="0" borderId="2" xfId="5" applyFont="1" applyBorder="1" applyAlignment="1">
      <alignment horizontal="center" vertical="top" wrapText="1"/>
    </xf>
    <xf numFmtId="0" fontId="17" fillId="0" borderId="8" xfId="2" applyFont="1" applyBorder="1" applyAlignment="1">
      <alignment vertical="top" wrapText="1"/>
    </xf>
    <xf numFmtId="0" fontId="21" fillId="0" borderId="0" xfId="2" applyFont="1" applyAlignment="1">
      <alignment horizontal="center"/>
    </xf>
    <xf numFmtId="0" fontId="21" fillId="0" borderId="0" xfId="2" applyFont="1" applyAlignment="1">
      <alignment horizontal="justify" wrapText="1"/>
    </xf>
    <xf numFmtId="0" fontId="21" fillId="0" borderId="0" xfId="2" applyFont="1" applyAlignment="1">
      <alignment horizontal="centerContinuous"/>
    </xf>
    <xf numFmtId="4" fontId="21" fillId="0" borderId="0" xfId="2" applyNumberFormat="1" applyFont="1" applyAlignment="1">
      <alignment horizontal="center"/>
    </xf>
    <xf numFmtId="0" fontId="22" fillId="0" borderId="0" xfId="3" applyFont="1" applyAlignment="1">
      <alignment horizontal="right" vertical="top"/>
    </xf>
    <xf numFmtId="0" fontId="12" fillId="0" borderId="0" xfId="3" applyFont="1" applyAlignment="1">
      <alignment vertical="top" wrapText="1"/>
    </xf>
    <xf numFmtId="4" fontId="9" fillId="0" borderId="0" xfId="3" applyNumberFormat="1" applyFont="1"/>
    <xf numFmtId="49" fontId="18" fillId="2" borderId="0" xfId="2" applyNumberFormat="1" applyFont="1" applyFill="1" applyAlignment="1">
      <alignment horizontal="center" vertical="center" wrapText="1"/>
    </xf>
    <xf numFmtId="2" fontId="13" fillId="0" borderId="0" xfId="3" applyNumberFormat="1" applyFont="1" applyAlignment="1">
      <alignment horizontal="justify" vertical="top"/>
    </xf>
    <xf numFmtId="164" fontId="13" fillId="0" borderId="0" xfId="1" applyNumberFormat="1" applyFont="1" applyFill="1" applyBorder="1" applyAlignment="1">
      <alignment horizontal="justify" vertical="top"/>
    </xf>
    <xf numFmtId="2" fontId="7" fillId="0" borderId="0" xfId="3" applyNumberFormat="1" applyFont="1" applyAlignment="1">
      <alignment horizontal="justify" vertical="top"/>
    </xf>
    <xf numFmtId="0" fontId="12" fillId="0" borderId="0" xfId="3" applyFont="1"/>
    <xf numFmtId="2" fontId="25" fillId="0" borderId="0" xfId="0" applyNumberFormat="1" applyFont="1" applyAlignment="1">
      <alignment horizontal="center" vertical="top" wrapText="1"/>
    </xf>
    <xf numFmtId="0" fontId="3" fillId="0" borderId="0" xfId="3"/>
    <xf numFmtId="0" fontId="26" fillId="0" borderId="0" xfId="3" applyFont="1" applyAlignment="1">
      <alignment wrapText="1"/>
    </xf>
    <xf numFmtId="49" fontId="7" fillId="3" borderId="0" xfId="3" applyNumberFormat="1" applyFont="1" applyFill="1" applyAlignment="1">
      <alignment horizontal="left" vertical="center" wrapText="1"/>
    </xf>
    <xf numFmtId="44" fontId="8" fillId="3" borderId="0" xfId="1" applyFont="1" applyFill="1" applyAlignment="1">
      <alignment horizontal="center" vertical="top" wrapText="1"/>
    </xf>
    <xf numFmtId="0" fontId="10" fillId="0" borderId="0" xfId="0" applyFont="1" applyFill="1" applyAlignment="1">
      <alignment horizontal="justify" vertical="top" wrapText="1"/>
    </xf>
    <xf numFmtId="0" fontId="6" fillId="0" borderId="0" xfId="3" applyFont="1" applyFill="1" applyAlignment="1">
      <alignment wrapText="1"/>
    </xf>
    <xf numFmtId="0" fontId="10" fillId="0" borderId="0" xfId="0" applyFont="1" applyFill="1" applyAlignment="1">
      <alignment horizontal="center" vertical="top"/>
    </xf>
    <xf numFmtId="4" fontId="10" fillId="0" borderId="0" xfId="0" applyNumberFormat="1" applyFont="1" applyFill="1" applyAlignment="1">
      <alignment horizontal="right" vertical="top"/>
    </xf>
    <xf numFmtId="164" fontId="10" fillId="0" borderId="0" xfId="0" applyNumberFormat="1" applyFont="1" applyFill="1" applyAlignment="1">
      <alignment horizontal="right" vertical="justify"/>
    </xf>
    <xf numFmtId="0" fontId="11" fillId="0" borderId="0" xfId="0" applyNumberFormat="1" applyFont="1" applyFill="1" applyBorder="1" applyAlignment="1">
      <alignment horizontal="center" vertical="top" wrapText="1"/>
    </xf>
    <xf numFmtId="0" fontId="18" fillId="2" borderId="12" xfId="2" applyFont="1" applyFill="1" applyBorder="1" applyAlignment="1">
      <alignment horizontal="center" vertical="center"/>
    </xf>
    <xf numFmtId="0" fontId="18" fillId="2" borderId="13" xfId="2" applyFont="1" applyFill="1" applyBorder="1" applyAlignment="1">
      <alignment horizontal="center" vertical="center"/>
    </xf>
    <xf numFmtId="0" fontId="18" fillId="2" borderId="14" xfId="2" applyFont="1" applyFill="1" applyBorder="1" applyAlignment="1">
      <alignment horizontal="center" vertical="center"/>
    </xf>
    <xf numFmtId="0" fontId="24" fillId="2" borderId="0" xfId="5" applyFont="1" applyFill="1" applyAlignment="1">
      <alignment horizontal="center" vertical="center" wrapText="1"/>
    </xf>
    <xf numFmtId="0" fontId="8" fillId="0" borderId="1" xfId="2" applyFont="1" applyBorder="1" applyAlignment="1">
      <alignment horizontal="center" vertical="top" wrapText="1"/>
    </xf>
    <xf numFmtId="0" fontId="8" fillId="0" borderId="3" xfId="2" applyFont="1" applyBorder="1" applyAlignment="1">
      <alignment horizontal="center" vertical="top" wrapText="1"/>
    </xf>
    <xf numFmtId="0" fontId="8" fillId="0" borderId="4" xfId="2" applyFont="1" applyBorder="1" applyAlignment="1">
      <alignment horizontal="center" vertical="top" wrapText="1"/>
    </xf>
    <xf numFmtId="2" fontId="15" fillId="0" borderId="6" xfId="4" applyNumberFormat="1" applyFont="1" applyBorder="1" applyAlignment="1">
      <alignment horizontal="justify" vertical="top" wrapText="1"/>
    </xf>
    <xf numFmtId="2" fontId="15" fillId="0" borderId="11" xfId="4" applyNumberFormat="1" applyFont="1" applyBorder="1" applyAlignment="1">
      <alignment horizontal="justify" vertical="top" wrapText="1"/>
    </xf>
    <xf numFmtId="0" fontId="18" fillId="0" borderId="1" xfId="2" applyFont="1" applyBorder="1" applyAlignment="1">
      <alignment horizontal="center" vertical="top" wrapText="1"/>
    </xf>
    <xf numFmtId="0" fontId="18" fillId="0" borderId="3" xfId="2" applyFont="1" applyBorder="1" applyAlignment="1">
      <alignment horizontal="center" vertical="top" wrapText="1"/>
    </xf>
    <xf numFmtId="0" fontId="18" fillId="0" borderId="4" xfId="2" applyFont="1" applyBorder="1" applyAlignment="1">
      <alignment horizontal="center" vertical="top" wrapText="1"/>
    </xf>
    <xf numFmtId="0" fontId="17" fillId="0" borderId="6" xfId="2" applyFont="1" applyBorder="1" applyAlignment="1">
      <alignment horizontal="justify" vertical="top" wrapText="1"/>
    </xf>
    <xf numFmtId="0" fontId="17" fillId="0" borderId="11" xfId="2" applyFont="1" applyBorder="1" applyAlignment="1">
      <alignment horizontal="justify" vertical="top" wrapText="1"/>
    </xf>
    <xf numFmtId="0" fontId="17" fillId="0" borderId="5" xfId="2" applyFont="1" applyBorder="1" applyAlignment="1">
      <alignment horizontal="center" vertical="top" wrapText="1"/>
    </xf>
    <xf numFmtId="0" fontId="17" fillId="0" borderId="7" xfId="2" applyFont="1" applyBorder="1" applyAlignment="1">
      <alignment horizontal="center" vertical="top" wrapText="1"/>
    </xf>
    <xf numFmtId="0" fontId="17" fillId="0" borderId="8" xfId="2" applyFont="1" applyBorder="1" applyAlignment="1">
      <alignment horizontal="center" vertical="top" wrapText="1"/>
    </xf>
    <xf numFmtId="0" fontId="17" fillId="0" borderId="9" xfId="2" applyFont="1" applyBorder="1" applyAlignment="1">
      <alignment horizontal="center" vertical="top" wrapText="1"/>
    </xf>
    <xf numFmtId="0" fontId="17" fillId="0" borderId="10" xfId="2" applyFont="1" applyBorder="1" applyAlignment="1">
      <alignment horizontal="center" vertical="top" wrapText="1"/>
    </xf>
    <xf numFmtId="0" fontId="9" fillId="0" borderId="0" xfId="3" applyFont="1" applyAlignment="1">
      <alignment horizontal="center"/>
    </xf>
    <xf numFmtId="0" fontId="8" fillId="2" borderId="0" xfId="5" applyFont="1" applyFill="1" applyAlignment="1">
      <alignment horizontal="center" vertical="center" wrapText="1"/>
    </xf>
    <xf numFmtId="0" fontId="18" fillId="0" borderId="2" xfId="2" applyFont="1" applyBorder="1" applyAlignment="1">
      <alignment horizontal="justify" vertical="center" wrapText="1"/>
    </xf>
    <xf numFmtId="0" fontId="17" fillId="0" borderId="3" xfId="2" applyFont="1" applyFill="1" applyBorder="1" applyAlignment="1">
      <alignment horizontal="center" vertical="top"/>
    </xf>
    <xf numFmtId="2" fontId="17" fillId="0" borderId="3" xfId="2" applyNumberFormat="1" applyFont="1" applyFill="1" applyBorder="1" applyAlignment="1">
      <alignment horizontal="right" vertical="top"/>
    </xf>
    <xf numFmtId="164" fontId="18" fillId="0" borderId="3" xfId="2" applyNumberFormat="1" applyFont="1" applyFill="1" applyBorder="1" applyAlignment="1">
      <alignment horizontal="right" vertical="top"/>
    </xf>
    <xf numFmtId="14" fontId="17" fillId="0" borderId="3" xfId="2" applyNumberFormat="1" applyFont="1" applyFill="1" applyBorder="1" applyAlignment="1">
      <alignment horizontal="justify" vertical="top" wrapText="1"/>
    </xf>
    <xf numFmtId="0" fontId="17" fillId="0" borderId="0" xfId="2" applyFont="1" applyFill="1" applyAlignment="1">
      <alignment horizontal="center" vertical="top"/>
    </xf>
    <xf numFmtId="2" fontId="17" fillId="0" borderId="0" xfId="2" applyNumberFormat="1" applyFont="1" applyFill="1" applyAlignment="1">
      <alignment horizontal="right" vertical="top"/>
    </xf>
    <xf numFmtId="164" fontId="18" fillId="0" borderId="0" xfId="2" applyNumberFormat="1" applyFont="1" applyFill="1" applyAlignment="1">
      <alignment horizontal="right" vertical="top"/>
    </xf>
    <xf numFmtId="14" fontId="17" fillId="0" borderId="0" xfId="2" applyNumberFormat="1" applyFont="1" applyFill="1" applyAlignment="1">
      <alignment horizontal="justify" vertical="top" wrapText="1"/>
    </xf>
    <xf numFmtId="49" fontId="18" fillId="2" borderId="0" xfId="2" applyNumberFormat="1" applyFont="1" applyFill="1" applyAlignment="1">
      <alignment horizontal="center" vertical="center"/>
    </xf>
    <xf numFmtId="0" fontId="9" fillId="0" borderId="0" xfId="3" applyFont="1" applyAlignment="1">
      <alignment horizontal="center" vertical="center"/>
    </xf>
    <xf numFmtId="164" fontId="7" fillId="0" borderId="0" xfId="3" applyNumberFormat="1" applyFont="1" applyFill="1" applyAlignment="1">
      <alignment horizontal="right" vertical="top" wrapText="1"/>
    </xf>
    <xf numFmtId="4" fontId="16" fillId="0" borderId="0" xfId="3" applyNumberFormat="1" applyFont="1" applyFill="1" applyAlignment="1">
      <alignment horizontal="right" vertical="top" wrapText="1"/>
    </xf>
    <xf numFmtId="0" fontId="28" fillId="0" borderId="0" xfId="3" applyFont="1" applyAlignment="1">
      <alignment wrapText="1"/>
    </xf>
    <xf numFmtId="49" fontId="8" fillId="4" borderId="0" xfId="3" applyNumberFormat="1" applyFont="1" applyFill="1" applyAlignment="1">
      <alignment horizontal="center" vertical="center" wrapText="1"/>
    </xf>
    <xf numFmtId="2" fontId="8" fillId="4" borderId="0" xfId="3" applyNumberFormat="1" applyFont="1" applyFill="1" applyAlignment="1">
      <alignment horizontal="justify" vertical="top"/>
    </xf>
    <xf numFmtId="0" fontId="8" fillId="4" borderId="0" xfId="3" applyFont="1" applyFill="1" applyAlignment="1">
      <alignment vertical="top" wrapText="1"/>
    </xf>
    <xf numFmtId="164" fontId="8" fillId="4" borderId="0" xfId="3" applyNumberFormat="1" applyFont="1" applyFill="1" applyAlignment="1">
      <alignment horizontal="right" vertical="top" wrapText="1"/>
    </xf>
    <xf numFmtId="44" fontId="8" fillId="4" borderId="0" xfId="1" applyFont="1" applyFill="1" applyBorder="1" applyAlignment="1">
      <alignment horizontal="center" vertical="top" wrapText="1"/>
    </xf>
    <xf numFmtId="0" fontId="29" fillId="0" borderId="5" xfId="2" applyFont="1" applyFill="1" applyBorder="1" applyAlignment="1">
      <alignment horizontal="center" vertical="center" wrapText="1"/>
    </xf>
    <xf numFmtId="0" fontId="29" fillId="0" borderId="0" xfId="2" applyFont="1" applyFill="1" applyAlignment="1">
      <alignment horizontal="center" vertical="center" wrapText="1"/>
    </xf>
    <xf numFmtId="0" fontId="29" fillId="0" borderId="7" xfId="2" applyFont="1" applyFill="1" applyBorder="1" applyAlignment="1">
      <alignment horizontal="center" vertical="center" wrapText="1"/>
    </xf>
    <xf numFmtId="0" fontId="30" fillId="0" borderId="6" xfId="5" applyFont="1" applyBorder="1" applyAlignment="1">
      <alignment horizontal="center" vertical="center" wrapText="1"/>
    </xf>
    <xf numFmtId="0" fontId="30" fillId="0" borderId="11" xfId="5" applyFont="1" applyBorder="1" applyAlignment="1">
      <alignment horizontal="center" vertical="center" wrapText="1"/>
    </xf>
    <xf numFmtId="0" fontId="17" fillId="0" borderId="0" xfId="2" applyFont="1" applyBorder="1" applyAlignment="1">
      <alignment horizontal="center" vertical="top" wrapText="1"/>
    </xf>
    <xf numFmtId="2" fontId="8" fillId="4" borderId="0" xfId="3" applyNumberFormat="1" applyFont="1" applyFill="1" applyAlignment="1">
      <alignment horizontal="left" vertical="center" wrapText="1"/>
    </xf>
    <xf numFmtId="4" fontId="8" fillId="4" borderId="0" xfId="3" applyNumberFormat="1" applyFont="1" applyFill="1" applyAlignment="1">
      <alignment horizontal="right" vertical="top" wrapText="1"/>
    </xf>
    <xf numFmtId="2" fontId="31" fillId="0" borderId="0" xfId="3" applyNumberFormat="1" applyFont="1" applyAlignment="1">
      <alignment horizontal="justify" vertical="top"/>
    </xf>
    <xf numFmtId="0" fontId="8" fillId="2" borderId="0" xfId="5" applyFont="1" applyFill="1" applyAlignment="1">
      <alignment horizontal="right" vertical="top" wrapText="1"/>
    </xf>
    <xf numFmtId="44" fontId="8" fillId="4" borderId="0" xfId="1" applyFont="1" applyFill="1" applyBorder="1" applyAlignment="1">
      <alignment horizontal="right" vertical="top"/>
    </xf>
    <xf numFmtId="44" fontId="8" fillId="0" borderId="0" xfId="1" applyFont="1" applyFill="1" applyBorder="1" applyAlignment="1">
      <alignment horizontal="right" vertical="top"/>
    </xf>
    <xf numFmtId="44" fontId="13" fillId="0" borderId="0" xfId="1" applyFont="1" applyFill="1" applyBorder="1" applyAlignment="1">
      <alignment horizontal="right" vertical="top"/>
    </xf>
    <xf numFmtId="44" fontId="23" fillId="2" borderId="0" xfId="1" applyFont="1" applyFill="1" applyBorder="1" applyAlignment="1">
      <alignment horizontal="right" vertical="top" wrapText="1"/>
    </xf>
    <xf numFmtId="44" fontId="23" fillId="2" borderId="0" xfId="1" applyFont="1" applyFill="1" applyAlignment="1">
      <alignment horizontal="right" vertical="top" wrapText="1"/>
    </xf>
    <xf numFmtId="44" fontId="24" fillId="2" borderId="0" xfId="1" applyFont="1" applyFill="1" applyAlignment="1">
      <alignment horizontal="right" vertical="top" wrapText="1"/>
    </xf>
  </cellXfs>
  <cellStyles count="9">
    <cellStyle name="Millares 2" xfId="7" xr:uid="{00000000-0005-0000-0000-000000000000}"/>
    <cellStyle name="Moneda" xfId="1" builtinId="4"/>
    <cellStyle name="Normal" xfId="0" builtinId="0"/>
    <cellStyle name="Normal 2" xfId="4" xr:uid="{00000000-0005-0000-0000-000003000000}"/>
    <cellStyle name="Normal 2 2" xfId="5" xr:uid="{00000000-0005-0000-0000-000004000000}"/>
    <cellStyle name="Normal 3" xfId="3" xr:uid="{00000000-0005-0000-0000-000005000000}"/>
    <cellStyle name="Normal 3 2" xfId="2" xr:uid="{00000000-0005-0000-0000-000006000000}"/>
    <cellStyle name="Normal 4" xfId="6" xr:uid="{00000000-0005-0000-0000-000007000000}"/>
    <cellStyle name="Normal 4 2" xfId="8" xr:uid="{00000000-0005-0000-0000-000008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1270064</xdr:colOff>
      <xdr:row>3</xdr:row>
      <xdr:rowOff>213288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1026511</xdr:colOff>
      <xdr:row>4</xdr:row>
      <xdr:rowOff>152679</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theme="5" tint="0.39997558519241921"/>
  </sheetPr>
  <dimension ref="A1:G443"/>
  <sheetViews>
    <sheetView showGridLines="0" tabSelected="1" view="pageBreakPreview" zoomScaleNormal="70" zoomScaleSheetLayoutView="100" workbookViewId="0">
      <selection activeCell="F16" sqref="F16"/>
    </sheetView>
  </sheetViews>
  <sheetFormatPr baseColWidth="10" defaultColWidth="9.140625" defaultRowHeight="12.75" customHeight="1"/>
  <cols>
    <col min="1" max="1" width="15.5703125" style="58" customWidth="1"/>
    <col min="2" max="2" width="75.42578125" style="6" customWidth="1"/>
    <col min="3" max="3" width="8.7109375" style="6" bestFit="1" customWidth="1"/>
    <col min="4" max="4" width="13.85546875" style="53" customWidth="1"/>
    <col min="5" max="5" width="16" style="6" customWidth="1"/>
    <col min="6" max="6" width="53.85546875" style="6" customWidth="1"/>
    <col min="7" max="7" width="19.42578125" style="6" customWidth="1"/>
    <col min="8" max="16384" width="9.140625" style="6"/>
  </cols>
  <sheetData>
    <row r="1" spans="1:7" ht="14.25" customHeight="1">
      <c r="A1" s="31"/>
      <c r="B1" s="32" t="s">
        <v>0</v>
      </c>
      <c r="C1" s="74" t="s">
        <v>81</v>
      </c>
      <c r="D1" s="75"/>
      <c r="E1" s="75"/>
      <c r="F1" s="76"/>
      <c r="G1" s="33"/>
    </row>
    <row r="2" spans="1:7" ht="14.25" customHeight="1">
      <c r="A2" s="34"/>
      <c r="B2" s="35" t="s">
        <v>1</v>
      </c>
      <c r="C2" s="110" t="s">
        <v>579</v>
      </c>
      <c r="D2" s="111"/>
      <c r="E2" s="111"/>
      <c r="F2" s="112"/>
      <c r="G2" s="36"/>
    </row>
    <row r="3" spans="1:7" ht="14.25" customHeight="1" thickBot="1">
      <c r="A3" s="34"/>
      <c r="B3" s="35" t="s">
        <v>2</v>
      </c>
      <c r="C3" s="110"/>
      <c r="D3" s="111"/>
      <c r="E3" s="111"/>
      <c r="F3" s="112"/>
      <c r="G3" s="36"/>
    </row>
    <row r="4" spans="1:7" ht="34.5" customHeight="1">
      <c r="A4" s="34"/>
      <c r="B4" s="91" t="s">
        <v>3</v>
      </c>
      <c r="C4" s="92"/>
      <c r="D4" s="93"/>
      <c r="E4" s="94" t="s">
        <v>21</v>
      </c>
      <c r="F4" s="95"/>
      <c r="G4" s="37"/>
    </row>
    <row r="5" spans="1:7" ht="34.5" customHeight="1">
      <c r="A5" s="34"/>
      <c r="B5" s="77" t="s">
        <v>299</v>
      </c>
      <c r="C5" s="96"/>
      <c r="D5" s="97"/>
      <c r="E5" s="98" t="s">
        <v>22</v>
      </c>
      <c r="F5" s="99"/>
      <c r="G5" s="38"/>
    </row>
    <row r="6" spans="1:7" ht="34.5" customHeight="1">
      <c r="A6" s="34"/>
      <c r="B6" s="77"/>
      <c r="C6" s="96"/>
      <c r="D6" s="97"/>
      <c r="E6" s="98" t="s">
        <v>4</v>
      </c>
      <c r="F6" s="99"/>
      <c r="G6" s="39"/>
    </row>
    <row r="7" spans="1:7" ht="34.5" customHeight="1" thickBot="1">
      <c r="A7" s="34"/>
      <c r="B7" s="78"/>
      <c r="C7" s="40"/>
      <c r="D7" s="41"/>
      <c r="E7" s="42" t="s">
        <v>23</v>
      </c>
      <c r="F7" s="43"/>
      <c r="G7" s="44"/>
    </row>
    <row r="8" spans="1:7">
      <c r="A8" s="34"/>
      <c r="B8" s="38" t="s">
        <v>580</v>
      </c>
      <c r="C8" s="79" t="s">
        <v>5</v>
      </c>
      <c r="D8" s="80"/>
      <c r="E8" s="80"/>
      <c r="F8" s="81"/>
      <c r="G8" s="45" t="s">
        <v>6</v>
      </c>
    </row>
    <row r="9" spans="1:7">
      <c r="A9" s="34"/>
      <c r="B9" s="82"/>
      <c r="C9" s="84"/>
      <c r="D9" s="115"/>
      <c r="E9" s="115"/>
      <c r="F9" s="85"/>
      <c r="G9" s="113" t="s">
        <v>300</v>
      </c>
    </row>
    <row r="10" spans="1:7" ht="15.75" customHeight="1" thickBot="1">
      <c r="A10" s="46"/>
      <c r="B10" s="83"/>
      <c r="C10" s="86"/>
      <c r="D10" s="87"/>
      <c r="E10" s="87"/>
      <c r="F10" s="88"/>
      <c r="G10" s="114"/>
    </row>
    <row r="11" spans="1:7" ht="3" customHeight="1" thickBot="1">
      <c r="A11" s="47"/>
      <c r="B11" s="48"/>
      <c r="C11" s="49"/>
      <c r="D11" s="50"/>
      <c r="E11" s="47"/>
      <c r="F11" s="49"/>
      <c r="G11" s="49"/>
    </row>
    <row r="12" spans="1:7" ht="15.75" customHeight="1" thickBot="1">
      <c r="A12" s="70" t="s">
        <v>46</v>
      </c>
      <c r="B12" s="71"/>
      <c r="C12" s="71"/>
      <c r="D12" s="71"/>
      <c r="E12" s="71"/>
      <c r="F12" s="71"/>
      <c r="G12" s="72"/>
    </row>
    <row r="13" spans="1:7" ht="3" customHeight="1">
      <c r="A13" s="51"/>
      <c r="B13" s="52"/>
      <c r="C13" s="52"/>
    </row>
    <row r="14" spans="1:7" s="101" customFormat="1" ht="24">
      <c r="A14" s="100" t="s">
        <v>7</v>
      </c>
      <c r="B14" s="54" t="s">
        <v>8</v>
      </c>
      <c r="C14" s="100" t="s">
        <v>9</v>
      </c>
      <c r="D14" s="100" t="s">
        <v>10</v>
      </c>
      <c r="E14" s="54" t="s">
        <v>11</v>
      </c>
      <c r="F14" s="54" t="s">
        <v>12</v>
      </c>
      <c r="G14" s="54" t="s">
        <v>13</v>
      </c>
    </row>
    <row r="15" spans="1:7" ht="6" customHeight="1">
      <c r="A15" s="89"/>
      <c r="B15" s="89"/>
      <c r="C15" s="89"/>
      <c r="D15" s="89"/>
      <c r="E15" s="89"/>
      <c r="F15" s="89"/>
      <c r="G15" s="89"/>
    </row>
    <row r="16" spans="1:7" s="104" customFormat="1">
      <c r="A16" s="105" t="s">
        <v>14</v>
      </c>
      <c r="B16" s="106" t="s">
        <v>147</v>
      </c>
      <c r="C16" s="107"/>
      <c r="D16" s="108"/>
      <c r="E16" s="108"/>
      <c r="F16" s="108"/>
      <c r="G16" s="109">
        <f>SUM(G17,G30,G72,G107,G127,G151,G153,G175,G198,G226)</f>
        <v>0</v>
      </c>
    </row>
    <row r="17" spans="1:7" ht="15.75" customHeight="1">
      <c r="A17" s="2" t="s">
        <v>51</v>
      </c>
      <c r="B17" s="11" t="s">
        <v>114</v>
      </c>
      <c r="C17" s="3"/>
      <c r="D17" s="4"/>
      <c r="E17" s="4"/>
      <c r="F17" s="4"/>
      <c r="G17" s="5">
        <f>ROUND(SUM(G18:G29),2)</f>
        <v>0</v>
      </c>
    </row>
    <row r="18" spans="1:7" s="1" customFormat="1" ht="33.75">
      <c r="A18" s="7" t="s">
        <v>301</v>
      </c>
      <c r="B18" s="64" t="s">
        <v>149</v>
      </c>
      <c r="C18" s="66" t="s">
        <v>19</v>
      </c>
      <c r="D18" s="67">
        <v>14.37</v>
      </c>
      <c r="E18" s="8"/>
      <c r="F18" s="10"/>
      <c r="G18" s="9"/>
    </row>
    <row r="19" spans="1:7" s="1" customFormat="1" ht="45">
      <c r="A19" s="7" t="s">
        <v>302</v>
      </c>
      <c r="B19" s="64" t="s">
        <v>115</v>
      </c>
      <c r="C19" s="66" t="s">
        <v>19</v>
      </c>
      <c r="D19" s="67">
        <v>320.88</v>
      </c>
      <c r="E19" s="8"/>
      <c r="F19" s="20"/>
      <c r="G19" s="9"/>
    </row>
    <row r="20" spans="1:7" s="1" customFormat="1" ht="45">
      <c r="A20" s="7" t="s">
        <v>303</v>
      </c>
      <c r="B20" s="64" t="s">
        <v>116</v>
      </c>
      <c r="C20" s="66" t="s">
        <v>19</v>
      </c>
      <c r="D20" s="67">
        <v>22.43</v>
      </c>
      <c r="E20" s="8"/>
      <c r="F20" s="20"/>
      <c r="G20" s="9"/>
    </row>
    <row r="21" spans="1:7" s="1" customFormat="1" ht="45">
      <c r="A21" s="7" t="s">
        <v>304</v>
      </c>
      <c r="B21" s="64" t="s">
        <v>117</v>
      </c>
      <c r="C21" s="66" t="s">
        <v>19</v>
      </c>
      <c r="D21" s="67">
        <v>17.010000000000002</v>
      </c>
      <c r="E21" s="8"/>
      <c r="F21" s="20"/>
      <c r="G21" s="9"/>
    </row>
    <row r="22" spans="1:7" s="1" customFormat="1" ht="33.75">
      <c r="A22" s="7" t="s">
        <v>305</v>
      </c>
      <c r="B22" s="64" t="s">
        <v>118</v>
      </c>
      <c r="C22" s="66" t="s">
        <v>19</v>
      </c>
      <c r="D22" s="67">
        <v>12.88</v>
      </c>
      <c r="E22" s="8"/>
      <c r="F22" s="20"/>
      <c r="G22" s="9"/>
    </row>
    <row r="23" spans="1:7" s="1" customFormat="1" ht="33.75">
      <c r="A23" s="7" t="s">
        <v>306</v>
      </c>
      <c r="B23" s="64" t="s">
        <v>143</v>
      </c>
      <c r="C23" s="66" t="s">
        <v>26</v>
      </c>
      <c r="D23" s="67">
        <v>23.2</v>
      </c>
      <c r="E23" s="8"/>
      <c r="F23" s="20"/>
      <c r="G23" s="9"/>
    </row>
    <row r="24" spans="1:7" s="1" customFormat="1" ht="67.5">
      <c r="A24" s="7" t="s">
        <v>307</v>
      </c>
      <c r="B24" s="64" t="s">
        <v>148</v>
      </c>
      <c r="C24" s="66" t="s">
        <v>28</v>
      </c>
      <c r="D24" s="67">
        <v>2</v>
      </c>
      <c r="E24" s="8"/>
      <c r="F24" s="59"/>
      <c r="G24" s="9"/>
    </row>
    <row r="25" spans="1:7" s="1" customFormat="1" ht="56.25">
      <c r="A25" s="7" t="s">
        <v>308</v>
      </c>
      <c r="B25" s="64" t="s">
        <v>145</v>
      </c>
      <c r="C25" s="66" t="s">
        <v>28</v>
      </c>
      <c r="D25" s="67">
        <v>10</v>
      </c>
      <c r="E25" s="8"/>
      <c r="F25" s="59"/>
      <c r="G25" s="9"/>
    </row>
    <row r="26" spans="1:7" s="1" customFormat="1" ht="45">
      <c r="A26" s="7" t="s">
        <v>309</v>
      </c>
      <c r="B26" s="64" t="s">
        <v>284</v>
      </c>
      <c r="C26" s="66" t="s">
        <v>18</v>
      </c>
      <c r="D26" s="67">
        <v>9.36</v>
      </c>
      <c r="E26" s="8"/>
      <c r="F26" s="20"/>
      <c r="G26" s="9"/>
    </row>
    <row r="27" spans="1:7" s="1" customFormat="1" ht="45">
      <c r="A27" s="7" t="s">
        <v>310</v>
      </c>
      <c r="B27" s="64" t="s">
        <v>285</v>
      </c>
      <c r="C27" s="66" t="s">
        <v>26</v>
      </c>
      <c r="D27" s="67">
        <v>5.72</v>
      </c>
      <c r="E27" s="8"/>
      <c r="F27" s="20"/>
      <c r="G27" s="9"/>
    </row>
    <row r="28" spans="1:7" s="1" customFormat="1" ht="33.75">
      <c r="A28" s="7" t="s">
        <v>311</v>
      </c>
      <c r="B28" s="64" t="s">
        <v>97</v>
      </c>
      <c r="C28" s="66" t="s">
        <v>19</v>
      </c>
      <c r="D28" s="67">
        <v>376.76</v>
      </c>
      <c r="E28" s="8"/>
      <c r="F28" s="21"/>
      <c r="G28" s="9"/>
    </row>
    <row r="29" spans="1:7" s="1" customFormat="1" ht="33.75">
      <c r="A29" s="7" t="s">
        <v>312</v>
      </c>
      <c r="B29" s="64" t="s">
        <v>98</v>
      </c>
      <c r="C29" s="66" t="s">
        <v>20</v>
      </c>
      <c r="D29" s="67">
        <v>7535.2</v>
      </c>
      <c r="E29" s="8"/>
      <c r="F29" s="10"/>
      <c r="G29" s="9"/>
    </row>
    <row r="30" spans="1:7" s="1" customFormat="1">
      <c r="A30" s="2" t="s">
        <v>52</v>
      </c>
      <c r="B30" s="11" t="s">
        <v>119</v>
      </c>
      <c r="C30" s="22"/>
      <c r="D30" s="22"/>
      <c r="E30" s="22"/>
      <c r="F30" s="22"/>
      <c r="G30" s="5">
        <f>+ROUND(SUM(G31,G39,G53,G67),2)</f>
        <v>0</v>
      </c>
    </row>
    <row r="31" spans="1:7" s="1" customFormat="1">
      <c r="A31" s="12" t="s">
        <v>61</v>
      </c>
      <c r="B31" s="13" t="s">
        <v>42</v>
      </c>
      <c r="C31" s="14"/>
      <c r="D31" s="15"/>
      <c r="E31" s="16"/>
      <c r="F31" s="17"/>
      <c r="G31" s="16">
        <f>ROUND(SUM(G32:G38),2)</f>
        <v>0</v>
      </c>
    </row>
    <row r="32" spans="1:7" s="1" customFormat="1" ht="33.75">
      <c r="A32" s="7" t="s">
        <v>313</v>
      </c>
      <c r="B32" s="64" t="s">
        <v>99</v>
      </c>
      <c r="C32" s="66" t="s">
        <v>18</v>
      </c>
      <c r="D32" s="67">
        <v>971.75</v>
      </c>
      <c r="E32" s="8"/>
      <c r="F32" s="10"/>
      <c r="G32" s="9"/>
    </row>
    <row r="33" spans="1:7" s="1" customFormat="1" ht="45">
      <c r="A33" s="7" t="s">
        <v>314</v>
      </c>
      <c r="B33" s="64" t="s">
        <v>110</v>
      </c>
      <c r="C33" s="66" t="s">
        <v>19</v>
      </c>
      <c r="D33" s="67">
        <v>43.73</v>
      </c>
      <c r="E33" s="8"/>
      <c r="F33" s="10"/>
      <c r="G33" s="9"/>
    </row>
    <row r="34" spans="1:7" s="1" customFormat="1" ht="45">
      <c r="A34" s="7" t="s">
        <v>315</v>
      </c>
      <c r="B34" s="64" t="s">
        <v>69</v>
      </c>
      <c r="C34" s="66" t="s">
        <v>18</v>
      </c>
      <c r="D34" s="67">
        <v>680.23</v>
      </c>
      <c r="E34" s="8"/>
      <c r="F34" s="10"/>
      <c r="G34" s="9"/>
    </row>
    <row r="35" spans="1:7" s="1" customFormat="1" ht="45">
      <c r="A35" s="7" t="s">
        <v>316</v>
      </c>
      <c r="B35" s="64" t="s">
        <v>120</v>
      </c>
      <c r="C35" s="66" t="s">
        <v>19</v>
      </c>
      <c r="D35" s="67">
        <v>26.24</v>
      </c>
      <c r="E35" s="8"/>
      <c r="F35" s="10"/>
      <c r="G35" s="9"/>
    </row>
    <row r="36" spans="1:7" s="1" customFormat="1" ht="56.25">
      <c r="A36" s="7" t="s">
        <v>317</v>
      </c>
      <c r="B36" s="64" t="s">
        <v>121</v>
      </c>
      <c r="C36" s="66" t="s">
        <v>19</v>
      </c>
      <c r="D36" s="67">
        <v>17.489999999999998</v>
      </c>
      <c r="E36" s="8"/>
      <c r="F36" s="10"/>
      <c r="G36" s="9"/>
    </row>
    <row r="37" spans="1:7" s="1" customFormat="1" ht="33.75">
      <c r="A37" s="7" t="s">
        <v>318</v>
      </c>
      <c r="B37" s="64" t="s">
        <v>97</v>
      </c>
      <c r="C37" s="66" t="s">
        <v>19</v>
      </c>
      <c r="D37" s="67">
        <v>17.489999999999998</v>
      </c>
      <c r="E37" s="8"/>
      <c r="F37" s="21"/>
      <c r="G37" s="9"/>
    </row>
    <row r="38" spans="1:7" s="1" customFormat="1" ht="33.75">
      <c r="A38" s="7" t="s">
        <v>319</v>
      </c>
      <c r="B38" s="64" t="s">
        <v>98</v>
      </c>
      <c r="C38" s="66" t="s">
        <v>20</v>
      </c>
      <c r="D38" s="67">
        <v>349.79999999999995</v>
      </c>
      <c r="E38" s="8"/>
      <c r="F38" s="10"/>
      <c r="G38" s="9"/>
    </row>
    <row r="39" spans="1:7" s="1" customFormat="1">
      <c r="A39" s="12" t="s">
        <v>62</v>
      </c>
      <c r="B39" s="13" t="s">
        <v>122</v>
      </c>
      <c r="C39" s="14"/>
      <c r="D39" s="15"/>
      <c r="E39" s="16"/>
      <c r="F39" s="17"/>
      <c r="G39" s="16">
        <f>ROUND(SUM(G40:G52),2)</f>
        <v>0</v>
      </c>
    </row>
    <row r="40" spans="1:7" s="1" customFormat="1" ht="33.75">
      <c r="A40" s="7" t="s">
        <v>320</v>
      </c>
      <c r="B40" s="64" t="s">
        <v>123</v>
      </c>
      <c r="C40" s="66" t="s">
        <v>26</v>
      </c>
      <c r="D40" s="67">
        <v>205.88000000000002</v>
      </c>
      <c r="E40" s="8"/>
      <c r="F40" s="10"/>
      <c r="G40" s="9"/>
    </row>
    <row r="41" spans="1:7" s="1" customFormat="1" ht="33.75">
      <c r="A41" s="7" t="s">
        <v>321</v>
      </c>
      <c r="B41" s="64" t="s">
        <v>124</v>
      </c>
      <c r="C41" s="66" t="s">
        <v>26</v>
      </c>
      <c r="D41" s="67">
        <v>12.87</v>
      </c>
      <c r="E41" s="8"/>
      <c r="F41" s="10"/>
      <c r="G41" s="9"/>
    </row>
    <row r="42" spans="1:7" s="1" customFormat="1" ht="33.75">
      <c r="A42" s="7" t="s">
        <v>322</v>
      </c>
      <c r="B42" s="64" t="s">
        <v>125</v>
      </c>
      <c r="C42" s="66" t="s">
        <v>26</v>
      </c>
      <c r="D42" s="67">
        <v>38.6</v>
      </c>
      <c r="E42" s="8"/>
      <c r="F42" s="10"/>
      <c r="G42" s="9"/>
    </row>
    <row r="43" spans="1:7" s="1" customFormat="1" ht="45">
      <c r="A43" s="7" t="s">
        <v>323</v>
      </c>
      <c r="B43" s="64" t="s">
        <v>64</v>
      </c>
      <c r="C43" s="66" t="s">
        <v>18</v>
      </c>
      <c r="D43" s="67">
        <v>128.66999999999999</v>
      </c>
      <c r="E43" s="8"/>
      <c r="F43" s="10"/>
      <c r="G43" s="9"/>
    </row>
    <row r="44" spans="1:7" s="1" customFormat="1" ht="33.75">
      <c r="A44" s="7" t="s">
        <v>324</v>
      </c>
      <c r="B44" s="64" t="s">
        <v>65</v>
      </c>
      <c r="C44" s="66" t="s">
        <v>18</v>
      </c>
      <c r="D44" s="67">
        <v>843.08</v>
      </c>
      <c r="E44" s="8"/>
      <c r="F44" s="10"/>
      <c r="G44" s="9"/>
    </row>
    <row r="45" spans="1:7" s="1" customFormat="1" ht="33.75">
      <c r="A45" s="7" t="s">
        <v>325</v>
      </c>
      <c r="B45" s="64" t="s">
        <v>126</v>
      </c>
      <c r="C45" s="66" t="s">
        <v>18</v>
      </c>
      <c r="D45" s="67">
        <v>48.59</v>
      </c>
      <c r="E45" s="8"/>
      <c r="F45" s="10"/>
      <c r="G45" s="9"/>
    </row>
    <row r="46" spans="1:7" s="1" customFormat="1" ht="22.5">
      <c r="A46" s="7" t="s">
        <v>326</v>
      </c>
      <c r="B46" s="64" t="s">
        <v>100</v>
      </c>
      <c r="C46" s="66" t="s">
        <v>26</v>
      </c>
      <c r="D46" s="67">
        <v>469.13</v>
      </c>
      <c r="E46" s="8"/>
      <c r="F46" s="10"/>
      <c r="G46" s="9"/>
    </row>
    <row r="47" spans="1:7" s="1" customFormat="1" ht="45">
      <c r="A47" s="7" t="s">
        <v>327</v>
      </c>
      <c r="B47" s="64" t="s">
        <v>127</v>
      </c>
      <c r="C47" s="66" t="s">
        <v>26</v>
      </c>
      <c r="D47" s="67">
        <v>8.4499999999999993</v>
      </c>
      <c r="E47" s="8"/>
      <c r="F47" s="10"/>
      <c r="G47" s="9"/>
    </row>
    <row r="48" spans="1:7" s="1" customFormat="1" ht="33.75">
      <c r="A48" s="7" t="s">
        <v>328</v>
      </c>
      <c r="B48" s="64" t="s">
        <v>128</v>
      </c>
      <c r="C48" s="66" t="s">
        <v>26</v>
      </c>
      <c r="D48" s="67">
        <v>8.4499999999999993</v>
      </c>
      <c r="E48" s="8"/>
      <c r="F48" s="10"/>
      <c r="G48" s="9"/>
    </row>
    <row r="49" spans="1:7" s="1" customFormat="1" ht="33.75">
      <c r="A49" s="7" t="s">
        <v>329</v>
      </c>
      <c r="B49" s="64" t="s">
        <v>129</v>
      </c>
      <c r="C49" s="66" t="s">
        <v>18</v>
      </c>
      <c r="D49" s="67">
        <v>12.54</v>
      </c>
      <c r="E49" s="8"/>
      <c r="F49" s="10"/>
      <c r="G49" s="9"/>
    </row>
    <row r="50" spans="1:7" s="1" customFormat="1" ht="45">
      <c r="A50" s="7" t="s">
        <v>330</v>
      </c>
      <c r="B50" s="64" t="s">
        <v>130</v>
      </c>
      <c r="C50" s="66" t="s">
        <v>18</v>
      </c>
      <c r="D50" s="67">
        <v>12.54</v>
      </c>
      <c r="E50" s="8"/>
      <c r="F50" s="10"/>
      <c r="G50" s="9"/>
    </row>
    <row r="51" spans="1:7" s="1" customFormat="1" ht="90">
      <c r="A51" s="7" t="s">
        <v>331</v>
      </c>
      <c r="B51" s="64" t="s">
        <v>131</v>
      </c>
      <c r="C51" s="66" t="s">
        <v>28</v>
      </c>
      <c r="D51" s="67">
        <v>15</v>
      </c>
      <c r="E51" s="8"/>
      <c r="F51" s="10"/>
      <c r="G51" s="9"/>
    </row>
    <row r="52" spans="1:7" s="1" customFormat="1" ht="90">
      <c r="A52" s="7" t="s">
        <v>332</v>
      </c>
      <c r="B52" s="64" t="s">
        <v>132</v>
      </c>
      <c r="C52" s="66" t="s">
        <v>28</v>
      </c>
      <c r="D52" s="67">
        <v>301</v>
      </c>
      <c r="E52" s="8"/>
      <c r="F52" s="10"/>
      <c r="G52" s="9"/>
    </row>
    <row r="53" spans="1:7" s="1" customFormat="1">
      <c r="A53" s="12" t="s">
        <v>133</v>
      </c>
      <c r="B53" s="13" t="s">
        <v>135</v>
      </c>
      <c r="C53" s="14"/>
      <c r="D53" s="15"/>
      <c r="E53" s="16"/>
      <c r="F53" s="17"/>
      <c r="G53" s="16">
        <f>ROUND(SUM(G54:G66),2)</f>
        <v>0</v>
      </c>
    </row>
    <row r="54" spans="1:7" s="1" customFormat="1" ht="56.25">
      <c r="A54" s="7" t="s">
        <v>333</v>
      </c>
      <c r="B54" s="64" t="s">
        <v>151</v>
      </c>
      <c r="C54" s="66" t="s">
        <v>18</v>
      </c>
      <c r="D54" s="67">
        <v>7.57</v>
      </c>
      <c r="E54" s="8"/>
      <c r="F54" s="10"/>
      <c r="G54" s="9"/>
    </row>
    <row r="55" spans="1:7" s="1" customFormat="1" ht="56.25">
      <c r="A55" s="7" t="s">
        <v>334</v>
      </c>
      <c r="B55" s="64" t="s">
        <v>152</v>
      </c>
      <c r="C55" s="66" t="s">
        <v>18</v>
      </c>
      <c r="D55" s="67">
        <v>57.4</v>
      </c>
      <c r="E55" s="8"/>
      <c r="F55" s="10"/>
      <c r="G55" s="9"/>
    </row>
    <row r="56" spans="1:7" s="1" customFormat="1" ht="56.25">
      <c r="A56" s="7" t="s">
        <v>335</v>
      </c>
      <c r="B56" s="64" t="s">
        <v>153</v>
      </c>
      <c r="C56" s="66" t="s">
        <v>26</v>
      </c>
      <c r="D56" s="67">
        <v>608.20000000000005</v>
      </c>
      <c r="E56" s="8"/>
      <c r="F56" s="10"/>
      <c r="G56" s="9"/>
    </row>
    <row r="57" spans="1:7" s="1" customFormat="1" ht="56.25">
      <c r="A57" s="7" t="s">
        <v>336</v>
      </c>
      <c r="B57" s="64" t="s">
        <v>154</v>
      </c>
      <c r="C57" s="66" t="s">
        <v>26</v>
      </c>
      <c r="D57" s="67">
        <v>67.08</v>
      </c>
      <c r="E57" s="8"/>
      <c r="F57" s="10"/>
      <c r="G57" s="9"/>
    </row>
    <row r="58" spans="1:7" s="1" customFormat="1" ht="56.25">
      <c r="A58" s="7" t="s">
        <v>337</v>
      </c>
      <c r="B58" s="64" t="s">
        <v>155</v>
      </c>
      <c r="C58" s="66" t="s">
        <v>26</v>
      </c>
      <c r="D58" s="67">
        <v>24.82</v>
      </c>
      <c r="E58" s="8"/>
      <c r="F58" s="10"/>
      <c r="G58" s="9"/>
    </row>
    <row r="59" spans="1:7" s="1" customFormat="1" ht="56.25">
      <c r="A59" s="7" t="s">
        <v>338</v>
      </c>
      <c r="B59" s="64" t="s">
        <v>156</v>
      </c>
      <c r="C59" s="66" t="s">
        <v>28</v>
      </c>
      <c r="D59" s="67">
        <v>4</v>
      </c>
      <c r="E59" s="8"/>
      <c r="F59" s="10"/>
      <c r="G59" s="9"/>
    </row>
    <row r="60" spans="1:7" s="1" customFormat="1" ht="56.25">
      <c r="A60" s="7" t="s">
        <v>339</v>
      </c>
      <c r="B60" s="64" t="s">
        <v>157</v>
      </c>
      <c r="C60" s="66" t="s">
        <v>28</v>
      </c>
      <c r="D60" s="67">
        <v>3</v>
      </c>
      <c r="E60" s="8"/>
      <c r="F60" s="10"/>
      <c r="G60" s="9"/>
    </row>
    <row r="61" spans="1:7" s="1" customFormat="1" ht="45">
      <c r="A61" s="7" t="s">
        <v>340</v>
      </c>
      <c r="B61" s="64" t="s">
        <v>158</v>
      </c>
      <c r="C61" s="66" t="s">
        <v>28</v>
      </c>
      <c r="D61" s="67">
        <v>4</v>
      </c>
      <c r="E61" s="8"/>
      <c r="F61" s="10"/>
      <c r="G61" s="9"/>
    </row>
    <row r="62" spans="1:7" s="1" customFormat="1" ht="45">
      <c r="A62" s="7" t="s">
        <v>341</v>
      </c>
      <c r="B62" s="64" t="s">
        <v>159</v>
      </c>
      <c r="C62" s="66" t="s">
        <v>28</v>
      </c>
      <c r="D62" s="67">
        <v>3</v>
      </c>
      <c r="E62" s="8"/>
      <c r="F62" s="10"/>
      <c r="G62" s="9"/>
    </row>
    <row r="63" spans="1:7" s="1" customFormat="1" ht="56.25">
      <c r="A63" s="7" t="s">
        <v>342</v>
      </c>
      <c r="B63" s="64" t="s">
        <v>160</v>
      </c>
      <c r="C63" s="66" t="s">
        <v>28</v>
      </c>
      <c r="D63" s="67">
        <v>1</v>
      </c>
      <c r="E63" s="8"/>
      <c r="F63" s="10"/>
      <c r="G63" s="9"/>
    </row>
    <row r="64" spans="1:7" s="1" customFormat="1" ht="56.25">
      <c r="A64" s="7" t="s">
        <v>343</v>
      </c>
      <c r="B64" s="64" t="s">
        <v>161</v>
      </c>
      <c r="C64" s="66" t="s">
        <v>18</v>
      </c>
      <c r="D64" s="67">
        <v>73.040000000000006</v>
      </c>
      <c r="E64" s="8"/>
      <c r="F64" s="10"/>
      <c r="G64" s="9"/>
    </row>
    <row r="65" spans="1:7" s="1" customFormat="1" ht="56.25">
      <c r="A65" s="7" t="s">
        <v>344</v>
      </c>
      <c r="B65" s="64" t="s">
        <v>162</v>
      </c>
      <c r="C65" s="66" t="s">
        <v>18</v>
      </c>
      <c r="D65" s="67">
        <v>35.29</v>
      </c>
      <c r="E65" s="8"/>
      <c r="F65" s="10"/>
      <c r="G65" s="9"/>
    </row>
    <row r="66" spans="1:7" s="1" customFormat="1" ht="22.5">
      <c r="A66" s="7" t="s">
        <v>345</v>
      </c>
      <c r="B66" s="64" t="s">
        <v>163</v>
      </c>
      <c r="C66" s="66" t="s">
        <v>28</v>
      </c>
      <c r="D66" s="67">
        <v>61</v>
      </c>
      <c r="E66" s="8"/>
      <c r="F66" s="10"/>
      <c r="G66" s="9"/>
    </row>
    <row r="67" spans="1:7" s="1" customFormat="1">
      <c r="A67" s="12" t="s">
        <v>134</v>
      </c>
      <c r="B67" s="13" t="s">
        <v>136</v>
      </c>
      <c r="C67" s="14"/>
      <c r="D67" s="15"/>
      <c r="E67" s="16"/>
      <c r="F67" s="17"/>
      <c r="G67" s="16">
        <f>ROUND(SUM(G68:G71),2)</f>
        <v>0</v>
      </c>
    </row>
    <row r="68" spans="1:7" s="1" customFormat="1" ht="67.5">
      <c r="A68" s="7" t="s">
        <v>346</v>
      </c>
      <c r="B68" s="64" t="s">
        <v>137</v>
      </c>
      <c r="C68" s="66" t="s">
        <v>28</v>
      </c>
      <c r="D68" s="67">
        <v>1</v>
      </c>
      <c r="E68" s="8"/>
      <c r="F68" s="10"/>
      <c r="G68" s="9"/>
    </row>
    <row r="69" spans="1:7" s="1" customFormat="1" ht="90">
      <c r="A69" s="7" t="s">
        <v>347</v>
      </c>
      <c r="B69" s="64" t="s">
        <v>138</v>
      </c>
      <c r="C69" s="66" t="s">
        <v>28</v>
      </c>
      <c r="D69" s="67">
        <v>1</v>
      </c>
      <c r="E69" s="8"/>
      <c r="F69" s="10"/>
      <c r="G69" s="9"/>
    </row>
    <row r="70" spans="1:7" s="1" customFormat="1" ht="78.75">
      <c r="A70" s="7" t="s">
        <v>348</v>
      </c>
      <c r="B70" s="64" t="s">
        <v>164</v>
      </c>
      <c r="C70" s="66" t="s">
        <v>28</v>
      </c>
      <c r="D70" s="67">
        <v>4</v>
      </c>
      <c r="E70" s="8"/>
      <c r="F70" s="10"/>
      <c r="G70" s="9"/>
    </row>
    <row r="71" spans="1:7" s="1" customFormat="1" ht="45">
      <c r="A71" s="7" t="s">
        <v>349</v>
      </c>
      <c r="B71" s="64" t="s">
        <v>165</v>
      </c>
      <c r="C71" s="66" t="s">
        <v>28</v>
      </c>
      <c r="D71" s="67">
        <v>6</v>
      </c>
      <c r="E71" s="8"/>
      <c r="F71" s="10"/>
      <c r="G71" s="9"/>
    </row>
    <row r="72" spans="1:7">
      <c r="A72" s="2" t="s">
        <v>24</v>
      </c>
      <c r="B72" s="11" t="s">
        <v>85</v>
      </c>
      <c r="C72" s="3"/>
      <c r="D72" s="4"/>
      <c r="E72" s="4"/>
      <c r="F72" s="4"/>
      <c r="G72" s="5">
        <f>ROUND(SUM(G73,G79,G85,G89,G92,G102,G105),2)</f>
        <v>0</v>
      </c>
    </row>
    <row r="73" spans="1:7" s="1" customFormat="1">
      <c r="A73" s="12" t="s">
        <v>89</v>
      </c>
      <c r="B73" s="13" t="s">
        <v>42</v>
      </c>
      <c r="C73" s="14"/>
      <c r="D73" s="15"/>
      <c r="E73" s="16"/>
      <c r="F73" s="17"/>
      <c r="G73" s="16">
        <f>ROUND(SUM(G74:G78),2)</f>
        <v>0</v>
      </c>
    </row>
    <row r="74" spans="1:7" s="1" customFormat="1" ht="33.75">
      <c r="A74" s="7" t="s">
        <v>350</v>
      </c>
      <c r="B74" s="64" t="s">
        <v>99</v>
      </c>
      <c r="C74" s="66" t="s">
        <v>18</v>
      </c>
      <c r="D74" s="67">
        <v>16.04</v>
      </c>
      <c r="E74" s="8"/>
      <c r="F74" s="20"/>
      <c r="G74" s="9"/>
    </row>
    <row r="75" spans="1:7" s="1" customFormat="1" ht="45">
      <c r="A75" s="7" t="s">
        <v>351</v>
      </c>
      <c r="B75" s="64" t="s">
        <v>101</v>
      </c>
      <c r="C75" s="66" t="s">
        <v>19</v>
      </c>
      <c r="D75" s="67">
        <v>17.68</v>
      </c>
      <c r="E75" s="8"/>
      <c r="F75" s="20"/>
      <c r="G75" s="9"/>
    </row>
    <row r="76" spans="1:7" s="1" customFormat="1" ht="56.25">
      <c r="A76" s="7" t="s">
        <v>352</v>
      </c>
      <c r="B76" s="64" t="s">
        <v>103</v>
      </c>
      <c r="C76" s="66" t="s">
        <v>19</v>
      </c>
      <c r="D76" s="67">
        <v>10.57</v>
      </c>
      <c r="E76" s="8"/>
      <c r="F76" s="20"/>
      <c r="G76" s="9"/>
    </row>
    <row r="77" spans="1:7" s="1" customFormat="1" ht="33.75">
      <c r="A77" s="7" t="s">
        <v>353</v>
      </c>
      <c r="B77" s="64" t="s">
        <v>97</v>
      </c>
      <c r="C77" s="66" t="s">
        <v>19</v>
      </c>
      <c r="D77" s="67">
        <v>17.68</v>
      </c>
      <c r="E77" s="8"/>
      <c r="F77" s="21"/>
      <c r="G77" s="9"/>
    </row>
    <row r="78" spans="1:7" s="1" customFormat="1" ht="33.75">
      <c r="A78" s="7" t="s">
        <v>354</v>
      </c>
      <c r="B78" s="64" t="s">
        <v>98</v>
      </c>
      <c r="C78" s="66" t="s">
        <v>20</v>
      </c>
      <c r="D78" s="67">
        <v>353.6</v>
      </c>
      <c r="E78" s="8"/>
      <c r="F78" s="10"/>
      <c r="G78" s="9"/>
    </row>
    <row r="79" spans="1:7" s="1" customFormat="1">
      <c r="A79" s="12" t="s">
        <v>90</v>
      </c>
      <c r="B79" s="13" t="s">
        <v>36</v>
      </c>
      <c r="C79" s="14"/>
      <c r="D79" s="15"/>
      <c r="E79" s="16"/>
      <c r="F79" s="17"/>
      <c r="G79" s="16">
        <f>ROUND(SUM(G80:G84),2)</f>
        <v>0</v>
      </c>
    </row>
    <row r="80" spans="1:7" s="1" customFormat="1" ht="33.75">
      <c r="A80" s="7" t="s">
        <v>355</v>
      </c>
      <c r="B80" s="64" t="s">
        <v>35</v>
      </c>
      <c r="C80" s="66" t="s">
        <v>18</v>
      </c>
      <c r="D80" s="67">
        <v>16.04</v>
      </c>
      <c r="E80" s="8"/>
      <c r="F80" s="10"/>
      <c r="G80" s="9"/>
    </row>
    <row r="81" spans="1:7" s="1" customFormat="1" ht="33.75">
      <c r="A81" s="7" t="s">
        <v>356</v>
      </c>
      <c r="B81" s="64" t="s">
        <v>83</v>
      </c>
      <c r="C81" s="66" t="s">
        <v>18</v>
      </c>
      <c r="D81" s="67">
        <v>7.82</v>
      </c>
      <c r="E81" s="8"/>
      <c r="F81" s="10"/>
      <c r="G81" s="9"/>
    </row>
    <row r="82" spans="1:7" s="1" customFormat="1" ht="33.75">
      <c r="A82" s="7" t="s">
        <v>357</v>
      </c>
      <c r="B82" s="64" t="s">
        <v>82</v>
      </c>
      <c r="C82" s="66" t="s">
        <v>18</v>
      </c>
      <c r="D82" s="67">
        <v>14.94</v>
      </c>
      <c r="E82" s="8"/>
      <c r="F82" s="20"/>
      <c r="G82" s="9"/>
    </row>
    <row r="83" spans="1:7" s="1" customFormat="1" ht="33.75">
      <c r="A83" s="7" t="s">
        <v>358</v>
      </c>
      <c r="B83" s="64" t="s">
        <v>68</v>
      </c>
      <c r="C83" s="66" t="s">
        <v>34</v>
      </c>
      <c r="D83" s="67">
        <v>323.3</v>
      </c>
      <c r="E83" s="8"/>
      <c r="F83" s="10"/>
      <c r="G83" s="9"/>
    </row>
    <row r="84" spans="1:7" s="1" customFormat="1" ht="33.75">
      <c r="A84" s="7" t="s">
        <v>359</v>
      </c>
      <c r="B84" s="64" t="s">
        <v>43</v>
      </c>
      <c r="C84" s="66" t="s">
        <v>19</v>
      </c>
      <c r="D84" s="67">
        <v>6.31</v>
      </c>
      <c r="E84" s="8"/>
      <c r="F84" s="10"/>
      <c r="G84" s="9"/>
    </row>
    <row r="85" spans="1:7" s="1" customFormat="1">
      <c r="A85" s="12" t="s">
        <v>91</v>
      </c>
      <c r="B85" s="13" t="s">
        <v>142</v>
      </c>
      <c r="C85" s="14"/>
      <c r="D85" s="15"/>
      <c r="E85" s="16"/>
      <c r="F85" s="17"/>
      <c r="G85" s="16">
        <f>ROUND(SUM(G86:G88),2)</f>
        <v>0</v>
      </c>
    </row>
    <row r="86" spans="1:7" s="1" customFormat="1" ht="135">
      <c r="A86" s="7" t="s">
        <v>360</v>
      </c>
      <c r="B86" s="64" t="s">
        <v>108</v>
      </c>
      <c r="C86" s="66" t="s">
        <v>18</v>
      </c>
      <c r="D86" s="67">
        <v>73.180000000000007</v>
      </c>
      <c r="E86" s="8"/>
      <c r="F86" s="20"/>
      <c r="G86" s="9"/>
    </row>
    <row r="87" spans="1:7" s="1" customFormat="1" ht="33.75">
      <c r="A87" s="7" t="s">
        <v>361</v>
      </c>
      <c r="B87" s="64" t="s">
        <v>68</v>
      </c>
      <c r="C87" s="66" t="s">
        <v>34</v>
      </c>
      <c r="D87" s="67">
        <v>734.16</v>
      </c>
      <c r="E87" s="8"/>
      <c r="F87" s="20"/>
      <c r="G87" s="9"/>
    </row>
    <row r="88" spans="1:7" s="1" customFormat="1" ht="33.75">
      <c r="A88" s="7" t="s">
        <v>362</v>
      </c>
      <c r="B88" s="64" t="s">
        <v>109</v>
      </c>
      <c r="C88" s="66" t="s">
        <v>19</v>
      </c>
      <c r="D88" s="67">
        <v>7.02</v>
      </c>
      <c r="E88" s="8"/>
      <c r="F88" s="10"/>
      <c r="G88" s="19"/>
    </row>
    <row r="89" spans="1:7" s="1" customFormat="1">
      <c r="A89" s="12" t="s">
        <v>92</v>
      </c>
      <c r="B89" s="13" t="s">
        <v>86</v>
      </c>
      <c r="C89" s="14"/>
      <c r="D89" s="15"/>
      <c r="E89" s="16"/>
      <c r="F89" s="17"/>
      <c r="G89" s="16">
        <f>ROUND(SUM(G90:G91),2)</f>
        <v>0</v>
      </c>
    </row>
    <row r="90" spans="1:7" s="1" customFormat="1" ht="56.25">
      <c r="A90" s="7" t="s">
        <v>363</v>
      </c>
      <c r="B90" s="64" t="s">
        <v>87</v>
      </c>
      <c r="C90" s="66" t="s">
        <v>34</v>
      </c>
      <c r="D90" s="67">
        <v>2140.75</v>
      </c>
      <c r="E90" s="8"/>
      <c r="F90" s="10"/>
      <c r="G90" s="9"/>
    </row>
    <row r="91" spans="1:7" s="1" customFormat="1" ht="33.75">
      <c r="A91" s="7" t="s">
        <v>364</v>
      </c>
      <c r="B91" s="64" t="s">
        <v>88</v>
      </c>
      <c r="C91" s="66" t="s">
        <v>34</v>
      </c>
      <c r="D91" s="67">
        <v>2140.75</v>
      </c>
      <c r="E91" s="8"/>
      <c r="F91" s="10"/>
      <c r="G91" s="9"/>
    </row>
    <row r="92" spans="1:7" s="1" customFormat="1">
      <c r="A92" s="12" t="s">
        <v>93</v>
      </c>
      <c r="B92" s="13" t="s">
        <v>75</v>
      </c>
      <c r="C92" s="14"/>
      <c r="D92" s="15"/>
      <c r="E92" s="16"/>
      <c r="F92" s="17"/>
      <c r="G92" s="16">
        <f>ROUND(SUM(G93:G101),2)</f>
        <v>0</v>
      </c>
    </row>
    <row r="93" spans="1:7" s="1" customFormat="1" ht="45">
      <c r="A93" s="7" t="s">
        <v>365</v>
      </c>
      <c r="B93" s="64" t="s">
        <v>110</v>
      </c>
      <c r="C93" s="66" t="s">
        <v>19</v>
      </c>
      <c r="D93" s="67">
        <v>0.47</v>
      </c>
      <c r="E93" s="8"/>
      <c r="F93" s="20"/>
      <c r="G93" s="9"/>
    </row>
    <row r="94" spans="1:7" s="1" customFormat="1" ht="33.75">
      <c r="A94" s="7" t="s">
        <v>366</v>
      </c>
      <c r="B94" s="64" t="s">
        <v>58</v>
      </c>
      <c r="C94" s="66" t="s">
        <v>18</v>
      </c>
      <c r="D94" s="67">
        <v>4.67</v>
      </c>
      <c r="E94" s="8"/>
      <c r="F94" s="20"/>
      <c r="G94" s="9"/>
    </row>
    <row r="95" spans="1:7" s="1" customFormat="1" ht="33.75">
      <c r="A95" s="7" t="s">
        <v>367</v>
      </c>
      <c r="B95" s="64" t="s">
        <v>68</v>
      </c>
      <c r="C95" s="66" t="s">
        <v>34</v>
      </c>
      <c r="D95" s="67">
        <v>31.6</v>
      </c>
      <c r="E95" s="8"/>
      <c r="F95" s="20"/>
      <c r="G95" s="9"/>
    </row>
    <row r="96" spans="1:7" s="1" customFormat="1" ht="22.5">
      <c r="A96" s="7" t="s">
        <v>368</v>
      </c>
      <c r="B96" s="64" t="s">
        <v>111</v>
      </c>
      <c r="C96" s="66" t="s">
        <v>19</v>
      </c>
      <c r="D96" s="67">
        <v>0.47</v>
      </c>
      <c r="E96" s="8"/>
      <c r="F96" s="20"/>
      <c r="G96" s="9"/>
    </row>
    <row r="97" spans="1:7" s="1" customFormat="1" ht="101.25">
      <c r="A97" s="7" t="s">
        <v>369</v>
      </c>
      <c r="B97" s="64" t="s">
        <v>186</v>
      </c>
      <c r="C97" s="66" t="s">
        <v>34</v>
      </c>
      <c r="D97" s="67">
        <v>354.24</v>
      </c>
      <c r="E97" s="8"/>
      <c r="F97" s="10"/>
      <c r="G97" s="9"/>
    </row>
    <row r="98" spans="1:7" s="1" customFormat="1" ht="45">
      <c r="A98" s="7" t="s">
        <v>370</v>
      </c>
      <c r="B98" s="64" t="s">
        <v>139</v>
      </c>
      <c r="C98" s="66" t="s">
        <v>34</v>
      </c>
      <c r="D98" s="67">
        <v>354.24</v>
      </c>
      <c r="E98" s="8"/>
      <c r="F98" s="10"/>
      <c r="G98" s="9"/>
    </row>
    <row r="99" spans="1:7" s="1" customFormat="1" ht="33.75">
      <c r="A99" s="7" t="s">
        <v>371</v>
      </c>
      <c r="B99" s="64" t="s">
        <v>189</v>
      </c>
      <c r="C99" s="66" t="s">
        <v>28</v>
      </c>
      <c r="D99" s="67">
        <v>6</v>
      </c>
      <c r="E99" s="8"/>
      <c r="F99" s="10"/>
      <c r="G99" s="9"/>
    </row>
    <row r="100" spans="1:7" s="1" customFormat="1" ht="33.75">
      <c r="A100" s="7" t="s">
        <v>372</v>
      </c>
      <c r="B100" s="64" t="s">
        <v>187</v>
      </c>
      <c r="C100" s="66" t="s">
        <v>28</v>
      </c>
      <c r="D100" s="67">
        <v>1</v>
      </c>
      <c r="E100" s="8"/>
      <c r="F100" s="10"/>
      <c r="G100" s="9"/>
    </row>
    <row r="101" spans="1:7" s="1" customFormat="1" ht="33.75">
      <c r="A101" s="7" t="s">
        <v>373</v>
      </c>
      <c r="B101" s="64" t="s">
        <v>188</v>
      </c>
      <c r="C101" s="66" t="s">
        <v>28</v>
      </c>
      <c r="D101" s="67">
        <v>2</v>
      </c>
      <c r="E101" s="8"/>
      <c r="F101" s="10"/>
      <c r="G101" s="9"/>
    </row>
    <row r="102" spans="1:7">
      <c r="A102" s="12" t="s">
        <v>84</v>
      </c>
      <c r="B102" s="13" t="s">
        <v>39</v>
      </c>
      <c r="C102" s="14"/>
      <c r="D102" s="15"/>
      <c r="E102" s="16"/>
      <c r="F102" s="17"/>
      <c r="G102" s="16">
        <f>ROUND(SUM(G103:G104),2)</f>
        <v>0</v>
      </c>
    </row>
    <row r="103" spans="1:7" s="1" customFormat="1" ht="90">
      <c r="A103" s="7" t="s">
        <v>374</v>
      </c>
      <c r="B103" s="64" t="s">
        <v>184</v>
      </c>
      <c r="C103" s="66" t="s">
        <v>28</v>
      </c>
      <c r="D103" s="67">
        <v>1</v>
      </c>
      <c r="E103" s="8"/>
      <c r="F103" s="10"/>
      <c r="G103" s="19"/>
    </row>
    <row r="104" spans="1:7" s="1" customFormat="1" ht="45">
      <c r="A104" s="7" t="s">
        <v>375</v>
      </c>
      <c r="B104" s="64" t="s">
        <v>140</v>
      </c>
      <c r="C104" s="66" t="s">
        <v>28</v>
      </c>
      <c r="D104" s="67">
        <v>1</v>
      </c>
      <c r="E104" s="8"/>
      <c r="F104" s="10"/>
      <c r="G104" s="9"/>
    </row>
    <row r="105" spans="1:7">
      <c r="A105" s="12" t="s">
        <v>141</v>
      </c>
      <c r="B105" s="13" t="s">
        <v>37</v>
      </c>
      <c r="C105" s="14"/>
      <c r="D105" s="15"/>
      <c r="E105" s="16"/>
      <c r="F105" s="17"/>
      <c r="G105" s="16">
        <f>ROUND(SUM(G106),2)</f>
        <v>0</v>
      </c>
    </row>
    <row r="106" spans="1:7" s="1" customFormat="1" ht="157.5">
      <c r="A106" s="7" t="s">
        <v>376</v>
      </c>
      <c r="B106" s="64" t="s">
        <v>96</v>
      </c>
      <c r="C106" s="66" t="s">
        <v>28</v>
      </c>
      <c r="D106" s="67">
        <v>1</v>
      </c>
      <c r="E106" s="8"/>
      <c r="F106" s="10"/>
      <c r="G106" s="9"/>
    </row>
    <row r="107" spans="1:7">
      <c r="A107" s="2" t="s">
        <v>30</v>
      </c>
      <c r="B107" s="11" t="s">
        <v>201</v>
      </c>
      <c r="C107" s="3"/>
      <c r="D107" s="4"/>
      <c r="E107" s="4"/>
      <c r="F107" s="4"/>
      <c r="G107" s="5">
        <f>ROUND(SUM(G108,G114,G117,G121),2)</f>
        <v>0</v>
      </c>
    </row>
    <row r="108" spans="1:7" s="1" customFormat="1">
      <c r="A108" s="12" t="s">
        <v>53</v>
      </c>
      <c r="B108" s="13" t="s">
        <v>42</v>
      </c>
      <c r="C108" s="14"/>
      <c r="D108" s="15"/>
      <c r="E108" s="16"/>
      <c r="F108" s="17"/>
      <c r="G108" s="16">
        <f>ROUND(SUM(G109:G113),2)</f>
        <v>0</v>
      </c>
    </row>
    <row r="109" spans="1:7" s="1" customFormat="1" ht="33.75">
      <c r="A109" s="7" t="s">
        <v>377</v>
      </c>
      <c r="B109" s="64" t="s">
        <v>99</v>
      </c>
      <c r="C109" s="66" t="s">
        <v>18</v>
      </c>
      <c r="D109" s="67">
        <v>858.94</v>
      </c>
      <c r="E109" s="8"/>
      <c r="F109" s="10"/>
      <c r="G109" s="9"/>
    </row>
    <row r="110" spans="1:7" s="1" customFormat="1" ht="45">
      <c r="A110" s="7" t="s">
        <v>378</v>
      </c>
      <c r="B110" s="64" t="s">
        <v>101</v>
      </c>
      <c r="C110" s="66" t="s">
        <v>19</v>
      </c>
      <c r="D110" s="67">
        <v>130.43</v>
      </c>
      <c r="E110" s="8"/>
      <c r="F110" s="10"/>
      <c r="G110" s="9"/>
    </row>
    <row r="111" spans="1:7" s="1" customFormat="1" ht="56.25">
      <c r="A111" s="7" t="s">
        <v>379</v>
      </c>
      <c r="B111" s="64" t="s">
        <v>103</v>
      </c>
      <c r="C111" s="66" t="s">
        <v>19</v>
      </c>
      <c r="D111" s="67">
        <v>128.06</v>
      </c>
      <c r="E111" s="8"/>
      <c r="F111" s="10"/>
      <c r="G111" s="9"/>
    </row>
    <row r="112" spans="1:7" s="1" customFormat="1" ht="33.75">
      <c r="A112" s="7" t="s">
        <v>380</v>
      </c>
      <c r="B112" s="64" t="s">
        <v>97</v>
      </c>
      <c r="C112" s="66" t="s">
        <v>19</v>
      </c>
      <c r="D112" s="67">
        <v>130.43</v>
      </c>
      <c r="E112" s="8"/>
      <c r="F112" s="10"/>
      <c r="G112" s="9"/>
    </row>
    <row r="113" spans="1:7" s="1" customFormat="1" ht="33.75">
      <c r="A113" s="7" t="s">
        <v>381</v>
      </c>
      <c r="B113" s="64" t="s">
        <v>98</v>
      </c>
      <c r="C113" s="66" t="s">
        <v>20</v>
      </c>
      <c r="D113" s="67">
        <v>2612.4</v>
      </c>
      <c r="E113" s="8"/>
      <c r="F113" s="10"/>
      <c r="G113" s="9"/>
    </row>
    <row r="114" spans="1:7" s="1" customFormat="1">
      <c r="A114" s="12" t="s">
        <v>54</v>
      </c>
      <c r="B114" s="13" t="s">
        <v>202</v>
      </c>
      <c r="C114" s="14"/>
      <c r="D114" s="15"/>
      <c r="E114" s="16"/>
      <c r="F114" s="17"/>
      <c r="G114" s="16">
        <f>ROUND(SUM(G115:G116),2)</f>
        <v>0</v>
      </c>
    </row>
    <row r="115" spans="1:7" s="1" customFormat="1" ht="33.75">
      <c r="A115" s="7" t="s">
        <v>382</v>
      </c>
      <c r="B115" s="64" t="s">
        <v>35</v>
      </c>
      <c r="C115" s="66" t="s">
        <v>18</v>
      </c>
      <c r="D115" s="67">
        <v>2.36</v>
      </c>
      <c r="E115" s="8"/>
      <c r="F115" s="10"/>
      <c r="G115" s="9"/>
    </row>
    <row r="116" spans="1:7" s="1" customFormat="1" ht="33.75">
      <c r="A116" s="7" t="s">
        <v>383</v>
      </c>
      <c r="B116" s="64" t="s">
        <v>203</v>
      </c>
      <c r="C116" s="66" t="s">
        <v>18</v>
      </c>
      <c r="D116" s="67">
        <v>5.07</v>
      </c>
      <c r="E116" s="8"/>
      <c r="F116" s="10"/>
      <c r="G116" s="9"/>
    </row>
    <row r="117" spans="1:7" s="1" customFormat="1">
      <c r="A117" s="12" t="s">
        <v>55</v>
      </c>
      <c r="B117" s="13" t="s">
        <v>204</v>
      </c>
      <c r="C117" s="14"/>
      <c r="D117" s="15"/>
      <c r="E117" s="16"/>
      <c r="F117" s="17"/>
      <c r="G117" s="16">
        <f>ROUND(SUM(G118:G120),2)</f>
        <v>0</v>
      </c>
    </row>
    <row r="118" spans="1:7" s="65" customFormat="1" ht="45">
      <c r="A118" s="7" t="s">
        <v>384</v>
      </c>
      <c r="B118" s="64" t="s">
        <v>127</v>
      </c>
      <c r="C118" s="66" t="s">
        <v>26</v>
      </c>
      <c r="D118" s="67">
        <v>75.84</v>
      </c>
      <c r="E118" s="68"/>
      <c r="F118" s="69"/>
      <c r="G118" s="9"/>
    </row>
    <row r="119" spans="1:7" s="65" customFormat="1" ht="33.75">
      <c r="A119" s="7" t="s">
        <v>385</v>
      </c>
      <c r="B119" s="64" t="s">
        <v>287</v>
      </c>
      <c r="C119" s="66" t="s">
        <v>26</v>
      </c>
      <c r="D119" s="67">
        <v>75.84</v>
      </c>
      <c r="E119" s="68"/>
      <c r="F119" s="69"/>
      <c r="G119" s="9"/>
    </row>
    <row r="120" spans="1:7" s="1" customFormat="1" ht="33.75">
      <c r="A120" s="7" t="s">
        <v>386</v>
      </c>
      <c r="B120" s="64" t="s">
        <v>126</v>
      </c>
      <c r="C120" s="66" t="s">
        <v>18</v>
      </c>
      <c r="D120" s="67">
        <v>16.48</v>
      </c>
      <c r="E120" s="8"/>
      <c r="F120" s="10"/>
      <c r="G120" s="9"/>
    </row>
    <row r="121" spans="1:7" s="1" customFormat="1">
      <c r="A121" s="12" t="s">
        <v>56</v>
      </c>
      <c r="B121" s="13" t="s">
        <v>95</v>
      </c>
      <c r="C121" s="14"/>
      <c r="D121" s="15"/>
      <c r="E121" s="16"/>
      <c r="F121" s="17"/>
      <c r="G121" s="16">
        <f>ROUND(SUM(G122:G126),2)</f>
        <v>0</v>
      </c>
    </row>
    <row r="122" spans="1:7" s="1" customFormat="1" ht="45">
      <c r="A122" s="7" t="s">
        <v>387</v>
      </c>
      <c r="B122" s="64" t="s">
        <v>291</v>
      </c>
      <c r="C122" s="66" t="s">
        <v>26</v>
      </c>
      <c r="D122" s="67">
        <v>63.24</v>
      </c>
      <c r="E122" s="8"/>
      <c r="F122" s="10"/>
      <c r="G122" s="9"/>
    </row>
    <row r="123" spans="1:7" s="1" customFormat="1" ht="45">
      <c r="A123" s="7" t="s">
        <v>388</v>
      </c>
      <c r="B123" s="64" t="s">
        <v>205</v>
      </c>
      <c r="C123" s="66" t="s">
        <v>18</v>
      </c>
      <c r="D123" s="67">
        <v>12.8</v>
      </c>
      <c r="E123" s="8"/>
      <c r="F123" s="10"/>
      <c r="G123" s="9"/>
    </row>
    <row r="124" spans="1:7" s="1" customFormat="1" ht="33.75">
      <c r="A124" s="7" t="s">
        <v>389</v>
      </c>
      <c r="B124" s="64" t="s">
        <v>211</v>
      </c>
      <c r="C124" s="66" t="s">
        <v>18</v>
      </c>
      <c r="D124" s="67">
        <v>836.65</v>
      </c>
      <c r="E124" s="8"/>
      <c r="F124" s="10"/>
      <c r="G124" s="9"/>
    </row>
    <row r="125" spans="1:7" s="1" customFormat="1" ht="22.5">
      <c r="A125" s="7" t="s">
        <v>390</v>
      </c>
      <c r="B125" s="64" t="s">
        <v>100</v>
      </c>
      <c r="C125" s="66" t="s">
        <v>26</v>
      </c>
      <c r="D125" s="67">
        <v>706.17</v>
      </c>
      <c r="E125" s="8"/>
      <c r="F125" s="10"/>
      <c r="G125" s="9"/>
    </row>
    <row r="126" spans="1:7" s="1" customFormat="1" ht="45">
      <c r="A126" s="7" t="s">
        <v>391</v>
      </c>
      <c r="B126" s="64" t="s">
        <v>206</v>
      </c>
      <c r="C126" s="66" t="s">
        <v>26</v>
      </c>
      <c r="D126" s="67">
        <v>706.17</v>
      </c>
      <c r="E126" s="8"/>
      <c r="F126" s="10"/>
      <c r="G126" s="9"/>
    </row>
    <row r="127" spans="1:7">
      <c r="A127" s="2" t="s">
        <v>31</v>
      </c>
      <c r="B127" s="11" t="s">
        <v>207</v>
      </c>
      <c r="C127" s="3"/>
      <c r="D127" s="4"/>
      <c r="E127" s="4"/>
      <c r="F127" s="4"/>
      <c r="G127" s="5">
        <f>ROUND(SUM(G128,G134,G144,G148),2)</f>
        <v>0</v>
      </c>
    </row>
    <row r="128" spans="1:7" s="1" customFormat="1">
      <c r="A128" s="12" t="s">
        <v>47</v>
      </c>
      <c r="B128" s="13" t="s">
        <v>42</v>
      </c>
      <c r="C128" s="14"/>
      <c r="D128" s="15"/>
      <c r="E128" s="16"/>
      <c r="F128" s="17"/>
      <c r="G128" s="16">
        <f>ROUND(SUM(G129:G133),2)</f>
        <v>0</v>
      </c>
    </row>
    <row r="129" spans="1:7" s="1" customFormat="1" ht="33.75">
      <c r="A129" s="7" t="s">
        <v>392</v>
      </c>
      <c r="B129" s="64" t="s">
        <v>99</v>
      </c>
      <c r="C129" s="66" t="s">
        <v>18</v>
      </c>
      <c r="D129" s="67">
        <v>70.97</v>
      </c>
      <c r="E129" s="8"/>
      <c r="F129" s="10"/>
      <c r="G129" s="9"/>
    </row>
    <row r="130" spans="1:7" s="1" customFormat="1" ht="45">
      <c r="A130" s="7" t="s">
        <v>393</v>
      </c>
      <c r="B130" s="64" t="s">
        <v>101</v>
      </c>
      <c r="C130" s="66" t="s">
        <v>19</v>
      </c>
      <c r="D130" s="67">
        <v>6.02</v>
      </c>
      <c r="E130" s="8"/>
      <c r="F130" s="10"/>
      <c r="G130" s="9"/>
    </row>
    <row r="131" spans="1:7" s="1" customFormat="1" ht="56.25">
      <c r="A131" s="7" t="s">
        <v>394</v>
      </c>
      <c r="B131" s="64" t="s">
        <v>103</v>
      </c>
      <c r="C131" s="66" t="s">
        <v>19</v>
      </c>
      <c r="D131" s="67">
        <v>10.65</v>
      </c>
      <c r="E131" s="8"/>
      <c r="F131" s="10"/>
      <c r="G131" s="9"/>
    </row>
    <row r="132" spans="1:7" s="1" customFormat="1" ht="33.75">
      <c r="A132" s="7" t="s">
        <v>395</v>
      </c>
      <c r="B132" s="64" t="s">
        <v>97</v>
      </c>
      <c r="C132" s="66" t="s">
        <v>19</v>
      </c>
      <c r="D132" s="67">
        <v>6.02</v>
      </c>
      <c r="E132" s="8"/>
      <c r="F132" s="10"/>
      <c r="G132" s="9"/>
    </row>
    <row r="133" spans="1:7" s="1" customFormat="1" ht="33.75">
      <c r="A133" s="7" t="s">
        <v>396</v>
      </c>
      <c r="B133" s="64" t="s">
        <v>98</v>
      </c>
      <c r="C133" s="66" t="s">
        <v>20</v>
      </c>
      <c r="D133" s="67">
        <v>120.4</v>
      </c>
      <c r="E133" s="8"/>
      <c r="F133" s="10"/>
      <c r="G133" s="9"/>
    </row>
    <row r="134" spans="1:7" s="1" customFormat="1">
      <c r="A134" s="12" t="s">
        <v>48</v>
      </c>
      <c r="B134" s="13" t="s">
        <v>208</v>
      </c>
      <c r="C134" s="14"/>
      <c r="D134" s="15"/>
      <c r="E134" s="16"/>
      <c r="F134" s="17"/>
      <c r="G134" s="16">
        <f>ROUND(SUM(G135:G143),2)</f>
        <v>0</v>
      </c>
    </row>
    <row r="135" spans="1:7" s="1" customFormat="1" ht="33.75">
      <c r="A135" s="7" t="s">
        <v>397</v>
      </c>
      <c r="B135" s="64" t="s">
        <v>35</v>
      </c>
      <c r="C135" s="66" t="s">
        <v>18</v>
      </c>
      <c r="D135" s="67">
        <v>24.06</v>
      </c>
      <c r="E135" s="8"/>
      <c r="F135" s="10"/>
      <c r="G135" s="9"/>
    </row>
    <row r="136" spans="1:7" s="1" customFormat="1" ht="33.75">
      <c r="A136" s="7" t="s">
        <v>398</v>
      </c>
      <c r="B136" s="64" t="s">
        <v>203</v>
      </c>
      <c r="C136" s="66" t="s">
        <v>18</v>
      </c>
      <c r="D136" s="67">
        <v>85.95</v>
      </c>
      <c r="E136" s="8"/>
      <c r="F136" s="10"/>
      <c r="G136" s="9"/>
    </row>
    <row r="137" spans="1:7" s="1" customFormat="1" ht="33.75">
      <c r="A137" s="7" t="s">
        <v>399</v>
      </c>
      <c r="B137" s="64" t="s">
        <v>58</v>
      </c>
      <c r="C137" s="66" t="s">
        <v>18</v>
      </c>
      <c r="D137" s="67">
        <v>68.760000000000005</v>
      </c>
      <c r="E137" s="8"/>
      <c r="F137" s="10"/>
      <c r="G137" s="9"/>
    </row>
    <row r="138" spans="1:7" s="1" customFormat="1" ht="33.75">
      <c r="A138" s="7" t="s">
        <v>400</v>
      </c>
      <c r="B138" s="64" t="s">
        <v>68</v>
      </c>
      <c r="C138" s="66" t="s">
        <v>34</v>
      </c>
      <c r="D138" s="67">
        <v>789.61</v>
      </c>
      <c r="E138" s="8"/>
      <c r="F138" s="10"/>
      <c r="G138" s="9"/>
    </row>
    <row r="139" spans="1:7" s="1" customFormat="1" ht="22.5">
      <c r="A139" s="7" t="s">
        <v>401</v>
      </c>
      <c r="B139" s="64" t="s">
        <v>59</v>
      </c>
      <c r="C139" s="66" t="s">
        <v>19</v>
      </c>
      <c r="D139" s="67">
        <v>14.9</v>
      </c>
      <c r="E139" s="8"/>
      <c r="F139" s="10"/>
      <c r="G139" s="9"/>
    </row>
    <row r="140" spans="1:7" s="1" customFormat="1" ht="33.75">
      <c r="A140" s="7" t="s">
        <v>402</v>
      </c>
      <c r="B140" s="64" t="s">
        <v>209</v>
      </c>
      <c r="C140" s="66" t="s">
        <v>18</v>
      </c>
      <c r="D140" s="67">
        <v>68.760000000000005</v>
      </c>
      <c r="E140" s="8"/>
      <c r="F140" s="10"/>
      <c r="G140" s="9"/>
    </row>
    <row r="141" spans="1:7" s="1" customFormat="1" ht="45">
      <c r="A141" s="7" t="s">
        <v>403</v>
      </c>
      <c r="B141" s="64" t="s">
        <v>130</v>
      </c>
      <c r="C141" s="66" t="s">
        <v>18</v>
      </c>
      <c r="D141" s="67">
        <v>68.760000000000005</v>
      </c>
      <c r="E141" s="8"/>
      <c r="F141" s="10"/>
      <c r="G141" s="9"/>
    </row>
    <row r="142" spans="1:7" s="1" customFormat="1" ht="33.75">
      <c r="A142" s="7" t="s">
        <v>404</v>
      </c>
      <c r="B142" s="64" t="s">
        <v>210</v>
      </c>
      <c r="C142" s="66" t="s">
        <v>26</v>
      </c>
      <c r="D142" s="67">
        <v>85.95</v>
      </c>
      <c r="E142" s="8"/>
      <c r="F142" s="10"/>
      <c r="G142" s="9"/>
    </row>
    <row r="143" spans="1:7" s="1" customFormat="1" ht="33.75">
      <c r="A143" s="7" t="s">
        <v>405</v>
      </c>
      <c r="B143" s="64" t="s">
        <v>78</v>
      </c>
      <c r="C143" s="66" t="s">
        <v>26</v>
      </c>
      <c r="D143" s="67">
        <v>2.7</v>
      </c>
      <c r="E143" s="8"/>
      <c r="F143" s="10"/>
      <c r="G143" s="9"/>
    </row>
    <row r="144" spans="1:7" s="1" customFormat="1">
      <c r="A144" s="12" t="s">
        <v>49</v>
      </c>
      <c r="B144" s="13" t="s">
        <v>95</v>
      </c>
      <c r="C144" s="14"/>
      <c r="D144" s="15"/>
      <c r="E144" s="16"/>
      <c r="F144" s="17"/>
      <c r="G144" s="16">
        <f>ROUND(SUM(G145:G147),2)</f>
        <v>0</v>
      </c>
    </row>
    <row r="145" spans="1:7" s="1" customFormat="1" ht="45">
      <c r="A145" s="7" t="s">
        <v>406</v>
      </c>
      <c r="B145" s="64" t="s">
        <v>212</v>
      </c>
      <c r="C145" s="66" t="s">
        <v>18</v>
      </c>
      <c r="D145" s="67">
        <v>70.97</v>
      </c>
      <c r="E145" s="8"/>
      <c r="F145" s="10"/>
      <c r="G145" s="9"/>
    </row>
    <row r="146" spans="1:7" s="1" customFormat="1" ht="22.5">
      <c r="A146" s="7" t="s">
        <v>407</v>
      </c>
      <c r="B146" s="64" t="s">
        <v>100</v>
      </c>
      <c r="C146" s="66" t="s">
        <v>26</v>
      </c>
      <c r="D146" s="67">
        <v>26.65</v>
      </c>
      <c r="E146" s="8"/>
      <c r="F146" s="10"/>
      <c r="G146" s="9"/>
    </row>
    <row r="147" spans="1:7" s="1" customFormat="1" ht="45">
      <c r="A147" s="7" t="s">
        <v>408</v>
      </c>
      <c r="B147" s="64" t="s">
        <v>206</v>
      </c>
      <c r="C147" s="66" t="s">
        <v>26</v>
      </c>
      <c r="D147" s="67">
        <v>26.65</v>
      </c>
      <c r="E147" s="8"/>
      <c r="F147" s="10"/>
      <c r="G147" s="9"/>
    </row>
    <row r="148" spans="1:7" s="1" customFormat="1">
      <c r="A148" s="12" t="s">
        <v>63</v>
      </c>
      <c r="B148" s="13" t="s">
        <v>79</v>
      </c>
      <c r="C148" s="14"/>
      <c r="D148" s="15"/>
      <c r="E148" s="16"/>
      <c r="F148" s="17"/>
      <c r="G148" s="16">
        <f>ROUND(SUM(G149:G150),2)</f>
        <v>0</v>
      </c>
    </row>
    <row r="149" spans="1:7" s="1" customFormat="1" ht="78.75">
      <c r="A149" s="7" t="s">
        <v>409</v>
      </c>
      <c r="B149" s="64" t="s">
        <v>213</v>
      </c>
      <c r="C149" s="66" t="s">
        <v>34</v>
      </c>
      <c r="D149" s="67">
        <v>853.8</v>
      </c>
      <c r="E149" s="8"/>
      <c r="F149" s="10"/>
      <c r="G149" s="9"/>
    </row>
    <row r="150" spans="1:7" s="1" customFormat="1" ht="33.75">
      <c r="A150" s="7" t="s">
        <v>410</v>
      </c>
      <c r="B150" s="64" t="s">
        <v>214</v>
      </c>
      <c r="C150" s="66" t="s">
        <v>34</v>
      </c>
      <c r="D150" s="67">
        <v>853.8</v>
      </c>
      <c r="E150" s="8"/>
      <c r="F150" s="10"/>
      <c r="G150" s="9"/>
    </row>
    <row r="151" spans="1:7">
      <c r="A151" s="2" t="s">
        <v>50</v>
      </c>
      <c r="B151" s="11" t="s">
        <v>112</v>
      </c>
      <c r="C151" s="3"/>
      <c r="D151" s="4"/>
      <c r="E151" s="4"/>
      <c r="F151" s="4"/>
      <c r="G151" s="5">
        <f>ROUND(SUM(G152),2)</f>
        <v>0</v>
      </c>
    </row>
    <row r="152" spans="1:7" s="1" customFormat="1" ht="33.75">
      <c r="A152" s="7" t="s">
        <v>411</v>
      </c>
      <c r="B152" s="64" t="s">
        <v>144</v>
      </c>
      <c r="C152" s="66" t="s">
        <v>34</v>
      </c>
      <c r="D152" s="67">
        <v>13695.92</v>
      </c>
      <c r="E152" s="8"/>
      <c r="F152" s="20"/>
      <c r="G152" s="9"/>
    </row>
    <row r="153" spans="1:7">
      <c r="A153" s="2" t="s">
        <v>230</v>
      </c>
      <c r="B153" s="11" t="s">
        <v>57</v>
      </c>
      <c r="C153" s="3"/>
      <c r="D153" s="4"/>
      <c r="E153" s="4"/>
      <c r="F153" s="4"/>
      <c r="G153" s="5">
        <f>ROUND(SUM(G154,G160,G165,G172),2)</f>
        <v>0</v>
      </c>
    </row>
    <row r="154" spans="1:7" s="1" customFormat="1">
      <c r="A154" s="12" t="s">
        <v>231</v>
      </c>
      <c r="B154" s="13" t="s">
        <v>42</v>
      </c>
      <c r="C154" s="14"/>
      <c r="D154" s="15"/>
      <c r="E154" s="16"/>
      <c r="F154" s="17"/>
      <c r="G154" s="16">
        <f>ROUND(SUM(G155:G159),2)</f>
        <v>0</v>
      </c>
    </row>
    <row r="155" spans="1:7" s="1" customFormat="1" ht="33.75">
      <c r="A155" s="7" t="s">
        <v>412</v>
      </c>
      <c r="B155" s="64" t="s">
        <v>99</v>
      </c>
      <c r="C155" s="66" t="s">
        <v>18</v>
      </c>
      <c r="D155" s="67">
        <v>1235.3900000000001</v>
      </c>
      <c r="E155" s="8"/>
      <c r="F155" s="10"/>
      <c r="G155" s="9"/>
    </row>
    <row r="156" spans="1:7" s="1" customFormat="1" ht="45">
      <c r="A156" s="7" t="s">
        <v>413</v>
      </c>
      <c r="B156" s="64" t="s">
        <v>101</v>
      </c>
      <c r="C156" s="66" t="s">
        <v>19</v>
      </c>
      <c r="D156" s="67">
        <v>247.08</v>
      </c>
      <c r="E156" s="8"/>
      <c r="F156" s="10"/>
      <c r="G156" s="9"/>
    </row>
    <row r="157" spans="1:7" s="1" customFormat="1" ht="56.25">
      <c r="A157" s="7" t="s">
        <v>414</v>
      </c>
      <c r="B157" s="64" t="s">
        <v>103</v>
      </c>
      <c r="C157" s="66" t="s">
        <v>19</v>
      </c>
      <c r="D157" s="67">
        <v>247.08</v>
      </c>
      <c r="E157" s="8"/>
      <c r="F157" s="10"/>
      <c r="G157" s="9"/>
    </row>
    <row r="158" spans="1:7" s="1" customFormat="1" ht="33.75">
      <c r="A158" s="7" t="s">
        <v>415</v>
      </c>
      <c r="B158" s="64" t="s">
        <v>97</v>
      </c>
      <c r="C158" s="66" t="s">
        <v>19</v>
      </c>
      <c r="D158" s="67">
        <v>247.08</v>
      </c>
      <c r="E158" s="8"/>
      <c r="F158" s="10" t="s">
        <v>70</v>
      </c>
      <c r="G158" s="9"/>
    </row>
    <row r="159" spans="1:7" s="1" customFormat="1" ht="33.75">
      <c r="A159" s="7" t="s">
        <v>416</v>
      </c>
      <c r="B159" s="64" t="s">
        <v>98</v>
      </c>
      <c r="C159" s="66" t="s">
        <v>20</v>
      </c>
      <c r="D159" s="67">
        <v>4941.6000000000004</v>
      </c>
      <c r="E159" s="8"/>
      <c r="F159" s="10"/>
      <c r="G159" s="9"/>
    </row>
    <row r="160" spans="1:7" s="1" customFormat="1">
      <c r="A160" s="12" t="s">
        <v>235</v>
      </c>
      <c r="B160" s="13" t="s">
        <v>104</v>
      </c>
      <c r="C160" s="14"/>
      <c r="D160" s="15"/>
      <c r="E160" s="16"/>
      <c r="F160" s="17"/>
      <c r="G160" s="16">
        <f>ROUND(SUM(G161:G164),2)</f>
        <v>0</v>
      </c>
    </row>
    <row r="161" spans="1:7" s="1" customFormat="1" ht="33.75">
      <c r="A161" s="7" t="s">
        <v>417</v>
      </c>
      <c r="B161" s="64" t="s">
        <v>38</v>
      </c>
      <c r="C161" s="66" t="s">
        <v>18</v>
      </c>
      <c r="D161" s="67">
        <v>1235.239</v>
      </c>
      <c r="E161" s="8"/>
      <c r="F161" s="10"/>
      <c r="G161" s="9"/>
    </row>
    <row r="162" spans="1:7" s="1" customFormat="1" ht="45">
      <c r="A162" s="7" t="s">
        <v>418</v>
      </c>
      <c r="B162" s="64" t="s">
        <v>71</v>
      </c>
      <c r="C162" s="66" t="s">
        <v>18</v>
      </c>
      <c r="D162" s="67">
        <v>1235.3900000000001</v>
      </c>
      <c r="E162" s="8"/>
      <c r="F162" s="10"/>
      <c r="G162" s="9"/>
    </row>
    <row r="163" spans="1:7" s="1" customFormat="1" ht="22.5">
      <c r="A163" s="7" t="s">
        <v>419</v>
      </c>
      <c r="B163" s="64" t="s">
        <v>100</v>
      </c>
      <c r="C163" s="66" t="s">
        <v>26</v>
      </c>
      <c r="D163" s="67">
        <v>1135.6400000000001</v>
      </c>
      <c r="E163" s="8"/>
      <c r="F163" s="10"/>
      <c r="G163" s="9"/>
    </row>
    <row r="164" spans="1:7" s="1" customFormat="1" ht="45">
      <c r="A164" s="7" t="s">
        <v>420</v>
      </c>
      <c r="B164" s="64" t="s">
        <v>40</v>
      </c>
      <c r="C164" s="66" t="s">
        <v>26</v>
      </c>
      <c r="D164" s="67">
        <v>1135.6400000000001</v>
      </c>
      <c r="E164" s="8"/>
      <c r="F164" s="10"/>
      <c r="G164" s="9"/>
    </row>
    <row r="165" spans="1:7" s="1" customFormat="1">
      <c r="A165" s="12" t="s">
        <v>239</v>
      </c>
      <c r="B165" s="13" t="s">
        <v>57</v>
      </c>
      <c r="C165" s="14"/>
      <c r="D165" s="15"/>
      <c r="E165" s="16"/>
      <c r="F165" s="17"/>
      <c r="G165" s="16">
        <f>ROUND(SUM(G166:G171),2)</f>
        <v>0</v>
      </c>
    </row>
    <row r="166" spans="1:7" s="1" customFormat="1" ht="67.5">
      <c r="A166" s="7" t="s">
        <v>421</v>
      </c>
      <c r="B166" s="64" t="s">
        <v>45</v>
      </c>
      <c r="C166" s="66" t="s">
        <v>18</v>
      </c>
      <c r="D166" s="67">
        <v>493.85</v>
      </c>
      <c r="E166" s="8"/>
      <c r="F166" s="10"/>
      <c r="G166" s="9"/>
    </row>
    <row r="167" spans="1:7" s="1" customFormat="1" ht="33.75">
      <c r="A167" s="7" t="s">
        <v>422</v>
      </c>
      <c r="B167" s="64" t="s">
        <v>105</v>
      </c>
      <c r="C167" s="66" t="s">
        <v>18</v>
      </c>
      <c r="D167" s="67">
        <v>591.94000000000005</v>
      </c>
      <c r="E167" s="8"/>
      <c r="F167" s="10"/>
      <c r="G167" s="9"/>
    </row>
    <row r="168" spans="1:7" s="1" customFormat="1" ht="45">
      <c r="A168" s="7" t="s">
        <v>423</v>
      </c>
      <c r="B168" s="64" t="s">
        <v>183</v>
      </c>
      <c r="C168" s="66" t="s">
        <v>28</v>
      </c>
      <c r="D168" s="67">
        <v>1</v>
      </c>
      <c r="E168" s="8"/>
      <c r="F168" s="10"/>
      <c r="G168" s="9"/>
    </row>
    <row r="169" spans="1:7" s="1" customFormat="1" ht="45">
      <c r="A169" s="7" t="s">
        <v>424</v>
      </c>
      <c r="B169" s="64" t="s">
        <v>106</v>
      </c>
      <c r="C169" s="66" t="s">
        <v>28</v>
      </c>
      <c r="D169" s="67">
        <v>1</v>
      </c>
      <c r="E169" s="8"/>
      <c r="F169" s="10"/>
      <c r="G169" s="9"/>
    </row>
    <row r="170" spans="1:7" s="1" customFormat="1" ht="56.25">
      <c r="A170" s="7" t="s">
        <v>425</v>
      </c>
      <c r="B170" s="64" t="s">
        <v>66</v>
      </c>
      <c r="C170" s="66" t="s">
        <v>28</v>
      </c>
      <c r="D170" s="67">
        <v>4</v>
      </c>
      <c r="E170" s="8"/>
      <c r="F170" s="10"/>
      <c r="G170" s="9"/>
    </row>
    <row r="171" spans="1:7" s="1" customFormat="1" ht="45">
      <c r="A171" s="7" t="s">
        <v>426</v>
      </c>
      <c r="B171" s="64" t="s">
        <v>44</v>
      </c>
      <c r="C171" s="66" t="s">
        <v>26</v>
      </c>
      <c r="D171" s="67">
        <v>756.93</v>
      </c>
      <c r="E171" s="8"/>
      <c r="F171" s="10"/>
      <c r="G171" s="9"/>
    </row>
    <row r="172" spans="1:7" s="1" customFormat="1">
      <c r="A172" s="12" t="s">
        <v>240</v>
      </c>
      <c r="B172" s="13" t="s">
        <v>102</v>
      </c>
      <c r="C172" s="14"/>
      <c r="D172" s="15"/>
      <c r="E172" s="18"/>
      <c r="F172" s="17"/>
      <c r="G172" s="18">
        <f>ROUND(SUM(G173:G174),2)</f>
        <v>0</v>
      </c>
    </row>
    <row r="173" spans="1:7" s="1" customFormat="1" ht="45">
      <c r="A173" s="7" t="s">
        <v>427</v>
      </c>
      <c r="B173" s="64" t="s">
        <v>41</v>
      </c>
      <c r="C173" s="66" t="s">
        <v>28</v>
      </c>
      <c r="D173" s="67">
        <v>16</v>
      </c>
      <c r="E173" s="8"/>
      <c r="F173" s="10"/>
      <c r="G173" s="19"/>
    </row>
    <row r="174" spans="1:7" s="1" customFormat="1" ht="101.25">
      <c r="A174" s="7" t="s">
        <v>428</v>
      </c>
      <c r="B174" s="64" t="s">
        <v>107</v>
      </c>
      <c r="C174" s="66" t="s">
        <v>28</v>
      </c>
      <c r="D174" s="67">
        <v>4</v>
      </c>
      <c r="E174" s="8"/>
      <c r="F174" s="10"/>
      <c r="G174" s="19"/>
    </row>
    <row r="175" spans="1:7" s="60" customFormat="1">
      <c r="A175" s="2" t="s">
        <v>67</v>
      </c>
      <c r="B175" s="11" t="s">
        <v>167</v>
      </c>
      <c r="C175" s="3"/>
      <c r="D175" s="4"/>
      <c r="E175" s="4"/>
      <c r="F175" s="4"/>
      <c r="G175" s="5">
        <f>ROUND(SUM(G176,G182,G190,G196),2)</f>
        <v>0</v>
      </c>
    </row>
    <row r="176" spans="1:7" s="1" customFormat="1">
      <c r="A176" s="12" t="s">
        <v>276</v>
      </c>
      <c r="B176" s="13" t="s">
        <v>42</v>
      </c>
      <c r="C176" s="14"/>
      <c r="D176" s="15"/>
      <c r="E176" s="16"/>
      <c r="F176" s="17"/>
      <c r="G176" s="16">
        <f>ROUND(SUM(G177:G181),2)</f>
        <v>0</v>
      </c>
    </row>
    <row r="177" spans="1:7" s="1" customFormat="1" ht="33.75">
      <c r="A177" s="7" t="s">
        <v>429</v>
      </c>
      <c r="B177" s="64" t="s">
        <v>99</v>
      </c>
      <c r="C177" s="66" t="s">
        <v>18</v>
      </c>
      <c r="D177" s="67">
        <v>38.020000000000003</v>
      </c>
      <c r="E177" s="8"/>
      <c r="F177" s="20"/>
      <c r="G177" s="9"/>
    </row>
    <row r="178" spans="1:7" s="1" customFormat="1" ht="45">
      <c r="A178" s="7" t="s">
        <v>430</v>
      </c>
      <c r="B178" s="64" t="s">
        <v>101</v>
      </c>
      <c r="C178" s="66" t="s">
        <v>19</v>
      </c>
      <c r="D178" s="67">
        <v>57.02</v>
      </c>
      <c r="E178" s="8"/>
      <c r="F178" s="20"/>
      <c r="G178" s="9"/>
    </row>
    <row r="179" spans="1:7" s="1" customFormat="1" ht="56.25">
      <c r="A179" s="7" t="s">
        <v>431</v>
      </c>
      <c r="B179" s="64" t="s">
        <v>103</v>
      </c>
      <c r="C179" s="66" t="s">
        <v>19</v>
      </c>
      <c r="D179" s="67">
        <v>40.950000000000003</v>
      </c>
      <c r="E179" s="8"/>
      <c r="F179" s="20"/>
      <c r="G179" s="9"/>
    </row>
    <row r="180" spans="1:7" s="1" customFormat="1" ht="33.75">
      <c r="A180" s="7" t="s">
        <v>432</v>
      </c>
      <c r="B180" s="64" t="s">
        <v>97</v>
      </c>
      <c r="C180" s="66" t="s">
        <v>19</v>
      </c>
      <c r="D180" s="67">
        <v>57.02</v>
      </c>
      <c r="E180" s="8"/>
      <c r="F180" s="21"/>
      <c r="G180" s="9"/>
    </row>
    <row r="181" spans="1:7" s="1" customFormat="1" ht="33.75">
      <c r="A181" s="7" t="s">
        <v>433</v>
      </c>
      <c r="B181" s="64" t="s">
        <v>98</v>
      </c>
      <c r="C181" s="66" t="s">
        <v>20</v>
      </c>
      <c r="D181" s="67">
        <v>1140.4000000000001</v>
      </c>
      <c r="E181" s="8"/>
      <c r="F181" s="10"/>
      <c r="G181" s="9"/>
    </row>
    <row r="182" spans="1:7" s="1" customFormat="1">
      <c r="A182" s="12" t="s">
        <v>277</v>
      </c>
      <c r="B182" s="13" t="s">
        <v>36</v>
      </c>
      <c r="C182" s="14"/>
      <c r="D182" s="15"/>
      <c r="E182" s="16"/>
      <c r="F182" s="17"/>
      <c r="G182" s="16">
        <f>ROUND(SUM(G183:G189),2)</f>
        <v>0</v>
      </c>
    </row>
    <row r="183" spans="1:7" s="1" customFormat="1" ht="33.75">
      <c r="A183" s="7" t="s">
        <v>434</v>
      </c>
      <c r="B183" s="64" t="s">
        <v>35</v>
      </c>
      <c r="C183" s="66" t="s">
        <v>18</v>
      </c>
      <c r="D183" s="67">
        <v>30.24</v>
      </c>
      <c r="E183" s="8"/>
      <c r="F183" s="20"/>
      <c r="G183" s="9"/>
    </row>
    <row r="184" spans="1:7" s="1" customFormat="1" ht="33.75">
      <c r="A184" s="7" t="s">
        <v>435</v>
      </c>
      <c r="B184" s="64" t="s">
        <v>170</v>
      </c>
      <c r="C184" s="66" t="s">
        <v>18</v>
      </c>
      <c r="D184" s="67">
        <v>53.14</v>
      </c>
      <c r="E184" s="8"/>
      <c r="F184" s="20"/>
      <c r="G184" s="9"/>
    </row>
    <row r="185" spans="1:7" s="1" customFormat="1" ht="33.75">
      <c r="A185" s="7" t="s">
        <v>436</v>
      </c>
      <c r="B185" s="64" t="s">
        <v>68</v>
      </c>
      <c r="C185" s="66" t="s">
        <v>34</v>
      </c>
      <c r="D185" s="67">
        <v>1470.53</v>
      </c>
      <c r="E185" s="8"/>
      <c r="F185" s="20"/>
      <c r="G185" s="9"/>
    </row>
    <row r="186" spans="1:7" s="1" customFormat="1" ht="56.25">
      <c r="A186" s="7" t="s">
        <v>437</v>
      </c>
      <c r="B186" s="64" t="s">
        <v>171</v>
      </c>
      <c r="C186" s="66" t="s">
        <v>28</v>
      </c>
      <c r="D186" s="67">
        <v>80</v>
      </c>
      <c r="E186" s="8"/>
      <c r="F186" s="20"/>
      <c r="G186" s="9"/>
    </row>
    <row r="187" spans="1:7" s="1" customFormat="1" ht="33.75">
      <c r="A187" s="7" t="s">
        <v>438</v>
      </c>
      <c r="B187" s="64" t="s">
        <v>43</v>
      </c>
      <c r="C187" s="66" t="s">
        <v>19</v>
      </c>
      <c r="D187" s="67">
        <v>13.74</v>
      </c>
      <c r="E187" s="8"/>
      <c r="F187" s="20"/>
      <c r="G187" s="9"/>
    </row>
    <row r="188" spans="1:7" s="1" customFormat="1" ht="33.75">
      <c r="A188" s="7" t="s">
        <v>439</v>
      </c>
      <c r="B188" s="64" t="s">
        <v>288</v>
      </c>
      <c r="C188" s="66" t="s">
        <v>28</v>
      </c>
      <c r="D188" s="67">
        <v>10</v>
      </c>
      <c r="E188" s="8"/>
      <c r="F188" s="20"/>
      <c r="G188" s="9"/>
    </row>
    <row r="189" spans="1:7" s="1" customFormat="1" ht="22.5">
      <c r="A189" s="7" t="s">
        <v>440</v>
      </c>
      <c r="B189" s="64" t="s">
        <v>172</v>
      </c>
      <c r="C189" s="66" t="s">
        <v>19</v>
      </c>
      <c r="D189" s="67">
        <v>0.1</v>
      </c>
      <c r="E189" s="8"/>
      <c r="F189" s="20"/>
      <c r="G189" s="9"/>
    </row>
    <row r="190" spans="1:7" s="1" customFormat="1">
      <c r="A190" s="12" t="s">
        <v>278</v>
      </c>
      <c r="B190" s="13" t="s">
        <v>174</v>
      </c>
      <c r="C190" s="14"/>
      <c r="D190" s="15"/>
      <c r="E190" s="16"/>
      <c r="F190" s="17"/>
      <c r="G190" s="16">
        <f>ROUND(SUM(G191:G195),2)</f>
        <v>0</v>
      </c>
    </row>
    <row r="191" spans="1:7" s="1" customFormat="1" ht="45">
      <c r="A191" s="7" t="s">
        <v>441</v>
      </c>
      <c r="B191" s="64" t="s">
        <v>175</v>
      </c>
      <c r="C191" s="66" t="s">
        <v>34</v>
      </c>
      <c r="D191" s="67">
        <v>4141.45</v>
      </c>
      <c r="E191" s="8"/>
      <c r="F191" s="20"/>
      <c r="G191" s="9"/>
    </row>
    <row r="192" spans="1:7" s="1" customFormat="1" ht="45">
      <c r="A192" s="7" t="s">
        <v>442</v>
      </c>
      <c r="B192" s="64" t="s">
        <v>176</v>
      </c>
      <c r="C192" s="66" t="s">
        <v>34</v>
      </c>
      <c r="D192" s="67">
        <v>5057.1000000000004</v>
      </c>
      <c r="E192" s="8"/>
      <c r="F192" s="20"/>
      <c r="G192" s="9"/>
    </row>
    <row r="193" spans="1:7" s="1" customFormat="1" ht="45">
      <c r="A193" s="7" t="s">
        <v>443</v>
      </c>
      <c r="B193" s="64" t="s">
        <v>177</v>
      </c>
      <c r="C193" s="66" t="s">
        <v>28</v>
      </c>
      <c r="D193" s="67">
        <v>80</v>
      </c>
      <c r="E193" s="8"/>
      <c r="F193" s="20"/>
      <c r="G193" s="9"/>
    </row>
    <row r="194" spans="1:7" s="1" customFormat="1" ht="33.75">
      <c r="A194" s="7" t="s">
        <v>444</v>
      </c>
      <c r="B194" s="64" t="s">
        <v>178</v>
      </c>
      <c r="C194" s="66" t="s">
        <v>34</v>
      </c>
      <c r="D194" s="67">
        <v>34.82</v>
      </c>
      <c r="E194" s="8"/>
      <c r="F194" s="20"/>
      <c r="G194" s="9"/>
    </row>
    <row r="195" spans="1:7" s="1" customFormat="1" ht="33.75">
      <c r="A195" s="7" t="s">
        <v>445</v>
      </c>
      <c r="B195" s="64" t="s">
        <v>179</v>
      </c>
      <c r="C195" s="66" t="s">
        <v>34</v>
      </c>
      <c r="D195" s="67">
        <v>9233.369999999999</v>
      </c>
      <c r="E195" s="8"/>
      <c r="F195" s="20"/>
      <c r="G195" s="9"/>
    </row>
    <row r="196" spans="1:7" s="1" customFormat="1">
      <c r="A196" s="12" t="s">
        <v>279</v>
      </c>
      <c r="B196" s="13" t="s">
        <v>180</v>
      </c>
      <c r="C196" s="14"/>
      <c r="D196" s="15"/>
      <c r="E196" s="16"/>
      <c r="F196" s="17"/>
      <c r="G196" s="16">
        <f>ROUND(SUM(G197),2)</f>
        <v>0</v>
      </c>
    </row>
    <row r="197" spans="1:7" s="1" customFormat="1" ht="135">
      <c r="A197" s="7" t="s">
        <v>446</v>
      </c>
      <c r="B197" s="64" t="s">
        <v>181</v>
      </c>
      <c r="C197" s="66" t="s">
        <v>18</v>
      </c>
      <c r="D197" s="67">
        <v>413.92</v>
      </c>
      <c r="E197" s="8"/>
      <c r="F197" s="20"/>
      <c r="G197" s="9"/>
    </row>
    <row r="198" spans="1:7">
      <c r="A198" s="2" t="s">
        <v>280</v>
      </c>
      <c r="B198" s="11" t="s">
        <v>193</v>
      </c>
      <c r="C198" s="3"/>
      <c r="D198" s="4"/>
      <c r="E198" s="4"/>
      <c r="F198" s="4"/>
      <c r="G198" s="5">
        <f>ROUND(SUM(G199,G204,G217,),2)</f>
        <v>0</v>
      </c>
    </row>
    <row r="199" spans="1:7" s="1" customFormat="1">
      <c r="A199" s="12" t="s">
        <v>281</v>
      </c>
      <c r="B199" s="13" t="s">
        <v>42</v>
      </c>
      <c r="C199" s="14"/>
      <c r="D199" s="15"/>
      <c r="E199" s="16"/>
      <c r="F199" s="17"/>
      <c r="G199" s="16">
        <f>ROUND(SUM(G200:G203),2)</f>
        <v>0</v>
      </c>
    </row>
    <row r="200" spans="1:7" s="1" customFormat="1" ht="33.75">
      <c r="A200" s="7" t="s">
        <v>447</v>
      </c>
      <c r="B200" s="64" t="s">
        <v>99</v>
      </c>
      <c r="C200" s="66" t="s">
        <v>18</v>
      </c>
      <c r="D200" s="67">
        <v>12.03</v>
      </c>
      <c r="E200" s="8"/>
      <c r="F200" s="10"/>
      <c r="G200" s="9"/>
    </row>
    <row r="201" spans="1:7" s="1" customFormat="1" ht="45">
      <c r="A201" s="7" t="s">
        <v>448</v>
      </c>
      <c r="B201" s="64" t="s">
        <v>101</v>
      </c>
      <c r="C201" s="66" t="s">
        <v>19</v>
      </c>
      <c r="D201" s="67">
        <v>3.64</v>
      </c>
      <c r="E201" s="8"/>
      <c r="F201" s="10"/>
      <c r="G201" s="9"/>
    </row>
    <row r="202" spans="1:7" s="1" customFormat="1" ht="33.75">
      <c r="A202" s="7" t="s">
        <v>449</v>
      </c>
      <c r="B202" s="64" t="s">
        <v>97</v>
      </c>
      <c r="C202" s="66" t="s">
        <v>19</v>
      </c>
      <c r="D202" s="67">
        <v>3.64</v>
      </c>
      <c r="E202" s="8"/>
      <c r="F202" s="10"/>
      <c r="G202" s="9"/>
    </row>
    <row r="203" spans="1:7" s="1" customFormat="1" ht="33.75">
      <c r="A203" s="7" t="s">
        <v>450</v>
      </c>
      <c r="B203" s="64" t="s">
        <v>98</v>
      </c>
      <c r="C203" s="66" t="s">
        <v>20</v>
      </c>
      <c r="D203" s="67">
        <v>72.8</v>
      </c>
      <c r="E203" s="8"/>
      <c r="F203" s="10"/>
      <c r="G203" s="9"/>
    </row>
    <row r="204" spans="1:7" s="1" customFormat="1">
      <c r="A204" s="12" t="s">
        <v>282</v>
      </c>
      <c r="B204" s="13" t="s">
        <v>215</v>
      </c>
      <c r="C204" s="14"/>
      <c r="D204" s="15"/>
      <c r="E204" s="16"/>
      <c r="F204" s="17"/>
      <c r="G204" s="16">
        <f>ROUND(SUM(G205:G216),2)</f>
        <v>0</v>
      </c>
    </row>
    <row r="205" spans="1:7" s="1" customFormat="1" ht="33.75">
      <c r="A205" s="7" t="s">
        <v>451</v>
      </c>
      <c r="B205" s="64" t="s">
        <v>35</v>
      </c>
      <c r="C205" s="66" t="s">
        <v>18</v>
      </c>
      <c r="D205" s="67">
        <v>12.03</v>
      </c>
      <c r="E205" s="8"/>
      <c r="F205" s="10"/>
      <c r="G205" s="9"/>
    </row>
    <row r="206" spans="1:7" s="1" customFormat="1" ht="45">
      <c r="A206" s="7" t="s">
        <v>452</v>
      </c>
      <c r="B206" s="64" t="s">
        <v>289</v>
      </c>
      <c r="C206" s="66" t="s">
        <v>26</v>
      </c>
      <c r="D206" s="67">
        <v>4.2300000000000004</v>
      </c>
      <c r="E206" s="8"/>
      <c r="F206" s="10"/>
      <c r="G206" s="9"/>
    </row>
    <row r="207" spans="1:7" s="1" customFormat="1" ht="56.25">
      <c r="A207" s="7" t="s">
        <v>453</v>
      </c>
      <c r="B207" s="64" t="s">
        <v>191</v>
      </c>
      <c r="C207" s="66" t="s">
        <v>18</v>
      </c>
      <c r="D207" s="67">
        <v>61.18</v>
      </c>
      <c r="E207" s="8"/>
      <c r="F207" s="10"/>
      <c r="G207" s="9"/>
    </row>
    <row r="208" spans="1:7" s="1" customFormat="1" ht="33.75">
      <c r="A208" s="7" t="s">
        <v>454</v>
      </c>
      <c r="B208" s="64" t="s">
        <v>58</v>
      </c>
      <c r="C208" s="66" t="s">
        <v>18</v>
      </c>
      <c r="D208" s="67">
        <v>58.13</v>
      </c>
      <c r="E208" s="8"/>
      <c r="F208" s="10"/>
      <c r="G208" s="9"/>
    </row>
    <row r="209" spans="1:7" s="1" customFormat="1" ht="33.75">
      <c r="A209" s="7" t="s">
        <v>455</v>
      </c>
      <c r="B209" s="64" t="s">
        <v>68</v>
      </c>
      <c r="C209" s="66" t="s">
        <v>34</v>
      </c>
      <c r="D209" s="67">
        <v>633.22</v>
      </c>
      <c r="E209" s="8"/>
      <c r="F209" s="10"/>
      <c r="G209" s="9"/>
    </row>
    <row r="210" spans="1:7" s="1" customFormat="1" ht="22.5">
      <c r="A210" s="7" t="s">
        <v>456</v>
      </c>
      <c r="B210" s="64" t="s">
        <v>59</v>
      </c>
      <c r="C210" s="66" t="s">
        <v>19</v>
      </c>
      <c r="D210" s="67">
        <v>6.43</v>
      </c>
      <c r="E210" s="8"/>
      <c r="F210" s="10"/>
      <c r="G210" s="9"/>
    </row>
    <row r="211" spans="1:7" s="1" customFormat="1" ht="45">
      <c r="A211" s="7" t="s">
        <v>457</v>
      </c>
      <c r="B211" s="64" t="s">
        <v>216</v>
      </c>
      <c r="C211" s="66" t="s">
        <v>34</v>
      </c>
      <c r="D211" s="67">
        <v>422.09</v>
      </c>
      <c r="E211" s="8"/>
      <c r="F211" s="10"/>
      <c r="G211" s="9"/>
    </row>
    <row r="212" spans="1:7" s="1" customFormat="1" ht="33.75">
      <c r="A212" s="7" t="s">
        <v>458</v>
      </c>
      <c r="B212" s="64" t="s">
        <v>214</v>
      </c>
      <c r="C212" s="66" t="s">
        <v>34</v>
      </c>
      <c r="D212" s="67">
        <v>422.09</v>
      </c>
      <c r="E212" s="8"/>
      <c r="F212" s="10"/>
      <c r="G212" s="9"/>
    </row>
    <row r="213" spans="1:7" s="1" customFormat="1" ht="33.75">
      <c r="A213" s="7" t="s">
        <v>459</v>
      </c>
      <c r="B213" s="64" t="s">
        <v>74</v>
      </c>
      <c r="C213" s="66" t="s">
        <v>18</v>
      </c>
      <c r="D213" s="67">
        <v>60.16</v>
      </c>
      <c r="E213" s="8"/>
      <c r="F213" s="10"/>
      <c r="G213" s="9"/>
    </row>
    <row r="214" spans="1:7" s="1" customFormat="1" ht="33.75">
      <c r="A214" s="7" t="s">
        <v>460</v>
      </c>
      <c r="B214" s="64" t="s">
        <v>60</v>
      </c>
      <c r="C214" s="66" t="s">
        <v>18</v>
      </c>
      <c r="D214" s="67">
        <v>60.16</v>
      </c>
      <c r="E214" s="8"/>
      <c r="F214" s="10"/>
      <c r="G214" s="9"/>
    </row>
    <row r="215" spans="1:7" s="1" customFormat="1" ht="33.75">
      <c r="A215" s="7" t="s">
        <v>461</v>
      </c>
      <c r="B215" s="64" t="s">
        <v>94</v>
      </c>
      <c r="C215" s="66" t="s">
        <v>26</v>
      </c>
      <c r="D215" s="67">
        <v>85.95</v>
      </c>
      <c r="E215" s="8"/>
      <c r="F215" s="10"/>
      <c r="G215" s="9"/>
    </row>
    <row r="216" spans="1:7" s="1" customFormat="1" ht="33.75">
      <c r="A216" s="7" t="s">
        <v>462</v>
      </c>
      <c r="B216" s="64" t="s">
        <v>78</v>
      </c>
      <c r="C216" s="66" t="s">
        <v>26</v>
      </c>
      <c r="D216" s="67">
        <v>14.26</v>
      </c>
      <c r="E216" s="8"/>
      <c r="F216" s="10"/>
      <c r="G216" s="9"/>
    </row>
    <row r="217" spans="1:7" s="1" customFormat="1">
      <c r="A217" s="12" t="s">
        <v>283</v>
      </c>
      <c r="B217" s="13" t="s">
        <v>192</v>
      </c>
      <c r="C217" s="14"/>
      <c r="D217" s="15"/>
      <c r="E217" s="16"/>
      <c r="F217" s="17"/>
      <c r="G217" s="16">
        <f>ROUND(SUM(G218:G225),2)</f>
        <v>0</v>
      </c>
    </row>
    <row r="218" spans="1:7" s="1" customFormat="1" ht="33.75">
      <c r="A218" s="7" t="s">
        <v>463</v>
      </c>
      <c r="B218" s="64" t="s">
        <v>195</v>
      </c>
      <c r="C218" s="66" t="s">
        <v>28</v>
      </c>
      <c r="D218" s="67">
        <v>8</v>
      </c>
      <c r="E218" s="8"/>
      <c r="F218" s="10"/>
      <c r="G218" s="9"/>
    </row>
    <row r="219" spans="1:7" s="1" customFormat="1" ht="33.75">
      <c r="A219" s="7" t="s">
        <v>464</v>
      </c>
      <c r="B219" s="64" t="s">
        <v>198</v>
      </c>
      <c r="C219" s="66" t="s">
        <v>28</v>
      </c>
      <c r="D219" s="67">
        <v>3</v>
      </c>
      <c r="E219" s="8"/>
      <c r="F219" s="10"/>
      <c r="G219" s="9"/>
    </row>
    <row r="220" spans="1:7" s="1" customFormat="1" ht="33.75">
      <c r="A220" s="7" t="s">
        <v>465</v>
      </c>
      <c r="B220" s="64" t="s">
        <v>199</v>
      </c>
      <c r="C220" s="66" t="s">
        <v>28</v>
      </c>
      <c r="D220" s="67">
        <v>4</v>
      </c>
      <c r="E220" s="8"/>
      <c r="F220" s="10"/>
      <c r="G220" s="9"/>
    </row>
    <row r="221" spans="1:7" s="1" customFormat="1" ht="33.75">
      <c r="A221" s="7" t="s">
        <v>466</v>
      </c>
      <c r="B221" s="64" t="s">
        <v>200</v>
      </c>
      <c r="C221" s="66" t="s">
        <v>28</v>
      </c>
      <c r="D221" s="67">
        <v>4</v>
      </c>
      <c r="E221" s="8"/>
      <c r="F221" s="10"/>
      <c r="G221" s="9"/>
    </row>
    <row r="222" spans="1:7" s="1" customFormat="1" ht="33.75">
      <c r="A222" s="7" t="s">
        <v>467</v>
      </c>
      <c r="B222" s="64" t="s">
        <v>290</v>
      </c>
      <c r="C222" s="66" t="s">
        <v>18</v>
      </c>
      <c r="D222" s="67">
        <v>128.76</v>
      </c>
      <c r="E222" s="8"/>
      <c r="F222" s="10"/>
      <c r="G222" s="9"/>
    </row>
    <row r="223" spans="1:7" s="1" customFormat="1" ht="33.75">
      <c r="A223" s="7" t="s">
        <v>468</v>
      </c>
      <c r="B223" s="64" t="s">
        <v>196</v>
      </c>
      <c r="C223" s="66" t="s">
        <v>28</v>
      </c>
      <c r="D223" s="67">
        <v>1031</v>
      </c>
      <c r="E223" s="8"/>
      <c r="F223" s="59"/>
      <c r="G223" s="9"/>
    </row>
    <row r="224" spans="1:7" s="1" customFormat="1" ht="33.75">
      <c r="A224" s="7" t="s">
        <v>469</v>
      </c>
      <c r="B224" s="64" t="s">
        <v>197</v>
      </c>
      <c r="C224" s="66" t="s">
        <v>28</v>
      </c>
      <c r="D224" s="67">
        <v>471</v>
      </c>
      <c r="E224" s="8"/>
      <c r="F224" s="59"/>
      <c r="G224" s="9"/>
    </row>
    <row r="225" spans="1:7" s="1" customFormat="1" ht="22.5">
      <c r="A225" s="7" t="s">
        <v>470</v>
      </c>
      <c r="B225" s="64" t="s">
        <v>194</v>
      </c>
      <c r="C225" s="66" t="s">
        <v>19</v>
      </c>
      <c r="D225" s="67">
        <v>35.19</v>
      </c>
      <c r="E225" s="8"/>
      <c r="F225" s="10"/>
      <c r="G225" s="9"/>
    </row>
    <row r="226" spans="1:7">
      <c r="A226" s="2" t="s">
        <v>166</v>
      </c>
      <c r="B226" s="11" t="s">
        <v>32</v>
      </c>
      <c r="C226" s="3"/>
      <c r="D226" s="4"/>
      <c r="E226" s="4"/>
      <c r="F226" s="4"/>
      <c r="G226" s="5">
        <f>ROUND(SUM(G227),2)</f>
        <v>0</v>
      </c>
    </row>
    <row r="227" spans="1:7" s="1" customFormat="1" ht="22.5">
      <c r="A227" s="7" t="s">
        <v>471</v>
      </c>
      <c r="B227" s="64" t="s">
        <v>33</v>
      </c>
      <c r="C227" s="66" t="s">
        <v>18</v>
      </c>
      <c r="D227" s="67">
        <v>3191.09</v>
      </c>
      <c r="E227" s="8"/>
      <c r="F227" s="20"/>
      <c r="G227" s="9"/>
    </row>
    <row r="228" spans="1:7" s="1" customFormat="1">
      <c r="A228" s="105" t="s">
        <v>254</v>
      </c>
      <c r="B228" s="106" t="s">
        <v>217</v>
      </c>
      <c r="C228" s="107"/>
      <c r="D228" s="108"/>
      <c r="E228" s="108"/>
      <c r="F228" s="108"/>
      <c r="G228" s="109">
        <f>ROUND(SUM(G229,G244,G246,G272,G291,G315,G336,G360,G353),2)</f>
        <v>0</v>
      </c>
    </row>
    <row r="229" spans="1:7">
      <c r="A229" s="2" t="s">
        <v>255</v>
      </c>
      <c r="B229" s="62" t="s">
        <v>29</v>
      </c>
      <c r="C229" s="3"/>
      <c r="D229" s="4"/>
      <c r="E229" s="4"/>
      <c r="F229" s="4"/>
      <c r="G229" s="5">
        <f>ROUND(SUM(G230:G243),2)</f>
        <v>0</v>
      </c>
    </row>
    <row r="230" spans="1:7" s="1" customFormat="1" ht="45">
      <c r="A230" s="7" t="s">
        <v>472</v>
      </c>
      <c r="B230" s="64" t="s">
        <v>117</v>
      </c>
      <c r="C230" s="66" t="s">
        <v>19</v>
      </c>
      <c r="D230" s="67">
        <v>1.46</v>
      </c>
      <c r="E230" s="8"/>
      <c r="F230" s="10"/>
      <c r="G230" s="9"/>
    </row>
    <row r="231" spans="1:7" s="1" customFormat="1" ht="45">
      <c r="A231" s="7" t="s">
        <v>473</v>
      </c>
      <c r="B231" s="64" t="s">
        <v>218</v>
      </c>
      <c r="C231" s="66" t="s">
        <v>19</v>
      </c>
      <c r="D231" s="67">
        <v>0.8</v>
      </c>
      <c r="E231" s="8"/>
      <c r="F231" s="10"/>
      <c r="G231" s="9"/>
    </row>
    <row r="232" spans="1:7" s="1" customFormat="1" ht="45">
      <c r="A232" s="7" t="s">
        <v>474</v>
      </c>
      <c r="B232" s="64" t="s">
        <v>116</v>
      </c>
      <c r="C232" s="66" t="s">
        <v>19</v>
      </c>
      <c r="D232" s="67">
        <v>2.62</v>
      </c>
      <c r="E232" s="8"/>
      <c r="F232" s="10"/>
      <c r="G232" s="9"/>
    </row>
    <row r="233" spans="1:7" s="1" customFormat="1" ht="45">
      <c r="A233" s="7" t="s">
        <v>475</v>
      </c>
      <c r="B233" s="64" t="s">
        <v>219</v>
      </c>
      <c r="C233" s="66" t="s">
        <v>19</v>
      </c>
      <c r="D233" s="67">
        <v>37.9</v>
      </c>
      <c r="E233" s="8"/>
      <c r="F233" s="10"/>
      <c r="G233" s="9"/>
    </row>
    <row r="234" spans="1:7" s="1" customFormat="1" ht="33.75">
      <c r="A234" s="7" t="s">
        <v>476</v>
      </c>
      <c r="B234" s="64" t="s">
        <v>292</v>
      </c>
      <c r="C234" s="66" t="s">
        <v>19</v>
      </c>
      <c r="D234" s="67">
        <v>0.33100000000000002</v>
      </c>
      <c r="E234" s="8"/>
      <c r="F234" s="10"/>
      <c r="G234" s="9"/>
    </row>
    <row r="235" spans="1:7" s="1" customFormat="1" ht="33.75">
      <c r="A235" s="7" t="s">
        <v>477</v>
      </c>
      <c r="B235" s="64" t="s">
        <v>220</v>
      </c>
      <c r="C235" s="66" t="s">
        <v>19</v>
      </c>
      <c r="D235" s="67">
        <v>1.17</v>
      </c>
      <c r="E235" s="8"/>
      <c r="F235" s="10"/>
      <c r="G235" s="9"/>
    </row>
    <row r="236" spans="1:7" s="1" customFormat="1" ht="33.75">
      <c r="A236" s="7" t="s">
        <v>478</v>
      </c>
      <c r="B236" s="64" t="s">
        <v>118</v>
      </c>
      <c r="C236" s="66" t="s">
        <v>19</v>
      </c>
      <c r="D236" s="67">
        <v>4.2</v>
      </c>
      <c r="E236" s="8"/>
      <c r="F236" s="10"/>
      <c r="G236" s="9"/>
    </row>
    <row r="237" spans="1:7" s="1" customFormat="1" ht="45">
      <c r="A237" s="7" t="s">
        <v>479</v>
      </c>
      <c r="B237" s="64" t="s">
        <v>221</v>
      </c>
      <c r="C237" s="66" t="s">
        <v>34</v>
      </c>
      <c r="D237" s="67">
        <v>1899.07</v>
      </c>
      <c r="E237" s="8"/>
      <c r="F237" s="10"/>
      <c r="G237" s="9"/>
    </row>
    <row r="238" spans="1:7" s="1" customFormat="1" ht="56.25">
      <c r="A238" s="7" t="s">
        <v>480</v>
      </c>
      <c r="B238" s="64" t="s">
        <v>222</v>
      </c>
      <c r="C238" s="66" t="s">
        <v>18</v>
      </c>
      <c r="D238" s="67">
        <v>329.77</v>
      </c>
      <c r="E238" s="8"/>
      <c r="F238" s="10"/>
      <c r="G238" s="9"/>
    </row>
    <row r="239" spans="1:7" s="1" customFormat="1" ht="33.75">
      <c r="A239" s="7" t="s">
        <v>481</v>
      </c>
      <c r="B239" s="64" t="s">
        <v>223</v>
      </c>
      <c r="C239" s="66" t="s">
        <v>26</v>
      </c>
      <c r="D239" s="67">
        <v>89.3</v>
      </c>
      <c r="E239" s="8"/>
      <c r="F239" s="10"/>
      <c r="G239" s="9"/>
    </row>
    <row r="240" spans="1:7" s="1" customFormat="1" ht="33.75">
      <c r="A240" s="7" t="s">
        <v>482</v>
      </c>
      <c r="B240" s="64" t="s">
        <v>293</v>
      </c>
      <c r="C240" s="66" t="s">
        <v>28</v>
      </c>
      <c r="D240" s="67">
        <v>6</v>
      </c>
      <c r="E240" s="8"/>
      <c r="F240" s="20"/>
      <c r="G240" s="9"/>
    </row>
    <row r="241" spans="1:7" s="1" customFormat="1" ht="45">
      <c r="A241" s="7" t="s">
        <v>483</v>
      </c>
      <c r="B241" s="64" t="s">
        <v>224</v>
      </c>
      <c r="C241" s="66" t="s">
        <v>28</v>
      </c>
      <c r="D241" s="67">
        <v>2</v>
      </c>
      <c r="E241" s="8"/>
      <c r="F241" s="10"/>
      <c r="G241" s="9"/>
    </row>
    <row r="242" spans="1:7" s="1" customFormat="1" ht="33.75">
      <c r="A242" s="7" t="s">
        <v>484</v>
      </c>
      <c r="B242" s="64" t="s">
        <v>97</v>
      </c>
      <c r="C242" s="66" t="s">
        <v>19</v>
      </c>
      <c r="D242" s="67">
        <v>43.41</v>
      </c>
      <c r="E242" s="8"/>
      <c r="F242" s="21"/>
      <c r="G242" s="9"/>
    </row>
    <row r="243" spans="1:7" s="1" customFormat="1" ht="33.75">
      <c r="A243" s="7" t="s">
        <v>485</v>
      </c>
      <c r="B243" s="64" t="s">
        <v>98</v>
      </c>
      <c r="C243" s="66" t="s">
        <v>20</v>
      </c>
      <c r="D243" s="67">
        <v>868.2</v>
      </c>
      <c r="E243" s="8"/>
      <c r="F243" s="10"/>
      <c r="G243" s="9"/>
    </row>
    <row r="244" spans="1:7" s="1" customFormat="1">
      <c r="A244" s="2" t="s">
        <v>256</v>
      </c>
      <c r="B244" s="22" t="s">
        <v>286</v>
      </c>
      <c r="C244" s="22"/>
      <c r="D244" s="22"/>
      <c r="E244" s="22"/>
      <c r="F244" s="22"/>
      <c r="G244" s="5">
        <f>ROUND(SUM(G245:G245),2)</f>
        <v>0</v>
      </c>
    </row>
    <row r="245" spans="1:7" s="61" customFormat="1" ht="45">
      <c r="A245" s="7" t="s">
        <v>486</v>
      </c>
      <c r="B245" s="64" t="s">
        <v>140</v>
      </c>
      <c r="C245" s="66" t="s">
        <v>28</v>
      </c>
      <c r="D245" s="67">
        <v>1</v>
      </c>
      <c r="E245" s="8"/>
      <c r="F245" s="10"/>
      <c r="G245" s="9"/>
    </row>
    <row r="246" spans="1:7">
      <c r="A246" s="2" t="s">
        <v>257</v>
      </c>
      <c r="B246" s="11" t="s">
        <v>76</v>
      </c>
      <c r="C246" s="3"/>
      <c r="D246" s="4"/>
      <c r="E246" s="4"/>
      <c r="F246" s="4"/>
      <c r="G246" s="5">
        <f>ROUND(SUM(G247,G253,G264,G270),2)</f>
        <v>0</v>
      </c>
    </row>
    <row r="247" spans="1:7" s="1" customFormat="1">
      <c r="A247" s="12" t="s">
        <v>258</v>
      </c>
      <c r="B247" s="13" t="s">
        <v>42</v>
      </c>
      <c r="C247" s="14"/>
      <c r="D247" s="15"/>
      <c r="E247" s="16"/>
      <c r="F247" s="17"/>
      <c r="G247" s="16">
        <f>ROUND(SUM(G248:G252),2)</f>
        <v>0</v>
      </c>
    </row>
    <row r="248" spans="1:7" s="1" customFormat="1" ht="33.75">
      <c r="A248" s="7" t="s">
        <v>487</v>
      </c>
      <c r="B248" s="64" t="s">
        <v>99</v>
      </c>
      <c r="C248" s="66" t="s">
        <v>18</v>
      </c>
      <c r="D248" s="67">
        <v>109.22</v>
      </c>
      <c r="E248" s="8"/>
      <c r="F248" s="10"/>
      <c r="G248" s="9"/>
    </row>
    <row r="249" spans="1:7" s="1" customFormat="1" ht="45">
      <c r="A249" s="7" t="s">
        <v>488</v>
      </c>
      <c r="B249" s="64" t="s">
        <v>101</v>
      </c>
      <c r="C249" s="66" t="s">
        <v>19</v>
      </c>
      <c r="D249" s="67">
        <v>21.84</v>
      </c>
      <c r="E249" s="8"/>
      <c r="F249" s="10"/>
      <c r="G249" s="9"/>
    </row>
    <row r="250" spans="1:7" s="1" customFormat="1" ht="56.25">
      <c r="A250" s="7" t="s">
        <v>489</v>
      </c>
      <c r="B250" s="64" t="s">
        <v>103</v>
      </c>
      <c r="C250" s="66" t="s">
        <v>19</v>
      </c>
      <c r="D250" s="67">
        <v>21.84</v>
      </c>
      <c r="E250" s="8"/>
      <c r="F250" s="10"/>
      <c r="G250" s="9"/>
    </row>
    <row r="251" spans="1:7" s="1" customFormat="1" ht="33.75">
      <c r="A251" s="7" t="s">
        <v>490</v>
      </c>
      <c r="B251" s="64" t="s">
        <v>97</v>
      </c>
      <c r="C251" s="66" t="s">
        <v>19</v>
      </c>
      <c r="D251" s="67">
        <v>21.84</v>
      </c>
      <c r="E251" s="8"/>
      <c r="F251" s="10"/>
      <c r="G251" s="9"/>
    </row>
    <row r="252" spans="1:7" s="1" customFormat="1" ht="33.75">
      <c r="A252" s="7" t="s">
        <v>491</v>
      </c>
      <c r="B252" s="64" t="s">
        <v>98</v>
      </c>
      <c r="C252" s="66" t="s">
        <v>20</v>
      </c>
      <c r="D252" s="67">
        <v>436.8</v>
      </c>
      <c r="E252" s="8"/>
      <c r="F252" s="10"/>
      <c r="G252" s="9"/>
    </row>
    <row r="253" spans="1:7" s="1" customFormat="1">
      <c r="A253" s="12" t="s">
        <v>259</v>
      </c>
      <c r="B253" s="13" t="s">
        <v>77</v>
      </c>
      <c r="C253" s="14"/>
      <c r="D253" s="15"/>
      <c r="E253" s="16"/>
      <c r="F253" s="17"/>
      <c r="G253" s="16">
        <f>ROUND(SUM(G254:G263),2)</f>
        <v>0</v>
      </c>
    </row>
    <row r="254" spans="1:7" s="1" customFormat="1" ht="33.75">
      <c r="A254" s="7" t="s">
        <v>492</v>
      </c>
      <c r="B254" s="64" t="s">
        <v>35</v>
      </c>
      <c r="C254" s="66" t="s">
        <v>18</v>
      </c>
      <c r="D254" s="67">
        <v>26.65</v>
      </c>
      <c r="E254" s="8"/>
      <c r="F254" s="10"/>
      <c r="G254" s="9"/>
    </row>
    <row r="255" spans="1:7" s="1" customFormat="1" ht="56.25">
      <c r="A255" s="7" t="s">
        <v>493</v>
      </c>
      <c r="B255" s="64" t="s">
        <v>113</v>
      </c>
      <c r="C255" s="66" t="s">
        <v>18</v>
      </c>
      <c r="D255" s="67">
        <v>50.55</v>
      </c>
      <c r="E255" s="8"/>
      <c r="F255" s="10"/>
      <c r="G255" s="9"/>
    </row>
    <row r="256" spans="1:7" s="1" customFormat="1" ht="56.25">
      <c r="A256" s="7" t="s">
        <v>494</v>
      </c>
      <c r="B256" s="64" t="s">
        <v>191</v>
      </c>
      <c r="C256" s="66" t="s">
        <v>18</v>
      </c>
      <c r="D256" s="67">
        <v>20.64</v>
      </c>
      <c r="E256" s="8"/>
      <c r="F256" s="10"/>
      <c r="G256" s="9"/>
    </row>
    <row r="257" spans="1:7" s="1" customFormat="1" ht="33.75">
      <c r="A257" s="7" t="s">
        <v>495</v>
      </c>
      <c r="B257" s="64" t="s">
        <v>58</v>
      </c>
      <c r="C257" s="66" t="s">
        <v>18</v>
      </c>
      <c r="D257" s="67">
        <v>68.510000000000005</v>
      </c>
      <c r="E257" s="8"/>
      <c r="F257" s="10"/>
      <c r="G257" s="9"/>
    </row>
    <row r="258" spans="1:7" s="1" customFormat="1" ht="33.75">
      <c r="A258" s="7" t="s">
        <v>496</v>
      </c>
      <c r="B258" s="64" t="s">
        <v>68</v>
      </c>
      <c r="C258" s="66" t="s">
        <v>34</v>
      </c>
      <c r="D258" s="67">
        <v>907.38</v>
      </c>
      <c r="E258" s="8"/>
      <c r="F258" s="10"/>
      <c r="G258" s="9"/>
    </row>
    <row r="259" spans="1:7" s="1" customFormat="1" ht="22.5">
      <c r="A259" s="7" t="s">
        <v>497</v>
      </c>
      <c r="B259" s="64" t="s">
        <v>59</v>
      </c>
      <c r="C259" s="66" t="s">
        <v>19</v>
      </c>
      <c r="D259" s="67">
        <v>3.42</v>
      </c>
      <c r="E259" s="8"/>
      <c r="F259" s="10"/>
      <c r="G259" s="9"/>
    </row>
    <row r="260" spans="1:7" s="1" customFormat="1" ht="33.75">
      <c r="A260" s="7" t="s">
        <v>498</v>
      </c>
      <c r="B260" s="64" t="s">
        <v>74</v>
      </c>
      <c r="C260" s="66" t="s">
        <v>18</v>
      </c>
      <c r="D260" s="67">
        <v>142.38999999999999</v>
      </c>
      <c r="E260" s="8"/>
      <c r="F260" s="10"/>
      <c r="G260" s="9"/>
    </row>
    <row r="261" spans="1:7" s="1" customFormat="1" ht="33.75">
      <c r="A261" s="7" t="s">
        <v>499</v>
      </c>
      <c r="B261" s="64" t="s">
        <v>60</v>
      </c>
      <c r="C261" s="66" t="s">
        <v>18</v>
      </c>
      <c r="D261" s="67">
        <v>142.38999999999999</v>
      </c>
      <c r="E261" s="8"/>
      <c r="F261" s="10"/>
      <c r="G261" s="9"/>
    </row>
    <row r="262" spans="1:7" s="1" customFormat="1" ht="33.75">
      <c r="A262" s="7" t="s">
        <v>500</v>
      </c>
      <c r="B262" s="64" t="s">
        <v>94</v>
      </c>
      <c r="C262" s="66" t="s">
        <v>26</v>
      </c>
      <c r="D262" s="67">
        <v>101.8</v>
      </c>
      <c r="E262" s="8"/>
      <c r="F262" s="10"/>
      <c r="G262" s="9"/>
    </row>
    <row r="263" spans="1:7" s="1" customFormat="1" ht="33.75">
      <c r="A263" s="7" t="s">
        <v>501</v>
      </c>
      <c r="B263" s="64" t="s">
        <v>78</v>
      </c>
      <c r="C263" s="66" t="s">
        <v>26</v>
      </c>
      <c r="D263" s="67">
        <v>5.82</v>
      </c>
      <c r="E263" s="8"/>
      <c r="F263" s="10"/>
      <c r="G263" s="9"/>
    </row>
    <row r="264" spans="1:7" s="1" customFormat="1">
      <c r="A264" s="12" t="s">
        <v>260</v>
      </c>
      <c r="B264" s="13" t="s">
        <v>95</v>
      </c>
      <c r="C264" s="14"/>
      <c r="D264" s="15"/>
      <c r="E264" s="16"/>
      <c r="F264" s="17"/>
      <c r="G264" s="16">
        <f>ROUND(SUM(G265:G269),2)</f>
        <v>0</v>
      </c>
    </row>
    <row r="265" spans="1:7" s="1" customFormat="1" ht="45">
      <c r="A265" s="7" t="s">
        <v>502</v>
      </c>
      <c r="B265" s="64" t="s">
        <v>72</v>
      </c>
      <c r="C265" s="66" t="s">
        <v>18</v>
      </c>
      <c r="D265" s="67">
        <v>20.68</v>
      </c>
      <c r="E265" s="8"/>
      <c r="F265" s="10"/>
      <c r="G265" s="9"/>
    </row>
    <row r="266" spans="1:7" s="1" customFormat="1" ht="45">
      <c r="A266" s="7" t="s">
        <v>503</v>
      </c>
      <c r="B266" s="64" t="s">
        <v>146</v>
      </c>
      <c r="C266" s="66" t="s">
        <v>18</v>
      </c>
      <c r="D266" s="67">
        <v>32.03</v>
      </c>
      <c r="E266" s="8"/>
      <c r="F266" s="10"/>
      <c r="G266" s="9"/>
    </row>
    <row r="267" spans="1:7" s="1" customFormat="1" ht="45">
      <c r="A267" s="7" t="s">
        <v>504</v>
      </c>
      <c r="B267" s="64" t="s">
        <v>73</v>
      </c>
      <c r="C267" s="66" t="s">
        <v>18</v>
      </c>
      <c r="D267" s="67">
        <v>56.51</v>
      </c>
      <c r="E267" s="8"/>
      <c r="F267" s="10"/>
      <c r="G267" s="9"/>
    </row>
    <row r="268" spans="1:7" s="1" customFormat="1" ht="22.5">
      <c r="A268" s="7" t="s">
        <v>505</v>
      </c>
      <c r="B268" s="64" t="s">
        <v>27</v>
      </c>
      <c r="C268" s="66" t="s">
        <v>26</v>
      </c>
      <c r="D268" s="67">
        <v>19.940000000000001</v>
      </c>
      <c r="E268" s="8"/>
      <c r="F268" s="10"/>
      <c r="G268" s="9"/>
    </row>
    <row r="269" spans="1:7" s="1" customFormat="1" ht="45">
      <c r="A269" s="7" t="s">
        <v>506</v>
      </c>
      <c r="B269" s="64" t="s">
        <v>40</v>
      </c>
      <c r="C269" s="66" t="s">
        <v>26</v>
      </c>
      <c r="D269" s="67">
        <v>19.940000000000001</v>
      </c>
      <c r="E269" s="8"/>
      <c r="F269" s="10"/>
      <c r="G269" s="9"/>
    </row>
    <row r="270" spans="1:7" s="1" customFormat="1">
      <c r="A270" s="12" t="s">
        <v>261</v>
      </c>
      <c r="B270" s="13" t="s">
        <v>79</v>
      </c>
      <c r="C270" s="14"/>
      <c r="D270" s="15"/>
      <c r="E270" s="16"/>
      <c r="F270" s="17"/>
      <c r="G270" s="16">
        <f>ROUND(SUM(G271),2)</f>
        <v>0</v>
      </c>
    </row>
    <row r="271" spans="1:7" s="1" customFormat="1" ht="45">
      <c r="A271" s="7" t="s">
        <v>507</v>
      </c>
      <c r="B271" s="64" t="s">
        <v>80</v>
      </c>
      <c r="C271" s="66" t="s">
        <v>34</v>
      </c>
      <c r="D271" s="67">
        <v>995.86</v>
      </c>
      <c r="E271" s="8"/>
      <c r="F271" s="10"/>
      <c r="G271" s="9"/>
    </row>
    <row r="272" spans="1:7">
      <c r="A272" s="2" t="s">
        <v>262</v>
      </c>
      <c r="B272" s="11" t="s">
        <v>57</v>
      </c>
      <c r="C272" s="3"/>
      <c r="D272" s="4"/>
      <c r="E272" s="4"/>
      <c r="F272" s="4"/>
      <c r="G272" s="63">
        <f>ROUND(SUM(G273,G279,G287),2)</f>
        <v>0</v>
      </c>
    </row>
    <row r="273" spans="1:7" s="1" customFormat="1">
      <c r="A273" s="12" t="s">
        <v>263</v>
      </c>
      <c r="B273" s="13" t="s">
        <v>42</v>
      </c>
      <c r="C273" s="14"/>
      <c r="D273" s="15"/>
      <c r="E273" s="18"/>
      <c r="F273" s="17"/>
      <c r="G273" s="18">
        <f>ROUND(SUM(G274:G278),2)</f>
        <v>0</v>
      </c>
    </row>
    <row r="274" spans="1:7" s="1" customFormat="1" ht="33.75">
      <c r="A274" s="7" t="s">
        <v>508</v>
      </c>
      <c r="B274" s="64" t="s">
        <v>99</v>
      </c>
      <c r="C274" s="66" t="s">
        <v>18</v>
      </c>
      <c r="D274" s="67">
        <v>255.6</v>
      </c>
      <c r="E274" s="8"/>
      <c r="F274" s="20"/>
      <c r="G274" s="19"/>
    </row>
    <row r="275" spans="1:7" s="1" customFormat="1" ht="45">
      <c r="A275" s="7" t="s">
        <v>509</v>
      </c>
      <c r="B275" s="64" t="s">
        <v>101</v>
      </c>
      <c r="C275" s="66" t="s">
        <v>19</v>
      </c>
      <c r="D275" s="67">
        <v>51.12</v>
      </c>
      <c r="E275" s="8"/>
      <c r="F275" s="20"/>
      <c r="G275" s="19"/>
    </row>
    <row r="276" spans="1:7" s="1" customFormat="1" ht="56.25">
      <c r="A276" s="7" t="s">
        <v>510</v>
      </c>
      <c r="B276" s="64" t="s">
        <v>103</v>
      </c>
      <c r="C276" s="66" t="s">
        <v>19</v>
      </c>
      <c r="D276" s="67">
        <v>51.12</v>
      </c>
      <c r="E276" s="8"/>
      <c r="F276" s="10"/>
      <c r="G276" s="19"/>
    </row>
    <row r="277" spans="1:7" s="1" customFormat="1" ht="33.75">
      <c r="A277" s="7" t="s">
        <v>511</v>
      </c>
      <c r="B277" s="64" t="s">
        <v>97</v>
      </c>
      <c r="C277" s="66" t="s">
        <v>19</v>
      </c>
      <c r="D277" s="67">
        <v>51.12</v>
      </c>
      <c r="E277" s="8"/>
      <c r="F277" s="21" t="s">
        <v>70</v>
      </c>
      <c r="G277" s="19"/>
    </row>
    <row r="278" spans="1:7" s="1" customFormat="1" ht="33.75">
      <c r="A278" s="7" t="s">
        <v>512</v>
      </c>
      <c r="B278" s="64" t="s">
        <v>98</v>
      </c>
      <c r="C278" s="66" t="s">
        <v>20</v>
      </c>
      <c r="D278" s="67">
        <v>971.28</v>
      </c>
      <c r="E278" s="8"/>
      <c r="F278" s="10"/>
      <c r="G278" s="19"/>
    </row>
    <row r="279" spans="1:7" s="1" customFormat="1">
      <c r="A279" s="12" t="s">
        <v>264</v>
      </c>
      <c r="B279" s="13" t="s">
        <v>182</v>
      </c>
      <c r="C279" s="14"/>
      <c r="D279" s="15"/>
      <c r="E279" s="18"/>
      <c r="F279" s="17"/>
      <c r="G279" s="18">
        <f>ROUND(SUM(G280:G286),2)</f>
        <v>0</v>
      </c>
    </row>
    <row r="280" spans="1:7" s="1" customFormat="1" ht="33.75">
      <c r="A280" s="7" t="s">
        <v>513</v>
      </c>
      <c r="B280" s="64" t="s">
        <v>126</v>
      </c>
      <c r="C280" s="66" t="s">
        <v>18</v>
      </c>
      <c r="D280" s="67">
        <v>255.6</v>
      </c>
      <c r="E280" s="8"/>
      <c r="F280" s="20"/>
      <c r="G280" s="19"/>
    </row>
    <row r="281" spans="1:7" s="1" customFormat="1" ht="45">
      <c r="A281" s="7" t="s">
        <v>514</v>
      </c>
      <c r="B281" s="64" t="s">
        <v>71</v>
      </c>
      <c r="C281" s="66" t="s">
        <v>18</v>
      </c>
      <c r="D281" s="67">
        <v>255.6</v>
      </c>
      <c r="E281" s="8"/>
      <c r="F281" s="20"/>
      <c r="G281" s="19"/>
    </row>
    <row r="282" spans="1:7" s="1" customFormat="1" ht="22.5">
      <c r="A282" s="7" t="s">
        <v>515</v>
      </c>
      <c r="B282" s="64" t="s">
        <v>100</v>
      </c>
      <c r="C282" s="66" t="s">
        <v>26</v>
      </c>
      <c r="D282" s="67">
        <v>236.89</v>
      </c>
      <c r="E282" s="8"/>
      <c r="F282" s="20"/>
      <c r="G282" s="19"/>
    </row>
    <row r="283" spans="1:7" s="1" customFormat="1" ht="45">
      <c r="A283" s="7" t="s">
        <v>516</v>
      </c>
      <c r="B283" s="64" t="s">
        <v>206</v>
      </c>
      <c r="C283" s="66" t="s">
        <v>26</v>
      </c>
      <c r="D283" s="67">
        <v>236.89</v>
      </c>
      <c r="E283" s="8"/>
      <c r="F283" s="10"/>
      <c r="G283" s="19"/>
    </row>
    <row r="284" spans="1:7" s="1" customFormat="1" ht="45">
      <c r="A284" s="7" t="s">
        <v>517</v>
      </c>
      <c r="B284" s="64" t="s">
        <v>225</v>
      </c>
      <c r="C284" s="66" t="s">
        <v>18</v>
      </c>
      <c r="D284" s="67">
        <v>168.24</v>
      </c>
      <c r="E284" s="8"/>
      <c r="F284" s="10"/>
      <c r="G284" s="19"/>
    </row>
    <row r="285" spans="1:7" s="1" customFormat="1" ht="56.25">
      <c r="A285" s="7" t="s">
        <v>518</v>
      </c>
      <c r="B285" s="64" t="s">
        <v>226</v>
      </c>
      <c r="C285" s="66" t="s">
        <v>28</v>
      </c>
      <c r="D285" s="67">
        <v>2</v>
      </c>
      <c r="E285" s="8"/>
      <c r="F285" s="20"/>
      <c r="G285" s="19"/>
    </row>
    <row r="286" spans="1:7" s="1" customFormat="1" ht="45">
      <c r="A286" s="7" t="s">
        <v>519</v>
      </c>
      <c r="B286" s="64" t="s">
        <v>227</v>
      </c>
      <c r="C286" s="66" t="s">
        <v>28</v>
      </c>
      <c r="D286" s="67">
        <v>1</v>
      </c>
      <c r="E286" s="8"/>
      <c r="F286" s="20"/>
      <c r="G286" s="19"/>
    </row>
    <row r="287" spans="1:7" s="1" customFormat="1">
      <c r="A287" s="12" t="s">
        <v>265</v>
      </c>
      <c r="B287" s="13" t="s">
        <v>102</v>
      </c>
      <c r="C287" s="14"/>
      <c r="D287" s="15"/>
      <c r="E287" s="16"/>
      <c r="F287" s="17"/>
      <c r="G287" s="16">
        <f>ROUND(SUM(G288:G290),2)</f>
        <v>0</v>
      </c>
    </row>
    <row r="288" spans="1:7" s="1" customFormat="1" ht="45">
      <c r="A288" s="7" t="s">
        <v>520</v>
      </c>
      <c r="B288" s="64" t="s">
        <v>110</v>
      </c>
      <c r="C288" s="66" t="s">
        <v>19</v>
      </c>
      <c r="D288" s="67">
        <v>1.24</v>
      </c>
      <c r="E288" s="8"/>
      <c r="F288" s="20"/>
      <c r="G288" s="19"/>
    </row>
    <row r="289" spans="1:7" s="1" customFormat="1" ht="56.25">
      <c r="A289" s="7" t="s">
        <v>521</v>
      </c>
      <c r="B289" s="64" t="s">
        <v>228</v>
      </c>
      <c r="C289" s="66" t="s">
        <v>28</v>
      </c>
      <c r="D289" s="67">
        <v>8</v>
      </c>
      <c r="E289" s="8"/>
      <c r="F289" s="10"/>
      <c r="G289" s="9"/>
    </row>
    <row r="290" spans="1:7" s="1" customFormat="1" ht="101.25">
      <c r="A290" s="7" t="s">
        <v>522</v>
      </c>
      <c r="B290" s="64" t="s">
        <v>229</v>
      </c>
      <c r="C290" s="66" t="s">
        <v>28</v>
      </c>
      <c r="D290" s="67">
        <v>2</v>
      </c>
      <c r="E290" s="8"/>
      <c r="F290" s="10"/>
      <c r="G290" s="9"/>
    </row>
    <row r="291" spans="1:7" s="60" customFormat="1">
      <c r="A291" s="2" t="s">
        <v>266</v>
      </c>
      <c r="B291" s="11" t="s">
        <v>167</v>
      </c>
      <c r="C291" s="3"/>
      <c r="D291" s="4"/>
      <c r="E291" s="4"/>
      <c r="F291" s="4"/>
      <c r="G291" s="5">
        <f>ROUND(SUM(G292,G298,G306,G312),2)</f>
        <v>0</v>
      </c>
    </row>
    <row r="292" spans="1:7" s="61" customFormat="1">
      <c r="A292" s="12" t="s">
        <v>267</v>
      </c>
      <c r="B292" s="13" t="s">
        <v>42</v>
      </c>
      <c r="C292" s="14"/>
      <c r="D292" s="15"/>
      <c r="E292" s="16"/>
      <c r="F292" s="17"/>
      <c r="G292" s="16">
        <f>ROUND(SUM(G293:G297),2)</f>
        <v>0</v>
      </c>
    </row>
    <row r="293" spans="1:7" s="61" customFormat="1" ht="33.75">
      <c r="A293" s="7" t="s">
        <v>523</v>
      </c>
      <c r="B293" s="64" t="s">
        <v>232</v>
      </c>
      <c r="C293" s="66" t="s">
        <v>18</v>
      </c>
      <c r="D293" s="67">
        <v>12.96</v>
      </c>
      <c r="E293" s="8"/>
      <c r="F293" s="20"/>
      <c r="G293" s="9"/>
    </row>
    <row r="294" spans="1:7" s="61" customFormat="1" ht="45">
      <c r="A294" s="7" t="s">
        <v>524</v>
      </c>
      <c r="B294" s="64" t="s">
        <v>101</v>
      </c>
      <c r="C294" s="66" t="s">
        <v>19</v>
      </c>
      <c r="D294" s="67">
        <v>20.09</v>
      </c>
      <c r="E294" s="8"/>
      <c r="F294" s="20"/>
      <c r="G294" s="9"/>
    </row>
    <row r="295" spans="1:7" s="61" customFormat="1" ht="45">
      <c r="A295" s="7" t="s">
        <v>525</v>
      </c>
      <c r="B295" s="64" t="s">
        <v>233</v>
      </c>
      <c r="C295" s="66" t="s">
        <v>19</v>
      </c>
      <c r="D295" s="67">
        <v>12.96</v>
      </c>
      <c r="E295" s="8"/>
      <c r="F295" s="20"/>
      <c r="G295" s="9"/>
    </row>
    <row r="296" spans="1:7" s="61" customFormat="1" ht="33.75">
      <c r="A296" s="7" t="s">
        <v>526</v>
      </c>
      <c r="B296" s="64" t="s">
        <v>234</v>
      </c>
      <c r="C296" s="66" t="s">
        <v>19</v>
      </c>
      <c r="D296" s="67">
        <v>20.09</v>
      </c>
      <c r="E296" s="8"/>
      <c r="F296" s="21"/>
      <c r="G296" s="9"/>
    </row>
    <row r="297" spans="1:7" s="61" customFormat="1" ht="33.75">
      <c r="A297" s="7" t="s">
        <v>527</v>
      </c>
      <c r="B297" s="64" t="s">
        <v>150</v>
      </c>
      <c r="C297" s="66" t="s">
        <v>20</v>
      </c>
      <c r="D297" s="67">
        <v>401.8</v>
      </c>
      <c r="E297" s="8"/>
      <c r="F297" s="10"/>
      <c r="G297" s="9"/>
    </row>
    <row r="298" spans="1:7" s="61" customFormat="1">
      <c r="A298" s="12" t="s">
        <v>268</v>
      </c>
      <c r="B298" s="13" t="s">
        <v>36</v>
      </c>
      <c r="C298" s="14"/>
      <c r="D298" s="15"/>
      <c r="E298" s="16"/>
      <c r="F298" s="17"/>
      <c r="G298" s="16">
        <f>ROUND(SUM(G299:G305),2)</f>
        <v>0</v>
      </c>
    </row>
    <row r="299" spans="1:7" s="61" customFormat="1" ht="33.75">
      <c r="A299" s="7" t="s">
        <v>528</v>
      </c>
      <c r="B299" s="64" t="s">
        <v>35</v>
      </c>
      <c r="C299" s="66" t="s">
        <v>18</v>
      </c>
      <c r="D299" s="67">
        <v>12.96</v>
      </c>
      <c r="E299" s="8"/>
      <c r="F299" s="20"/>
      <c r="G299" s="9"/>
    </row>
    <row r="300" spans="1:7" s="61" customFormat="1" ht="33.75">
      <c r="A300" s="7" t="s">
        <v>529</v>
      </c>
      <c r="B300" s="64" t="s">
        <v>236</v>
      </c>
      <c r="C300" s="66" t="s">
        <v>18</v>
      </c>
      <c r="D300" s="67">
        <v>33.700000000000003</v>
      </c>
      <c r="E300" s="8"/>
      <c r="F300" s="20"/>
      <c r="G300" s="9"/>
    </row>
    <row r="301" spans="1:7" s="61" customFormat="1" ht="33.75">
      <c r="A301" s="7" t="s">
        <v>530</v>
      </c>
      <c r="B301" s="64" t="s">
        <v>68</v>
      </c>
      <c r="C301" s="66" t="s">
        <v>34</v>
      </c>
      <c r="D301" s="67">
        <v>863.52</v>
      </c>
      <c r="E301" s="8"/>
      <c r="F301" s="20"/>
      <c r="G301" s="9"/>
    </row>
    <row r="302" spans="1:7" s="61" customFormat="1" ht="33.75">
      <c r="A302" s="7" t="s">
        <v>531</v>
      </c>
      <c r="B302" s="64" t="s">
        <v>43</v>
      </c>
      <c r="C302" s="66" t="s">
        <v>19</v>
      </c>
      <c r="D302" s="67">
        <v>6.48</v>
      </c>
      <c r="E302" s="8"/>
      <c r="F302" s="20"/>
      <c r="G302" s="9"/>
    </row>
    <row r="303" spans="1:7" s="61" customFormat="1" ht="56.25">
      <c r="A303" s="7" t="s">
        <v>532</v>
      </c>
      <c r="B303" s="64" t="s">
        <v>237</v>
      </c>
      <c r="C303" s="66" t="s">
        <v>28</v>
      </c>
      <c r="D303" s="67">
        <v>64</v>
      </c>
      <c r="E303" s="8"/>
      <c r="F303" s="20"/>
      <c r="G303" s="9"/>
    </row>
    <row r="304" spans="1:7" s="61" customFormat="1" ht="33.75">
      <c r="A304" s="7" t="s">
        <v>533</v>
      </c>
      <c r="B304" s="64" t="s">
        <v>238</v>
      </c>
      <c r="C304" s="66" t="s">
        <v>28</v>
      </c>
      <c r="D304" s="67">
        <v>8</v>
      </c>
      <c r="E304" s="8"/>
      <c r="F304" s="20"/>
      <c r="G304" s="9"/>
    </row>
    <row r="305" spans="1:7" s="61" customFormat="1" ht="22.5">
      <c r="A305" s="7" t="s">
        <v>534</v>
      </c>
      <c r="B305" s="64" t="s">
        <v>172</v>
      </c>
      <c r="C305" s="66" t="s">
        <v>19</v>
      </c>
      <c r="D305" s="67">
        <v>0.05</v>
      </c>
      <c r="E305" s="8"/>
      <c r="F305" s="20"/>
      <c r="G305" s="9"/>
    </row>
    <row r="306" spans="1:7" s="61" customFormat="1">
      <c r="A306" s="12" t="s">
        <v>269</v>
      </c>
      <c r="B306" s="13" t="s">
        <v>174</v>
      </c>
      <c r="C306" s="14"/>
      <c r="D306" s="15"/>
      <c r="E306" s="16"/>
      <c r="F306" s="17"/>
      <c r="G306" s="16">
        <f>ROUND(SUM(G307:G311),2)</f>
        <v>0</v>
      </c>
    </row>
    <row r="307" spans="1:7" s="61" customFormat="1" ht="45">
      <c r="A307" s="7" t="s">
        <v>535</v>
      </c>
      <c r="B307" s="64" t="s">
        <v>175</v>
      </c>
      <c r="C307" s="66" t="s">
        <v>34</v>
      </c>
      <c r="D307" s="67">
        <v>1390.65</v>
      </c>
      <c r="E307" s="8"/>
      <c r="F307" s="20"/>
      <c r="G307" s="9"/>
    </row>
    <row r="308" spans="1:7" s="61" customFormat="1" ht="45">
      <c r="A308" s="7" t="s">
        <v>536</v>
      </c>
      <c r="B308" s="64" t="s">
        <v>176</v>
      </c>
      <c r="C308" s="66" t="s">
        <v>34</v>
      </c>
      <c r="D308" s="67">
        <v>1090.03</v>
      </c>
      <c r="E308" s="8"/>
      <c r="F308" s="20"/>
      <c r="G308" s="9"/>
    </row>
    <row r="309" spans="1:7" s="61" customFormat="1" ht="45">
      <c r="A309" s="7" t="s">
        <v>537</v>
      </c>
      <c r="B309" s="64" t="s">
        <v>177</v>
      </c>
      <c r="C309" s="66" t="s">
        <v>28</v>
      </c>
      <c r="D309" s="67">
        <v>64</v>
      </c>
      <c r="E309" s="8"/>
      <c r="F309" s="20"/>
      <c r="G309" s="9"/>
    </row>
    <row r="310" spans="1:7" s="61" customFormat="1" ht="33.75">
      <c r="A310" s="7" t="s">
        <v>538</v>
      </c>
      <c r="B310" s="64" t="s">
        <v>178</v>
      </c>
      <c r="C310" s="66" t="s">
        <v>34</v>
      </c>
      <c r="D310" s="67">
        <v>15.93</v>
      </c>
      <c r="E310" s="8"/>
      <c r="F310" s="20"/>
      <c r="G310" s="9"/>
    </row>
    <row r="311" spans="1:7" s="61" customFormat="1" ht="33.75">
      <c r="A311" s="7" t="s">
        <v>539</v>
      </c>
      <c r="B311" s="64" t="s">
        <v>179</v>
      </c>
      <c r="C311" s="66" t="s">
        <v>34</v>
      </c>
      <c r="D311" s="67">
        <v>2480.6800000000003</v>
      </c>
      <c r="E311" s="8"/>
      <c r="F311" s="20"/>
      <c r="G311" s="9"/>
    </row>
    <row r="312" spans="1:7" s="61" customFormat="1">
      <c r="A312" s="12" t="s">
        <v>270</v>
      </c>
      <c r="B312" s="13" t="s">
        <v>180</v>
      </c>
      <c r="C312" s="14"/>
      <c r="D312" s="15"/>
      <c r="E312" s="16"/>
      <c r="F312" s="17"/>
      <c r="G312" s="16">
        <f>ROUND(SUM(G313:G314),2)</f>
        <v>0</v>
      </c>
    </row>
    <row r="313" spans="1:7" s="61" customFormat="1" ht="135">
      <c r="A313" s="7" t="s">
        <v>540</v>
      </c>
      <c r="B313" s="64" t="s">
        <v>181</v>
      </c>
      <c r="C313" s="66" t="s">
        <v>18</v>
      </c>
      <c r="D313" s="67">
        <v>224.28</v>
      </c>
      <c r="E313" s="8"/>
      <c r="F313" s="20"/>
      <c r="G313" s="9"/>
    </row>
    <row r="314" spans="1:7" s="61" customFormat="1" ht="45">
      <c r="A314" s="7" t="s">
        <v>541</v>
      </c>
      <c r="B314" s="64" t="s">
        <v>241</v>
      </c>
      <c r="C314" s="66" t="s">
        <v>28</v>
      </c>
      <c r="D314" s="67">
        <v>8</v>
      </c>
      <c r="E314" s="8"/>
      <c r="F314" s="20"/>
      <c r="G314" s="9"/>
    </row>
    <row r="315" spans="1:7">
      <c r="A315" s="2" t="s">
        <v>271</v>
      </c>
      <c r="B315" s="11" t="s">
        <v>243</v>
      </c>
      <c r="C315" s="3"/>
      <c r="D315" s="4"/>
      <c r="E315" s="4"/>
      <c r="F315" s="4"/>
      <c r="G315" s="5">
        <f>ROUND(SUM(G316,G321,G332),2)</f>
        <v>0</v>
      </c>
    </row>
    <row r="316" spans="1:7" s="1" customFormat="1">
      <c r="A316" s="12" t="s">
        <v>272</v>
      </c>
      <c r="B316" s="13" t="s">
        <v>42</v>
      </c>
      <c r="C316" s="14"/>
      <c r="D316" s="15"/>
      <c r="E316" s="16"/>
      <c r="F316" s="17"/>
      <c r="G316" s="16">
        <f>ROUND(SUM(G317:G320),2)</f>
        <v>0</v>
      </c>
    </row>
    <row r="317" spans="1:7" s="1" customFormat="1" ht="33.75">
      <c r="A317" s="7" t="s">
        <v>542</v>
      </c>
      <c r="B317" s="64" t="s">
        <v>99</v>
      </c>
      <c r="C317" s="66" t="s">
        <v>18</v>
      </c>
      <c r="D317" s="67">
        <v>0.97</v>
      </c>
      <c r="E317" s="8"/>
      <c r="F317" s="10"/>
      <c r="G317" s="9"/>
    </row>
    <row r="318" spans="1:7" s="1" customFormat="1" ht="45">
      <c r="A318" s="7" t="s">
        <v>543</v>
      </c>
      <c r="B318" s="64" t="s">
        <v>110</v>
      </c>
      <c r="C318" s="66" t="s">
        <v>19</v>
      </c>
      <c r="D318" s="67">
        <v>0.44</v>
      </c>
      <c r="E318" s="8"/>
      <c r="F318" s="10"/>
      <c r="G318" s="9"/>
    </row>
    <row r="319" spans="1:7" s="1" customFormat="1" ht="33.75">
      <c r="A319" s="7" t="s">
        <v>544</v>
      </c>
      <c r="B319" s="64" t="s">
        <v>97</v>
      </c>
      <c r="C319" s="66" t="s">
        <v>19</v>
      </c>
      <c r="D319" s="67">
        <v>0.44</v>
      </c>
      <c r="E319" s="8"/>
      <c r="F319" s="10"/>
      <c r="G319" s="9"/>
    </row>
    <row r="320" spans="1:7" s="1" customFormat="1" ht="33.75">
      <c r="A320" s="7" t="s">
        <v>545</v>
      </c>
      <c r="B320" s="64" t="s">
        <v>98</v>
      </c>
      <c r="C320" s="66" t="s">
        <v>20</v>
      </c>
      <c r="D320" s="67">
        <v>8.36</v>
      </c>
      <c r="E320" s="8"/>
      <c r="F320" s="10"/>
      <c r="G320" s="9"/>
    </row>
    <row r="321" spans="1:7" s="1" customFormat="1">
      <c r="A321" s="12" t="s">
        <v>273</v>
      </c>
      <c r="B321" s="13" t="s">
        <v>244</v>
      </c>
      <c r="C321" s="14"/>
      <c r="D321" s="15"/>
      <c r="E321" s="16"/>
      <c r="F321" s="17"/>
      <c r="G321" s="16">
        <f>ROUND(SUM(G322:G331),2)</f>
        <v>0</v>
      </c>
    </row>
    <row r="322" spans="1:7" s="61" customFormat="1" ht="33.75">
      <c r="A322" s="7" t="s">
        <v>546</v>
      </c>
      <c r="B322" s="64" t="s">
        <v>35</v>
      </c>
      <c r="C322" s="66" t="s">
        <v>18</v>
      </c>
      <c r="D322" s="67">
        <v>0.97</v>
      </c>
      <c r="E322" s="8"/>
      <c r="F322" s="20"/>
      <c r="G322" s="9"/>
    </row>
    <row r="323" spans="1:7" s="1" customFormat="1" ht="33.75">
      <c r="A323" s="7" t="s">
        <v>547</v>
      </c>
      <c r="B323" s="64" t="s">
        <v>190</v>
      </c>
      <c r="C323" s="66" t="s">
        <v>19</v>
      </c>
      <c r="D323" s="67">
        <v>0.34</v>
      </c>
      <c r="E323" s="8"/>
      <c r="F323" s="20"/>
      <c r="G323" s="9"/>
    </row>
    <row r="324" spans="1:7" s="1" customFormat="1" ht="33.75">
      <c r="A324" s="7" t="s">
        <v>548</v>
      </c>
      <c r="B324" s="64" t="s">
        <v>245</v>
      </c>
      <c r="C324" s="66" t="s">
        <v>18</v>
      </c>
      <c r="D324" s="67">
        <v>1.22</v>
      </c>
      <c r="E324" s="8"/>
      <c r="F324" s="10"/>
      <c r="G324" s="9"/>
    </row>
    <row r="325" spans="1:7" s="1" customFormat="1" ht="33.75">
      <c r="A325" s="7" t="s">
        <v>549</v>
      </c>
      <c r="B325" s="64" t="s">
        <v>58</v>
      </c>
      <c r="C325" s="66" t="s">
        <v>18</v>
      </c>
      <c r="D325" s="67">
        <v>2.14</v>
      </c>
      <c r="E325" s="8"/>
      <c r="F325" s="10"/>
      <c r="G325" s="9"/>
    </row>
    <row r="326" spans="1:7" s="1" customFormat="1" ht="33.75">
      <c r="A326" s="7" t="s">
        <v>550</v>
      </c>
      <c r="B326" s="64" t="s">
        <v>68</v>
      </c>
      <c r="C326" s="66" t="s">
        <v>34</v>
      </c>
      <c r="D326" s="67">
        <v>30.24</v>
      </c>
      <c r="E326" s="8"/>
      <c r="F326" s="10"/>
      <c r="G326" s="9"/>
    </row>
    <row r="327" spans="1:7" s="1" customFormat="1" ht="22.5">
      <c r="A327" s="7" t="s">
        <v>551</v>
      </c>
      <c r="B327" s="64" t="s">
        <v>59</v>
      </c>
      <c r="C327" s="66" t="s">
        <v>19</v>
      </c>
      <c r="D327" s="67">
        <v>0.13</v>
      </c>
      <c r="E327" s="8"/>
      <c r="F327" s="10"/>
      <c r="G327" s="9"/>
    </row>
    <row r="328" spans="1:7" s="1" customFormat="1" ht="33.75">
      <c r="A328" s="7" t="s">
        <v>552</v>
      </c>
      <c r="B328" s="64" t="s">
        <v>246</v>
      </c>
      <c r="C328" s="66" t="s">
        <v>18</v>
      </c>
      <c r="D328" s="67">
        <v>4.3600000000000003</v>
      </c>
      <c r="E328" s="8"/>
      <c r="F328" s="10"/>
      <c r="G328" s="9"/>
    </row>
    <row r="329" spans="1:7" s="1" customFormat="1" ht="45">
      <c r="A329" s="7" t="s">
        <v>553</v>
      </c>
      <c r="B329" s="64" t="s">
        <v>130</v>
      </c>
      <c r="C329" s="66" t="s">
        <v>18</v>
      </c>
      <c r="D329" s="67">
        <v>4.71</v>
      </c>
      <c r="E329" s="8"/>
      <c r="F329" s="10"/>
      <c r="G329" s="9"/>
    </row>
    <row r="330" spans="1:7" s="1" customFormat="1" ht="33.75">
      <c r="A330" s="7" t="s">
        <v>554</v>
      </c>
      <c r="B330" s="64" t="s">
        <v>94</v>
      </c>
      <c r="C330" s="66" t="s">
        <v>26</v>
      </c>
      <c r="D330" s="67">
        <v>4.32</v>
      </c>
      <c r="E330" s="8"/>
      <c r="F330" s="10"/>
      <c r="G330" s="9"/>
    </row>
    <row r="331" spans="1:7" s="1" customFormat="1" ht="33.75">
      <c r="A331" s="7" t="s">
        <v>555</v>
      </c>
      <c r="B331" s="64" t="s">
        <v>78</v>
      </c>
      <c r="C331" s="66" t="s">
        <v>26</v>
      </c>
      <c r="D331" s="67">
        <v>1.1000000000000001</v>
      </c>
      <c r="E331" s="8"/>
      <c r="F331" s="10"/>
      <c r="G331" s="9"/>
    </row>
    <row r="332" spans="1:7" s="1" customFormat="1">
      <c r="A332" s="12" t="s">
        <v>274</v>
      </c>
      <c r="B332" s="13" t="s">
        <v>243</v>
      </c>
      <c r="C332" s="14"/>
      <c r="D332" s="15"/>
      <c r="E332" s="16"/>
      <c r="F332" s="17"/>
      <c r="G332" s="16">
        <f>ROUND(SUM(G333:G335),2)</f>
        <v>0</v>
      </c>
    </row>
    <row r="333" spans="1:7" s="1" customFormat="1" ht="78.75">
      <c r="A333" s="7" t="s">
        <v>556</v>
      </c>
      <c r="B333" s="64" t="s">
        <v>247</v>
      </c>
      <c r="C333" s="66" t="s">
        <v>28</v>
      </c>
      <c r="D333" s="67">
        <v>1</v>
      </c>
      <c r="E333" s="8"/>
      <c r="F333" s="10"/>
      <c r="G333" s="9"/>
    </row>
    <row r="334" spans="1:7" s="1" customFormat="1" ht="101.25">
      <c r="A334" s="7" t="s">
        <v>557</v>
      </c>
      <c r="B334" s="64" t="s">
        <v>294</v>
      </c>
      <c r="C334" s="66" t="s">
        <v>28</v>
      </c>
      <c r="D334" s="67">
        <v>1</v>
      </c>
      <c r="E334" s="8"/>
      <c r="F334" s="10"/>
      <c r="G334" s="9"/>
    </row>
    <row r="335" spans="1:7" s="1" customFormat="1" ht="33.75">
      <c r="A335" s="7" t="s">
        <v>558</v>
      </c>
      <c r="B335" s="64" t="s">
        <v>179</v>
      </c>
      <c r="C335" s="66" t="s">
        <v>34</v>
      </c>
      <c r="D335" s="67">
        <v>42.5</v>
      </c>
      <c r="E335" s="8"/>
      <c r="F335" s="10"/>
      <c r="G335" s="9"/>
    </row>
    <row r="336" spans="1:7">
      <c r="A336" s="2" t="s">
        <v>242</v>
      </c>
      <c r="B336" s="11" t="s">
        <v>248</v>
      </c>
      <c r="C336" s="3"/>
      <c r="D336" s="4"/>
      <c r="E336" s="22"/>
      <c r="F336" s="22"/>
      <c r="G336" s="63">
        <f>ROUND(SUM(G337,G343,G348),2)</f>
        <v>0</v>
      </c>
    </row>
    <row r="337" spans="1:7" s="1" customFormat="1">
      <c r="A337" s="12" t="s">
        <v>168</v>
      </c>
      <c r="B337" s="13" t="s">
        <v>42</v>
      </c>
      <c r="C337" s="14"/>
      <c r="D337" s="15"/>
      <c r="E337" s="18"/>
      <c r="F337" s="17"/>
      <c r="G337" s="18">
        <f>ROUND(SUM(G338:G342),2)</f>
        <v>0</v>
      </c>
    </row>
    <row r="338" spans="1:7" s="1" customFormat="1" ht="33.75">
      <c r="A338" s="7" t="s">
        <v>559</v>
      </c>
      <c r="B338" s="64" t="s">
        <v>99</v>
      </c>
      <c r="C338" s="66" t="s">
        <v>18</v>
      </c>
      <c r="D338" s="67">
        <v>37.94</v>
      </c>
      <c r="E338" s="8"/>
      <c r="F338" s="20"/>
      <c r="G338" s="19"/>
    </row>
    <row r="339" spans="1:7" s="1" customFormat="1" ht="45">
      <c r="A339" s="7" t="s">
        <v>560</v>
      </c>
      <c r="B339" s="64" t="s">
        <v>101</v>
      </c>
      <c r="C339" s="66" t="s">
        <v>19</v>
      </c>
      <c r="D339" s="67">
        <v>6.18</v>
      </c>
      <c r="E339" s="8"/>
      <c r="F339" s="20"/>
      <c r="G339" s="19"/>
    </row>
    <row r="340" spans="1:7" s="1" customFormat="1" ht="56.25">
      <c r="A340" s="7" t="s">
        <v>561</v>
      </c>
      <c r="B340" s="64" t="s">
        <v>121</v>
      </c>
      <c r="C340" s="66" t="s">
        <v>19</v>
      </c>
      <c r="D340" s="67">
        <v>5.28</v>
      </c>
      <c r="E340" s="8"/>
      <c r="F340" s="20"/>
      <c r="G340" s="19"/>
    </row>
    <row r="341" spans="1:7" s="1" customFormat="1" ht="33.75">
      <c r="A341" s="7" t="s">
        <v>562</v>
      </c>
      <c r="B341" s="64" t="s">
        <v>97</v>
      </c>
      <c r="C341" s="66" t="s">
        <v>19</v>
      </c>
      <c r="D341" s="67">
        <v>6.18</v>
      </c>
      <c r="E341" s="8"/>
      <c r="F341" s="21"/>
      <c r="G341" s="19"/>
    </row>
    <row r="342" spans="1:7" s="1" customFormat="1" ht="33.75">
      <c r="A342" s="7" t="s">
        <v>563</v>
      </c>
      <c r="B342" s="64" t="s">
        <v>98</v>
      </c>
      <c r="C342" s="66" t="s">
        <v>20</v>
      </c>
      <c r="D342" s="67">
        <v>117.42</v>
      </c>
      <c r="E342" s="8"/>
      <c r="F342" s="10"/>
      <c r="G342" s="19"/>
    </row>
    <row r="343" spans="1:7" s="1" customFormat="1">
      <c r="A343" s="12" t="s">
        <v>169</v>
      </c>
      <c r="B343" s="13" t="s">
        <v>249</v>
      </c>
      <c r="C343" s="14"/>
      <c r="D343" s="15"/>
      <c r="E343" s="18"/>
      <c r="F343" s="17"/>
      <c r="G343" s="18">
        <f>ROUND(SUM(G344:G347),2)</f>
        <v>0</v>
      </c>
    </row>
    <row r="344" spans="1:7" s="1" customFormat="1" ht="33.75">
      <c r="A344" s="7" t="s">
        <v>564</v>
      </c>
      <c r="B344" s="64" t="s">
        <v>250</v>
      </c>
      <c r="C344" s="66" t="s">
        <v>18</v>
      </c>
      <c r="D344" s="67">
        <v>35.200000000000003</v>
      </c>
      <c r="E344" s="8"/>
      <c r="F344" s="20"/>
      <c r="G344" s="19"/>
    </row>
    <row r="345" spans="1:7" s="1" customFormat="1" ht="22.5">
      <c r="A345" s="7" t="s">
        <v>565</v>
      </c>
      <c r="B345" s="64" t="s">
        <v>100</v>
      </c>
      <c r="C345" s="66" t="s">
        <v>26</v>
      </c>
      <c r="D345" s="67">
        <v>30.15</v>
      </c>
      <c r="E345" s="8"/>
      <c r="F345" s="20"/>
      <c r="G345" s="19"/>
    </row>
    <row r="346" spans="1:7" s="1" customFormat="1" ht="56.25">
      <c r="A346" s="7" t="s">
        <v>566</v>
      </c>
      <c r="B346" s="64" t="s">
        <v>251</v>
      </c>
      <c r="C346" s="66" t="s">
        <v>18</v>
      </c>
      <c r="D346" s="67">
        <v>35.200000000000003</v>
      </c>
      <c r="E346" s="8"/>
      <c r="F346" s="10"/>
      <c r="G346" s="19"/>
    </row>
    <row r="347" spans="1:7" s="1" customFormat="1" ht="45">
      <c r="A347" s="7" t="s">
        <v>567</v>
      </c>
      <c r="B347" s="64" t="s">
        <v>252</v>
      </c>
      <c r="C347" s="66" t="s">
        <v>26</v>
      </c>
      <c r="D347" s="67">
        <v>18.27</v>
      </c>
      <c r="E347" s="8"/>
      <c r="F347" s="20"/>
      <c r="G347" s="19"/>
    </row>
    <row r="348" spans="1:7" s="1" customFormat="1">
      <c r="A348" s="12" t="s">
        <v>173</v>
      </c>
      <c r="B348" s="13" t="s">
        <v>102</v>
      </c>
      <c r="C348" s="14"/>
      <c r="D348" s="15"/>
      <c r="E348" s="18"/>
      <c r="F348" s="17"/>
      <c r="G348" s="18">
        <f>ROUND(SUM(G349:G352),2)</f>
        <v>0</v>
      </c>
    </row>
    <row r="349" spans="1:7" s="1" customFormat="1" ht="45">
      <c r="A349" s="7" t="s">
        <v>568</v>
      </c>
      <c r="B349" s="64" t="s">
        <v>110</v>
      </c>
      <c r="C349" s="66" t="s">
        <v>19</v>
      </c>
      <c r="D349" s="67">
        <v>1.62</v>
      </c>
      <c r="E349" s="8"/>
      <c r="F349" s="10"/>
      <c r="G349" s="9"/>
    </row>
    <row r="350" spans="1:7" s="1" customFormat="1" ht="33.75">
      <c r="A350" s="7" t="s">
        <v>569</v>
      </c>
      <c r="B350" s="64" t="s">
        <v>185</v>
      </c>
      <c r="C350" s="66" t="s">
        <v>18</v>
      </c>
      <c r="D350" s="67">
        <v>12.96</v>
      </c>
      <c r="E350" s="8"/>
      <c r="F350" s="10"/>
      <c r="G350" s="9"/>
    </row>
    <row r="351" spans="1:7" s="1" customFormat="1" ht="22.5">
      <c r="A351" s="7" t="s">
        <v>570</v>
      </c>
      <c r="B351" s="64" t="s">
        <v>111</v>
      </c>
      <c r="C351" s="66" t="s">
        <v>19</v>
      </c>
      <c r="D351" s="67">
        <v>1.62</v>
      </c>
      <c r="E351" s="8"/>
      <c r="F351" s="10"/>
      <c r="G351" s="9"/>
    </row>
    <row r="352" spans="1:7" s="1" customFormat="1" ht="33.75">
      <c r="A352" s="7" t="s">
        <v>571</v>
      </c>
      <c r="B352" s="64" t="s">
        <v>253</v>
      </c>
      <c r="C352" s="66" t="s">
        <v>28</v>
      </c>
      <c r="D352" s="67">
        <v>1</v>
      </c>
      <c r="E352" s="8"/>
      <c r="F352" s="10"/>
      <c r="G352" s="19"/>
    </row>
    <row r="353" spans="1:7" s="1" customFormat="1">
      <c r="A353" s="2" t="s">
        <v>275</v>
      </c>
      <c r="B353" s="11" t="s">
        <v>192</v>
      </c>
      <c r="C353" s="3"/>
      <c r="D353" s="4"/>
      <c r="E353" s="4"/>
      <c r="F353" s="4"/>
      <c r="G353" s="5">
        <f>ROUND(SUM(G354:G359),2)</f>
        <v>0</v>
      </c>
    </row>
    <row r="354" spans="1:7" s="1" customFormat="1" ht="33.75">
      <c r="A354" s="7" t="s">
        <v>572</v>
      </c>
      <c r="B354" s="64" t="s">
        <v>297</v>
      </c>
      <c r="C354" s="66" t="s">
        <v>28</v>
      </c>
      <c r="D354" s="67">
        <v>3</v>
      </c>
      <c r="E354" s="8"/>
      <c r="F354" s="10"/>
      <c r="G354" s="9"/>
    </row>
    <row r="355" spans="1:7" s="1" customFormat="1" ht="33.75">
      <c r="A355" s="7" t="s">
        <v>573</v>
      </c>
      <c r="B355" s="64" t="s">
        <v>298</v>
      </c>
      <c r="C355" s="66" t="s">
        <v>28</v>
      </c>
      <c r="D355" s="67">
        <v>3</v>
      </c>
      <c r="E355" s="8"/>
      <c r="F355" s="10"/>
      <c r="G355" s="9"/>
    </row>
    <row r="356" spans="1:7" s="1" customFormat="1" ht="33.75">
      <c r="A356" s="7" t="s">
        <v>574</v>
      </c>
      <c r="B356" s="64" t="s">
        <v>296</v>
      </c>
      <c r="C356" s="66" t="s">
        <v>18</v>
      </c>
      <c r="D356" s="67">
        <v>306</v>
      </c>
      <c r="E356" s="8"/>
      <c r="F356" s="10"/>
      <c r="G356" s="9"/>
    </row>
    <row r="357" spans="1:7" s="1" customFormat="1" ht="33.75">
      <c r="A357" s="7" t="s">
        <v>575</v>
      </c>
      <c r="B357" s="64" t="s">
        <v>196</v>
      </c>
      <c r="C357" s="66" t="s">
        <v>28</v>
      </c>
      <c r="D357" s="67">
        <v>254</v>
      </c>
      <c r="E357" s="8"/>
      <c r="F357" s="59"/>
      <c r="G357" s="9"/>
    </row>
    <row r="358" spans="1:7" s="1" customFormat="1" ht="33.75">
      <c r="A358" s="7" t="s">
        <v>576</v>
      </c>
      <c r="B358" s="64" t="s">
        <v>197</v>
      </c>
      <c r="C358" s="66" t="s">
        <v>28</v>
      </c>
      <c r="D358" s="67">
        <v>265</v>
      </c>
      <c r="E358" s="8"/>
      <c r="F358" s="59"/>
      <c r="G358" s="9"/>
    </row>
    <row r="359" spans="1:7" s="1" customFormat="1" ht="22.5">
      <c r="A359" s="7" t="s">
        <v>577</v>
      </c>
      <c r="B359" s="64" t="s">
        <v>194</v>
      </c>
      <c r="C359" s="66" t="s">
        <v>19</v>
      </c>
      <c r="D359" s="67">
        <v>35.19</v>
      </c>
      <c r="E359" s="8"/>
      <c r="F359" s="10"/>
      <c r="G359" s="9"/>
    </row>
    <row r="360" spans="1:7">
      <c r="A360" s="2" t="s">
        <v>295</v>
      </c>
      <c r="B360" s="11" t="s">
        <v>32</v>
      </c>
      <c r="C360" s="3"/>
      <c r="D360" s="4"/>
      <c r="E360" s="4"/>
      <c r="F360" s="4"/>
      <c r="G360" s="5">
        <f>ROUND(SUM(G361),2)</f>
        <v>0</v>
      </c>
    </row>
    <row r="361" spans="1:7" s="1" customFormat="1" ht="22.5">
      <c r="A361" s="7" t="s">
        <v>578</v>
      </c>
      <c r="B361" s="64" t="s">
        <v>33</v>
      </c>
      <c r="C361" s="66" t="s">
        <v>18</v>
      </c>
      <c r="D361" s="67">
        <v>360.18</v>
      </c>
      <c r="E361" s="8"/>
      <c r="F361" s="20"/>
      <c r="G361" s="9"/>
    </row>
    <row r="362" spans="1:7" s="23" customFormat="1">
      <c r="A362" s="30"/>
      <c r="B362" s="55"/>
      <c r="C362" s="28"/>
      <c r="D362" s="29"/>
      <c r="E362" s="25"/>
      <c r="F362" s="25"/>
      <c r="G362" s="56"/>
    </row>
    <row r="363" spans="1:7" s="23" customFormat="1">
      <c r="A363" s="30"/>
      <c r="B363" s="55"/>
      <c r="C363" s="28"/>
      <c r="D363" s="29"/>
      <c r="E363" s="25"/>
      <c r="F363" s="25"/>
      <c r="G363" s="56"/>
    </row>
    <row r="364" spans="1:7">
      <c r="A364" s="2"/>
      <c r="B364" s="11" t="s">
        <v>581</v>
      </c>
      <c r="C364" s="3"/>
      <c r="D364" s="4"/>
      <c r="E364" s="4"/>
      <c r="F364" s="4"/>
      <c r="G364" s="5"/>
    </row>
    <row r="365" spans="1:7" s="23" customFormat="1" ht="72">
      <c r="A365" s="30"/>
      <c r="B365" s="118" t="str">
        <f>+B5</f>
        <v>Estructuras con lonaria, rehabilitación de cancha de usos múltiples, patio cívico, accesibilidad universal, banquetas, cruces peatonales y obras complementarias en el Preescolar Guillermo Chávez Vega, T/M clave 14EJN0970V, T/V clave 14EJN1024Z, calle Galeana, colonia Balcones del Sol, y Primaria Emiliano Zapata (T/M), clave 14DPR1362Q, Primaria Josefa Ortiz de Domínguez (T/V), clave 14DPR0837F, calle Volcán Jorullo, colonia Colli Urbano, Municipio de Zapopan, Jalisco.</v>
      </c>
      <c r="C365" s="28"/>
      <c r="D365" s="29"/>
      <c r="E365" s="25"/>
      <c r="F365" s="25"/>
      <c r="G365" s="56"/>
    </row>
    <row r="366" spans="1:7" s="23" customFormat="1">
      <c r="A366" s="30"/>
      <c r="B366" s="55"/>
      <c r="C366" s="28"/>
      <c r="D366" s="29"/>
      <c r="E366" s="25"/>
      <c r="F366" s="25"/>
      <c r="G366" s="56"/>
    </row>
    <row r="367" spans="1:7" s="23" customFormat="1">
      <c r="A367" s="30"/>
      <c r="B367" s="55"/>
      <c r="C367" s="28"/>
      <c r="D367" s="29"/>
      <c r="E367" s="25"/>
      <c r="F367" s="25"/>
      <c r="G367" s="56"/>
    </row>
    <row r="368" spans="1:7" s="23" customFormat="1">
      <c r="A368" s="30"/>
      <c r="B368" s="55"/>
      <c r="C368" s="28"/>
      <c r="D368" s="29"/>
      <c r="E368" s="25"/>
      <c r="F368" s="25"/>
      <c r="G368" s="56"/>
    </row>
    <row r="369" spans="1:7" s="23" customFormat="1">
      <c r="A369" s="105" t="str">
        <f>A16</f>
        <v>A</v>
      </c>
      <c r="B369" s="116" t="str">
        <f>B16</f>
        <v>ESCUELA PRIMARIA EMILIANO ZAPATA</v>
      </c>
      <c r="C369" s="107"/>
      <c r="D369" s="117"/>
      <c r="E369" s="108"/>
      <c r="F369" s="108"/>
      <c r="G369" s="120">
        <f>G16</f>
        <v>0</v>
      </c>
    </row>
    <row r="370" spans="1:7" s="23" customFormat="1">
      <c r="A370" s="24" t="str">
        <f>A17</f>
        <v>A1</v>
      </c>
      <c r="B370" s="57" t="str">
        <f>B17</f>
        <v>PREELIMINARES</v>
      </c>
      <c r="C370" s="28"/>
      <c r="D370" s="103"/>
      <c r="E370" s="102"/>
      <c r="F370" s="102"/>
      <c r="G370" s="121">
        <f>G17</f>
        <v>0</v>
      </c>
    </row>
    <row r="371" spans="1:7" s="23" customFormat="1">
      <c r="A371" s="24" t="str">
        <f>A30</f>
        <v>A2</v>
      </c>
      <c r="B371" s="57" t="str">
        <f>B30</f>
        <v>CRUCEROS SEGUROS Y BANQUETAS</v>
      </c>
      <c r="C371" s="28"/>
      <c r="D371" s="103"/>
      <c r="E371" s="102"/>
      <c r="F371" s="102"/>
      <c r="G371" s="121">
        <f>G30</f>
        <v>0</v>
      </c>
    </row>
    <row r="372" spans="1:7" s="23" customFormat="1">
      <c r="A372" s="26" t="str">
        <f>A31</f>
        <v>A2.1</v>
      </c>
      <c r="B372" s="27" t="str">
        <f>B31</f>
        <v>EXCAVACIONES Y RELLENOS</v>
      </c>
      <c r="C372" s="28"/>
      <c r="D372" s="103"/>
      <c r="E372" s="102"/>
      <c r="F372" s="102"/>
      <c r="G372" s="122">
        <f>G31</f>
        <v>0</v>
      </c>
    </row>
    <row r="373" spans="1:7" s="23" customFormat="1">
      <c r="A373" s="26" t="str">
        <f>A39</f>
        <v>A2.2</v>
      </c>
      <c r="B373" s="27" t="str">
        <f>B39</f>
        <v>CRUCEROS SEGUROS</v>
      </c>
      <c r="C373" s="28"/>
      <c r="D373" s="103"/>
      <c r="E373" s="102"/>
      <c r="F373" s="102"/>
      <c r="G373" s="122">
        <f>G39</f>
        <v>0</v>
      </c>
    </row>
    <row r="374" spans="1:7" s="23" customFormat="1">
      <c r="A374" s="26" t="str">
        <f>A53</f>
        <v>A2.3</v>
      </c>
      <c r="B374" s="27" t="str">
        <f>B53</f>
        <v>SEÑALAMIENTO HORIZONTAL</v>
      </c>
      <c r="C374" s="28"/>
      <c r="D374" s="103"/>
      <c r="E374" s="102"/>
      <c r="F374" s="102"/>
      <c r="G374" s="122">
        <f>G53</f>
        <v>0</v>
      </c>
    </row>
    <row r="375" spans="1:7" s="23" customFormat="1">
      <c r="A375" s="26" t="str">
        <f>A67</f>
        <v>A2.4</v>
      </c>
      <c r="B375" s="27" t="str">
        <f>B67</f>
        <v>SEÑALAMIENTO VERTICAL</v>
      </c>
      <c r="C375" s="28"/>
      <c r="D375" s="103"/>
      <c r="E375" s="102"/>
      <c r="F375" s="102"/>
      <c r="G375" s="122">
        <f>G67</f>
        <v>0</v>
      </c>
    </row>
    <row r="376" spans="1:7" s="23" customFormat="1">
      <c r="A376" s="24" t="str">
        <f>A72</f>
        <v>A3</v>
      </c>
      <c r="B376" s="57" t="str">
        <f>B72</f>
        <v>REHABILITACIÓN DE INGRESO DE ALUMNADO</v>
      </c>
      <c r="C376" s="28"/>
      <c r="D376" s="103"/>
      <c r="E376" s="102"/>
      <c r="F376" s="102"/>
      <c r="G376" s="121">
        <f>G72</f>
        <v>0</v>
      </c>
    </row>
    <row r="377" spans="1:7" s="23" customFormat="1">
      <c r="A377" s="26" t="str">
        <f>A73</f>
        <v>A3.1</v>
      </c>
      <c r="B377" s="27" t="str">
        <f>B73</f>
        <v>EXCAVACIONES Y RELLENOS</v>
      </c>
      <c r="C377" s="28"/>
      <c r="D377" s="103"/>
      <c r="E377" s="102"/>
      <c r="F377" s="102"/>
      <c r="G377" s="122">
        <f>G73</f>
        <v>0</v>
      </c>
    </row>
    <row r="378" spans="1:7" s="23" customFormat="1">
      <c r="A378" s="26" t="str">
        <f>A79</f>
        <v>A3.2</v>
      </c>
      <c r="B378" s="27" t="str">
        <f>B79</f>
        <v>CIMENTACIÓN</v>
      </c>
      <c r="C378" s="28"/>
      <c r="D378" s="103"/>
      <c r="E378" s="102"/>
      <c r="F378" s="102"/>
      <c r="G378" s="122">
        <f>G79</f>
        <v>0</v>
      </c>
    </row>
    <row r="379" spans="1:7" s="23" customFormat="1" ht="13.5" customHeight="1">
      <c r="A379" s="26" t="str">
        <f>A85</f>
        <v>A3.3</v>
      </c>
      <c r="B379" s="27" t="str">
        <f>B85</f>
        <v>MURO Y LOSA DE CONCRETO</v>
      </c>
      <c r="C379" s="28"/>
      <c r="D379" s="103"/>
      <c r="E379" s="102"/>
      <c r="F379" s="102"/>
      <c r="G379" s="122">
        <f>G85</f>
        <v>0</v>
      </c>
    </row>
    <row r="380" spans="1:7" s="23" customFormat="1" ht="13.5" customHeight="1">
      <c r="A380" s="26" t="str">
        <f>A89</f>
        <v>A3.4</v>
      </c>
      <c r="B380" s="27" t="str">
        <f>B89</f>
        <v>CUBIERTA ESTRUCTURAL DEL INGRESO</v>
      </c>
      <c r="C380" s="28"/>
      <c r="D380" s="103"/>
      <c r="E380" s="102"/>
      <c r="F380" s="102"/>
      <c r="G380" s="122">
        <f>G89</f>
        <v>0</v>
      </c>
    </row>
    <row r="381" spans="1:7" s="23" customFormat="1" ht="13.5" customHeight="1">
      <c r="A381" s="26" t="str">
        <f>A92</f>
        <v>A3.5</v>
      </c>
      <c r="B381" s="27" t="str">
        <f>B92</f>
        <v>PORTÓN DE INGRESO</v>
      </c>
      <c r="C381" s="28"/>
      <c r="D381" s="103"/>
      <c r="E381" s="102"/>
      <c r="F381" s="102"/>
      <c r="G381" s="122">
        <f>G92</f>
        <v>0</v>
      </c>
    </row>
    <row r="382" spans="1:7" s="23" customFormat="1" ht="13.5" customHeight="1">
      <c r="A382" s="26" t="str">
        <f>A102</f>
        <v>A3.6</v>
      </c>
      <c r="B382" s="27" t="str">
        <f>B102</f>
        <v>PLACA CONMEMORATIVA</v>
      </c>
      <c r="C382" s="28"/>
      <c r="D382" s="103"/>
      <c r="E382" s="102"/>
      <c r="F382" s="102"/>
      <c r="G382" s="122">
        <f>G102</f>
        <v>0</v>
      </c>
    </row>
    <row r="383" spans="1:7" s="23" customFormat="1" ht="13.5" customHeight="1">
      <c r="A383" s="26" t="str">
        <f>A105</f>
        <v>A3.7</v>
      </c>
      <c r="B383" s="27" t="str">
        <f>B105</f>
        <v>BARRERAS DE SEGURIDAD</v>
      </c>
      <c r="C383" s="28"/>
      <c r="D383" s="103"/>
      <c r="E383" s="102"/>
      <c r="F383" s="102"/>
      <c r="G383" s="122">
        <f>G105</f>
        <v>0</v>
      </c>
    </row>
    <row r="384" spans="1:7" s="23" customFormat="1">
      <c r="A384" s="24" t="str">
        <f>A107</f>
        <v>A4</v>
      </c>
      <c r="B384" s="57" t="str">
        <f>B107</f>
        <v>ANDADORES</v>
      </c>
      <c r="C384" s="28"/>
      <c r="D384" s="103"/>
      <c r="E384" s="102"/>
      <c r="F384" s="102"/>
      <c r="G384" s="121">
        <f>G107</f>
        <v>0</v>
      </c>
    </row>
    <row r="385" spans="1:7" s="23" customFormat="1">
      <c r="A385" s="26" t="str">
        <f>A108</f>
        <v>A4.1</v>
      </c>
      <c r="B385" s="27" t="str">
        <f>B108</f>
        <v>EXCAVACIONES Y RELLENOS</v>
      </c>
      <c r="C385" s="28"/>
      <c r="D385" s="103"/>
      <c r="E385" s="102"/>
      <c r="F385" s="102"/>
      <c r="G385" s="122">
        <f>G108</f>
        <v>0</v>
      </c>
    </row>
    <row r="386" spans="1:7" s="23" customFormat="1">
      <c r="A386" s="26" t="str">
        <f>A114</f>
        <v>A4.2</v>
      </c>
      <c r="B386" s="27" t="str">
        <f>B114</f>
        <v>MURO DE CONTENCIÓN</v>
      </c>
      <c r="C386" s="28"/>
      <c r="D386" s="103"/>
      <c r="E386" s="102"/>
      <c r="F386" s="102"/>
      <c r="G386" s="122">
        <f>G114</f>
        <v>0</v>
      </c>
    </row>
    <row r="387" spans="1:7" s="23" customFormat="1">
      <c r="A387" s="26" t="str">
        <f>A117</f>
        <v>A4.3</v>
      </c>
      <c r="B387" s="27" t="str">
        <f>B117</f>
        <v>FORJADO DE ESCALONES</v>
      </c>
      <c r="C387" s="28"/>
      <c r="D387" s="103"/>
      <c r="E387" s="102"/>
      <c r="F387" s="102"/>
      <c r="G387" s="122">
        <f>G117</f>
        <v>0</v>
      </c>
    </row>
    <row r="388" spans="1:7" s="23" customFormat="1">
      <c r="A388" s="26" t="str">
        <f>A121</f>
        <v>A4.4</v>
      </c>
      <c r="B388" s="27" t="str">
        <f>B121</f>
        <v>PISOS DE CONCRETO</v>
      </c>
      <c r="C388" s="28"/>
      <c r="D388" s="103"/>
      <c r="E388" s="102"/>
      <c r="F388" s="102"/>
      <c r="G388" s="122">
        <f>G121</f>
        <v>0</v>
      </c>
    </row>
    <row r="389" spans="1:7" s="23" customFormat="1" ht="13.5" customHeight="1">
      <c r="A389" s="24" t="str">
        <f>A127</f>
        <v>A5</v>
      </c>
      <c r="B389" s="57" t="str">
        <f>B127</f>
        <v>RAMPAS DE ACCESO UNIVERSAL</v>
      </c>
      <c r="C389" s="28"/>
      <c r="D389" s="103"/>
      <c r="E389" s="102"/>
      <c r="F389" s="102"/>
      <c r="G389" s="121">
        <f>G127</f>
        <v>0</v>
      </c>
    </row>
    <row r="390" spans="1:7" s="23" customFormat="1">
      <c r="A390" s="26" t="str">
        <f>A128</f>
        <v>A5.1</v>
      </c>
      <c r="B390" s="27" t="str">
        <f>B128</f>
        <v>EXCAVACIONES Y RELLENOS</v>
      </c>
      <c r="C390" s="28"/>
      <c r="D390" s="103"/>
      <c r="E390" s="102"/>
      <c r="F390" s="102"/>
      <c r="G390" s="122">
        <f>G128</f>
        <v>0</v>
      </c>
    </row>
    <row r="391" spans="1:7" s="23" customFormat="1">
      <c r="A391" s="26" t="str">
        <f>A134</f>
        <v>A5.2</v>
      </c>
      <c r="B391" s="27" t="str">
        <f>B134</f>
        <v>MUROS DE CONTENCIÓN</v>
      </c>
      <c r="C391" s="28"/>
      <c r="D391" s="103"/>
      <c r="E391" s="102"/>
      <c r="F391" s="102"/>
      <c r="G391" s="122">
        <f>G134</f>
        <v>0</v>
      </c>
    </row>
    <row r="392" spans="1:7" s="23" customFormat="1">
      <c r="A392" s="26" t="str">
        <f>A144</f>
        <v>A5.3</v>
      </c>
      <c r="B392" s="27" t="str">
        <f>B144</f>
        <v>PISOS DE CONCRETO</v>
      </c>
      <c r="C392" s="28"/>
      <c r="D392" s="103"/>
      <c r="E392" s="102"/>
      <c r="F392" s="102"/>
      <c r="G392" s="122">
        <f>G144</f>
        <v>0</v>
      </c>
    </row>
    <row r="393" spans="1:7" s="23" customFormat="1">
      <c r="A393" s="26" t="str">
        <f>A148</f>
        <v>A5.4</v>
      </c>
      <c r="B393" s="27" t="str">
        <f>B148</f>
        <v>BARANDALES</v>
      </c>
      <c r="C393" s="28"/>
      <c r="D393" s="103"/>
      <c r="E393" s="102"/>
      <c r="F393" s="102"/>
      <c r="G393" s="122">
        <f>G148</f>
        <v>0</v>
      </c>
    </row>
    <row r="394" spans="1:7" s="23" customFormat="1">
      <c r="A394" s="24" t="str">
        <f>A151</f>
        <v>A6</v>
      </c>
      <c r="B394" s="57" t="str">
        <f>B151</f>
        <v>REHABILITACIÓN DE ESTRUCTURA CON LONARIA</v>
      </c>
      <c r="C394" s="28"/>
      <c r="D394" s="103"/>
      <c r="E394" s="102"/>
      <c r="F394" s="102"/>
      <c r="G394" s="121">
        <f>G151</f>
        <v>0</v>
      </c>
    </row>
    <row r="395" spans="1:7" s="23" customFormat="1" ht="14.25" customHeight="1">
      <c r="A395" s="24" t="str">
        <f>A153</f>
        <v>A7</v>
      </c>
      <c r="B395" s="57" t="str">
        <f>B153</f>
        <v>CANCHA DE USOS MÚLTIPLES</v>
      </c>
      <c r="C395" s="28"/>
      <c r="D395" s="103"/>
      <c r="E395" s="102"/>
      <c r="F395" s="102"/>
      <c r="G395" s="121">
        <f>G153</f>
        <v>0</v>
      </c>
    </row>
    <row r="396" spans="1:7" s="23" customFormat="1">
      <c r="A396" s="26" t="str">
        <f>A154</f>
        <v>A7.1</v>
      </c>
      <c r="B396" s="27" t="str">
        <f>B154</f>
        <v>EXCAVACIONES Y RELLENOS</v>
      </c>
      <c r="C396" s="28"/>
      <c r="D396" s="103"/>
      <c r="E396" s="102"/>
      <c r="F396" s="102"/>
      <c r="G396" s="122">
        <f>G154</f>
        <v>0</v>
      </c>
    </row>
    <row r="397" spans="1:7" s="23" customFormat="1">
      <c r="A397" s="26" t="str">
        <f>A160</f>
        <v>A7.2</v>
      </c>
      <c r="B397" s="27" t="str">
        <f>B160</f>
        <v>LOSA DE CONCRETO Y ALBAÑILERÍAS</v>
      </c>
      <c r="C397" s="28"/>
      <c r="D397" s="103"/>
      <c r="E397" s="102"/>
      <c r="F397" s="102"/>
      <c r="G397" s="122">
        <f>G160</f>
        <v>0</v>
      </c>
    </row>
    <row r="398" spans="1:7" s="23" customFormat="1">
      <c r="A398" s="26" t="str">
        <f>A165</f>
        <v>A7.3</v>
      </c>
      <c r="B398" s="27" t="str">
        <f>B165</f>
        <v>CANCHA DE USOS MÚLTIPLES</v>
      </c>
      <c r="C398" s="28"/>
      <c r="D398" s="103"/>
      <c r="E398" s="102"/>
      <c r="F398" s="102"/>
      <c r="G398" s="122">
        <f>G165</f>
        <v>0</v>
      </c>
    </row>
    <row r="399" spans="1:7" s="23" customFormat="1">
      <c r="A399" s="26" t="str">
        <f>A172</f>
        <v>A7.4</v>
      </c>
      <c r="B399" s="27" t="str">
        <f>B172</f>
        <v>MOBILIARIO</v>
      </c>
      <c r="C399" s="28"/>
      <c r="D399" s="103"/>
      <c r="E399" s="102"/>
      <c r="F399" s="102"/>
      <c r="G399" s="122">
        <f>G172</f>
        <v>0</v>
      </c>
    </row>
    <row r="400" spans="1:7" s="23" customFormat="1">
      <c r="A400" s="24" t="str">
        <f>A175</f>
        <v>A8</v>
      </c>
      <c r="B400" s="57" t="str">
        <f>B175</f>
        <v>ESTRUCTURA CON LONARIA</v>
      </c>
      <c r="C400" s="28"/>
      <c r="D400" s="103"/>
      <c r="E400" s="102"/>
      <c r="F400" s="102"/>
      <c r="G400" s="121">
        <f>G175</f>
        <v>0</v>
      </c>
    </row>
    <row r="401" spans="1:7" s="23" customFormat="1">
      <c r="A401" s="26" t="str">
        <f>A176</f>
        <v>A8.1</v>
      </c>
      <c r="B401" s="27" t="str">
        <f>B176</f>
        <v>EXCAVACIONES Y RELLENOS</v>
      </c>
      <c r="C401" s="28"/>
      <c r="D401" s="103"/>
      <c r="E401" s="102"/>
      <c r="F401" s="102"/>
      <c r="G401" s="122">
        <f>G176</f>
        <v>0</v>
      </c>
    </row>
    <row r="402" spans="1:7" s="23" customFormat="1">
      <c r="A402" s="26" t="str">
        <f>A182</f>
        <v>A8.2</v>
      </c>
      <c r="B402" s="27" t="str">
        <f>B182</f>
        <v>CIMENTACIÓN</v>
      </c>
      <c r="C402" s="28"/>
      <c r="D402" s="103"/>
      <c r="E402" s="102"/>
      <c r="F402" s="102"/>
      <c r="G402" s="122">
        <f>G182</f>
        <v>0</v>
      </c>
    </row>
    <row r="403" spans="1:7" s="23" customFormat="1">
      <c r="A403" s="26" t="str">
        <f>A190</f>
        <v>A8.3</v>
      </c>
      <c r="B403" s="27" t="str">
        <f>B190</f>
        <v>ESTRUCTURA</v>
      </c>
      <c r="C403" s="28"/>
      <c r="D403" s="103"/>
      <c r="E403" s="102"/>
      <c r="F403" s="102"/>
      <c r="G403" s="122">
        <f>G190</f>
        <v>0</v>
      </c>
    </row>
    <row r="404" spans="1:7" s="23" customFormat="1">
      <c r="A404" s="26" t="str">
        <f>A196</f>
        <v>A8.4</v>
      </c>
      <c r="B404" s="27" t="str">
        <f>B196</f>
        <v>LONARIA</v>
      </c>
      <c r="C404" s="28"/>
      <c r="D404" s="103"/>
      <c r="E404" s="102"/>
      <c r="F404" s="102"/>
      <c r="G404" s="122">
        <f>G196</f>
        <v>0</v>
      </c>
    </row>
    <row r="405" spans="1:7" s="23" customFormat="1">
      <c r="A405" s="24" t="str">
        <f>A198</f>
        <v>A9</v>
      </c>
      <c r="B405" s="57" t="str">
        <f>B198</f>
        <v>ÁREAS VERDES</v>
      </c>
      <c r="C405" s="28"/>
      <c r="D405" s="103"/>
      <c r="E405" s="102"/>
      <c r="F405" s="102"/>
      <c r="G405" s="121">
        <f>G198</f>
        <v>0</v>
      </c>
    </row>
    <row r="406" spans="1:7" s="23" customFormat="1">
      <c r="A406" s="26" t="str">
        <f>A199</f>
        <v>A9.1</v>
      </c>
      <c r="B406" s="27" t="str">
        <f>B199</f>
        <v>EXCAVACIONES Y RELLENOS</v>
      </c>
      <c r="C406" s="28"/>
      <c r="D406" s="103"/>
      <c r="E406" s="102"/>
      <c r="F406" s="102"/>
      <c r="G406" s="122">
        <f>G199</f>
        <v>0</v>
      </c>
    </row>
    <row r="407" spans="1:7" s="23" customFormat="1">
      <c r="A407" s="26" t="str">
        <f>A204</f>
        <v>A9.2</v>
      </c>
      <c r="B407" s="27" t="str">
        <f>B204</f>
        <v>ALBAÑILERÍAS</v>
      </c>
      <c r="C407" s="28"/>
      <c r="D407" s="103"/>
      <c r="E407" s="102"/>
      <c r="F407" s="102"/>
      <c r="G407" s="122">
        <f>G204</f>
        <v>0</v>
      </c>
    </row>
    <row r="408" spans="1:7" s="23" customFormat="1">
      <c r="A408" s="26" t="str">
        <f>A217</f>
        <v>A9.3</v>
      </c>
      <c r="B408" s="27" t="str">
        <f>B217</f>
        <v>VEGETACIÓN</v>
      </c>
      <c r="C408" s="28"/>
      <c r="D408" s="103"/>
      <c r="E408" s="102"/>
      <c r="F408" s="102"/>
      <c r="G408" s="122">
        <f>G217</f>
        <v>0</v>
      </c>
    </row>
    <row r="409" spans="1:7" s="23" customFormat="1">
      <c r="A409" s="24" t="str">
        <f>A226</f>
        <v>A10</v>
      </c>
      <c r="B409" s="57" t="str">
        <f>B226</f>
        <v>LIMPIEZA</v>
      </c>
      <c r="C409" s="28"/>
      <c r="D409" s="103"/>
      <c r="E409" s="102"/>
      <c r="F409" s="102"/>
      <c r="G409" s="121">
        <f>G226</f>
        <v>0</v>
      </c>
    </row>
    <row r="410" spans="1:7" s="23" customFormat="1">
      <c r="A410" s="105" t="str">
        <f>A228</f>
        <v>B</v>
      </c>
      <c r="B410" s="116" t="str">
        <f>B228</f>
        <v>PREESCOLAR GUILLERMO CHÁVEZ VEGA</v>
      </c>
      <c r="C410" s="107"/>
      <c r="D410" s="117"/>
      <c r="E410" s="108"/>
      <c r="F410" s="108"/>
      <c r="G410" s="120">
        <f>G228</f>
        <v>0</v>
      </c>
    </row>
    <row r="411" spans="1:7" s="23" customFormat="1">
      <c r="A411" s="24" t="str">
        <f>A229</f>
        <v>B1</v>
      </c>
      <c r="B411" s="57" t="str">
        <f>B229</f>
        <v>PRELIMINARES</v>
      </c>
      <c r="C411" s="28"/>
      <c r="D411" s="29"/>
      <c r="E411" s="25"/>
      <c r="F411" s="102"/>
      <c r="G411" s="121">
        <f>G229</f>
        <v>0</v>
      </c>
    </row>
    <row r="412" spans="1:7" s="23" customFormat="1">
      <c r="A412" s="24" t="str">
        <f>A244</f>
        <v>B2</v>
      </c>
      <c r="B412" s="57" t="str">
        <f>B244</f>
        <v>PLACA CONMEMORATIVA EN INGRESO</v>
      </c>
      <c r="C412" s="28"/>
      <c r="D412" s="29"/>
      <c r="E412" s="25"/>
      <c r="F412" s="102"/>
      <c r="G412" s="121">
        <f>G244</f>
        <v>0</v>
      </c>
    </row>
    <row r="413" spans="1:7" s="23" customFormat="1">
      <c r="A413" s="24" t="str">
        <f>A246</f>
        <v>B3</v>
      </c>
      <c r="B413" s="57" t="str">
        <f>B246</f>
        <v>RAMPAS DE ACCESO UNIVERSAL Y ANDADORES</v>
      </c>
      <c r="C413" s="28"/>
      <c r="D413" s="29"/>
      <c r="E413" s="25"/>
      <c r="F413" s="102"/>
      <c r="G413" s="121">
        <f>G246</f>
        <v>0</v>
      </c>
    </row>
    <row r="414" spans="1:7" s="23" customFormat="1">
      <c r="A414" s="26" t="str">
        <f>A247</f>
        <v>B3.1</v>
      </c>
      <c r="B414" s="27" t="str">
        <f>B247</f>
        <v>EXCAVACIONES Y RELLENOS</v>
      </c>
      <c r="C414" s="28"/>
      <c r="D414" s="29"/>
      <c r="E414" s="25"/>
      <c r="F414" s="102"/>
      <c r="G414" s="122">
        <f>G247</f>
        <v>0</v>
      </c>
    </row>
    <row r="415" spans="1:7" s="23" customFormat="1">
      <c r="A415" s="26" t="str">
        <f>A253</f>
        <v>B3.2</v>
      </c>
      <c r="B415" s="27" t="str">
        <f>B253</f>
        <v>MUROS DE CONTENCIÓN PARA RAMPAS DE ACCESO UNIVERSAL</v>
      </c>
      <c r="C415" s="28"/>
      <c r="D415" s="29"/>
      <c r="E415" s="25"/>
      <c r="F415" s="102"/>
      <c r="G415" s="122">
        <f>G253</f>
        <v>0</v>
      </c>
    </row>
    <row r="416" spans="1:7" s="23" customFormat="1">
      <c r="A416" s="26" t="str">
        <f>A264</f>
        <v>B3.3</v>
      </c>
      <c r="B416" s="27" t="str">
        <f>B264</f>
        <v>PISOS DE CONCRETO</v>
      </c>
      <c r="C416" s="28"/>
      <c r="D416" s="29"/>
      <c r="E416" s="25"/>
      <c r="F416" s="102"/>
      <c r="G416" s="122">
        <f>G264</f>
        <v>0</v>
      </c>
    </row>
    <row r="417" spans="1:7" s="23" customFormat="1">
      <c r="A417" s="26" t="str">
        <f>A270</f>
        <v>B3.4</v>
      </c>
      <c r="B417" s="27" t="str">
        <f>B270</f>
        <v>BARANDALES</v>
      </c>
      <c r="C417" s="28"/>
      <c r="D417" s="29"/>
      <c r="E417" s="25"/>
      <c r="F417" s="102"/>
      <c r="G417" s="122">
        <f>G270</f>
        <v>0</v>
      </c>
    </row>
    <row r="418" spans="1:7" s="23" customFormat="1">
      <c r="A418" s="24" t="str">
        <f>A272</f>
        <v>B4</v>
      </c>
      <c r="B418" s="57" t="str">
        <f>B272</f>
        <v>CANCHA DE USOS MÚLTIPLES</v>
      </c>
      <c r="C418" s="28"/>
      <c r="D418" s="29"/>
      <c r="E418" s="25"/>
      <c r="F418" s="102"/>
      <c r="G418" s="121">
        <f>G272</f>
        <v>0</v>
      </c>
    </row>
    <row r="419" spans="1:7" s="23" customFormat="1">
      <c r="A419" s="26" t="str">
        <f>A273</f>
        <v>B4.1</v>
      </c>
      <c r="B419" s="27" t="str">
        <f>B273</f>
        <v>EXCAVACIONES Y RELLENOS</v>
      </c>
      <c r="C419" s="28"/>
      <c r="D419" s="29"/>
      <c r="E419" s="25"/>
      <c r="F419" s="102"/>
      <c r="G419" s="122">
        <f>G273</f>
        <v>0</v>
      </c>
    </row>
    <row r="420" spans="1:7" s="23" customFormat="1">
      <c r="A420" s="26" t="str">
        <f>A279</f>
        <v>B4.2</v>
      </c>
      <c r="B420" s="27" t="str">
        <f>B279</f>
        <v>LOSA DE CONCRETO</v>
      </c>
      <c r="C420" s="28"/>
      <c r="D420" s="29"/>
      <c r="E420" s="25"/>
      <c r="F420" s="102"/>
      <c r="G420" s="122">
        <f>G279</f>
        <v>0</v>
      </c>
    </row>
    <row r="421" spans="1:7" s="23" customFormat="1" ht="13.5" customHeight="1">
      <c r="A421" s="26" t="str">
        <f>A287</f>
        <v>B4.3</v>
      </c>
      <c r="B421" s="27" t="str">
        <f>B287</f>
        <v>MOBILIARIO</v>
      </c>
      <c r="C421" s="28"/>
      <c r="D421" s="29"/>
      <c r="E421" s="25"/>
      <c r="F421" s="102"/>
      <c r="G421" s="122">
        <f>G287</f>
        <v>0</v>
      </c>
    </row>
    <row r="422" spans="1:7" s="23" customFormat="1">
      <c r="A422" s="24" t="str">
        <f>A291</f>
        <v>B5</v>
      </c>
      <c r="B422" s="57" t="str">
        <f>B291</f>
        <v>ESTRUCTURA CON LONARIA</v>
      </c>
      <c r="C422" s="28"/>
      <c r="D422" s="29"/>
      <c r="E422" s="25"/>
      <c r="F422" s="102"/>
      <c r="G422" s="121">
        <f>G291</f>
        <v>0</v>
      </c>
    </row>
    <row r="423" spans="1:7" s="23" customFormat="1">
      <c r="A423" s="26" t="str">
        <f>A292</f>
        <v>B5.1</v>
      </c>
      <c r="B423" s="27" t="str">
        <f>B292</f>
        <v>EXCAVACIONES Y RELLENOS</v>
      </c>
      <c r="C423" s="28"/>
      <c r="D423" s="29"/>
      <c r="E423" s="25"/>
      <c r="F423" s="102"/>
      <c r="G423" s="122">
        <f>G292</f>
        <v>0</v>
      </c>
    </row>
    <row r="424" spans="1:7" s="23" customFormat="1">
      <c r="A424" s="26" t="str">
        <f>A298</f>
        <v>B5.2</v>
      </c>
      <c r="B424" s="27" t="str">
        <f>B298</f>
        <v>CIMENTACIÓN</v>
      </c>
      <c r="C424" s="28"/>
      <c r="D424" s="29"/>
      <c r="E424" s="25"/>
      <c r="F424" s="102"/>
      <c r="G424" s="122">
        <f>G298</f>
        <v>0</v>
      </c>
    </row>
    <row r="425" spans="1:7" s="23" customFormat="1">
      <c r="A425" s="26" t="str">
        <f>A306</f>
        <v>B5.3</v>
      </c>
      <c r="B425" s="27" t="str">
        <f>B306</f>
        <v>ESTRUCTURA</v>
      </c>
      <c r="C425" s="28"/>
      <c r="D425" s="29"/>
      <c r="E425" s="25"/>
      <c r="F425" s="102"/>
      <c r="G425" s="122">
        <f>G306</f>
        <v>0</v>
      </c>
    </row>
    <row r="426" spans="1:7" s="23" customFormat="1">
      <c r="A426" s="26" t="str">
        <f>A312</f>
        <v>B5.4</v>
      </c>
      <c r="B426" s="27" t="str">
        <f>B312</f>
        <v>LONARIA</v>
      </c>
      <c r="C426" s="28"/>
      <c r="D426" s="29"/>
      <c r="E426" s="25"/>
      <c r="F426" s="102"/>
      <c r="G426" s="122">
        <f>G312</f>
        <v>0</v>
      </c>
    </row>
    <row r="427" spans="1:7" s="23" customFormat="1" ht="13.5" customHeight="1">
      <c r="A427" s="24" t="str">
        <f>A315</f>
        <v>B6</v>
      </c>
      <c r="B427" s="57" t="str">
        <f>B315</f>
        <v>ASTA BANDERA</v>
      </c>
      <c r="C427" s="28"/>
      <c r="D427" s="29"/>
      <c r="E427" s="25"/>
      <c r="F427" s="102"/>
      <c r="G427" s="121">
        <f>G315</f>
        <v>0</v>
      </c>
    </row>
    <row r="428" spans="1:7" s="23" customFormat="1">
      <c r="A428" s="26" t="str">
        <f>A316</f>
        <v>B6.1</v>
      </c>
      <c r="B428" s="27" t="str">
        <f>B316</f>
        <v>EXCAVACIONES Y RELLENOS</v>
      </c>
      <c r="C428" s="28"/>
      <c r="D428" s="29"/>
      <c r="E428" s="25"/>
      <c r="F428" s="102"/>
      <c r="G428" s="122">
        <f>G316</f>
        <v>0</v>
      </c>
    </row>
    <row r="429" spans="1:7" s="23" customFormat="1">
      <c r="A429" s="26" t="str">
        <f>A321</f>
        <v>B6.2</v>
      </c>
      <c r="B429" s="27" t="str">
        <f>B321</f>
        <v>ALBAÑILERÍA</v>
      </c>
      <c r="C429" s="28"/>
      <c r="D429" s="29"/>
      <c r="E429" s="25"/>
      <c r="F429" s="102"/>
      <c r="G429" s="122">
        <f>G321</f>
        <v>0</v>
      </c>
    </row>
    <row r="430" spans="1:7" s="23" customFormat="1">
      <c r="A430" s="26" t="str">
        <f>A332</f>
        <v>B6.3</v>
      </c>
      <c r="B430" s="27" t="str">
        <f>B332</f>
        <v>ASTA BANDERA</v>
      </c>
      <c r="C430" s="28"/>
      <c r="D430" s="29"/>
      <c r="E430" s="25"/>
      <c r="F430" s="102"/>
      <c r="G430" s="122">
        <f>G332</f>
        <v>0</v>
      </c>
    </row>
    <row r="431" spans="1:7" s="23" customFormat="1">
      <c r="A431" s="24" t="str">
        <f>A336</f>
        <v>B7</v>
      </c>
      <c r="B431" s="57" t="str">
        <f>B336</f>
        <v>ÁREA DE JUEGOS INFANTILES</v>
      </c>
      <c r="C431" s="28"/>
      <c r="D431" s="29"/>
      <c r="E431" s="25"/>
      <c r="F431" s="102"/>
      <c r="G431" s="121">
        <f>G336</f>
        <v>0</v>
      </c>
    </row>
    <row r="432" spans="1:7" s="23" customFormat="1">
      <c r="A432" s="26" t="str">
        <f>A337</f>
        <v>B7.1</v>
      </c>
      <c r="B432" s="27" t="str">
        <f>B337</f>
        <v>EXCAVACIONES Y RELLENOS</v>
      </c>
      <c r="C432" s="28"/>
      <c r="D432" s="29"/>
      <c r="E432" s="25"/>
      <c r="F432" s="102"/>
      <c r="G432" s="122">
        <f>G337</f>
        <v>0</v>
      </c>
    </row>
    <row r="433" spans="1:7" s="23" customFormat="1">
      <c r="A433" s="26" t="str">
        <f>A343</f>
        <v>B7.2</v>
      </c>
      <c r="B433" s="27" t="str">
        <f>B343</f>
        <v>PISO AMORTIGUANTE</v>
      </c>
      <c r="C433" s="28"/>
      <c r="D433" s="29"/>
      <c r="E433" s="25"/>
      <c r="F433" s="102"/>
      <c r="G433" s="122">
        <f>G343</f>
        <v>0</v>
      </c>
    </row>
    <row r="434" spans="1:7" s="23" customFormat="1">
      <c r="A434" s="26" t="str">
        <f>A348</f>
        <v>B7.3</v>
      </c>
      <c r="B434" s="27" t="str">
        <f>B348</f>
        <v>MOBILIARIO</v>
      </c>
      <c r="C434" s="28"/>
      <c r="D434" s="29"/>
      <c r="E434" s="25"/>
      <c r="F434" s="102"/>
      <c r="G434" s="122">
        <f>G348</f>
        <v>0</v>
      </c>
    </row>
    <row r="435" spans="1:7" s="23" customFormat="1">
      <c r="A435" s="24" t="str">
        <f>A353</f>
        <v>B8</v>
      </c>
      <c r="B435" s="57" t="str">
        <f>B353</f>
        <v>VEGETACIÓN</v>
      </c>
      <c r="C435" s="28"/>
      <c r="D435" s="29"/>
      <c r="E435" s="25"/>
      <c r="F435" s="102"/>
      <c r="G435" s="121">
        <f>G353</f>
        <v>0</v>
      </c>
    </row>
    <row r="436" spans="1:7" s="23" customFormat="1">
      <c r="A436" s="24" t="str">
        <f>A360</f>
        <v>B9</v>
      </c>
      <c r="B436" s="57" t="str">
        <f>B360</f>
        <v>LIMPIEZA</v>
      </c>
      <c r="C436" s="28"/>
      <c r="D436" s="29"/>
      <c r="E436" s="25"/>
      <c r="F436" s="102"/>
      <c r="G436" s="121">
        <f>G360</f>
        <v>0</v>
      </c>
    </row>
    <row r="437" spans="1:7" s="23" customFormat="1">
      <c r="A437" s="24"/>
      <c r="B437" s="57"/>
      <c r="C437" s="28"/>
      <c r="D437" s="29"/>
      <c r="E437" s="25"/>
      <c r="F437" s="25"/>
      <c r="G437" s="121"/>
    </row>
    <row r="438" spans="1:7" s="23" customFormat="1">
      <c r="A438" s="26"/>
      <c r="B438" s="27"/>
      <c r="C438" s="28"/>
      <c r="D438" s="29"/>
      <c r="E438" s="25"/>
      <c r="F438" s="25"/>
      <c r="G438" s="122"/>
    </row>
    <row r="439" spans="1:7" s="23" customFormat="1">
      <c r="A439" s="26"/>
      <c r="B439" s="27"/>
      <c r="C439" s="28"/>
      <c r="D439" s="29"/>
      <c r="E439" s="25"/>
      <c r="F439" s="25"/>
      <c r="G439" s="122"/>
    </row>
    <row r="440" spans="1:7" s="23" customFormat="1">
      <c r="A440" s="26"/>
      <c r="B440" s="27"/>
      <c r="C440" s="28"/>
      <c r="D440" s="29"/>
      <c r="E440" s="25"/>
      <c r="F440" s="25"/>
      <c r="G440" s="122"/>
    </row>
    <row r="441" spans="1:7" s="23" customFormat="1" ht="15" customHeight="1">
      <c r="A441" s="90" t="s">
        <v>25</v>
      </c>
      <c r="B441" s="90"/>
      <c r="C441" s="90"/>
      <c r="D441" s="90"/>
      <c r="E441" s="90"/>
      <c r="F441" s="119" t="s">
        <v>15</v>
      </c>
      <c r="G441" s="123">
        <f>ROUND(SUM(G369,G410),2)</f>
        <v>0</v>
      </c>
    </row>
    <row r="442" spans="1:7" s="23" customFormat="1" ht="15" customHeight="1">
      <c r="A442" s="73"/>
      <c r="B442" s="73"/>
      <c r="C442" s="73"/>
      <c r="D442" s="73"/>
      <c r="E442" s="73"/>
      <c r="F442" s="119" t="s">
        <v>16</v>
      </c>
      <c r="G442" s="124">
        <f>ROUND(PRODUCT(G441,0.16),2)</f>
        <v>0</v>
      </c>
    </row>
    <row r="443" spans="1:7" s="23" customFormat="1" ht="15.75">
      <c r="A443" s="73"/>
      <c r="B443" s="73"/>
      <c r="C443" s="73"/>
      <c r="D443" s="73"/>
      <c r="E443" s="73"/>
      <c r="F443" s="119" t="s">
        <v>17</v>
      </c>
      <c r="G443" s="125">
        <f>ROUND(SUM(G441,G442),2)</f>
        <v>0</v>
      </c>
    </row>
  </sheetData>
  <protectedRanges>
    <protectedRange sqref="B9:C9 B5" name="DATOS_3"/>
    <protectedRange sqref="C1" name="DATOS_1_2"/>
    <protectedRange sqref="F4:F7" name="DATOS_3_1"/>
  </protectedRanges>
  <autoFilter ref="A14:G361" xr:uid="{BB44F240-6B9A-4AC3-9BDA-A1C4BF9594F6}"/>
  <mergeCells count="12">
    <mergeCell ref="A12:G12"/>
    <mergeCell ref="C1:F1"/>
    <mergeCell ref="C2:F3"/>
    <mergeCell ref="B5:B7"/>
    <mergeCell ref="C8:F8"/>
    <mergeCell ref="B9:B10"/>
    <mergeCell ref="A15:G15"/>
    <mergeCell ref="G9:G10"/>
    <mergeCell ref="C9:F9"/>
    <mergeCell ref="C10:F10"/>
    <mergeCell ref="A441:E441"/>
    <mergeCell ref="A442:E443"/>
  </mergeCells>
  <phoneticPr fontId="5" type="noConversion"/>
  <printOptions horizontalCentered="1"/>
  <pageMargins left="0.39370078740157483" right="0.39370078740157483" top="0.39370078740157483" bottom="0.39370078740157483" header="0.27559055118110237" footer="0.19685039370078741"/>
  <pageSetup scale="63" fitToWidth="6" fitToHeight="6" orientation="landscape" r:id="rId1"/>
  <headerFooter>
    <oddFooter>&amp;CPágina &amp;P de &amp;N</oddFooter>
  </headerFooter>
  <rowBreaks count="2" manualBreakCount="2">
    <brk id="174" max="6" man="1"/>
    <brk id="36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2023-08-25T01:07:53Z</cp:lastPrinted>
  <dcterms:created xsi:type="dcterms:W3CDTF">2019-08-15T17:13:54Z</dcterms:created>
  <dcterms:modified xsi:type="dcterms:W3CDTF">2023-09-07T21:40:42Z</dcterms:modified>
</cp:coreProperties>
</file>