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E:\CONV 016\"/>
    </mc:Choice>
  </mc:AlternateContent>
  <xr:revisionPtr revIDLastSave="0" documentId="13_ncr:1_{2C1D6A67-BA63-4DB5-8FC9-32D956DFC8EE}" xr6:coauthVersionLast="36" xr6:coauthVersionMax="47" xr10:uidLastSave="{00000000-0000-0000-0000-000000000000}"/>
  <bookViews>
    <workbookView xWindow="0" yWindow="0" windowWidth="24765" windowHeight="6180" xr2:uid="{00000000-000D-0000-FFFF-FFFF00000000}"/>
  </bookViews>
  <sheets>
    <sheet name="DOPI-MUN-RM-PAV-LP-124-2023" sheetId="5" r:id="rId1"/>
  </sheets>
  <externalReferences>
    <externalReference r:id="rId2"/>
    <externalReference r:id="rId3"/>
  </externalReferences>
  <definedNames>
    <definedName name="_xlnm._FilterDatabase" localSheetId="0" hidden="1">'DOPI-MUN-RM-PAV-LP-124-2023'!$A$14:$G$267</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'DOPI-MUN-RM-PAV-LP-124-2023'!$A$1:$G$301</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'DOPI-MUN-RM-PAV-LP-124-2023'!$1:$14</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294" i="5" l="1"/>
  <c r="A294" i="5"/>
  <c r="B293" i="5"/>
  <c r="A293" i="5"/>
  <c r="B292" i="5"/>
  <c r="A292" i="5"/>
  <c r="B291" i="5"/>
  <c r="A291" i="5"/>
  <c r="B290" i="5"/>
  <c r="A290" i="5"/>
  <c r="B289" i="5"/>
  <c r="A289" i="5"/>
  <c r="B288" i="5"/>
  <c r="A288" i="5"/>
  <c r="B287" i="5"/>
  <c r="A287" i="5"/>
  <c r="B286" i="5"/>
  <c r="A286" i="5"/>
  <c r="B285" i="5"/>
  <c r="A285" i="5"/>
  <c r="B284" i="5"/>
  <c r="A284" i="5"/>
  <c r="B283" i="5"/>
  <c r="A283" i="5"/>
  <c r="B282" i="5"/>
  <c r="A282" i="5"/>
  <c r="B281" i="5"/>
  <c r="A281" i="5"/>
  <c r="B280" i="5"/>
  <c r="A280" i="5"/>
  <c r="B279" i="5"/>
  <c r="A279" i="5"/>
  <c r="B278" i="5"/>
  <c r="A278" i="5"/>
  <c r="B277" i="5"/>
  <c r="A277" i="5"/>
  <c r="B276" i="5"/>
  <c r="A276" i="5"/>
  <c r="B275" i="5"/>
  <c r="A275" i="5"/>
  <c r="B274" i="5"/>
  <c r="A274" i="5"/>
  <c r="B273" i="5"/>
  <c r="A273" i="5"/>
  <c r="B272" i="5"/>
  <c r="A272" i="5"/>
  <c r="G264" i="5"/>
  <c r="G294" i="5" s="1"/>
  <c r="G85" i="5" l="1"/>
  <c r="G231" i="5"/>
  <c r="G292" i="5" s="1"/>
  <c r="G68" i="5"/>
  <c r="G276" i="5" s="1"/>
  <c r="G31" i="5"/>
  <c r="G273" i="5" s="1"/>
  <c r="G16" i="5"/>
  <c r="G272" i="5" s="1"/>
  <c r="G129" i="5"/>
  <c r="G283" i="5" s="1"/>
  <c r="G184" i="5"/>
  <c r="G289" i="5" s="1"/>
  <c r="G117" i="5"/>
  <c r="G282" i="5" s="1"/>
  <c r="G139" i="5"/>
  <c r="G285" i="5" s="1"/>
  <c r="G177" i="5"/>
  <c r="G288" i="5" s="1"/>
  <c r="G75" i="5"/>
  <c r="G277" i="5" s="1"/>
  <c r="G220" i="5"/>
  <c r="G291" i="5" s="1"/>
  <c r="G103" i="5"/>
  <c r="G281" i="5" s="1"/>
  <c r="G241" i="5"/>
  <c r="G293" i="5" s="1"/>
  <c r="G159" i="5"/>
  <c r="G158" i="5" s="1"/>
  <c r="G286" i="5" s="1"/>
  <c r="G90" i="5"/>
  <c r="G280" i="5" s="1"/>
  <c r="G55" i="5"/>
  <c r="G275" i="5" s="1"/>
  <c r="G133" i="5"/>
  <c r="G284" i="5" s="1"/>
  <c r="G279" i="5"/>
  <c r="G287" i="5" l="1"/>
  <c r="G219" i="5"/>
  <c r="G290" i="5" s="1"/>
  <c r="G54" i="5"/>
  <c r="G274" i="5" s="1"/>
  <c r="G84" i="5"/>
  <c r="G278" i="5" s="1"/>
  <c r="G299" i="5" l="1"/>
  <c r="G300" i="5" s="1"/>
  <c r="G301" i="5" s="1"/>
</calcChain>
</file>

<file path=xl/sharedStrings.xml><?xml version="1.0" encoding="utf-8"?>
<sst xmlns="http://schemas.openxmlformats.org/spreadsheetml/2006/main" count="755" uniqueCount="488">
  <si>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</si>
  <si>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</si>
  <si>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</si>
  <si>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</si>
  <si>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</si>
  <si>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</si>
  <si>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</si>
  <si>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</si>
  <si>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</si>
  <si>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</si>
  <si>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</si>
  <si>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</si>
  <si>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</si>
  <si>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</si>
  <si>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</si>
  <si>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</si>
  <si>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</si>
  <si>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</si>
  <si>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</si>
  <si>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</si>
  <si>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</si>
  <si>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</si>
  <si>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IMPORTE TOTAL CON LETRA</t>
  </si>
  <si>
    <t>B</t>
  </si>
  <si>
    <t>PRELIMINARES</t>
  </si>
  <si>
    <t>C</t>
  </si>
  <si>
    <t>D</t>
  </si>
  <si>
    <t>E</t>
  </si>
  <si>
    <t>LIMPIEZA</t>
  </si>
  <si>
    <t>M2</t>
  </si>
  <si>
    <t>M3</t>
  </si>
  <si>
    <t>PZA</t>
  </si>
  <si>
    <t>M3-KM</t>
  </si>
  <si>
    <t>M</t>
  </si>
  <si>
    <t>SEÑALAMIENTO HORIZONTAL Y VERTICAL</t>
  </si>
  <si>
    <t>D1</t>
  </si>
  <si>
    <t>SEÑALAMIENTO HORIZONTAL</t>
  </si>
  <si>
    <t>D2</t>
  </si>
  <si>
    <t>LIMPIEZA GRUESA DE OBRA, INCLUYE: ACARREO A BANCO DE OBRA, MANO DE OBRA, EQUIPO Y HERRAMIENTA.</t>
  </si>
  <si>
    <t>KG</t>
  </si>
  <si>
    <t>REDUCTOR DE VELOCIDAD A BASE DE PAVIMENTO DE CONCRETO HIDRÁULICO PREMEZCLADO MR-45 KG/CM2, FRAGUADO RÁPIDO 3 DÍAS, T.M.A. 3/4", DE 4.50 M DE ANCHO CON 0.20 M DE ESPESOR, MAS CORONA TRAPEZOIDAL DE 10 CM DE ALTURA CON 1.50 M DE ANCHO Y LARGO VARIABLE DEPENDIENDO EL ANCHO DE VIALIDAD, TERMINADO PULIDO, DISEÑO SEGÚN PROYECTO. INCLUYE: HERRAMIENTA, TRAZO, COLADO, VIBRADO, CURADO, MATERIALES, EQUIPO Y MANO DE OBRA.</t>
  </si>
  <si>
    <t>CAMA DE ARENA AMARILLA PARA APOYO DE TUBERÍAS, INCLUYE: MATERIALES, ACARREOS, MANO DE OBRA, EQUIPO Y HERRAMIENTA.</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</si>
  <si>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</si>
  <si>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</si>
  <si>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SUMINISTRO E INSTALACIÓN DE TUBO PAD RD 19 DE 35 MM DE Ø, INCLUYE: HERRAMIENTA, MATERIALES, DESPERDICIOS, ACARREO AL SITIO DE COLOCACIÓN, GUIADO Y MANO DE OBRA.</t>
  </si>
  <si>
    <t>RED DE ALUMBRADO PÚBLICO</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</si>
  <si>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</si>
  <si>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</si>
  <si>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</si>
  <si>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</si>
  <si>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E INSTALACIÓN DE SISTEMA DE TIERRA, INCLUYE: 1 VARILLA COOPER WELD 5/8 X 3.00 M, CARGA CADWELD NO 90, 4.00 M DE CABLE DE COBRE DESNUDO CAL 2, CONECTOR DE VARILLA DE 5/8", INCLUYE: MANO DE OBRA, EQUIPO Y HERRAMIENTA.</t>
  </si>
  <si>
    <t>SUMINISTRO E INSTALACIÓN DE CABLE DE ACERO CON RECUBRIMIENTO DE COBRE TIPO CONDUCLAD ACS7 NO. 9 (46.44 MM2) MCA. CONDUMEX O SIMILAR, INCLUYE: HERRAMIENTA, MATERIALES,  DESPERDICIOS, EQUIPO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</si>
  <si>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</si>
  <si>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TIPO  ZAPATA  DE  ALUMINIO  CAL. 6 AWG, 1 BARRENO, CON TORNILLO   Y   MANGA   TERMO CONTRÁCTIL  PARA  CONECTOR  MÚLTIPLE BAJA  TENSIÓN,  INCLUYE: HERRAMIENTA,  MATERIAL, EQUIPO Y MANO  DE  OBRA.</t>
  </si>
  <si>
    <t>F</t>
  </si>
  <si>
    <t>SEÑALAMIENTO VERTICAL</t>
  </si>
  <si>
    <t>G</t>
  </si>
  <si>
    <t>CATÁLOGO DE CONCEPTOS</t>
  </si>
  <si>
    <t>BANQUETAS, CRUCES PEATONALES Y ACCESIBILIDAD UNIVERSAL</t>
  </si>
  <si>
    <t>H</t>
  </si>
  <si>
    <t>SUMINISTRO Y COLOCACIÓN DE 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</si>
  <si>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 xml:space="preserve">SUMINISTRO Y COLOCACIÓN DE GRAVA DE 3/4", PARA FONDO DE REGISTRO ELÉCTRICO, INCLUYE: HERRAMIENTA, ACARREOS Y MANO DE OBRA. </t>
  </si>
  <si>
    <t>TAPONADO DE DUCTOS EN EL REGISTRO DE ALUMBRADO DE 35 MM DE Ø, POSTERIOR A LA INSTALACIÓN DEL CABLEADO CON ESPUMA DE POLIURETANO (SELLO DUCTO) O SIMILAR, INCLUYE: HERRAMIENTA, MATERIALES, ACARREOS Y MANO DE OBRA.</t>
  </si>
  <si>
    <t>SUMINISTRO Y COLOCACIÓN DE (3) CONECTORES DERIVADOR DE ALUMINIO A COMPRESIÓN TIPO "H" CAL. 6- 2 AWG BIMETÁLICO CAT. YHO100 BURNDY, INCLUYE: HERRAMIENTA, MATERIAL, EQUIPO Y MANO DE OBRA.</t>
  </si>
  <si>
    <t>SUMINISTRO Y APLICACIÓN DE PINTURA TERMOPLÁSTICA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</si>
  <si>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</si>
  <si>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CONTINUA SENCILLA EN COLOR BLANCA Y/O AMARILLA DE 20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</si>
  <si>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</si>
  <si>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</si>
  <si>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VELOCIDAD MÁXIMA "#/MAX"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</si>
  <si>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LÍNEAS INTERCALADAS TIPO "PARADA DE AUTOBÚS" CON ACABADO PULIDO EN COLOR BLANCO Y AMARILLO,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</si>
  <si>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LÍNEAS INTERCALADAS TIPO "AEROPUERTO" EN REDUCTOR DE VELOCIDAD EN COLOR BLANCO Y AMARILLO, CON APLICACIÓN DE PRIMARIO PARA ASEGURAR EL CORRECTO ANCLAJE DE LA PINTURA Y DE MICROESFERA REFLEJANTE 330 GR/M2, APLICADA CON MAQUINA PINTARRAYA, INCLUYE: TRAZO, SEÑALAMIENTOS, MANO DE OBRA, PREPARACIÓN Y LIMPIEZA AL FINAL DE LA OBRA.</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</si>
  <si>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</si>
  <si>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COLOCACIÓN DE TIERRA VEGETAL PREPARADA PARA JARDINERÍA, INCLUYE: SUMINISTRO, ACARREO, COLOCACIÓN, MANO DE OBRA, EQUIPO Y HERRAMIENTA.</t>
  </si>
  <si>
    <t xml:space="preserve">SUMINISTRO Y APLICACIÓN DE PINTURA TERMOPLÁSTICA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</si>
  <si>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</si>
  <si>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</si>
  <si>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PELÍCULA REFLEJANTE ALTA INTENSIDAD, ADICIONAL UN TABLERO DE 0.61 X 0.20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</si>
  <si>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CON DOS TABLEROS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</si>
  <si>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PELÍCULA REFLEJANTE ALTA INTENSIDAD, ADICIONAL UN TABLERO DE 0.61 X 0.40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</si>
  <si>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DESMONTAJE Y RETIRO POR MEDIOS MECÁNICOS SIN RECUPERACIÓN DE HERRERÍA PARA BOCA DE TORMENTA (REJILLA DE VIGA 2", 3" Y 4", REJILLA TIPO IRVING) EMPOTRADA A DALAS Y/O LOSA DE CONCRETO, ANCHO PROMEDIO DE REJILLA DE 0.30 M A 1.50 M POR LARGO VARIABLE, INCLUYE: HERRAMIENTA, DEMOLICIÓN DE CONCRETO, DESMONTAJE DE MARCO Y CONTRAMARCO, MATERIALES, DESPERDICIOS, SEÑALIZACIÓN PREVENTIVA Y RESTRICTIVA DEL ÁREA DE TRABAJO, LIMPIEZA DEL ÁREA AL FINAL DE ESTA ACTIVIDAD, EQUIPO, MANO DE OBRA, CARGA Y ACARREO POR MEDIOS MECÁNICOS AL SITIO FUERA DE LA OBRA INDICADO POR SUPERVISIÓN.</t>
  </si>
  <si>
    <t>ASENTAMIENTO DE PLACAS METÁLICAS DE POSTES A BASE DE GROUT NO METÁLICO, INCLUYE: MATERIALES, MANO DE OBRA, EQUIPO Y HERRAMIENTA.</t>
  </si>
  <si>
    <t>TERMINAL ZAPATA PARA TIERRA, DE ALUMINIO BIMETALICO PARA ALOJAR CABLES CALIBRE DESDE 14 AWG HASTA 2 AWG, CON UN ORIFICIO D FIJACIÓN DE 1/4", OPRESOR TIPO ALLEN. INCLUYE PIJABROCA DE 1/4" X 1", GALVANIZADA, CABEZA HEXAGONAL.</t>
  </si>
  <si>
    <t>CORTE CON DISCO DE DIAMANTE HASTA 1/3 DE ESPESOR DE LA LOSA Y HASTA 3 MM DE ANCHO, INCLUYE: EQUIPO, DISCO DE DIAMANTE, HERRAMIENTA Y MANO DE OBRA.</t>
  </si>
  <si>
    <t xml:space="preserve">DEMOLICIÓN POR MEDIOS MECÁNICOS DE PAVIMENTO ASFÁLTICO, INCLUYE: HERRAMIENTA, ACARREO LIBRE A BANCO DE OBRA PARA SU POSTERIOR RETIRO, VOLUMEN MEDIDO EN SECCIÓN, ABUNDAMIENTO, EQUIPO Y MANO DE OBRA. </t>
  </si>
  <si>
    <t>DEMOLICIÓN POR MEDIOS MECÁNICOS DE PAVIMENTO Y/O LOSA DE CONCRETO EXISTENTE, INCLUYE: HERRAMIENTA, ACARREO LIBRE A BANCO DE OBRA PARA SU POSTERIOR RETIRO, VOLUMEN MEDIDO EN SECCIÓN,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</si>
  <si>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</si>
  <si>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</si>
  <si>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DEMOLICIÓN DE MURO DE MAMPOSTERÍA POR MEDIOS MECÁNICOS, HASTA 3.00 M DE ALTURA, INCLUYE: HERRAMIENTA, ACOPIO DE LOS MATERIALES PARA SU POSTERIOR RETIRO, VOLUMEN MEDIDO EN SECCIONES, ABUNDAMIENTO, EQUIPO Y MANO DE OBRA.</t>
  </si>
  <si>
    <t xml:space="preserve">DESMONTAJE, RETIRO Y REUBICACIÓN DE SEMÁFORO VEHICULAR Y/O PEATONAL, INCLUYE:  HERRAMIENTA, DESCONEXIÓN, GRÚA, DESMONTAJE, DEMOLICIÓN DE DADO DE CONCRETO, SEÑALIZACIÓN, CONEXIÓN, LIMPIEZA, EQUIPO Y MANO DE OBRA. </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</si>
  <si>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</si>
  <si>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</si>
  <si>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 xml:space="preserve">CONTROL PARA ALUMBRADO INTEGRADO POR 1.- GABINETE PARA CONTROL DE ALUMBRADO PÚBLICO, CLASIFICACIÓN NEMA 4X (IP66), DE  DIMENSIONES MINIMAS 40 X 30 X 20 CM, CON RECUBRIMIENTO DE PINTURA EN POLIESTER TEXTURIZADO COLOR RAL7035, CON CHAPA MARCA SOUTHCO MODELO E3-110-25. 2.- INTERRUPTOR TERMOMAGNETICO EN CAJA MOLDEADA DE 3 X 30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EXPULSION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ADEMAS INCLUYE FLEJE DE ACERO INOXIDABLE 3/4", HEBILLAS  PARA FLEJE, TUBO LICUATIGH, CABLE PARA CONEXION A MEDICION Y DERIVACIÓN A CIRCUITO, VARILLA DE TIERRA PROTOCOLIZADA Y CONECTOR REFORZADO PARA VARILLA DE TIERRA, CABLEADO INTERNO, SUMINISTRO DE MATERIALES, ACARREOS, ELEVACIÓN, MATERIALES PARA SUJECIÓN, MANO DE OBRA, CONEXIÓN Y PRUEBAS.
</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</si>
  <si>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</si>
  <si>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</si>
  <si>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r>
      <rPr>
        <sz val="8"/>
        <color rgb="FF000000"/>
        <rFont val="Isidora Bold"/>
      </rPr>
      <t>SUMINISTRO Y COLOCACIÓN DE BRAZO TIPO "I" DE 1.0 m</t>
    </r>
    <r>
      <rPr>
        <sz val="8"/>
        <color indexed="8"/>
        <rFont val="Isidora Bold"/>
      </rPr>
      <t xml:space="preserve"> CED. 30, CON TUBULAR DE 2-3/8", PARA PERCHA EN POSTE METALICO, CON ELEVACION DE</t>
    </r>
    <r>
      <rPr>
        <sz val="8"/>
        <color rgb="FF000000"/>
        <rFont val="Isidora Bold"/>
      </rPr>
      <t xml:space="preserve"> 0.72 m</t>
    </r>
    <r>
      <rPr>
        <sz val="8"/>
        <color indexed="8"/>
        <rFont val="Isidora Bold"/>
      </rPr>
      <t>, PINTURA PRAIMER ANTICORROSIVA ROJO OXIDO Y PINTURA PARA ACABADO SEGÚN COLOR ACORDADO CON LA SUPERVISIÓN DE OBRA, INCLUYE: HERRAMIENTA, SUMINISTRO, FLETES, ACARREOS, ELEVACIÓN, PLOMEADO, EQUIPO Y MANO DE OBRA.</t>
    </r>
  </si>
  <si>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</si>
  <si>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</si>
  <si>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</si>
  <si>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</si>
  <si>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DEMOLICIÓN POR MEDIOS MECÁNICOS DE CONCRETO SIMPLE EN BANQUETAS, INCLUYE: HERRAMIENTA, CORTE CON DISCO DE DIAMANTE PARA DELIMITAR ÁREA, ACARREO DEL MATERIAL A BANCO DE OBRA PARA SU POSTERIOR RETIRO, VOLUMEN MEDIDO EN SECCIÓN, ABUNDAMIENTO, EQUIPO Y MANO DE OBRA.</t>
  </si>
  <si>
    <t>TRAZO Y NIVELACIÓN CON EQUIPO TOPOGRÁFICO DEL TERRENO ESTABLECIENDO EJES Y REFERENCIAS Y BANCOS DE NIVEL, INCLUYE: HERRAMIENTA, CRUCETAS, ESTACAS, HILOS, MARCAS Y TRAZOS CON CALHIDRA, EQUIPO Y MANO DE OBRA.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</si>
  <si>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</si>
  <si>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</si>
  <si>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</si>
  <si>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SUMINISTRO Y COLOCACIÓN DE MALLA ELECTROSOLDADA 6X6-10/10, INCLUYE: HABILITADO, DESPERDICIOS, CORTES, AJUSTES, ALAMBRE, TRASLAPES, SILLETAS, MATERIAL DE FIJACIÓN, ACARREO DEL MATERIAL AL SITIO DE SU COLOCACIÓN, MANO DE OBRA Y HERRAMIENTA.</t>
  </si>
  <si>
    <t>FORJADO DE ESCALÓN DE 30X15 CM A BASE DE BLOCK DE JALCRETO 11X14X28 CM, ASENTADO Y APLANADO DE 2.5 CM DE ESPESOR CON MORTERO CEMENTO- ARENA 1:3; ACABADO PULIDO O APALILLADO, INCLUYE: MATERIAL, DESPERDICIOS, MANO DE OBRA, HERRAMIENTA, EQUIPO Y ACARREOS.</t>
  </si>
  <si>
    <t>HUELLA DE 30 CM DE ANCHO Y 5 CM DE ESPESOR A BASE DE CONCRETO PREMEZCLADO F'C= 200 KG/CM2., R.N., T.M.A. 19 MM, ACABADO ESCOBILLADO, INCLUYE: CIMBRA PERIMETRAL, COLADO, CURADO, MATERIAL, DESPERDICIOS, MANO DE OBRA, HERRAMIENTA, EQUIPO Y ACARREOS.</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</si>
  <si>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</si>
  <si>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 xml:space="preserve">SUMINISTRO Y PLANTACIÓN DE ÁRBOL OLIVO NEGRO DE MÍNIMO 2.00 M DE ALTURA Y 2" DE DIÁMETRO EN TRONCO, INCLUYE: HERRAMIENTA, EXCAVACIÓN, CAPA  DE TIERRA VEGETAL, AGUA PARA RIEGO, MANO DE OBRA, RIEGO Y CUIDADOS POR 30 DÍAS. </t>
  </si>
  <si>
    <t xml:space="preserve">SUMINISTRO Y PLANTACIÓN DE ÁRBOL ARRAYÁN DE MÍNIMO 2.00 M DE ALTURA Y 2" DE DIÁMETRO EN TRONCO, INCLUYE: HERRAMIENTA, EXCAVACIÓN, CAPA  DE TIERRA VEGETAL, AGUA PARA RIEGO, MANO DE OBRA, RIEGO Y CUIDADOS POR 30 DÍAS. </t>
  </si>
  <si>
    <t>SUMINISTRO Y PLANTACIÓN DE ÁRBOL GUAYABO FRESA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</si>
  <si>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</si>
  <si>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ROSA MORADA DE MÍNIMO 2.00 M DE ALTURA Y 2" DE DIÁMETRO EN TRONCO, INCLUYE: HERRAMIENTA, EXCAVACIÓN, CAPA  DE TIERRA VEGETAL, AGUA PARA RIEGO, MANO DE OBRA, RIEGO Y CUIDADOS POR 30 DÍAS.</t>
  </si>
  <si>
    <t xml:space="preserve">SUMINISTRO Y APLICACIÓN DE PINTURA TERMOPLÁSTICA PARA LÍNEA DE ALTO EN COLOR BLANCA Y/O AMARILLA DE 40 CM DE ANCHO, CON APLICACIÓN DE PRIMARIO PARA ASEGURAR EL CORRECTO ANCLAJE DE LA PINTURA Y DE MICROESFERA REFLEJANTE 330 GR/M2, APLICADA CON MAQUINA PINTARRAYA, INCLUYE: TRAZO, SEÑALAMIENTOS, MANO DE OBRA, PREPARACIÓN Y LIMPIEZA AL FINAL DE LA OBRA. </t>
  </si>
  <si>
    <t>SUMINISTRO Y COLOCACIÓN DE BOYA METÁLICA DE TRÁNSITO AMARILLA DE 23 X 23 CM, INCLUYE: MATERIALES, ACARREOS, FIJACIÓN, MANO DE OBRA, EQUIPO Y HERRAMIENTA.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</si>
  <si>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</si>
  <si>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</si>
  <si>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</si>
  <si>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</si>
  <si>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</si>
  <si>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SUMINISTRO Y COLOCACIÓN DE SEÑALAMIENTO VERTICAL SR-37 (DE 61 CM X 20 CM - SENTIDO DEL FLUJO VEHICULAR), EN LÁMINA GALVANIZADA CALIBRE 16, CON PELÍCULA REFLEJANTE ALTA INTENSIDAD, UBICAR EN PARAMENTOS, INCLUYE: HERRAMIENTA, SUMINISTRO Y COLOCACIÓN, MATERIALES, EQUIPO Y MANO DE OBRA.</t>
  </si>
  <si>
    <t>SUMINISTRO E INSTALACIÓN DE TUBO PVC CONDUIT S. P. DE 21 MM, INCLUYE: HERRAMIENTA, MATERIAL, DESPERDICIO, ACARREO AL SITIO DE COLOCACIÓN, GUIADO Y MANO DE OBRA.</t>
  </si>
  <si>
    <t>SUMINISTRO E INSTALACIÓN DE CURVA PVC CONDUIT S. P. DE 21 MM, INCLUYE: HERRAMIENTA, MATERIAL, DESPERDICIO, ACARREO AL SITIO DE COLOCACIÓN, GUIADO Y MANO DE OBRA.</t>
  </si>
  <si>
    <t>GUARNICIÓN</t>
  </si>
  <si>
    <t>GUARNICIÓN TIPO "I" EN SECCIÓN 15X30 CM DE ALTURA A BASE DE CONCRETO PREMEZCLADO F´C= 200 KG/CM2, R. N., T.M.A. 19 MM, COLOR NATURAL, ACABADO COMÚN EN LOS COSTADOS Y PULIDO EN CORONA, INCLUYE: CIMBRA, DESCIMBRA, COLADO, MATERIALES, CURADO, DESPERDICIOS, MANO DE OBRA, EQUIPO Y HERRAMIENTA.</t>
  </si>
  <si>
    <t>RELLENO EN CEPAS O MESETAS CON MATERIAL DE BANCO (TEPETATE), COMPACTADO CON EQUIPO DE IMPACTO AL 95% ± 2 DE SU P.V.S.M., PRUEBA AASHTO ESTÁNDAR, CBR DEL 5% MÍNIMO, EN CAPAS NO MAYORES DE 20 CM, INCLUYE: HERRAMIENTA, INCORPORACIÓN DE AGUA NECESARIA, MEDIDO EN TERRENO NATURAL POR SECCIÓN SEGÚN PROYECTOS, ABUNDAMIENTO, EQUIPO Y MANO DE OBRA.</t>
  </si>
  <si>
    <t>VEGETACIÓN Y ARBOLADO</t>
  </si>
  <si>
    <t>MOBILIARIO</t>
  </si>
  <si>
    <t>SUMINISTRO Y PLANTACIÓN DE MAJAGUA (HIBISCUS ELATUS) DE MÍNIMO 2.00 M DE ALTURA Y 2" DE DIÁMETRO EN TRONCO, INCLUYE: HERRAMIENTA, EXCAVACIÓN, CAPA DE TIERRA VEGETAL, AGUA PARA RIEGO, MANO DE OBRA, RIEGO Y CUIDADOS POR 30 DÍAS.</t>
  </si>
  <si>
    <t>SUMINISTRO Y PLANTACIÓN DE LLUVIA DE ORO ASIÁTICA (CLASSIA FISTULA) DE MÍNIMO 2.00 M DE ALTURA Y 2" DE DIÁMETRO EN TRONCO, INCLUYE: HERRAMIENTA, EXCAVACIÓN, CAPA  DE TIERRA VEGETAL, AGUA PARA RIEGO, MANO DE OBRA, RIEGO Y CUIDADOS POR 30 DÍAS.</t>
  </si>
  <si>
    <t>SUMINISTRO Y PLANTACIÓN DE PLANTA DEDO-MORO DE HASTA 15 CM DE LARGO PROMEDIO, INCLUYE: HERRAMIENTA, EXCAVACIÓN, CAPA DE TIERRA VEGETAL, AGUA PARA RIEGO, MANO DE OBRA Y CUIDADOS POR 30 DÍAS.</t>
  </si>
  <si>
    <t>SUMINISTRO Y PLANTACIÓN DE PLANTA SALVIA AZUL (SALVIA FARINACEA) DE HASTA 40 CM DE ALTURA PROMEDIO, INCLUYE: HERRAMIENTA, EXCAVACIÓN, CAPA DE TIERRA VEGETAL, AGUA PARA RIEGO, MANO DE OBRA Y CUIDADOS POR 30 DÍAS.</t>
  </si>
  <si>
    <t>SUMINISTRO Y PLANTACIÓN DE PLANTA LAVANDA DE HASTA 30 A 50 CM DE LARGO, INCLUYE: HERRAMIENTA, EXCAVACIÓN, CAPA DE TIERRA VEGETAL, AGUA PARA RIEGO, MANO DE OBRA Y CUIDADOS POR 30 DÍAS.</t>
  </si>
  <si>
    <t>SUMINISTRO Y PLANTACIÓN DE PLANTA ROMERO DE HASTA 30 A 50 CM DE LARGO, INCLUYE: HERRAMIENTA, EXCAVACIÓN, CAPA DE TIERRA VEGETAL, AGUA PARA RIEGO, MANO DE OBRA Y CUIDADOS POR 30 DÍAS.</t>
  </si>
  <si>
    <t>SUMINISTRO Y PLANTACIÓN DE PLANTA PASTO STIPA DE HASTA 30 A 50 CM DE LARGO, INCLUYE: HERRAMIENTA, EXCAVACIÓN, CAPA DE TIERRA VEGETAL, AGUA PARA RIEGO, MANO DE OBRA Y CUIDADOS POR 30 DÍAS.</t>
  </si>
  <si>
    <t>CICLOVÍA</t>
  </si>
  <si>
    <t>LOSA DE CONCRETO</t>
  </si>
  <si>
    <t>RELLENO FLUIDO PREMEZCLADO F'C=50 KG/CM2 TIRO DIRECTO, INCLUYE: SUMINISTRO, DESPERDICIOS, COLADO, HERRAMIENTA, MANO DE OBRA Y EQUIPO.</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</si>
  <si>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</si>
  <si>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SUMINISTRO Y COLOCACIÓN DE BARRAS DE AMARRE CON VARILLA CORRUGADA DE 1/2" DE DIÁMETRO Y 75 CM DE DESARROLLO A CADA 60 CM DE SEPARACIÓN, FY= 2800 KG/CM2. INCLUYE: HERRAMIENTA, MATERIAL, DESPERDICIO, CORTES, COLOCACIÓN, ACARREOS, EQUIPO Y MANO DE OBRA.</t>
  </si>
  <si>
    <t>PISO DE CONCRETO PREMEZCLADO F'C= 200 KG/CM2 CON AGREGADO INTEGRAL DE GRANO DE MÁRMOL H3 DEL #3 (5 KG/M2), DE 10 CM DE ESPESOR, ACABADO LAVADO, INCLUYE: HERRAMIENTA, ACARREOS, PREPARACIÓN DE LA SUPERFICIE, NIVELACIÓN, CIMBRADO, DESCIMBRADO,  COLADO, VIBRADO, MATERIALES, EQUIPO Y MANO DE OBRA.</t>
  </si>
  <si>
    <t>BANQUETA DE 10 CM DE ESPESOR DE CONCRETO PREMEZCLADO F'C= 200  KG/CM2., R.N., T.M.A. 19 MM, CON ACABADO ESCOBILLADO, INCLUYE: CIMBRA, DESCIMBRA, COLADO, CURADO, MATERIALES, ACARREOS, DESPERDICIOS,  MANO DE OBRA, EQUIPO Y HERRAMIENTA.</t>
  </si>
  <si>
    <t>CENEFA CON UN ESPESOR TOTAL DE 10 CM, A BASE DE ADOQUÍN TRAPECIO CON MEDIDAS: 9.8 X 11.30 X 22.6 CM Y 6 CM DE ESPESOR, COLOR NEGRO, CON UNA RESISTENCIA DE 250 KG/CM2 (MODULADO SEGÚN PROYECTO), INCLUYE: HERRAMIENTA, CAMA DE ASIENTO DE 4 CM DE ESPESOR A BASE DE ARENA FINA LIBRE DE IMPUREZAS, CON UNA HUMEDAD UNIFORME, BARRIDO CON ESCOBA DE CERDAS SUAVES CON ARENA FINA SECA (SIN ARCILLAS), VIBRADO CON VIBRO COMPACTADORA, ACARREOS, CORTES, DESPERDICIOS, NIVELADO, MATERIALES, EQUIPO Y MANO DE OBRA.</t>
  </si>
  <si>
    <t>SUMINISTRO Y APLICACIÓN DE ANCLAJE QUÍMICO CON EPÓXICO HIT RE-500 DE HILTI Y VARILLA CORRUGADA DE 3/8" PARA FIJACIÓN EN LOSA DE CONCRETO EXISTENTE, LONGITUD DE BARRENACIÓN DE 15 CM A 20 CM, LONGITUD DE VARILLA DE 50 CM A 60 CM, INCLUYE: HERRAMIENTA, TRAZO, BARRENO CON EQUIPO ROTATORIO Y BROCA DE PUNTA DE DIAMANTE, MATERIALES, DESPERDICIOS, EQUIPO Y MANO DE OBRA.</t>
  </si>
  <si>
    <t>DESMONTAJE Y RETIRO CON RECUPERACIÓN DE POSTE DE ALUMBRADO EXISTENTE DE HASTA 10.00 M DE ALTURA CON BRAZO Y LUMINARIA, INCLUYE: HERRAMIENTA, DEMOLICIÓN DE DADO DE CONCRETO, DESCONEXIÓN, RETIRO DE LUMINARIA, RETIRO DE CABLEADO, ACARREOS Y RETIRO FUERA DE LA OBRA AL LUGAR INDICADO POR LA SUPERVISIÓN, EQUIPO Y MANO DE OBRA.</t>
  </si>
  <si>
    <t>GUARNICIÓN TIPO "I" EN SECCIÓN 30X35 CM DE ALTURA A BASE DE CONCRETO PREMEZCLADO F'C= 250 KG/CM2, T.M.A. 19 MM, R.N., ACABADO LAVADO, INCLUYE: HERRAMIENTA, CIMBRA, DESCIMBRA, COLADO, MATERIALES, CURADO, DESPERDICIOS, PRUEBAS DE LABORATORIO, MATERIALES, EQUIPO Y MANO DE OBRA.</t>
  </si>
  <si>
    <t>PAVIMENTO DE 20 CM DE ESPESOR DE CONCRETO HIDRÁULICO PREMEZCLADO MR-48, R.R. A 14 DÍAS, T.M.A. 38 MM, COLOR ROJO TERRACOTA INTEGRADO AL 6%, ACABADO TEXTURIZADO CON PEINE DE 1" DE SEPARACIÓN APROXIMADA, INCLUYE: HERRAMIENTA, CIMBRA, DESCIMBRA, MATERIALES, ACARREOS, VOLTEADO, VIBRADO, CURADO, EQUIPO Y MANO DE OBRA.</t>
  </si>
  <si>
    <t>PAVIMENTO DE 20 CM DE ESPESOR DE CONCRETO HIDRÁULICO PREMEZCLADO MR-48, R.R. A 7 DÍAS, T.M.A. 38 MM, COLOR ROJO TERRACOTA INTEGRADO AL 6%, ACABADO TEXTURIZADO CON PEINE DE 1" DE SEPARACIÓN APROXIMADA, INCLUYE: HERRAMIENTA, CIMBRA, DESCIMBRA, MATERIALES, ACARREOS, VOLTEADO, VIBRADO, CURADO, EQUIPO Y MANO DE OBRA.</t>
  </si>
  <si>
    <t>PAVIMENTO DE 20 CM DE ESPESOR DE CONCRETO HIDRÁULICO PREMEZCLADO MR-48, R.N., T.M.A. 38 MM, COLOR ROJO TERRACOTA INTEGRADO AL 6%, ACABADO TEXTURIZADO CON PEINE DE 1" DE SEPARACIÓN APROXIMADA, INCLUYE: HERRAMIENTA, CIMBRA, DESCIMBRA, MATERIALES, ACARREOS, VOLTEADO, VIBRADO, CURADO, EQUIPO Y MANO DE OBRA.</t>
  </si>
  <si>
    <t>PAVIMENTO DE 20 CM DE ESPESOR DE CONCRETO HIDRÁULICO PREMEZCLADO MR-48, R.R. A 3 DÍAS, T.M.A. 38 MM, COLOR ROJO TERRACOTA INTEGRADO AL 6%, ACABADO TEXTURIZADO CON PEINE DE 1" DE SEPARACIÓN APROXIMADA, INCLUYE: HERRAMIENTA, CIMBRA, DESCIMBRA, MATERIALES, ACARREOS, VOLTEADO, VIBRADO, CURADO, EQUIPO Y MANO DE OBRA.</t>
  </si>
  <si>
    <t>CIMBRA EN DADOS DE CIMENTACIÓN, ACABADO COMÚN, INCLUYE: SUMINISTRO DE MATERIALES, ACARREOS, CORTES, HABILITADO, CIMBRADO, DESCIMBRADO, MANO DE OBRA, LIMPIEZA, EQUIPO Y HERRAMIENTA.</t>
  </si>
  <si>
    <t>CONCRETO HECHO EN OBRA DE F'C= 200 KG/CM2, T.MA. 3/4", R.N., INCLUYE: HERRAMIENTA, ELABORACIÓN DE CONCRETO, ACARREOS, COLADO, VIBRADO, EQUIPO Y MANO DE OBRA.</t>
  </si>
  <si>
    <t>SUMINISTRO Y APLICACIÓN DE PINTURA DE ESMALTE 100 MATE COMEX O SIMILAR, CUALQUIER COLOR, EN ESTRUCTURAS METÁLICAS, INCLUYE: APLICACIÓN DE RECUBRIMIENTO A 4 MILÉSIMAS DE ESPESOR, MATERIALES, MANO DE OBRA, EQUIPO Y HERRAMIENTA.</t>
  </si>
  <si>
    <t>SUMINISTRO Y COLOCACIÓN  DE MÓDULO DE EJERCITADOR "BARRAS PARALELAS DOBLES", MODELO RD-112 O SIMILAR EN CALIDAD, MEDIDAS: 1.948 X 0.548 X 1.705 M, INCLUYE: HERRAMIENTA, MATERIALES, ACARREOS, FIJACIÓN, EQUIPO Y MANO DE OBRA.</t>
  </si>
  <si>
    <t>SUMINISTRO Y COLOCACIÓN  DE MÓDULO DE EJERCITADOR "PASAMANOS TIPO MILITAR", MODELO RD-120 O SIMILAR EN CALIDAD, MEDIDAS: 3.264 X 1.054 X 2.15 M, INCLUYE: HERRAMIENTA, MATERIALES, ACARREOS, FIJACIÓN, EQUIPO Y MANO DE OBRA.</t>
  </si>
  <si>
    <t>SUMINISTRO Y COLOCACIÓN  DE MÓDULO EJERCICIO TIPO "PECHO Y ESPALDA", MODELO RD-101 O SIMILAR EN CALIDAD, MEDIDAS: 2.48 X 0.80 X 2.05 M, INCLUYE: HERRAMIENTA, MATERIALES, ACARREOS, FIJACIÓN, EQUIPO Y MANO DE OBRA.</t>
  </si>
  <si>
    <t>SUMINISTRO Y COLOCACIÓN  DE MÓDULO EJERCICIO TIPO "ELÍPTICA", MODELO RD-105 O SIMILAR EN CALIDAD, MEDIDAS: 1.06 X 0.58 X 1.41 M, INCLUYE: HERRAMIENTA, MATERIALES, ACARREOS, FIJACIÓN, EQUIPO Y MANO DE OBRA.</t>
  </si>
  <si>
    <t>SUMINISTRO Y COLOCACIÓN  DE MÓDULO EJERCICIO TIPO "ABDOMINAL DOBLE", MODELO RD-106 O SIMILAR EN CALIDAD, MEDIDAS: 1.56 X 1.17 X 0.58 M, INCLUYE: HERRAMIENTA, MATERIALES, ACARREOS, FIJACIÓN, EQUIPO Y MANO DE OBRA.</t>
  </si>
  <si>
    <t>SUMINISTRO Y COLOCACIÓN  DE MÓDULO EJERCICIO TIPO "CAMINADORA", MODELO RD-110 O SIMILAR EN CALIDAD, MEDIDAS: 1.09 X 0.55 X 1.44 M, INCLUYE: HERRAMIENTA, MATERIALES, ACARREOS, FIJACIÓN, EQUIPO Y MANO DE OBRA.</t>
  </si>
  <si>
    <t>SUMINISTRO Y COLOCACIÓN  DE CONJUNTO DE EJERCICIO, MODELO DCP-152 O SIMILAR EN CALIDAD, MEDIDAS: 2.60 X 2.25 X 2.20 M, INCLUYE: HERRAMIENTA, MATERIALES, ACARREOS, FIJACIÓN, EQUIPO Y MANO DE OBRA.</t>
  </si>
  <si>
    <t>SUMINISTRO Y COLOCACIÓN DE BANCA CON RESPALDO Y REPOSABRAZOS PREVA URBANA MODELO: LPU251 O SIMILAR EN CALIDAD, MEDIDAS: 180 X 76 X 84 CM, COLOR NEGRO, DE ACERO GALVANIZADO, INCLUYE: HERRAMIENTA, MATERIALES, ACARREOS, FIJACIÓN, AJUSTES, EQUIPO Y MANO DE OBRA.</t>
  </si>
  <si>
    <t>SUMINISTRO Y COLOCACIÓN DE CICLOPUERTO CON CAPACIDAD PARA 2 BICIS CON MEDIDAS DE 90 X 30 X 12 CM MODELO CP-009 O SIMILAR, INCLUYE: HERRAMIENTA, MATERIALES, ACARREOS, FIJACIÓN, EQUIPO Y MANO DE OBRA.</t>
  </si>
  <si>
    <t>ANDADOR, ÁREA DE DESCANSO Y ÁREAS DE EJERCITADORES</t>
  </si>
  <si>
    <t>ÁREA DE RECREACIÓN</t>
  </si>
  <si>
    <t>SEGREGADOR VIAL</t>
  </si>
  <si>
    <t>SUMINISTRO Y APLICACIÓN DE PINTURA TERMOPLÁSTICA PARA LEYENDA "CARGA Y DESCARGA" COLOR AMARILLO, CON MEDIDAS DE 7.25 M X 0.50 M, CON APLICACIÓN DE PRIMARIO PARA ASEGURAR EL CORRECTO ANCLAJE DE LA PINTURA Y DE MICROESFERA REFLEJANTE 330 GR/M2, APLICADA CON MAQUINA PINTARRAYA, INCLUYE: TRAZO, SEÑALAMIENTOS, MANO DE OBRA, PREPARACIÓN Y LIMPIEZA AL FINAL DE LA OBRA.</t>
  </si>
  <si>
    <t>SUMINISTRO E INSTALACIÓN DE HITO ABATIBLE COLOR VERDE DE POLIETILENO DE ALTA FLEXIBILIDAD Y RESISTENCIA CON CINTAS REFLEJANTES, 106.00 CM DE ALTURA, DIÁMETRO DEL CUERPO DE 10.00 CM Y DIÁMETRO BASE DE 18.0 CM, INCLUYE: HERRAMIENTA, 4 TORNILLOS DE 3/8” ANCLADOS A 4 TAQUETES DE 3/8”, MÁS PEGAMENTO BITUMINOSO EN CADA UNO DE SUS BARRENOS, EQUIPO Y MANO DE OBRA.</t>
  </si>
  <si>
    <t>SUMINISTRO Y APLICACIÓN DE PINTURA TRÁFICO BLANCA, EN PICTOGRAMA DE "SOLO BICI", CON FLECHA DE SENTIDO DE HASTA 2.00 M, PICTOGRAMA DE BICICLETA DE HASTA 1.00 M X 1.50 M. Y TEXTO "SOLO" DE HASTA 1.00 M X 0.50 M., CON APLICACIÓN DE PRIMARIO PARA ASEGURAR EL CORRECTO ANCLAJE DE LA PINTURA Y DE MICROESFERA REFLEJANTE 330 GR/LT, APLICADA CON MÁQUINA PINTA RAYA, INCLUYE: HERRAMIENTA, TRAZO, SEÑALAMIENTOS, PREPARACIÓN, LIMPIEZA AL FINAL DE LA OBRA, EQUIPO Y MANO DE OBRA.</t>
  </si>
  <si>
    <t>SUMINISTRO Y APLICACIÓN DE PINTURA TRÁFICO BLANCA, EN PICTOGRAMA DE BICICLETA DE HASTA 2.10 M X 3.15 M, CON APLICACIÓN DE PRIMARIO PARA ASEGURAR EL CORRECTO ANCLAJE DE LA PINTURA Y DE MICROESFERA REFLEJANTE 330 GR/LT, APLICADA CON MÁQUINA PINTA RAYA, INCLUYE: HERRAMIENTA, TRAZO, SEÑALAMIENTOS, PREPARACIÓN, LIMPIEZA AL FINAL DE LA OBRA, EQUIPO Y MANO DE OBRA.</t>
  </si>
  <si>
    <t>SUMINISTRO Y APLICACIÓN DE PINTURA TERMOPLÁSTICA PARA CUADROS DE 40X40 CM EN COLOR BLANCO, VERDE Y/O AMARILLO, CON APLICACIÓN DE PRIMARIO PARA ASEGURAR EL CORRECTO ANCLAJE DE LA PINTURA Y DE MICROESFERA REFLEJANTE 330 GR/LT, APLICADA CON MÁQUINA PINTA RAYA, INCLUYE: HERRAMIENTA, TRAZO, SEÑALAMIENTOS, PREPARACIÓN, LIMPIEZA AL FINAL DE LA OBRA, EQUIPO Y MANO DE OBRA.</t>
  </si>
  <si>
    <t>SUMINISTRO Y COLOCACIÓN DE SEÑALAMIENTO VERTICAL (RESTRICTIVO, INFORMATIVO O PREVENTIVO), CON DOS TABLEROS DE 0.61X0.61 M EN LÁMINA GALVANIZADA CALIBRE 16, CON PELÍCULA REFLEJANTE ALTA INTENSIDAD, ADICIONAL UN TABLERO DE 0.61 X 0.20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</si>
  <si>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APLICACIÓN  DE PINTURA DE ESMALTE  MOD. COMEX 100 O SIMILAR, SECADO RÁPIDO Y ACABADO MATE, CON ESPESOR DE PELÍCULA HÚMEDA COMO MÍNIMO DE 381 MICRAS, PARA PICTOGRAMA DE JUEGO INFANTIL CIRCULAR, (CON NOMBRE JUEGO CIRCULAR) DE 1.80 M DE DIÁMETRO, COLOR Y DISEÑO DE CURVATURAS CONFORME INDICA PLANO DE PROYECTO, INCLUYE: HERRAMIENTA, DISEÑO DE FIGURAS, TRAZO A DETALLE, MATERIALES, EQUIPO Y MANO DE OBRA.</t>
  </si>
  <si>
    <t>SUMINISTRO Y APLICACIÓN  DE PINTURA DE ESMALTE  MOD. COMEX 100 O SIMILAR, SECADO RÁPIDO Y ACABADO MATE, CON ESPESOR DE PELÍCULA HÚMEDA COMO MÍNIMO DE 381 MICRAS, PARA JUEGO INFANTIL EL AVIONCITO O BEBELECHE (CON NÚMEROS DEL 1 AL 10 CON SU RESPECTIVO CUADRO DE 0.50 X 0.50 M, DE 3.50 M DE LARGO, COLOR Y DISEÑO DE CURVATURAS CONFORME INDICA PLANO DE PROYECTO, INCLUYE: HERRAMIENTA, DISEÑO DE FIGURAS, TRAZO A DETALLE, MATERIALES, EQUIPO Y MANO DE OBRA.</t>
  </si>
  <si>
    <t>SUMINISTRO Y APLICACIÓN  DE PINTURA DE ESMALTE  MOD. COMEX 100 O SIMILAR, SECADO RÁPIDO Y ACABADO MATE, CON ESPESOR DE PELÍCULA HÚMEDA COMO MÍNIMO DE 381 MICRAS, PARA JUEGO INFANTIL LA CULEBRITA, MEDIDAS DE 3.13 M DE LARGO Y 1.88 M DE ANCHO (VISTA EN PLANTA) Y CON UN DESARROLLO APROXIMADO DE 5.50 M DE LARGO, COLOR Y DISEÑO DE CURVATURAS CONFORME INDICA PLANO DE PROYECTO, INCLUYE: HERRAMIENTA, DISEÑO DE FIGURAS, TRAZO A DETALLE, MATERIALES, EQUIPO Y MANO DE OBRA.</t>
  </si>
  <si>
    <t>CONSTRUCCIÓN DE ESTRUCTURA DE CONCRETO RECTANGULAR "FLAUTA LLENA" CON DIMENSIONES DE 1.50 M DE LARGO X 0.60 M DE ANCHO Y DE 0.40 M DE ALTURA TOTAL A BASE DE CONCRETO F'C = 250KG/CM² T.M.A. 19 MM. ARMADA CON VARILLAS DE ACERO VERTICALES @30 CM DEL #3 (3/8”) Y ESTRIBOS DEL #3 (3/8”) A CADA 20 CM, ACABADO PULIDO EN TODAS LAS CARAS EXTERIORES A UNA ALTURA DE 0.20 M MÁXIMO A PARTIR DEL N.P.T., CON CHAFLAN DE 1" EN TODAS SUS ARISTAS EXTERIORES TANTO VERTICALES COMO HORIZONTALES, INCLUYE: HERRAMIENTA, ACARREOS, HABILITADO Y ARMADO DE ACERO, CORTES, DESPERDICIOS, CIMBRADO, DESCIMBRADO, VIBRADO, CURADO, MATERIALES, EQUIPO Y MANO DE OBRA.</t>
  </si>
  <si>
    <t>CONSTRUCCIÓN DE ESTRUCTURA DE CONCRETO TRAPEZOIDAL LLENA (FLAUTA ESQUINA), CON DIMENSIONES DE 1.50 M DE LARGO X 0.60 M DE ANCHO Y DE 0.40 M DE ALTURA TOTAL A BASE DE CONCRETO F'C = 250 KG/CM² T.M.A. 19 MM., ARMADA CON VARILLAS DE ACERO VERTICALES A CADA 30 CMS DEL #3 (3/8”) Y ESTRIBOS DEL #3 (3/8”) A CADA 20 CM,  ACABADO PULIDO EN TODAS LAS CARAS EXTERIORES A UNA ALTURA DE 0.20 M MÁXIMO A PARTIR DEL N.P.T., CON CHAFLAN DE 1" EN TODAS SUS ARISTAS EXTERIORES TANTO VERTICALES COMO HORIZONTALES, CON DETALLES PARA UBICACIÓN DE FRANJAS REFLECTANTES DE 2” DE ANCHO, INCLUYE: HERRAMIENTA, ACARREOS, HABILITADO Y ARMADO DE ACERO, CORTES, DESPERDICIOS, CIMBRADO, DESCIMBRADO, VIBRADO, CURADO, MATERIALES, EQUIPO Y MANO DE OBRA.</t>
  </si>
  <si>
    <t>CONSTRUCCIÓN DE ESTRUCTURA DE CONCRETO RECTANGULAR "FLAUTA HUECA" CON DIMENSIONES DE 1.50 M DE LARGO X 0.60 M DE ANCHO Y DE 0.40 M DE ALTURA TOTAL, A BASE DE CONCRETO F'C = 250 KG/CM² T.M.A. 19 MM, CON MUROS DE CONCRETO EN PERÍMETRO DE 10 CM DE ESPESOR X 0.40 M DE ALTURA, ARMADOS CON VARILLAS DE ACERO VERTICALES A CADA 30 CM DEL #3 (3/8”) Y ESTRIBOS DEL #3 (3/8”) A CADA 20 CM, ACABADO PULIDO EN TODAS LAS CARAS EXTERIORES A UNA ALTURA DE 0.20 M MÁXIMO A PARTIR DEL N.P.T., CON CHAFLAN DE 1" EN TODAS SUS ARISTAS EXTERIORES TANTO VERTICALES COMO HORIZONTALES, INCLUYE: HERRAMIENTA, ACARREOS, HABILITADO Y ARMADO DE ACERO, CORTES, DESPERDICIOS, CIMBRADO, DESCIMBRADO, VIBRADO, CURADO, MATERIALES, EQUIPO Y MANO DE OBRA.</t>
  </si>
  <si>
    <t>CONSTRUCCIÓN DE ESTRUCTURA DE CONCRETO TRAPEZOIDAL LLENA (QUESADILLA), CON DIMENSIONES DE 2.45 M DE LARGO X 0.40 M DE ANCHO Y DE 0.35 M DE ALTURA TOTAL A BASE DE CONCRETO F'C = 250 KG/CM² T.M.A. 19 MM, ARMADA CON VARILLAS DE ACERO VERTICALES A CADA 30 CM DEL #3 (3/8”) Y ESTRIBOS DEL #3 (3/8”) A CADA 20 CM, ACABADO PULIDO EN TODAS LAS CARAS EXTERIORES A UNA ALTURA DE 0.20 M MÁXIMO A PARTIR DEL N.P.T., CON CHAFLAN DE 1" EN TODAS SUS ARISTAS EXTERIORES TANTO VERTICALES COMO HORIZONTALES, CON DETALLES PARA UBICACIÓN DE FRANJAS REFLECTANTES DE 2” DE ANCHO, INCLUYE: HERRAMIENTA, ACARREOS, HABILITADO Y ARMADO DE ACERO, CORTES, DESPERDICIOS, CIMBRADO, DESCIMBRADO, VIBRADO, CURADO, MATERIALES, EQUIPO Y MANO DE OBRA.</t>
  </si>
  <si>
    <t>CONSTRUCCIÓN DE ESTRUCTURA DE CONCRETO TRAPEZOIDAL LLENA (QUESADILLA) CON DIMENSIONES DE 2.20 M DE LARGO X 0.60 M DE ANCHO Y DE 0.40 M DE ALTURA TOTAL A BASE DE CONCRETO F'C = 250 KG/CM² T.M.A. 19 MM, ARMADA CON VARILLAS DE ACERO VERTICALES A CADA 30 CM DEL #3 (3/8”) Y ESTRIBOS DEL #3 (3/8”) A CADA 20 CM, ACABADO PULIDO EN TODAS LAS CARAS EXTERIORES A UNA ALTURA DE 0.20 M MÁXIMO A PARTIR DEL N.P.T., CON CHAFLAN DE 1" EN TODAS SUS ARISTAS EXTERIORES TANTO VERTICALES COMO HORIZONTALES, CON DETALLES PARA UBICACIÓN DE FRANJAS REFLECTANTES DE 2” DE ANCHO, INCLUYE: HERRAMIENTA, ACARREOS, HABILITADO Y ARMADO DE ACERO, CORTES, DESPERDICIOS, CIMBRADO, DESCIMBRADO, VIBRADO, CURADO, MATERIALES, EQUIPO Y MANO DE OBRA.</t>
  </si>
  <si>
    <t>CONSTRUCCIÓN DE ESTRUCTURA DE CONCRETO TRAPEZOIDAL LLENA (QUESADILLA), CON DIMENSIONES DE 2.50 M DE LARGO X 0.40 M DE ANCHO Y DE 0.35 M DE ALTURA TOTAL A BASE DE CONCRETO F'C = 250 KG/CM² T.M.A. 19 MM, ARMADA CON VARILLAS DE ACERO VERTICALES A CADA 30 CM DEL #3 (3/8”) Y ESTRIBOS DEL #3 (3/8”) A CADA 20 CM, ACABADO PULIDO EN TODAS LAS CARAS EXTERIORES A UNA ALTURA DE 0.20 M MÁXIMO A PARTIR DEL N.P.T., CON CHAFLAN DE 1" EN TODAS SUS ARISTAS EXTERIORES TANTO VERTICALES COMO HORIZONTALES, CON DETALLES PARA UBICACIÓN DE FRANJAS REFLECTANTES DE 2” DE ANCHO, INCLUYE: HERRAMIENTA, ACARREOS, HABILITADO Y ARMADO DE ACERO, CORTES, DESPERDICIOS, CIMBRADO, DESCIMBRADO, VIBRADO, CURADO, MATERIALES, EQUIPO Y MANO DE OBRA.</t>
  </si>
  <si>
    <t>VEGETACIÓN Y ARBOLADO EN SEGREGADOR VIAL</t>
  </si>
  <si>
    <t>OBRAS COMPLEMENTARIAS</t>
  </si>
  <si>
    <t>C1</t>
  </si>
  <si>
    <t>C2</t>
  </si>
  <si>
    <t>C3</t>
  </si>
  <si>
    <t>D3</t>
  </si>
  <si>
    <t>D4</t>
  </si>
  <si>
    <t>D5</t>
  </si>
  <si>
    <t>I</t>
  </si>
  <si>
    <t>PAVIMENTO DE 20 CM DE ESPESOR DE CONCRETO HIDRÁULICO PREMEZCLADO MR-45, R.R. A 7 DÍAS, T.M.A. 38 MM, ACABADO TEXTURIZADO CON PEINE DE 1" DE SEPARACIÓN APROXIMADA, INCLUYE: HERRAMIENTA, CIMBRA, DESCIMBRA, MATERIALES, ACARREOS, VOLTEADO, VIBRADO, CURADO, EQUIPO Y MANO DE OBRA.</t>
  </si>
  <si>
    <t>PAVIMENTO DE 20 CM DE ESPESOR DE CONCRETO HIDRÁULICO PREMEZCLADO MR-45, R.R. A 14 DÍAS, T.M.A. 38 MM, ACABADO TEXTURIZADO CON PEINE DE 1" DE SEPARACIÓN APROXIMADA, INCLUYE: HERRAMIENTA, CIMBRA, DESCIMBRA, MATERIALES, ACARREOS, VOLTEADO, VIBRADO, CURADO, EQUIPO Y MANO DE OBRA.</t>
  </si>
  <si>
    <t>PAVIMENTO DE 20 CM DE ESPESOR DE CONCRETO HIDRÁULICO PREMEZCLADO MR-45, R.N., T.M.A. 38 MM, ACABADO TEXTURIZADO CON PEINE DE 1" DE SEPARACIÓN APROXIMADA, INCLUYE: HERRAMIENTA, CIMBRA, DESCIMBRA, MATERIALES, ACARREOS, VOLTEADO, VIBRADO, CURADO, EQUIPO Y MANO DE OBRA.</t>
  </si>
  <si>
    <t>PAVIMENTO DE 20 CM DE ESPESOR DE CONCRETO HIDRÁULICO PREMEZCLADO MR-45, R.R. A 3 DÍAS, T.M.A. 38 MM, ACABADO TEXTURIZADO CON PEINE DE 1" DE SEPARACIÓN APROXIMADA, INCLUYE: HERRAMIENTA, CIMBRA, DESCIMBRA, MATERIALES, ACARREOS, VOLTEADO, VIBRADO, CURADO, EQUIPO Y MANO DE OBRA.</t>
  </si>
  <si>
    <t>REPOSICIÓN DE PAVIMENTO HIDRÁULICO</t>
  </si>
  <si>
    <t>RENIVELACIÓN DE REGISTRO SANITARIO FORJADO DE 0.40 M X 0.40 M Y HASTA 0.30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APLANADO INTERIOR DE 1.50 CM CON MORTERO CEMENTO ARENA 1:4 CON IMPERMEABILIZANTE INTEGRAL A RAZÓN DE 0.20 KG/M2, INCLUYE: HERRAMIENTA, CIMBRA, DESCIMBRA, MATERIALES, EQUIPO Y MANO DE OBRA.</t>
  </si>
  <si>
    <t>RETIRO Y REUBICACIÓN DE POSTE DE CONCRETO DE CFE DE 7.00 A 10.00 M DE ALTURA, EN BAJA Y MEDIA TENSIÓN, INCLUYE: HERRAMIENTA, DESCONEXIÓN Y SOSTENIMIENTO DE CABLEADO, DESMONTAJE DE POSTE Y COLOCACIÓN EN SU NUEVA UBICACIÓN, ALINEADO Y PLOMEADO, ACOSTILLADO Y RELLENO DE LA CEPA, CONEXIÓN, EQUIPO Y MANO DE OBRA ESPECIALIZADA.</t>
  </si>
  <si>
    <t>RETIRO Y REUBICACIÓN DE POSTE TELEFÓNICO DE 7.00 A 10.00 M DE ALTURA, INCLUYE: HERRAMIENTA, DESCONEXIÓN Y SOSTENIMIENTO DE CABLEADO, DESMONTAJE DE POSTE Y COLOCACIÓN EN SU NUEVA UBICACIÓN, ALINEADO Y PLOMEADO, ACOSTILLADO Y RELLENO DE LA CEPA, CONEXIÓN, EQUIPO Y MANO DE OBRA ESPECIALIZADA.</t>
  </si>
  <si>
    <t>RENIVELACIÓN DE CAJA DE VÁLVULAS</t>
  </si>
  <si>
    <t>CIMBRA ACABADO COMÚN EN DALAS Y CASTILLOS A BASE DE MADERA DE PINO DE 3A, INCLUYE: HERRAMIENTA, SUMINISTRO DE MATERIALES, ACARREOS, CORTES, HABILITADO, CIMBRADO, DESCIMBRA, EQUIPO Y MANO DE OBRA.</t>
  </si>
  <si>
    <t>CIMBRA ACABADO COMÚN EN LOSAS A BASE DE MADERA DE PINO DE 3A, INCLUYE: HERRAMIENTA, SUMINISTRO DE MATERIALES, ACARREOS, CORTES, HABILITADO, CIMBRADO, DESCIMBRA, EQUIPO Y MANO DE OBRA.</t>
  </si>
  <si>
    <t>SUMINISTRO, HABILITADO Y COLOCACIÓN DE ACERO DE REFUERZO DE FY= 4200 KG/CM2, INCLUYE: MATERIALES, TRASLAPES, SILLETAS, HABILITADO, AMARRES, MANO DE OBRA, EQUIPO Y HERRAMIENTA.</t>
  </si>
  <si>
    <t>CONCRETO HECHO EN OBRA DE F'C= 250 KG/CM2, T.MA. 3/4", R.N., INCLUYE: HERRAMIENTA, ELABORACIÓN DE CONCRETO, ACARREOS, COLADO, VIBRADO, EQUIPO Y MANO DE OBRA.</t>
  </si>
  <si>
    <t>MURO TIPO TEZON DE BLOCK 11 X 14 X 28 CM ASENTADO CON MORTERO CEMENTO-ARENA 1:3, ACABADO COMÚN, INCLUYE: MATERIALES, MANO DE OBRA, EQUIPO Y HERRAMIENTA.</t>
  </si>
  <si>
    <t>APLANADO DE 2 CM DE ESPESOR EN MURO CON MORTERO CEMENTO-ARENA 1:3, ACABADO PULIDO, INCLUYE: MATERIALES, ACARREOS, DESPERDICIOS, MANO DE OBRA, PLOMEADO, NIVELADO, REGLEADO, RECORTES, MANO DE OBRA, EQUIPO Y HERRAMIENTA.</t>
  </si>
  <si>
    <t>SUMINISTRO Y COLOCACIÓN DE MARCO CON TAPA PARA CAJA DE VÁLVULAS DE 50X50CM (COMERCIAL DE 110 KG.) ESTÁNDAR, INCLUYE: MATERIALES, EQUIPO, ACARREOS Y MANO DE OBRA.</t>
  </si>
  <si>
    <t>SUMINISTRO Y COLOCACIÓN DE CONTRAMARCO DE CANAL SENCILLO DE 4" DE 1.95 M DE LONGITUD, INCLUYE: HERRAMIENTA, NIVELACIÓN, MATERIALES, EQUIPO Y MANO DE OBRA.</t>
  </si>
  <si>
    <t>SUMINISTRO Y COLOCACIÓN DE CONTRAMARCO DE CANAL SENCILLO DE 4" DE 2.20 M DE LONGITUD, INCLUYE: HERRAMIENTA, NIVELACIÓN, MATERIALES, EQUIPO Y MANO DE OBRA.</t>
  </si>
  <si>
    <t>APLANADO DE 3 CM DE ESPESOR EN MURO CON MORTERO CEMENTO-ARENA 1:3 CON IMPERMEABILIZANTE INTEGRAL A RAZÓN DE 0.20 KG/M2, ACABADO PULIDO, INCLUYE: MATERIALES, ACARREOS, DESPERDICIOS, MANO DE OBRA, PLOMEADO, NIVELADO, REGLEADO, RECORTES, MANO DE OBRA, EQUIPO Y HERRAMIENTA.</t>
  </si>
  <si>
    <t>SUMINISTRO Y COLOCACIÓN DE SOLERA DE 1/2" X 4" CON BARRENOS PARA REDONDO LISO DE 3/8", INCLUYE: HERRAMIENTA, MATERIALES, ACARREOS, RECORTES, SOLDADURAS, PRIMARIO ANTICORROSIVO, DESPERDICIOS, EQUIPO Y MANO DE OBRA.</t>
  </si>
  <si>
    <t>SUMINISTRO Y COLOCACIÓN DE REDONDO LISO DE 3/8", INCLUYE: HERRAMIENTA, MATERIALES, ACARREOS, RECORTES, SOLDADURAS, PRIMARIO ANTICORROSIVO, DESPERDICIOS, EQUIPO Y MANO DE OBRA.</t>
  </si>
  <si>
    <t>SUMINISTRO Y COLOCACIÓN DE CONTRA MARCO EN ANGULO, A BASE DE SOLERA DE 1/2" X 4" PARA RECIBIR REJILLA TIPO IRVING, INCLUYE: HERRAMIENTA, MATERIALES, ACARREOS, RECORTES, SOLDADURAS, DESPERDICIOS, PRIMARIO ANTICORROSIVO, EQUIPO Y MANO DE OBRA.</t>
  </si>
  <si>
    <t>SUMINISTRO Y COLOCACIÓN DE HERRERÍA ESTRUCTURAL A BASE DE PERFILES IPR, IPS, PARA UTILIZAR EN BOCAS DE TORMENTA, INCLUYE, HERRAMIENTA, HABILITADO, ACARREOS, CORTES, DESPERDICIOS, SOLDADURAS, PINTURA ANTICORROSIVA (PRIMER), MATERIALES, EQUIPO Y MANO DE OBRA.</t>
  </si>
  <si>
    <t>PARAPETO DE PROTECCIÓN</t>
  </si>
  <si>
    <t>SUMINISTRO Y COLOCACIÓN DE HERRERÍA PARA PARAPETO DE PROTECCIÓN, A BASE DE PTR DE 2" X 2" VERDE Y SOLERA DE 2" X 1/4", A CUALQUIER ALTURA, MODULADA Y ENSAMBLADA DE ACUERDO A DETALLES PROPORCIONADOS, INCLUYE: HERRAMIENTA, TRABAJOS EN HERRERÍA, MATERIALES, CORTES, DESPERDICIOS, SOLDADURA, PRIMARIO ANTICORROSIVO, ACARREOS, ELEMENTOS DE FIJACIÓN, PERFORACIÓN, ELEVACIONES, AJUSTES EN SITIO, EQUIPO Y MANO DE OBRA.</t>
  </si>
  <si>
    <t>SUMINISTRO Y PLANTACIÓN DE ÁRBOL TABACHÍN (DELONIX REGIA) DE MÍNIMO 2.00 M DE ALTURA Y 2" DE DIÁMETRO EN TRONCO, INCLUYE: HERRAMIENTA, EXCAVACIÓN, CAPA  DE TIERRA VEGETAL, AGUA PARA RIEGO, MANO DE OBRA, RIEGO Y CUIDADOS POR 30 DÍAS.</t>
  </si>
  <si>
    <t>SUMINISTRO Y COLOCACIÓN DE CAPA DE MULCH DE 5 CM A BASE DE TRONCOS TRITURADOS, INCLUYE: HERRAMIENTA, MATERIALES, EQUIPO Y MANO DE OBRA.</t>
  </si>
  <si>
    <t>SUMINISTRO Y PLANTACIÓN DE PLANTA WEDELIA DE 10 A 20 CM DE ALTURA, INCLUYE: HERRAMIENTA, EXCAVACIÓN, CAPA  DE TIERRA VEGETAL, AGUA PARA RIEGO, EQUIPO, MANO DE OBRA Y CUIDADOS POR 30 DÍAS.</t>
  </si>
  <si>
    <t>SUMINISTRO Y PLANTACIÓN DE GARRA DE LEÓN (PHILODENDRON BIPINNATIFADUM) DE HASTA 30 A 50 CM DE LARGO, INCLUYE: HERRAMIENTA, EXCAVACIÓN, CAPA DE TIERRA VEGETAL, AGUA PARA RIEGO, MANO DE OBRA Y CUIDADOS POR 30 DÍAS.</t>
  </si>
  <si>
    <t>SUMINISTRO Y PLANTACIÓN DE PETUNIA MEXICANA (RUELLIA SIMPLEX) DE HASTA 30 A 50 CM DE LARGO, INCLUYE: HERRAMIENTA, EXCAVACIÓN, CAPA DE TIERRA VEGETAL, AGUA PARA RIEGO, MANO DE OBRA Y CUIDADOS POR 30 DÍAS.</t>
  </si>
  <si>
    <t>SUMINISTRO Y PLANTACIÓN DE ÁRBOL GUAMÚCHIL (PITHECELLOBIUM DULCE) DE MÍNIMO 2.00 M DE ALTURA Y 2" DE DIÁMETRO EN TRONCO, INCLUYE: HERRAMIENTA, EXCAVACIÓN, CAPA DE TIERRA VEGETAL, AGUA PARA RIEGO, MANO DE OBRA, RIEGO Y CUIDADOS POR 30 DÍAS.</t>
  </si>
  <si>
    <t>CONSTRUCCIÓN Y RENIVELACIÓN DE BOCAS DE TORMENTA</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</si>
  <si>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</si>
  <si>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PLANTILLA DE 5 CM DE ESPESOR DE CONCRETO HECHO EN OBRA DE F´C=100 KG/CM2, INCLUYE: PREPARACIÓN DE LA SUPERFICIE, NIVELACIÓN, MAESTREADO, COLADO, MANO DE OBRA, EQUIPO Y HERRAMIENTA.</t>
  </si>
  <si>
    <t>PLANTILLA DE MAMPOSTERÍA DE PIEDRA BRAZA DE 0.30 M DE ESPESOR  ASENTADA CON MORTERO CEMENTO-ARENA 1:3, INCLUYE: HERRAMIENTA, SUMINISTRO DE MATERIALES, ACARREOS, DESPERDICIOS, EQUIPO Y MANO DE OBRA.</t>
  </si>
  <si>
    <t>REVESTIMIENTO DE 10 CM DE ESPESOR EN BOCA DE TORMENTA A BASE DE CONCRETO PREMEZCLADO F'C= 200 KG/CM2, R.N., T.M.A. 19 MM R.N., INCLUYE: HERRAMIENTA, PREPARACIÓN DE LA SUPERFICIE, SUMINISTRO DE MATERIALES, NIVELACIÓN, MAESTREADO, COLADO, EQUIPO Y MANO DE OBRA.</t>
  </si>
  <si>
    <t>SUMINISTRO E INSTALACIÓN DE TUBERÍA DE P.V.C. PARA ALCANTARILLADO SANITARIO SERIE 20, DIÁMETRO DE 10", INCLUYE: MATERIALES NECESARIOS, EQUIPO, MANO DE OBRA Y PRUEBA HIDROSTÁTICA.</t>
  </si>
  <si>
    <t>RELLENO ACOSTILLADO EN CEPAS O MESETAS CON MATERIAL DE BANCO, COMPACTADO MANUALMENTE EN CAPAS NO MAYORES DE 20 CM, INCLUYE: ABUNDAMIENTO, INCORPORACIÓN DE AGUA NECESARIA, MANO DE OBRA, HERRAMIENTAS Y ACARREOS.</t>
  </si>
  <si>
    <t xml:space="preserve">DESAZOLVE POR MEDIOS MANUALES DE MATERIAL SATURADO EN BOCA DE TORMENTA EXISTENTE, INCLUYE: HERRAMIENTA, EXTRACCIÓN CON EQUIPO MANUAL DE MATERIAL ARRASTRADO POR LA CORRIENTE DE LAS AGUAS DE LLUVIA, DESAZOLVE DE LODOS, TIERRA HÚMEDA, BASURA, HOJARASCA, TRONCOS, ACARREOS, ACOPIO DE MATERIAL EN ÁREA ACCESIBLE PARA SU RETIRO, EQUIPO Y MANO DE OBRA. </t>
  </si>
  <si>
    <t>SUMINISTRO E INSTALACIÓN DE MANGA DE EMPOTRAMIENTO DE  P.V.C. DE 10" DE DIÁMETRO SERIE 20,  INCLUYE: MATERIAL, ACARREOS, MANO  DE OBRA Y HERRAMIENTA.</t>
  </si>
  <si>
    <t>RIEGO DE IMPREGNACIÓN EN SUPERFICIE DE BASE HIDRÁULICA CON EMULSIONES ASFÁLTICAS CATIÓNICAS RR-2K A RAZÓN DE 1.5 L/M2 CON POREO DE ARENA, INCLUYE: MANO DE OBRA, EQUIPO Y HERRAMIENTA.</t>
  </si>
  <si>
    <t>PERGOLADO</t>
  </si>
  <si>
    <t>D6</t>
  </si>
  <si>
    <t>DOPI-068</t>
  </si>
  <si>
    <t>RELLENO EN CEPAS O MESETAS DE SUELO-CEMENTO, A BASE DE MATERIAL DE BANCO, EN PROPORCIÓN DE 10:1, COMPACTADO CON EQUIPO DE IMPACTO EN CAPAS NO MAYORES DE 20 CM AL 95% DE SU P.V.S.M, PRUEBA AASHTO ESTÁNDAR, INCLUYE: HERRAMIENTA, SUMINISTRO DE AGUA PARA LOGRAR HUMEDAD ÓPTIMA, MEZCLADO, TENDIDO, EQUIPO, PRUEBAS DE COMPACTACIÓN, EQUIPO Y MANO DE OBRA. (MEDIDO EN TERRENO NATURAL POR SECCIÓN SEGÚN PROYECTOS.)</t>
  </si>
  <si>
    <t>DOPI-073</t>
  </si>
  <si>
    <t>CIMBRA EN ZAPATAS Y DADOS DE CIMENTACIÓN, ACABADO COMÚN, INCLUYE: SUMINISTRO DE MATERIALES, ACARREOS, CORTES, HABILITADO, CIMBRADO, DESCIMBRADO, MANO DE OBRA, LIMPIEZA, EQUIPO Y HERRAMIENTA.</t>
  </si>
  <si>
    <t>CIMBRA DE MADERA ACABADO APARENTE EN COLUMNAS, INCLUYE: HERRAMIENTA, SUMINISTRO DE MATERIALES, ACARREOS, CORTES, HABILITADO, CIMBRADO, DESCIMBRA, EQUIPO Y MANO DE OBRA.</t>
  </si>
  <si>
    <t>CIMBRA DE MADERA ACABADO APARENTE EN TRABES, INCLUYE: HERRAMIENTA, SUMINISTRO DE MATERIALES, ACARREOS, CORTES, HABILITADO, CIMBRADO, DESCIMBRA, EQUIPO Y MANO DE OBRA.</t>
  </si>
  <si>
    <t>F1</t>
  </si>
  <si>
    <t>F2</t>
  </si>
  <si>
    <t>H1</t>
  </si>
  <si>
    <t>H2</t>
  </si>
  <si>
    <t>H3</t>
  </si>
  <si>
    <t>CONCRETO HECHO EN OBRA DE F'C= 250 KG/CM2, T.MA. 3/4", R.N., INCLUYE: HERRAMIENTA, ELABORACIÓN DE CONCRETO, ACARREOS, COLADO, VIBRADO, PRUEBAS DE LABORATORIO, EQUIPO Y MANO DE OBRA.</t>
  </si>
  <si>
    <t>SUMINISTRO Y COLOCACIÓN DE CONCRETO PREMEZCLADO BOMBEABLE  F'C=250 KG/CM2, T.M.A. 19 MM, REV. 16 CM, R.N., INCLUYE: COLADO, EXTENDIDO, NIVELADO, MATERIALES, MANIOBRAS, BOMBA, VIBRADO, DESPERDICIO, PRUEBAS DE LABORATORIO, MANO DE OBRA, HERRAMIENTA Y EQUIPO.</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</si>
  <si>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</si>
  <si>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r>
      <rPr>
        <sz val="8"/>
        <color rgb="FF000000"/>
        <rFont val="Isidora Bold"/>
      </rPr>
      <t>SUMINISTRO Y COLOCACIÓN DE ANCLA</t>
    </r>
    <r>
      <rPr>
        <sz val="8"/>
        <color indexed="8"/>
        <rFont val="Isidora Bold"/>
      </rPr>
      <t xml:space="preserve"> PARA POSTE METÁLICO DE</t>
    </r>
    <r>
      <rPr>
        <sz val="8"/>
        <color rgb="FF000000"/>
        <rFont val="Isidora Bold"/>
      </rPr>
      <t xml:space="preserve"> 5.50 M</t>
    </r>
    <r>
      <rPr>
        <sz val="8"/>
        <color indexed="8"/>
        <rFont val="Isidora Bold"/>
      </rPr>
      <t xml:space="preserve"> DE ALTURA DE 0.40X0.40X0.80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</si>
  <si>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t>SUMINISTRO E INSTALACIÓN DE REGISTRO PREFABRICADO (NORMA CFE-RBTBCC1) DE CONCRETO PARA BAJA TENSIÓN DE 50X80X90 CM CON TAPA, MARCO Y CONTRAMARCO GALVANIZADO, MARCA CENMEX O SIMILAR, INCLUYE: HERRAMIENTA, SUMINISTRO, FLETES, MANIOBRAS DE CARGA Y DESCARGA, EQUIPO Y MANO DE OBRA.</t>
  </si>
  <si>
    <t>SUMINISTRO Y COLOCACIÓN DE LUMINARIO TECNOLOGÍA LEDG2 72W, INCLUYENDO PÉRDIDAS, EQUIPADO CON TARJETA TIPO SMD DE 32 CHIPS MÁXIMO, FLUJO LUMINOSO MÍNIMO DE 8,788 LM CON UNA FUENTE ELECTRÓNICA DE 700MA. LA EFICACIA MÍNIMA DEBERÁ SER DE 120 (LM/W); DISTRIBUCIÓN FOTOMÉTRICA TIPO II MEDIA, BUG B3-U0-G2, CON UNA TEMPERATURA DE COLOR CORRELACIONADA PROMEDIO (CCT) DE 4000K (+/-275K) Y UN ÍNDICE DE REPRODUCCIÓN CROMÁTICA (CRI) MÍNIMO DE 70. EL GRADO DE HERMETICIDAD REQUERIDO ES IP66 PARA CADA UNO DE LOS MÓDULOS LED Y GRADO DE RESISTENCIA AL IMPACTO IK-09. EL LUMINARIO DEBERÁ OPERAR A UN RANGO DE VOLTAJE DE 120 A 277 VOLTS Y FUSIBLE DOBLE EN SERIE 120,277 MARCA PHILIPS, INCLUIR CARTA DE GARANTÍA EXPRESA DE 10 AÑOS DEL FABRICANTE INDICANDO NOMBRE DEL PROYECTO, CANTIDAD Y MODELO: RFM-72W32LED4K-G2-R2M-UNV-DMG-[MX-001-F2S-TYA]-RCD7-GY3, INCLUYE: HERRAMIENTA, SUMINISTRO, FLETES, ACARREOS, ELEVACIÓN, CONEXIONES, PRUEBAS, EQUIPO Y MANO DE OBRA.</t>
  </si>
  <si>
    <r>
      <rPr>
        <sz val="8"/>
        <color rgb="FF000000"/>
        <rFont val="Isidora Bold"/>
      </rPr>
      <t>POSTE METÁLICO</t>
    </r>
    <r>
      <rPr>
        <sz val="8"/>
        <color indexed="8"/>
        <rFont val="Isidora Bold"/>
      </rPr>
      <t xml:space="preserve"> CÓNICO CIRCULAR DE</t>
    </r>
    <r>
      <rPr>
        <sz val="8"/>
        <color rgb="FF000000"/>
        <rFont val="Isidora Bold"/>
      </rPr>
      <t xml:space="preserve"> 5.5 M,  PUNTA POSTE CON NIPLE PARA MONTAJE DE LUMINARIA  DE DIÁMETRO SEGÚN ESPECIFICACIÓN DE LUMINARIA</t>
    </r>
    <r>
      <rPr>
        <sz val="8"/>
        <color indexed="8"/>
        <rFont val="Isidora Bold"/>
      </rPr>
      <t>,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r>
  </si>
  <si>
    <r>
      <rPr>
        <sz val="8"/>
        <color rgb="FF000000"/>
        <rFont val="Isidora Bold"/>
      </rPr>
      <t>SUMINISTRO Y COLOCACIÓN DE ANCLA</t>
    </r>
    <r>
      <rPr>
        <sz val="8"/>
        <color indexed="8"/>
        <rFont val="Isidora Bold"/>
      </rPr>
      <t xml:space="preserve"> PARA POSTE METÁLICO DE</t>
    </r>
    <r>
      <rPr>
        <sz val="8"/>
        <color rgb="FF000000"/>
        <rFont val="Isidora Bold"/>
      </rPr>
      <t xml:space="preserve"> 10 M</t>
    </r>
    <r>
      <rPr>
        <sz val="8"/>
        <color indexed="8"/>
        <rFont val="Isidora Bold"/>
      </rPr>
      <t xml:space="preserve">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</si>
  <si>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r>
      <rPr>
        <sz val="8"/>
        <color rgb="FF000000"/>
        <rFont val="Isidora Bold"/>
      </rPr>
      <t>POSTE CURVO (TIPO LATIGO) METÁLICO</t>
    </r>
    <r>
      <rPr>
        <sz val="8"/>
        <color indexed="8"/>
        <rFont val="Isidora Bold"/>
      </rPr>
      <t xml:space="preserve"> CÓNICO CIRCULAR DE</t>
    </r>
    <r>
      <rPr>
        <sz val="8"/>
        <color rgb="FF000000"/>
        <rFont val="Isidora Bold"/>
      </rPr>
      <t xml:space="preserve"> 10 M,  PERCHA SENCILLA</t>
    </r>
    <r>
      <rPr>
        <sz val="8"/>
        <color indexed="8"/>
        <rFont val="Isidora Bold"/>
      </rPr>
      <t>,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r>
  </si>
  <si>
    <t>SUMINISTRO Y COLOCACIÓN DE LUMINARIA PUNTA DE POSTE DE 39 W, MODELO LED ALTAIR IYF 39W O SIMILAR, LED 4000°K, 120/277V IP-66, RESISTENTE A VANDALISMO, IK-10, INCLUYE: HERRAMIENTA, FLETES, ACARREOS, ELEVACIÓN, CONEXIONES, PRUEBAS, EQUIPO Y MANO DE OBRA.</t>
  </si>
  <si>
    <t>SUMINISTRO Y COLOCACIÓN DE MACHUELO PREFABRICADO F´C= 250 KG/CM2, TIPO LINEAL DE 12 X 25 X 80 CM, EN CONCRETO NATURAL, INCLUYE: HERRAMIENTA, ACARREOS, CORTES, DESPERDICIOS, NIVELADO, MATERIALES, EQUIPO Y MANO DE OBRA.</t>
  </si>
  <si>
    <t>DOPI-MUN-RM-PAV-LP-124-2023</t>
  </si>
  <si>
    <t>PARQUE LINEAL</t>
  </si>
  <si>
    <t>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</si>
  <si>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BASE HIDRÁULICA CON MATERIAL EXISTENTE RECUPERADO, DE 20 CM DE ESPESOR, COMPACTADA MÍNIMO AL 100% DE SU P.V.S.M., PRUEBA AASHTO MODIFICADA, CBR DEL 80%, DESGASTE DE LOS ÁNGELES 35% MÁXIMO, INCLUYE: HERRAMIENTA, AGUA, MANO DE OBRA, EQUIPO PARA MEZCLADO DE MATERIALES, EXTENDIDO, COMPACTACIÓN Y DESPERDICIOS.</t>
  </si>
  <si>
    <t>LICITACION PUBLICA No.</t>
  </si>
  <si>
    <t>Construcción de ciclovía, parque lineal y obras complementarias en la avenida Copérnico etapa 01, frente 01 en el municipio de Zapopán Jalisco.</t>
  </si>
  <si>
    <t>PE-1</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</si>
  <si>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</si>
  <si>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</si>
  <si>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</si>
  <si>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</si>
  <si>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</si>
  <si>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</si>
  <si>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</si>
  <si>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</si>
  <si>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</si>
  <si>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</si>
  <si>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</si>
  <si>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</si>
  <si>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</si>
  <si>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</si>
  <si>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</si>
  <si>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</si>
  <si>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</si>
  <si>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</si>
  <si>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</si>
  <si>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</si>
  <si>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</si>
  <si>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</si>
  <si>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</si>
  <si>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</si>
  <si>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</si>
  <si>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</si>
  <si>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</si>
  <si>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</si>
  <si>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</si>
  <si>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</si>
  <si>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</si>
  <si>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</si>
  <si>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</si>
  <si>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</si>
  <si>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</si>
  <si>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</si>
  <si>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</si>
  <si>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</si>
  <si>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</si>
  <si>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</si>
  <si>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</si>
  <si>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</si>
  <si>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</si>
  <si>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</si>
  <si>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</si>
  <si>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</si>
  <si>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</si>
  <si>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</si>
  <si>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</si>
  <si>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</si>
  <si>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</si>
  <si>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</si>
  <si>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</si>
  <si>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</si>
  <si>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</si>
  <si>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</si>
  <si>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</si>
  <si>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</si>
  <si>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</si>
  <si>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</si>
  <si>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</si>
  <si>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</si>
  <si>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</si>
  <si>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</si>
  <si>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</si>
  <si>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</si>
  <si>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</si>
  <si>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DOPI-069</t>
  </si>
  <si>
    <t>DOPI-070</t>
  </si>
  <si>
    <t>DOPI-071</t>
  </si>
  <si>
    <t>DOPI-072</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</si>
  <si>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</si>
  <si>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</si>
  <si>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</si>
  <si>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</si>
  <si>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</si>
  <si>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</si>
  <si>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</si>
  <si>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</si>
  <si>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</si>
  <si>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</si>
  <si>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</si>
  <si>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</si>
  <si>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</si>
  <si>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</si>
  <si>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</si>
  <si>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</si>
  <si>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</si>
  <si>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</si>
  <si>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</si>
  <si>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</si>
  <si>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</si>
  <si>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</si>
  <si>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</si>
  <si>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</si>
  <si>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</si>
  <si>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</si>
  <si>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</si>
  <si>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</si>
  <si>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</si>
  <si>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</si>
  <si>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</si>
  <si>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</si>
  <si>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</si>
  <si>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</si>
  <si>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</si>
  <si>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</si>
  <si>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</si>
  <si>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</si>
  <si>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</si>
  <si>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</si>
  <si>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</si>
  <si>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</si>
  <si>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</si>
  <si>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</si>
  <si>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</si>
  <si>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</si>
  <si>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</si>
  <si>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</si>
  <si>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</si>
  <si>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</si>
  <si>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</si>
  <si>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</si>
  <si>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</si>
  <si>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</si>
  <si>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</si>
  <si>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</si>
  <si>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</si>
  <si>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</si>
  <si>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</si>
  <si>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</si>
  <si>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</si>
  <si>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</si>
  <si>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</si>
  <si>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</si>
  <si>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</si>
  <si>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</si>
  <si>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</si>
  <si>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</si>
  <si>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</si>
  <si>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</si>
  <si>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</si>
  <si>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</si>
  <si>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</si>
  <si>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</si>
  <si>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</si>
  <si>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</si>
  <si>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</si>
  <si>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</si>
  <si>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</si>
  <si>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</si>
  <si>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</si>
  <si>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</si>
  <si>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</si>
  <si>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</si>
  <si>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</si>
  <si>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</si>
  <si>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</si>
  <si>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</si>
  <si>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</si>
  <si>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</si>
  <si>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</si>
  <si>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</si>
  <si>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</si>
  <si>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</si>
  <si>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</si>
  <si>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</si>
  <si>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</si>
  <si>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</si>
  <si>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</si>
  <si>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</si>
  <si>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</si>
  <si>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</si>
  <si>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</si>
  <si>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</si>
  <si>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</si>
  <si>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</si>
  <si>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</si>
  <si>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</si>
  <si>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</si>
  <si>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</si>
  <si>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</si>
  <si>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</si>
  <si>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</si>
  <si>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</si>
  <si>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</si>
  <si>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</si>
  <si>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</si>
  <si>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</si>
  <si>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</si>
  <si>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</si>
  <si>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</si>
  <si>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</si>
  <si>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</si>
  <si>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</si>
  <si>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</si>
  <si>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</si>
  <si>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</si>
  <si>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</si>
  <si>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</si>
  <si>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</si>
  <si>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</si>
  <si>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</si>
  <si>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</si>
  <si>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</si>
  <si>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</si>
  <si>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</si>
  <si>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</si>
  <si>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</si>
  <si>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</si>
  <si>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</si>
  <si>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</si>
  <si>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</si>
  <si>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</si>
  <si>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</si>
  <si>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</si>
  <si>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</si>
  <si>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</si>
  <si>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</si>
  <si>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</si>
  <si>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</si>
  <si>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</si>
  <si>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</si>
  <si>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</si>
  <si>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</si>
  <si>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RESUMEN DE PARTIDAS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</si>
</sst>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30">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Bold"/>
    </font>
    <font>
      <sz val="10"/>
      <color indexed="64"/>
      <name val="Isidora Bold"/>
    </font>
    <font>
      <sz val="9"/>
      <name val="Isidora Bold"/>
    </font>
    <font>
      <b/>
      <sz val="9"/>
      <name val="Isidora Bold"/>
    </font>
    <font>
      <b/>
      <sz val="10"/>
      <name val="Isidora Bold"/>
    </font>
    <font>
      <sz val="6"/>
      <name val="Isidora Bold"/>
    </font>
    <font>
      <sz val="11"/>
      <name val="Isidora Bold"/>
    </font>
    <font>
      <sz val="20"/>
      <name val="Isidora Bold"/>
    </font>
    <font>
      <sz val="12"/>
      <name val="Isidora Bold"/>
    </font>
    <font>
      <b/>
      <sz val="8"/>
      <color indexed="64"/>
      <name val="Isidora Bold"/>
    </font>
    <font>
      <b/>
      <sz val="10"/>
      <color indexed="64"/>
      <name val="Isidora Bold"/>
    </font>
    <font>
      <sz val="10"/>
      <color theme="8" tint="-0.249977111117893"/>
      <name val="Isidora Bold"/>
    </font>
    <font>
      <b/>
      <sz val="10"/>
      <color rgb="FF0070C0"/>
      <name val="Isidora Bold"/>
    </font>
    <font>
      <sz val="8"/>
      <name val="Isidora Bold"/>
    </font>
    <font>
      <sz val="8"/>
      <color rgb="FF000000"/>
      <name val="Isidora Bold"/>
    </font>
    <font>
      <b/>
      <sz val="10"/>
      <color theme="0"/>
      <name val="Isidora Bold"/>
    </font>
    <font>
      <b/>
      <sz val="11"/>
      <name val="Isidora Bold"/>
    </font>
    <font>
      <b/>
      <sz val="12"/>
      <name val="Isidora Bold"/>
    </font>
    <font>
      <sz val="11"/>
      <color theme="1"/>
      <name val="Isidora Bold"/>
    </font>
    <font>
      <sz val="8"/>
      <color indexed="8"/>
      <name val="Isidora Bold"/>
    </font>
    <font>
      <sz val="8"/>
      <color theme="1"/>
      <name val="Isidora Bold"/>
    </font>
    <font>
      <sz val="10"/>
      <color theme="8" tint="-0.249977111117893"/>
      <name val="Arial"/>
      <family val="2"/>
    </font>
    <font>
      <b/>
      <sz val="20"/>
      <name val="Isidora Bold"/>
    </font>
    <font>
      <b/>
      <sz val="22"/>
      <name val="Isidora Bold"/>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s>
  <cellStyleXfs count="13">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xf numFmtId="43" fontId="1" fillId="0" borderId="0" applyFont="0" applyFill="0" applyBorder="0" applyAlignment="0" applyProtection="0"/>
  </cellStyleXfs>
  <cellXfs count="115">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1" fillId="0" borderId="5" xfId="2" applyNumberFormat="1" applyFont="1" applyBorder="1" applyAlignment="1">
      <alignment vertical="top"/>
    </xf>
    <xf numFmtId="0" fontId="8" fillId="0" borderId="0" xfId="2" applyFont="1" applyAlignment="1">
      <alignment horizontal="center" vertical="top"/>
    </xf>
    <xf numFmtId="164" fontId="9" fillId="0" borderId="0" xfId="2" applyNumberFormat="1" applyFont="1" applyAlignment="1">
      <alignment horizontal="right" vertical="top"/>
    </xf>
    <xf numFmtId="0" fontId="9" fillId="0" borderId="5" xfId="2" applyFont="1" applyBorder="1" applyAlignment="1">
      <alignment horizontal="center" vertical="top" wrapText="1"/>
    </xf>
    <xf numFmtId="14" fontId="8" fillId="0" borderId="0" xfId="2" applyNumberFormat="1" applyFont="1" applyAlignment="1">
      <alignment horizontal="justify" vertical="top" wrapText="1"/>
    </xf>
    <xf numFmtId="0" fontId="13" fillId="0" borderId="5" xfId="2" applyFont="1" applyBorder="1" applyAlignment="1">
      <alignment horizontal="left"/>
    </xf>
    <xf numFmtId="0" fontId="8" fillId="0" borderId="7" xfId="2" applyFont="1" applyBorder="1" applyAlignment="1">
      <alignment horizontal="center" vertical="top"/>
    </xf>
    <xf numFmtId="164" fontId="9" fillId="0" borderId="7" xfId="2" applyNumberFormat="1" applyFont="1" applyBorder="1" applyAlignment="1">
      <alignment horizontal="right" vertical="top"/>
    </xf>
    <xf numFmtId="14" fontId="8" fillId="0" borderId="7" xfId="2" applyNumberFormat="1" applyFont="1" applyBorder="1" applyAlignment="1">
      <alignment horizontal="justify" vertical="top" wrapText="1"/>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4" fillId="0" borderId="0" xfId="2" applyFont="1" applyAlignment="1">
      <alignment horizontal="center"/>
    </xf>
    <xf numFmtId="0" fontId="14" fillId="0" borderId="0" xfId="2" applyFont="1" applyAlignment="1">
      <alignment horizontal="justify" wrapText="1"/>
    </xf>
    <xf numFmtId="0" fontId="14" fillId="0" borderId="0" xfId="2" applyFont="1" applyAlignment="1">
      <alignment horizontal="centerContinuous"/>
    </xf>
    <xf numFmtId="4" fontId="14" fillId="0" borderId="0" xfId="2" applyNumberFormat="1" applyFont="1" applyAlignment="1">
      <alignment horizontal="center"/>
    </xf>
    <xf numFmtId="0" fontId="15"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49" fontId="16" fillId="3" borderId="0" xfId="3" applyNumberFormat="1" applyFont="1" applyFill="1" applyAlignment="1">
      <alignment horizontal="center" vertical="center" wrapText="1"/>
    </xf>
    <xf numFmtId="44" fontId="10" fillId="3" borderId="0" xfId="1" applyFont="1" applyFill="1" applyBorder="1" applyAlignment="1">
      <alignment horizontal="center" vertical="top" wrapText="1"/>
    </xf>
    <xf numFmtId="0" fontId="17" fillId="0" borderId="0" xfId="3" applyFont="1" applyAlignment="1">
      <alignment wrapText="1"/>
    </xf>
    <xf numFmtId="0" fontId="18" fillId="2" borderId="0" xfId="3" applyFont="1" applyFill="1" applyAlignment="1">
      <alignment horizontal="center" vertical="center" wrapText="1"/>
    </xf>
    <xf numFmtId="0" fontId="18" fillId="2" borderId="0" xfId="3" applyFont="1" applyFill="1" applyAlignment="1">
      <alignment horizontal="justify" vertical="top"/>
    </xf>
    <xf numFmtId="0" fontId="18" fillId="2" borderId="0" xfId="3" applyFont="1" applyFill="1" applyAlignment="1">
      <alignment horizontal="center" vertical="top" wrapText="1"/>
    </xf>
    <xf numFmtId="44" fontId="18" fillId="2" borderId="0" xfId="1" applyFont="1" applyFill="1" applyBorder="1" applyAlignment="1">
      <alignment horizontal="center" vertical="top" wrapText="1"/>
    </xf>
    <xf numFmtId="164" fontId="18" fillId="2" borderId="0" xfId="3" applyNumberFormat="1" applyFont="1" applyFill="1" applyAlignment="1">
      <alignment horizontal="left" vertical="top" wrapText="1"/>
    </xf>
    <xf numFmtId="49" fontId="19" fillId="0" borderId="0" xfId="0" applyNumberFormat="1" applyFont="1" applyAlignment="1">
      <alignment horizontal="center" vertical="top"/>
    </xf>
    <xf numFmtId="0" fontId="19" fillId="0" borderId="0" xfId="0" applyFont="1" applyAlignment="1">
      <alignment horizontal="justify" vertical="top" wrapText="1"/>
    </xf>
    <xf numFmtId="0" fontId="19" fillId="0" borderId="0" xfId="0" applyFont="1" applyAlignment="1">
      <alignment horizontal="center" vertical="top"/>
    </xf>
    <xf numFmtId="4" fontId="19" fillId="0" borderId="0" xfId="0" applyNumberFormat="1" applyFont="1" applyAlignment="1">
      <alignment horizontal="right" vertical="top"/>
    </xf>
    <xf numFmtId="164" fontId="19" fillId="0" borderId="0" xfId="0" applyNumberFormat="1" applyFont="1" applyAlignment="1">
      <alignment horizontal="right" vertical="justify"/>
    </xf>
    <xf numFmtId="0" fontId="20" fillId="0" borderId="0" xfId="0" applyFont="1" applyAlignment="1">
      <alignment horizontal="center" vertical="top" wrapText="1"/>
    </xf>
    <xf numFmtId="44" fontId="6" fillId="0" borderId="0" xfId="1" applyFont="1" applyFill="1" applyBorder="1" applyAlignment="1">
      <alignment horizontal="center" vertical="top" wrapText="1"/>
    </xf>
    <xf numFmtId="2" fontId="16" fillId="3" borderId="0" xfId="3" applyNumberFormat="1" applyFont="1" applyFill="1" applyAlignment="1">
      <alignment vertical="top"/>
    </xf>
    <xf numFmtId="4" fontId="20" fillId="0" borderId="0" xfId="0" applyNumberFormat="1" applyFont="1" applyAlignment="1">
      <alignment horizontal="center" vertical="top" wrapText="1"/>
    </xf>
    <xf numFmtId="0" fontId="7" fillId="0" borderId="0" xfId="3" applyFont="1" applyAlignment="1">
      <alignment wrapText="1"/>
    </xf>
    <xf numFmtId="49" fontId="16" fillId="0" borderId="0" xfId="3" applyNumberFormat="1" applyFont="1" applyAlignment="1">
      <alignment horizontal="center" vertical="center" wrapText="1"/>
    </xf>
    <xf numFmtId="164" fontId="16" fillId="0" borderId="0" xfId="3" applyNumberFormat="1" applyFont="1" applyAlignment="1">
      <alignment horizontal="right" vertical="top" wrapText="1"/>
    </xf>
    <xf numFmtId="0" fontId="18" fillId="0" borderId="0" xfId="3" applyFont="1" applyAlignment="1">
      <alignment horizontal="center" vertical="center" wrapText="1"/>
    </xf>
    <xf numFmtId="0" fontId="18" fillId="0" borderId="0" xfId="3" applyFont="1" applyAlignment="1">
      <alignment horizontal="justify" vertical="top"/>
    </xf>
    <xf numFmtId="0" fontId="16" fillId="0" borderId="0" xfId="3" applyFont="1" applyAlignment="1">
      <alignment vertical="top" wrapText="1"/>
    </xf>
    <xf numFmtId="4" fontId="21" fillId="0" borderId="0" xfId="3" applyNumberFormat="1" applyFont="1" applyAlignment="1">
      <alignment horizontal="right" vertical="top" wrapText="1"/>
    </xf>
    <xf numFmtId="164" fontId="18" fillId="0" borderId="0" xfId="1" applyNumberFormat="1" applyFont="1" applyFill="1" applyBorder="1" applyAlignment="1">
      <alignment horizontal="right" vertical="top"/>
    </xf>
    <xf numFmtId="2" fontId="18" fillId="0" borderId="0" xfId="3" applyNumberFormat="1" applyFont="1" applyAlignment="1">
      <alignment horizontal="justify" vertical="top"/>
    </xf>
    <xf numFmtId="44" fontId="18" fillId="0" borderId="0" xfId="3" applyNumberFormat="1" applyFont="1" applyAlignment="1">
      <alignment horizontal="justify" vertical="top"/>
    </xf>
    <xf numFmtId="164" fontId="22" fillId="2" borderId="0" xfId="1" applyNumberFormat="1" applyFont="1" applyFill="1" applyBorder="1" applyAlignment="1">
      <alignment horizontal="right" vertical="top" wrapText="1"/>
    </xf>
    <xf numFmtId="164" fontId="22" fillId="2" borderId="0" xfId="3" applyNumberFormat="1" applyFont="1" applyFill="1" applyAlignment="1">
      <alignment horizontal="right" vertical="top" wrapText="1"/>
    </xf>
    <xf numFmtId="164" fontId="23" fillId="2" borderId="0" xfId="3" applyNumberFormat="1" applyFont="1" applyFill="1" applyAlignment="1">
      <alignment horizontal="right" vertical="top" wrapText="1"/>
    </xf>
    <xf numFmtId="0" fontId="24" fillId="0" borderId="0" xfId="0" applyFont="1"/>
    <xf numFmtId="0" fontId="9" fillId="0" borderId="3" xfId="2" applyFont="1" applyBorder="1" applyAlignment="1">
      <alignment horizontal="center" vertical="top" wrapText="1"/>
    </xf>
    <xf numFmtId="0" fontId="8" fillId="0" borderId="0" xfId="2" applyFont="1" applyAlignment="1">
      <alignment horizontal="center" vertical="top" wrapText="1"/>
    </xf>
    <xf numFmtId="0" fontId="8" fillId="0" borderId="7" xfId="2" applyFont="1" applyBorder="1" applyAlignment="1">
      <alignment horizontal="center" vertical="top" wrapText="1"/>
    </xf>
    <xf numFmtId="0" fontId="27" fillId="0" borderId="0" xfId="3" applyFont="1" applyAlignment="1">
      <alignment wrapText="1"/>
    </xf>
    <xf numFmtId="2" fontId="25" fillId="0" borderId="0" xfId="0" applyNumberFormat="1" applyFont="1" applyAlignment="1">
      <alignment horizontal="center" vertical="top" wrapText="1"/>
    </xf>
    <xf numFmtId="2" fontId="20" fillId="0" borderId="0" xfId="0" applyNumberFormat="1" applyFont="1" applyAlignment="1">
      <alignment horizontal="center" vertical="top" wrapText="1"/>
    </xf>
    <xf numFmtId="2" fontId="16" fillId="0" borderId="0" xfId="3" applyNumberFormat="1" applyFont="1" applyAlignment="1">
      <alignment vertical="top"/>
    </xf>
    <xf numFmtId="44" fontId="6" fillId="0" borderId="0" xfId="1" applyFont="1" applyAlignment="1">
      <alignment horizontal="center" vertical="top" wrapText="1"/>
    </xf>
    <xf numFmtId="0" fontId="26" fillId="0" borderId="0" xfId="0" applyFont="1" applyAlignment="1">
      <alignment horizontal="justify" vertical="top" wrapText="1"/>
    </xf>
    <xf numFmtId="0" fontId="25" fillId="0" borderId="0" xfId="0" applyFont="1" applyAlignment="1">
      <alignment horizontal="justify" vertical="top" wrapText="1"/>
    </xf>
    <xf numFmtId="43" fontId="7" fillId="0" borderId="0" xfId="12" applyFont="1"/>
    <xf numFmtId="0" fontId="8" fillId="0" borderId="3" xfId="2" applyFont="1" applyFill="1" applyBorder="1" applyAlignment="1">
      <alignment horizontal="center"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0" fontId="9" fillId="0" borderId="2" xfId="2" applyFont="1" applyBorder="1" applyAlignment="1">
      <alignment horizontal="justify" vertical="center" wrapText="1"/>
    </xf>
    <xf numFmtId="164" fontId="10" fillId="0" borderId="0" xfId="1" applyNumberFormat="1" applyFont="1" applyFill="1" applyBorder="1" applyAlignment="1">
      <alignment horizontal="right" vertical="top"/>
    </xf>
    <xf numFmtId="0" fontId="10" fillId="2" borderId="0" xfId="5" applyFont="1" applyFill="1" applyAlignment="1">
      <alignment horizontal="right" vertical="top" wrapText="1"/>
    </xf>
    <xf numFmtId="0" fontId="7" fillId="0" borderId="0" xfId="3" applyFont="1" applyAlignment="1"/>
    <xf numFmtId="49" fontId="9" fillId="2" borderId="0" xfId="2" applyNumberFormat="1" applyFont="1" applyFill="1" applyAlignment="1">
      <alignment horizontal="center" vertical="center"/>
    </xf>
    <xf numFmtId="0" fontId="7" fillId="0" borderId="0" xfId="3" applyFont="1" applyAlignment="1">
      <alignment horizontal="center" vertical="center"/>
    </xf>
    <xf numFmtId="4" fontId="8" fillId="0" borderId="3" xfId="2" applyNumberFormat="1" applyFont="1" applyFill="1" applyBorder="1" applyAlignment="1">
      <alignment horizontal="right" vertical="top"/>
    </xf>
    <xf numFmtId="4" fontId="8" fillId="0" borderId="0" xfId="2" applyNumberFormat="1" applyFont="1" applyFill="1" applyAlignment="1">
      <alignment horizontal="right" vertical="top"/>
    </xf>
    <xf numFmtId="4" fontId="8" fillId="0" borderId="0" xfId="2" applyNumberFormat="1" applyFont="1" applyAlignment="1">
      <alignment horizontal="right" vertical="top"/>
    </xf>
    <xf numFmtId="4" fontId="8" fillId="0" borderId="7" xfId="2" applyNumberFormat="1" applyFont="1" applyBorder="1" applyAlignment="1">
      <alignment horizontal="right" vertical="top"/>
    </xf>
    <xf numFmtId="4" fontId="9" fillId="2" borderId="0" xfId="2" applyNumberFormat="1" applyFont="1" applyFill="1" applyAlignment="1">
      <alignment horizontal="center" vertical="center"/>
    </xf>
    <xf numFmtId="4" fontId="7" fillId="0" borderId="0" xfId="3" applyNumberFormat="1" applyFont="1" applyAlignment="1"/>
    <xf numFmtId="4" fontId="16" fillId="3" borderId="0" xfId="3" applyNumberFormat="1" applyFont="1" applyFill="1" applyAlignment="1">
      <alignment vertical="top"/>
    </xf>
    <xf numFmtId="4" fontId="18" fillId="2" borderId="0" xfId="3" applyNumberFormat="1" applyFont="1" applyFill="1" applyAlignment="1">
      <alignment horizontal="right" vertical="top" wrapText="1"/>
    </xf>
    <xf numFmtId="4" fontId="16" fillId="0" borderId="0" xfId="3" applyNumberFormat="1" applyFont="1" applyAlignment="1">
      <alignment vertical="top"/>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0" fillId="2" borderId="0" xfId="5" applyFont="1" applyFill="1" applyAlignment="1">
      <alignment horizontal="center" vertical="center" wrapText="1"/>
    </xf>
    <xf numFmtId="0" fontId="23" fillId="2" borderId="0" xfId="5" applyFont="1" applyFill="1" applyAlignment="1">
      <alignment horizontal="center" vertical="center" wrapText="1"/>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2" fillId="0" borderId="5" xfId="4" applyNumberFormat="1" applyFont="1" applyBorder="1" applyAlignment="1">
      <alignment horizontal="justify" vertical="top" wrapText="1"/>
    </xf>
    <xf numFmtId="2" fontId="12"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0" xfId="2" applyFont="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28" fillId="0" borderId="4" xfId="2" applyFont="1" applyFill="1" applyBorder="1" applyAlignment="1">
      <alignment horizontal="center" vertical="center" wrapText="1"/>
    </xf>
    <xf numFmtId="0" fontId="28" fillId="0" borderId="0" xfId="2" applyFont="1" applyFill="1" applyAlignment="1">
      <alignment horizontal="center" vertical="center" wrapText="1"/>
    </xf>
    <xf numFmtId="0" fontId="28" fillId="0" borderId="12" xfId="2" applyFont="1" applyFill="1" applyBorder="1" applyAlignment="1">
      <alignment horizontal="center" vertical="center" wrapText="1"/>
    </xf>
    <xf numFmtId="0" fontId="10" fillId="0" borderId="13" xfId="2" applyFont="1" applyBorder="1" applyAlignment="1">
      <alignment horizontal="center" vertical="top" wrapText="1"/>
    </xf>
    <xf numFmtId="0" fontId="29" fillId="0" borderId="5" xfId="5" applyFont="1" applyBorder="1" applyAlignment="1">
      <alignment horizontal="center" vertical="center" wrapText="1"/>
    </xf>
    <xf numFmtId="0" fontId="29" fillId="0" borderId="8" xfId="5" applyFont="1" applyBorder="1" applyAlignment="1">
      <alignment horizontal="center" vertical="center" wrapText="1"/>
    </xf>
  </cellXfs>
  <cellStyles count="13">
    <cellStyle name="Millares" xfId="12" builtinId="3"/>
    <cellStyle name="Millares 2" xfId="7" xr:uid="{00000000-0005-0000-0000-000000000000}"/>
    <cellStyle name="Millares 2 2" xfId="9" xr:uid="{00000000-0005-0000-0000-000001000000}"/>
    <cellStyle name="Moneda" xfId="1" builtinId="4"/>
    <cellStyle name="Moneda 2" xfId="8" xr:uid="{00000000-0005-0000-0000-000003000000}"/>
    <cellStyle name="Normal" xfId="0" builtinId="0"/>
    <cellStyle name="Normal 2" xfId="4" xr:uid="{00000000-0005-0000-0000-000005000000}"/>
    <cellStyle name="Normal 2 2" xfId="5" xr:uid="{00000000-0005-0000-0000-000006000000}"/>
    <cellStyle name="Normal 3" xfId="3" xr:uid="{00000000-0005-0000-0000-000007000000}"/>
    <cellStyle name="Normal 3 2" xfId="2" xr:uid="{00000000-0005-0000-0000-000008000000}"/>
    <cellStyle name="Normal 4" xfId="6" xr:uid="{00000000-0005-0000-0000-000009000000}"/>
    <cellStyle name="Normal 4 2" xfId="11" xr:uid="{00000000-0005-0000-0000-00000A000000}"/>
    <cellStyle name="Normal 5" xfId="10" xr:uid="{00000000-0005-0000-0000-00000B000000}"/>
  </cellStyles>
  <dxfs count="0"/>
  <tableStyles count="0" defaultTableStyle="TableStyleMedium2" defaultPivotStyle="PivotStyleLight16"/>
  <colors>
    <mruColors>
      <color rgb="FF99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4</xdr:row>
      <xdr:rowOff>74693</xdr:rowOff>
    </xdr:to>
    <xdr:pic>
      <xdr:nvPicPr>
        <xdr:cNvPr id="2" name="Imagen 1">
          <a:extLst>
            <a:ext uri="{FF2B5EF4-FFF2-40B4-BE49-F238E27FC236}">
              <a16:creationId xmlns:a16="http://schemas.microsoft.com/office/drawing/2014/main" id="{21621CFD-9735-4BC5-A801-4FFE9634BEA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9122767" y="207779"/>
          <a:ext cx="1277744" cy="723335"/>
        </a:xfrm>
        <a:prstGeom prst="rect">
          <a:avLst/>
        </a:prstGeom>
      </xdr:spPr>
    </xdr:pic>
    <xdr:clientData/>
  </xdr:twoCellAnchor>
  <xdr:twoCellAnchor editAs="oneCell">
    <xdr:from>
      <xdr:col>0</xdr:col>
      <xdr:colOff>0</xdr:colOff>
      <xdr:row>0</xdr:row>
      <xdr:rowOff>64892</xdr:rowOff>
    </xdr:from>
    <xdr:to>
      <xdr:col>0</xdr:col>
      <xdr:colOff>1031835</xdr:colOff>
      <xdr:row>6</xdr:row>
      <xdr:rowOff>79565</xdr:rowOff>
    </xdr:to>
    <xdr:pic>
      <xdr:nvPicPr>
        <xdr:cNvPr id="3" name="Imagen 2">
          <a:extLst>
            <a:ext uri="{FF2B5EF4-FFF2-40B4-BE49-F238E27FC236}">
              <a16:creationId xmlns:a16="http://schemas.microsoft.com/office/drawing/2014/main" id="{CE476119-B8D5-45D8-A0F4-4FF40DABDB8C}"/>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0167"/>
          <a:ext cx="1039399" cy="1093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Proyectos%20Edwin\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11162-8F82-4C5A-9766-AEE62D3AE56C}">
  <sheetPr>
    <tabColor rgb="FF92D050"/>
  </sheetPr>
  <dimension ref="A1:Z305"/>
  <sheetViews>
    <sheetView showGridLines="0" showZeros="0" tabSelected="1" zoomScale="115" zoomScaleNormal="115" zoomScaleSheetLayoutView="115" workbookViewId="0">
      <selection activeCell="C2" sqref="C2:F3"/>
    </sheetView>
  </sheetViews>
  <sheetFormatPr baseColWidth="10" defaultColWidth="9.140625" defaultRowHeight="12.75" customHeight="1"/>
  <cols>
    <col min="1" max="1" width="15.5703125" style="1" customWidth="1"/>
    <col min="2" max="2" width="74.7109375" style="2" customWidth="1"/>
    <col min="3" max="3" width="9.140625" style="2" customWidth="1"/>
    <col min="4" max="4" width="13.85546875" style="3" customWidth="1"/>
    <col min="5" max="5" width="16" style="2" customWidth="1"/>
    <col min="6" max="6" width="53.85546875" style="59" customWidth="1"/>
    <col min="7" max="7" width="19.42578125" style="2" customWidth="1"/>
    <col min="8" max="16384" width="9.140625" style="2"/>
  </cols>
  <sheetData>
    <row r="1" spans="1:7">
      <c r="A1" s="4"/>
      <c r="B1" s="5" t="s">
        <v>0</v>
      </c>
      <c r="C1" s="97" t="s">
        <v>259</v>
      </c>
      <c r="D1" s="98"/>
      <c r="E1" s="98"/>
      <c r="F1" s="112"/>
      <c r="G1" s="6"/>
    </row>
    <row r="2" spans="1:7">
      <c r="A2" s="7"/>
      <c r="B2" s="8" t="s">
        <v>1</v>
      </c>
      <c r="C2" s="109" t="s">
        <v>255</v>
      </c>
      <c r="D2" s="110"/>
      <c r="E2" s="110"/>
      <c r="F2" s="111"/>
      <c r="G2" s="9"/>
    </row>
    <row r="3" spans="1:7" ht="13.5" thickBot="1">
      <c r="A3" s="7"/>
      <c r="B3" s="8" t="s">
        <v>2</v>
      </c>
      <c r="C3" s="109"/>
      <c r="D3" s="110"/>
      <c r="E3" s="110"/>
      <c r="F3" s="111"/>
      <c r="G3" s="9"/>
    </row>
    <row r="4" spans="1:7" ht="15" customHeight="1">
      <c r="A4" s="7"/>
      <c r="B4" s="77" t="s">
        <v>3</v>
      </c>
      <c r="C4" s="71"/>
      <c r="D4" s="83"/>
      <c r="E4" s="72" t="s">
        <v>19</v>
      </c>
      <c r="F4" s="73"/>
      <c r="G4" s="10"/>
    </row>
    <row r="5" spans="1:7" ht="15" customHeight="1">
      <c r="A5" s="7"/>
      <c r="B5" s="99" t="s">
        <v>260</v>
      </c>
      <c r="C5" s="74"/>
      <c r="D5" s="84"/>
      <c r="E5" s="75" t="s">
        <v>20</v>
      </c>
      <c r="F5" s="76"/>
      <c r="G5" s="13"/>
    </row>
    <row r="6" spans="1:7" ht="15" customHeight="1">
      <c r="A6" s="7"/>
      <c r="B6" s="99"/>
      <c r="C6" s="11"/>
      <c r="D6" s="85"/>
      <c r="E6" s="12" t="s">
        <v>4</v>
      </c>
      <c r="F6" s="14"/>
      <c r="G6" s="15"/>
    </row>
    <row r="7" spans="1:7" ht="15" customHeight="1" thickBot="1">
      <c r="A7" s="7"/>
      <c r="B7" s="100"/>
      <c r="C7" s="16"/>
      <c r="D7" s="86"/>
      <c r="E7" s="17" t="s">
        <v>21</v>
      </c>
      <c r="F7" s="18"/>
      <c r="G7" s="19"/>
    </row>
    <row r="8" spans="1:7">
      <c r="A8" s="7"/>
      <c r="B8" s="8" t="s">
        <v>5</v>
      </c>
      <c r="C8" s="101" t="s">
        <v>6</v>
      </c>
      <c r="D8" s="102"/>
      <c r="E8" s="102"/>
      <c r="F8" s="60"/>
      <c r="G8" s="20" t="s">
        <v>7</v>
      </c>
    </row>
    <row r="9" spans="1:7">
      <c r="A9" s="7"/>
      <c r="B9" s="103"/>
      <c r="C9" s="105"/>
      <c r="D9" s="106"/>
      <c r="E9" s="106"/>
      <c r="F9" s="61"/>
      <c r="G9" s="113" t="s">
        <v>261</v>
      </c>
    </row>
    <row r="10" spans="1:7" ht="13.5" thickBot="1">
      <c r="A10" s="21"/>
      <c r="B10" s="104"/>
      <c r="C10" s="107"/>
      <c r="D10" s="108"/>
      <c r="E10" s="108"/>
      <c r="F10" s="62"/>
      <c r="G10" s="114"/>
    </row>
    <row r="11" spans="1:7" ht="3.2" customHeight="1" thickBot="1">
      <c r="A11" s="22"/>
      <c r="B11" s="23"/>
      <c r="C11" s="24"/>
      <c r="D11" s="25"/>
      <c r="E11" s="22"/>
      <c r="F11" s="24"/>
      <c r="G11" s="24"/>
    </row>
    <row r="12" spans="1:7" ht="15.75" customHeight="1" thickBot="1">
      <c r="A12" s="92" t="s">
        <v>57</v>
      </c>
      <c r="B12" s="93"/>
      <c r="C12" s="93"/>
      <c r="D12" s="93"/>
      <c r="E12" s="93"/>
      <c r="F12" s="93"/>
      <c r="G12" s="94"/>
    </row>
    <row r="13" spans="1:7" ht="3.2" customHeight="1">
      <c r="A13" s="26"/>
      <c r="B13" s="27"/>
      <c r="C13" s="27"/>
      <c r="F13" s="2"/>
    </row>
    <row r="14" spans="1:7" s="82" customFormat="1" ht="24">
      <c r="A14" s="81" t="s">
        <v>8</v>
      </c>
      <c r="B14" s="28" t="s">
        <v>9</v>
      </c>
      <c r="C14" s="81" t="s">
        <v>10</v>
      </c>
      <c r="D14" s="87" t="s">
        <v>11</v>
      </c>
      <c r="E14" s="28" t="s">
        <v>12</v>
      </c>
      <c r="F14" s="28" t="s">
        <v>13</v>
      </c>
      <c r="G14" s="28" t="s">
        <v>14</v>
      </c>
    </row>
    <row r="15" spans="1:7" ht="6" customHeight="1">
      <c r="A15" s="80"/>
      <c r="B15" s="80"/>
      <c r="C15" s="80"/>
      <c r="D15" s="88"/>
      <c r="E15" s="80"/>
      <c r="F15" s="80"/>
      <c r="G15" s="80"/>
    </row>
    <row r="16" spans="1:7">
      <c r="A16" s="29" t="s">
        <v>15</v>
      </c>
      <c r="B16" s="44" t="s">
        <v>24</v>
      </c>
      <c r="C16" s="44"/>
      <c r="D16" s="89"/>
      <c r="E16" s="44"/>
      <c r="F16" s="44"/>
      <c r="G16" s="30">
        <f>ROUND(SUM(G17:G30),2)</f>
        <v>0</v>
      </c>
    </row>
    <row r="17" spans="1:7" s="31" customFormat="1" ht="22.5">
      <c r="A17" s="37" t="s">
        <v>262</v>
      </c>
      <c r="B17" s="38" t="s">
        <v>83</v>
      </c>
      <c r="C17" s="39" t="s">
        <v>33</v>
      </c>
      <c r="D17" s="40">
        <v>3244.73</v>
      </c>
      <c r="E17" s="41"/>
      <c r="F17" s="42"/>
      <c r="G17" s="43"/>
    </row>
    <row r="18" spans="1:7" s="31" customFormat="1" ht="33.75">
      <c r="A18" s="37" t="s">
        <v>263</v>
      </c>
      <c r="B18" s="38" t="s">
        <v>84</v>
      </c>
      <c r="C18" s="39" t="s">
        <v>30</v>
      </c>
      <c r="D18" s="40">
        <v>3.98</v>
      </c>
      <c r="E18" s="41"/>
      <c r="F18" s="42"/>
      <c r="G18" s="43"/>
    </row>
    <row r="19" spans="1:7" s="31" customFormat="1" ht="45">
      <c r="A19" s="37" t="s">
        <v>264</v>
      </c>
      <c r="B19" s="38" t="s">
        <v>87</v>
      </c>
      <c r="C19" s="39" t="s">
        <v>30</v>
      </c>
      <c r="D19" s="40">
        <v>1.26</v>
      </c>
      <c r="E19" s="41"/>
      <c r="F19" s="42"/>
      <c r="G19" s="43"/>
    </row>
    <row r="20" spans="1:7" s="31" customFormat="1" ht="33.75">
      <c r="A20" s="37" t="s">
        <v>265</v>
      </c>
      <c r="B20" s="38" t="s">
        <v>85</v>
      </c>
      <c r="C20" s="39" t="s">
        <v>30</v>
      </c>
      <c r="D20" s="40">
        <v>1039.83</v>
      </c>
      <c r="E20" s="41"/>
      <c r="F20" s="42"/>
      <c r="G20" s="43"/>
    </row>
    <row r="21" spans="1:7" s="31" customFormat="1" ht="45">
      <c r="A21" s="37" t="s">
        <v>266</v>
      </c>
      <c r="B21" s="38" t="s">
        <v>86</v>
      </c>
      <c r="C21" s="39" t="s">
        <v>30</v>
      </c>
      <c r="D21" s="40">
        <v>236.68</v>
      </c>
      <c r="E21" s="41"/>
      <c r="F21" s="42"/>
      <c r="G21" s="43"/>
    </row>
    <row r="22" spans="1:7" s="31" customFormat="1" ht="45">
      <c r="A22" s="37" t="s">
        <v>267</v>
      </c>
      <c r="B22" s="38" t="s">
        <v>100</v>
      </c>
      <c r="C22" s="39" t="s">
        <v>30</v>
      </c>
      <c r="D22" s="40">
        <v>437.95</v>
      </c>
      <c r="E22" s="41"/>
      <c r="F22" s="42"/>
      <c r="G22" s="43"/>
    </row>
    <row r="23" spans="1:7" s="31" customFormat="1" ht="33.75">
      <c r="A23" s="37" t="s">
        <v>268</v>
      </c>
      <c r="B23" s="38" t="s">
        <v>88</v>
      </c>
      <c r="C23" s="39" t="s">
        <v>30</v>
      </c>
      <c r="D23" s="40">
        <v>1.2</v>
      </c>
      <c r="E23" s="41"/>
      <c r="F23" s="42"/>
      <c r="G23" s="43"/>
    </row>
    <row r="24" spans="1:7" s="31" customFormat="1" ht="78.75">
      <c r="A24" s="37" t="s">
        <v>269</v>
      </c>
      <c r="B24" s="38" t="s">
        <v>80</v>
      </c>
      <c r="C24" s="39" t="s">
        <v>29</v>
      </c>
      <c r="D24" s="40">
        <v>5.24</v>
      </c>
      <c r="E24" s="41"/>
      <c r="F24" s="42"/>
      <c r="G24" s="43"/>
    </row>
    <row r="25" spans="1:7" s="31" customFormat="1" ht="33.75">
      <c r="A25" s="37" t="s">
        <v>270</v>
      </c>
      <c r="B25" s="38" t="s">
        <v>89</v>
      </c>
      <c r="C25" s="39" t="s">
        <v>31</v>
      </c>
      <c r="D25" s="40">
        <v>2</v>
      </c>
      <c r="E25" s="41"/>
      <c r="F25" s="42"/>
      <c r="G25" s="43"/>
    </row>
    <row r="26" spans="1:7" s="31" customFormat="1" ht="45">
      <c r="A26" s="37" t="s">
        <v>271</v>
      </c>
      <c r="B26" s="38" t="s">
        <v>145</v>
      </c>
      <c r="C26" s="39" t="s">
        <v>31</v>
      </c>
      <c r="D26" s="40">
        <v>27</v>
      </c>
      <c r="E26" s="41"/>
      <c r="F26" s="42"/>
      <c r="G26" s="43"/>
    </row>
    <row r="27" spans="1:7" s="31" customFormat="1" ht="45">
      <c r="A27" s="37" t="s">
        <v>272</v>
      </c>
      <c r="B27" s="38" t="s">
        <v>197</v>
      </c>
      <c r="C27" s="39" t="s">
        <v>31</v>
      </c>
      <c r="D27" s="40">
        <v>23</v>
      </c>
      <c r="E27" s="41"/>
      <c r="F27" s="42"/>
      <c r="G27" s="43"/>
    </row>
    <row r="28" spans="1:7" s="31" customFormat="1" ht="45">
      <c r="A28" s="37" t="s">
        <v>273</v>
      </c>
      <c r="B28" s="38" t="s">
        <v>196</v>
      </c>
      <c r="C28" s="39" t="s">
        <v>31</v>
      </c>
      <c r="D28" s="40">
        <v>5</v>
      </c>
      <c r="E28" s="41"/>
      <c r="F28" s="42"/>
      <c r="G28" s="43"/>
    </row>
    <row r="29" spans="1:7" s="31" customFormat="1" ht="33.75">
      <c r="A29" s="37" t="s">
        <v>274</v>
      </c>
      <c r="B29" s="38" t="s">
        <v>90</v>
      </c>
      <c r="C29" s="39" t="s">
        <v>30</v>
      </c>
      <c r="D29" s="40">
        <v>1720.9</v>
      </c>
      <c r="E29" s="41"/>
      <c r="F29" s="42"/>
      <c r="G29" s="43"/>
    </row>
    <row r="30" spans="1:7" s="31" customFormat="1" ht="33.75">
      <c r="A30" s="37" t="s">
        <v>275</v>
      </c>
      <c r="B30" s="38" t="s">
        <v>91</v>
      </c>
      <c r="C30" s="39" t="s">
        <v>32</v>
      </c>
      <c r="D30" s="40">
        <v>34418</v>
      </c>
      <c r="E30" s="41"/>
      <c r="F30" s="42"/>
      <c r="G30" s="43"/>
    </row>
    <row r="31" spans="1:7" s="31" customFormat="1">
      <c r="A31" s="29" t="s">
        <v>23</v>
      </c>
      <c r="B31" s="44" t="s">
        <v>58</v>
      </c>
      <c r="C31" s="44"/>
      <c r="D31" s="89"/>
      <c r="E31" s="44"/>
      <c r="F31" s="44"/>
      <c r="G31" s="30">
        <f>ROUND(SUM(G32:G53),2)</f>
        <v>0</v>
      </c>
    </row>
    <row r="32" spans="1:7" s="31" customFormat="1" ht="33.75">
      <c r="A32" s="37" t="s">
        <v>276</v>
      </c>
      <c r="B32" s="38" t="s">
        <v>101</v>
      </c>
      <c r="C32" s="39" t="s">
        <v>29</v>
      </c>
      <c r="D32" s="40">
        <v>5046.4399999999996</v>
      </c>
      <c r="E32" s="41"/>
      <c r="F32" s="42"/>
      <c r="G32" s="43"/>
    </row>
    <row r="33" spans="1:7" s="31" customFormat="1" ht="45">
      <c r="A33" s="37" t="s">
        <v>277</v>
      </c>
      <c r="B33" s="38" t="s">
        <v>102</v>
      </c>
      <c r="C33" s="39" t="s">
        <v>30</v>
      </c>
      <c r="D33" s="40">
        <v>302.79000000000002</v>
      </c>
      <c r="E33" s="41"/>
      <c r="F33" s="42"/>
      <c r="G33" s="43"/>
    </row>
    <row r="34" spans="1:7" s="31" customFormat="1" ht="45">
      <c r="A34" s="37" t="s">
        <v>278</v>
      </c>
      <c r="B34" s="38" t="s">
        <v>75</v>
      </c>
      <c r="C34" s="39" t="s">
        <v>29</v>
      </c>
      <c r="D34" s="40">
        <v>3027.86</v>
      </c>
      <c r="E34" s="41"/>
      <c r="F34" s="42"/>
      <c r="G34" s="43"/>
    </row>
    <row r="35" spans="1:7" s="31" customFormat="1" ht="45">
      <c r="A35" s="37" t="s">
        <v>279</v>
      </c>
      <c r="B35" s="38" t="s">
        <v>103</v>
      </c>
      <c r="C35" s="39" t="s">
        <v>30</v>
      </c>
      <c r="D35" s="40">
        <v>121.12</v>
      </c>
      <c r="E35" s="41"/>
      <c r="F35" s="42"/>
      <c r="G35" s="43"/>
    </row>
    <row r="36" spans="1:7" s="31" customFormat="1" ht="56.25">
      <c r="A36" s="37" t="s">
        <v>280</v>
      </c>
      <c r="B36" s="38" t="s">
        <v>104</v>
      </c>
      <c r="C36" s="39" t="s">
        <v>30</v>
      </c>
      <c r="D36" s="40">
        <v>186.67</v>
      </c>
      <c r="E36" s="41"/>
      <c r="F36" s="42"/>
      <c r="G36" s="43"/>
    </row>
    <row r="37" spans="1:7" s="31" customFormat="1" ht="45">
      <c r="A37" s="37" t="s">
        <v>281</v>
      </c>
      <c r="B37" s="38" t="s">
        <v>146</v>
      </c>
      <c r="C37" s="39" t="s">
        <v>33</v>
      </c>
      <c r="D37" s="40">
        <v>2041.56</v>
      </c>
      <c r="E37" s="41"/>
      <c r="F37" s="42"/>
      <c r="G37" s="43"/>
    </row>
    <row r="38" spans="1:7" s="31" customFormat="1" ht="45">
      <c r="A38" s="37" t="s">
        <v>282</v>
      </c>
      <c r="B38" s="38" t="s">
        <v>117</v>
      </c>
      <c r="C38" s="39" t="s">
        <v>33</v>
      </c>
      <c r="D38" s="40">
        <v>21.02</v>
      </c>
      <c r="E38" s="41"/>
      <c r="F38" s="42"/>
      <c r="G38" s="43"/>
    </row>
    <row r="39" spans="1:7" s="31" customFormat="1" ht="33.75">
      <c r="A39" s="37" t="s">
        <v>283</v>
      </c>
      <c r="B39" s="38" t="s">
        <v>118</v>
      </c>
      <c r="C39" s="39" t="s">
        <v>33</v>
      </c>
      <c r="D39" s="40">
        <v>12.23</v>
      </c>
      <c r="E39" s="41"/>
      <c r="F39" s="42"/>
      <c r="G39" s="43"/>
    </row>
    <row r="40" spans="1:7" s="31" customFormat="1" ht="45">
      <c r="A40" s="37" t="s">
        <v>284</v>
      </c>
      <c r="B40" s="38" t="s">
        <v>119</v>
      </c>
      <c r="C40" s="39" t="s">
        <v>33</v>
      </c>
      <c r="D40" s="40">
        <v>4.5</v>
      </c>
      <c r="E40" s="41"/>
      <c r="F40" s="42"/>
      <c r="G40" s="43"/>
    </row>
    <row r="41" spans="1:7" s="31" customFormat="1" ht="33.75">
      <c r="A41" s="37" t="s">
        <v>285</v>
      </c>
      <c r="B41" s="38" t="s">
        <v>254</v>
      </c>
      <c r="C41" s="39" t="s">
        <v>33</v>
      </c>
      <c r="D41" s="40">
        <v>41.8</v>
      </c>
      <c r="E41" s="41"/>
      <c r="F41" s="42"/>
      <c r="G41" s="43"/>
    </row>
    <row r="42" spans="1:7" s="31" customFormat="1" ht="78.75">
      <c r="A42" s="37" t="s">
        <v>286</v>
      </c>
      <c r="B42" s="38" t="s">
        <v>143</v>
      </c>
      <c r="C42" s="39" t="s">
        <v>29</v>
      </c>
      <c r="D42" s="40">
        <v>726.91</v>
      </c>
      <c r="E42" s="41"/>
      <c r="F42" s="42"/>
      <c r="G42" s="43"/>
    </row>
    <row r="43" spans="1:7" s="31" customFormat="1" ht="45">
      <c r="A43" s="37" t="s">
        <v>287</v>
      </c>
      <c r="B43" s="38" t="s">
        <v>120</v>
      </c>
      <c r="C43" s="39" t="s">
        <v>29</v>
      </c>
      <c r="D43" s="40">
        <v>3455.62</v>
      </c>
      <c r="E43" s="41"/>
      <c r="F43" s="42"/>
      <c r="G43" s="43"/>
    </row>
    <row r="44" spans="1:7" s="31" customFormat="1" ht="33.75">
      <c r="A44" s="37" t="s">
        <v>288</v>
      </c>
      <c r="B44" s="38" t="s">
        <v>105</v>
      </c>
      <c r="C44" s="39" t="s">
        <v>29</v>
      </c>
      <c r="D44" s="40">
        <v>2073.37</v>
      </c>
      <c r="E44" s="41"/>
      <c r="F44" s="42"/>
      <c r="G44" s="43"/>
    </row>
    <row r="45" spans="1:7" s="31" customFormat="1" ht="22.5">
      <c r="A45" s="37" t="s">
        <v>289</v>
      </c>
      <c r="B45" s="38" t="s">
        <v>83</v>
      </c>
      <c r="C45" s="39" t="s">
        <v>33</v>
      </c>
      <c r="D45" s="40">
        <v>3772.33</v>
      </c>
      <c r="E45" s="41"/>
      <c r="F45" s="42"/>
      <c r="G45" s="43"/>
    </row>
    <row r="46" spans="1:7" s="31" customFormat="1" ht="45">
      <c r="A46" s="37" t="s">
        <v>290</v>
      </c>
      <c r="B46" s="38" t="s">
        <v>106</v>
      </c>
      <c r="C46" s="39" t="s">
        <v>33</v>
      </c>
      <c r="D46" s="40">
        <v>15.85</v>
      </c>
      <c r="E46" s="41"/>
      <c r="F46" s="42"/>
      <c r="G46" s="43"/>
    </row>
    <row r="47" spans="1:7" s="31" customFormat="1" ht="33.75">
      <c r="A47" s="37" t="s">
        <v>291</v>
      </c>
      <c r="B47" s="38" t="s">
        <v>107</v>
      </c>
      <c r="C47" s="39" t="s">
        <v>33</v>
      </c>
      <c r="D47" s="40">
        <v>15.85</v>
      </c>
      <c r="E47" s="41"/>
      <c r="F47" s="42"/>
      <c r="G47" s="43"/>
    </row>
    <row r="48" spans="1:7" s="31" customFormat="1" ht="90">
      <c r="A48" s="37" t="s">
        <v>292</v>
      </c>
      <c r="B48" s="38" t="s">
        <v>195</v>
      </c>
      <c r="C48" s="39" t="s">
        <v>31</v>
      </c>
      <c r="D48" s="40">
        <v>118</v>
      </c>
      <c r="E48" s="41"/>
      <c r="F48" s="42"/>
      <c r="G48" s="43"/>
    </row>
    <row r="49" spans="1:7" s="31" customFormat="1" ht="90">
      <c r="A49" s="37" t="s">
        <v>293</v>
      </c>
      <c r="B49" s="38" t="s">
        <v>116</v>
      </c>
      <c r="C49" s="39" t="s">
        <v>31</v>
      </c>
      <c r="D49" s="40">
        <v>69</v>
      </c>
      <c r="E49" s="41"/>
      <c r="F49" s="42"/>
      <c r="G49" s="43"/>
    </row>
    <row r="50" spans="1:7" s="31" customFormat="1" ht="90">
      <c r="A50" s="37" t="s">
        <v>294</v>
      </c>
      <c r="B50" s="38" t="s">
        <v>108</v>
      </c>
      <c r="C50" s="39" t="s">
        <v>31</v>
      </c>
      <c r="D50" s="40">
        <v>756</v>
      </c>
      <c r="E50" s="41"/>
      <c r="F50" s="42"/>
      <c r="G50" s="43"/>
    </row>
    <row r="51" spans="1:7" s="31" customFormat="1" ht="33.75">
      <c r="A51" s="37" t="s">
        <v>295</v>
      </c>
      <c r="B51" s="38" t="s">
        <v>162</v>
      </c>
      <c r="C51" s="39" t="s">
        <v>31</v>
      </c>
      <c r="D51" s="40">
        <v>6</v>
      </c>
      <c r="E51" s="41"/>
      <c r="F51" s="42"/>
      <c r="G51" s="43"/>
    </row>
    <row r="52" spans="1:7" s="31" customFormat="1" ht="33.75">
      <c r="A52" s="37" t="s">
        <v>296</v>
      </c>
      <c r="B52" s="38" t="s">
        <v>90</v>
      </c>
      <c r="C52" s="39" t="s">
        <v>30</v>
      </c>
      <c r="D52" s="40">
        <v>181.67000000000002</v>
      </c>
      <c r="E52" s="41"/>
      <c r="F52" s="45"/>
      <c r="G52" s="43"/>
    </row>
    <row r="53" spans="1:7" s="31" customFormat="1" ht="33.75">
      <c r="A53" s="37" t="s">
        <v>297</v>
      </c>
      <c r="B53" s="38" t="s">
        <v>91</v>
      </c>
      <c r="C53" s="39" t="s">
        <v>32</v>
      </c>
      <c r="D53" s="40">
        <v>3633.4000000000005</v>
      </c>
      <c r="E53" s="41"/>
      <c r="F53" s="42"/>
      <c r="G53" s="43"/>
    </row>
    <row r="54" spans="1:7" s="31" customFormat="1">
      <c r="A54" s="29" t="s">
        <v>25</v>
      </c>
      <c r="B54" s="44" t="s">
        <v>136</v>
      </c>
      <c r="C54" s="44"/>
      <c r="D54" s="89"/>
      <c r="E54" s="44"/>
      <c r="F54" s="44"/>
      <c r="G54" s="30">
        <f>ROUND(SUM(G55,G68,G75),2)</f>
        <v>0</v>
      </c>
    </row>
    <row r="55" spans="1:7" s="31" customFormat="1">
      <c r="A55" s="32" t="s">
        <v>183</v>
      </c>
      <c r="B55" s="33" t="s">
        <v>137</v>
      </c>
      <c r="C55" s="34"/>
      <c r="D55" s="90"/>
      <c r="E55" s="35"/>
      <c r="F55" s="36"/>
      <c r="G55" s="35">
        <f>ROUND(SUM(G56:G67),2)</f>
        <v>0</v>
      </c>
    </row>
    <row r="56" spans="1:7" s="31" customFormat="1" ht="33.75">
      <c r="A56" s="37" t="s">
        <v>298</v>
      </c>
      <c r="B56" s="38" t="s">
        <v>101</v>
      </c>
      <c r="C56" s="39" t="s">
        <v>29</v>
      </c>
      <c r="D56" s="40">
        <v>1704.68</v>
      </c>
      <c r="E56" s="41"/>
      <c r="F56" s="42"/>
      <c r="G56" s="43"/>
    </row>
    <row r="57" spans="1:7" s="31" customFormat="1" ht="45">
      <c r="A57" s="37" t="s">
        <v>299</v>
      </c>
      <c r="B57" s="38" t="s">
        <v>258</v>
      </c>
      <c r="C57" s="39" t="s">
        <v>30</v>
      </c>
      <c r="D57" s="40">
        <v>272.75</v>
      </c>
      <c r="E57" s="41"/>
      <c r="F57" s="42"/>
      <c r="G57" s="43"/>
    </row>
    <row r="58" spans="1:7" s="31" customFormat="1" ht="45">
      <c r="A58" s="37" t="s">
        <v>300</v>
      </c>
      <c r="B58" s="38" t="s">
        <v>257</v>
      </c>
      <c r="C58" s="39" t="s">
        <v>30</v>
      </c>
      <c r="D58" s="40">
        <v>68.19</v>
      </c>
      <c r="E58" s="41"/>
      <c r="F58" s="42"/>
      <c r="G58" s="43"/>
    </row>
    <row r="59" spans="1:7" s="31" customFormat="1" ht="22.5">
      <c r="A59" s="37" t="s">
        <v>301</v>
      </c>
      <c r="B59" s="38" t="s">
        <v>138</v>
      </c>
      <c r="C59" s="39" t="s">
        <v>30</v>
      </c>
      <c r="D59" s="40">
        <v>27.62</v>
      </c>
      <c r="E59" s="41"/>
      <c r="F59" s="42"/>
      <c r="G59" s="43"/>
    </row>
    <row r="60" spans="1:7" s="31" customFormat="1" ht="45">
      <c r="A60" s="37" t="s">
        <v>302</v>
      </c>
      <c r="B60" s="38" t="s">
        <v>148</v>
      </c>
      <c r="C60" s="39" t="s">
        <v>29</v>
      </c>
      <c r="D60" s="40">
        <v>255.7</v>
      </c>
      <c r="E60" s="41"/>
      <c r="F60" s="42"/>
      <c r="G60" s="43"/>
    </row>
    <row r="61" spans="1:7" s="31" customFormat="1" ht="45">
      <c r="A61" s="37" t="s">
        <v>303</v>
      </c>
      <c r="B61" s="38" t="s">
        <v>147</v>
      </c>
      <c r="C61" s="39" t="s">
        <v>29</v>
      </c>
      <c r="D61" s="40">
        <v>340.94</v>
      </c>
      <c r="E61" s="41"/>
      <c r="F61" s="42"/>
      <c r="G61" s="43"/>
    </row>
    <row r="62" spans="1:7" s="31" customFormat="1" ht="45">
      <c r="A62" s="37" t="s">
        <v>304</v>
      </c>
      <c r="B62" s="38" t="s">
        <v>149</v>
      </c>
      <c r="C62" s="39" t="s">
        <v>29</v>
      </c>
      <c r="D62" s="40">
        <v>1022.81</v>
      </c>
      <c r="E62" s="41"/>
      <c r="F62" s="42"/>
      <c r="G62" s="43"/>
    </row>
    <row r="63" spans="1:7" s="31" customFormat="1" ht="45">
      <c r="A63" s="37" t="s">
        <v>305</v>
      </c>
      <c r="B63" s="38" t="s">
        <v>150</v>
      </c>
      <c r="C63" s="39" t="s">
        <v>29</v>
      </c>
      <c r="D63" s="40">
        <v>85.23</v>
      </c>
      <c r="E63" s="41"/>
      <c r="F63" s="42"/>
      <c r="G63" s="43"/>
    </row>
    <row r="64" spans="1:7" s="31" customFormat="1" ht="22.5">
      <c r="A64" s="37" t="s">
        <v>306</v>
      </c>
      <c r="B64" s="38" t="s">
        <v>83</v>
      </c>
      <c r="C64" s="39" t="s">
        <v>33</v>
      </c>
      <c r="D64" s="40">
        <v>2891.29</v>
      </c>
      <c r="E64" s="41"/>
      <c r="F64" s="42"/>
      <c r="G64" s="43"/>
    </row>
    <row r="65" spans="1:7" s="31" customFormat="1" ht="45">
      <c r="A65" s="37" t="s">
        <v>307</v>
      </c>
      <c r="B65" s="38" t="s">
        <v>139</v>
      </c>
      <c r="C65" s="39" t="s">
        <v>33</v>
      </c>
      <c r="D65" s="40">
        <v>2891.29</v>
      </c>
      <c r="E65" s="41"/>
      <c r="F65" s="42"/>
      <c r="G65" s="43"/>
    </row>
    <row r="66" spans="1:7" s="31" customFormat="1" ht="45">
      <c r="A66" s="37" t="s">
        <v>308</v>
      </c>
      <c r="B66" s="38" t="s">
        <v>140</v>
      </c>
      <c r="C66" s="39" t="s">
        <v>39</v>
      </c>
      <c r="D66" s="40">
        <v>1309.47</v>
      </c>
      <c r="E66" s="41"/>
      <c r="F66" s="42"/>
      <c r="G66" s="43"/>
    </row>
    <row r="67" spans="1:7" s="31" customFormat="1" ht="56.25">
      <c r="A67" s="37" t="s">
        <v>309</v>
      </c>
      <c r="B67" s="38" t="s">
        <v>144</v>
      </c>
      <c r="C67" s="39" t="s">
        <v>31</v>
      </c>
      <c r="D67" s="40">
        <v>1399</v>
      </c>
      <c r="E67" s="41"/>
      <c r="F67" s="42"/>
      <c r="G67" s="43"/>
    </row>
    <row r="68" spans="1:7" s="31" customFormat="1">
      <c r="A68" s="32" t="s">
        <v>184</v>
      </c>
      <c r="B68" s="33" t="s">
        <v>165</v>
      </c>
      <c r="C68" s="34"/>
      <c r="D68" s="90"/>
      <c r="E68" s="35"/>
      <c r="F68" s="36"/>
      <c r="G68" s="35">
        <f>ROUND(SUM(G69:G74),2)</f>
        <v>0</v>
      </c>
    </row>
    <row r="69" spans="1:7" s="31" customFormat="1" ht="101.25">
      <c r="A69" s="37" t="s">
        <v>310</v>
      </c>
      <c r="B69" s="38" t="s">
        <v>176</v>
      </c>
      <c r="C69" s="39" t="s">
        <v>31</v>
      </c>
      <c r="D69" s="40">
        <v>20</v>
      </c>
      <c r="E69" s="41"/>
      <c r="F69" s="42"/>
      <c r="G69" s="43"/>
    </row>
    <row r="70" spans="1:7" s="31" customFormat="1" ht="101.25">
      <c r="A70" s="37" t="s">
        <v>311</v>
      </c>
      <c r="B70" s="38" t="s">
        <v>177</v>
      </c>
      <c r="C70" s="39" t="s">
        <v>31</v>
      </c>
      <c r="D70" s="40">
        <v>40</v>
      </c>
      <c r="E70" s="41"/>
      <c r="F70" s="42"/>
      <c r="G70" s="43"/>
    </row>
    <row r="71" spans="1:7" s="31" customFormat="1" ht="90">
      <c r="A71" s="37" t="s">
        <v>312</v>
      </c>
      <c r="B71" s="38" t="s">
        <v>175</v>
      </c>
      <c r="C71" s="39" t="s">
        <v>31</v>
      </c>
      <c r="D71" s="40">
        <v>12</v>
      </c>
      <c r="E71" s="41"/>
      <c r="F71" s="42"/>
      <c r="G71" s="43"/>
    </row>
    <row r="72" spans="1:7" s="31" customFormat="1" ht="101.25">
      <c r="A72" s="37" t="s">
        <v>313</v>
      </c>
      <c r="B72" s="38" t="s">
        <v>179</v>
      </c>
      <c r="C72" s="39" t="s">
        <v>31</v>
      </c>
      <c r="D72" s="40">
        <v>1</v>
      </c>
      <c r="E72" s="41"/>
      <c r="F72" s="42"/>
      <c r="G72" s="43"/>
    </row>
    <row r="73" spans="1:7" s="31" customFormat="1" ht="101.25">
      <c r="A73" s="37" t="s">
        <v>314</v>
      </c>
      <c r="B73" s="38" t="s">
        <v>178</v>
      </c>
      <c r="C73" s="39" t="s">
        <v>31</v>
      </c>
      <c r="D73" s="40">
        <v>1</v>
      </c>
      <c r="E73" s="41"/>
      <c r="F73" s="42"/>
      <c r="G73" s="43"/>
    </row>
    <row r="74" spans="1:7" s="31" customFormat="1" ht="101.25">
      <c r="A74" s="37" t="s">
        <v>315</v>
      </c>
      <c r="B74" s="38" t="s">
        <v>180</v>
      </c>
      <c r="C74" s="39" t="s">
        <v>31</v>
      </c>
      <c r="D74" s="40">
        <v>5</v>
      </c>
      <c r="E74" s="41"/>
      <c r="F74" s="42"/>
      <c r="G74" s="43"/>
    </row>
    <row r="75" spans="1:7" s="31" customFormat="1">
      <c r="A75" s="32" t="s">
        <v>185</v>
      </c>
      <c r="B75" s="33" t="s">
        <v>181</v>
      </c>
      <c r="C75" s="34"/>
      <c r="D75" s="90"/>
      <c r="E75" s="35"/>
      <c r="F75" s="36"/>
      <c r="G75" s="35">
        <f>ROUND(SUM(G76:G83),2)</f>
        <v>0</v>
      </c>
    </row>
    <row r="76" spans="1:7" s="31" customFormat="1" ht="33.75">
      <c r="A76" s="37" t="s">
        <v>316</v>
      </c>
      <c r="B76" s="38" t="s">
        <v>109</v>
      </c>
      <c r="C76" s="39" t="s">
        <v>31</v>
      </c>
      <c r="D76" s="40">
        <v>9</v>
      </c>
      <c r="E76" s="41"/>
      <c r="F76" s="42"/>
      <c r="G76" s="43"/>
    </row>
    <row r="77" spans="1:7" s="31" customFormat="1" ht="33.75">
      <c r="A77" s="37" t="s">
        <v>317</v>
      </c>
      <c r="B77" s="38" t="s">
        <v>110</v>
      </c>
      <c r="C77" s="39" t="s">
        <v>31</v>
      </c>
      <c r="D77" s="40">
        <v>9</v>
      </c>
      <c r="E77" s="41"/>
      <c r="F77" s="42"/>
      <c r="G77" s="43"/>
    </row>
    <row r="78" spans="1:7" s="31" customFormat="1" ht="33.75">
      <c r="A78" s="37" t="s">
        <v>318</v>
      </c>
      <c r="B78" s="38" t="s">
        <v>111</v>
      </c>
      <c r="C78" s="39" t="s">
        <v>31</v>
      </c>
      <c r="D78" s="40">
        <v>9</v>
      </c>
      <c r="E78" s="41"/>
      <c r="F78" s="42"/>
      <c r="G78" s="43"/>
    </row>
    <row r="79" spans="1:7" s="31" customFormat="1" ht="33.75">
      <c r="A79" s="37" t="s">
        <v>319</v>
      </c>
      <c r="B79" s="38" t="s">
        <v>129</v>
      </c>
      <c r="C79" s="39" t="s">
        <v>31</v>
      </c>
      <c r="D79" s="40">
        <v>11</v>
      </c>
      <c r="E79" s="41"/>
      <c r="F79" s="64"/>
      <c r="G79" s="43"/>
    </row>
    <row r="80" spans="1:7" s="31" customFormat="1" ht="33.75">
      <c r="A80" s="37" t="s">
        <v>320</v>
      </c>
      <c r="B80" s="38" t="s">
        <v>132</v>
      </c>
      <c r="C80" s="39" t="s">
        <v>31</v>
      </c>
      <c r="D80" s="40">
        <v>67</v>
      </c>
      <c r="E80" s="41"/>
      <c r="F80" s="64"/>
      <c r="G80" s="43"/>
    </row>
    <row r="81" spans="1:7" s="31" customFormat="1" ht="33.75">
      <c r="A81" s="37" t="s">
        <v>321</v>
      </c>
      <c r="B81" s="38" t="s">
        <v>133</v>
      </c>
      <c r="C81" s="39" t="s">
        <v>31</v>
      </c>
      <c r="D81" s="40">
        <v>66</v>
      </c>
      <c r="E81" s="41"/>
      <c r="F81" s="64"/>
      <c r="G81" s="43"/>
    </row>
    <row r="82" spans="1:7" s="31" customFormat="1" ht="33.75">
      <c r="A82" s="37" t="s">
        <v>322</v>
      </c>
      <c r="B82" s="38" t="s">
        <v>134</v>
      </c>
      <c r="C82" s="39" t="s">
        <v>31</v>
      </c>
      <c r="D82" s="40">
        <v>65</v>
      </c>
      <c r="E82" s="41"/>
      <c r="F82" s="64"/>
      <c r="G82" s="43"/>
    </row>
    <row r="83" spans="1:7" s="31" customFormat="1" ht="22.5">
      <c r="A83" s="37" t="s">
        <v>323</v>
      </c>
      <c r="B83" s="38" t="s">
        <v>73</v>
      </c>
      <c r="C83" s="39" t="s">
        <v>30</v>
      </c>
      <c r="D83" s="40">
        <v>5.93</v>
      </c>
      <c r="E83" s="41"/>
      <c r="F83" s="42"/>
      <c r="G83" s="43"/>
    </row>
    <row r="84" spans="1:7" s="31" customFormat="1">
      <c r="A84" s="29" t="s">
        <v>26</v>
      </c>
      <c r="B84" s="44" t="s">
        <v>256</v>
      </c>
      <c r="C84" s="44"/>
      <c r="D84" s="89"/>
      <c r="E84" s="44"/>
      <c r="F84" s="44"/>
      <c r="G84" s="30">
        <f>ROUND(SUM(G85,G90,G103,G117,G129,G133),2)</f>
        <v>0</v>
      </c>
    </row>
    <row r="85" spans="1:7" s="31" customFormat="1">
      <c r="A85" s="32" t="s">
        <v>35</v>
      </c>
      <c r="B85" s="33" t="s">
        <v>124</v>
      </c>
      <c r="C85" s="34"/>
      <c r="D85" s="90"/>
      <c r="E85" s="35"/>
      <c r="F85" s="36"/>
      <c r="G85" s="35">
        <f>ROUND(SUM(G86:G89),2)</f>
        <v>0</v>
      </c>
    </row>
    <row r="86" spans="1:7" s="31" customFormat="1" ht="33.75">
      <c r="A86" s="37" t="s">
        <v>324</v>
      </c>
      <c r="B86" s="38" t="s">
        <v>101</v>
      </c>
      <c r="C86" s="39" t="s">
        <v>29</v>
      </c>
      <c r="D86" s="40">
        <v>3289.81</v>
      </c>
      <c r="E86" s="41"/>
      <c r="F86" s="42"/>
      <c r="G86" s="43"/>
    </row>
    <row r="87" spans="1:7" s="31" customFormat="1" ht="45">
      <c r="A87" s="37" t="s">
        <v>325</v>
      </c>
      <c r="B87" s="38" t="s">
        <v>146</v>
      </c>
      <c r="C87" s="39" t="s">
        <v>33</v>
      </c>
      <c r="D87" s="40">
        <v>1054.42</v>
      </c>
      <c r="E87" s="41"/>
      <c r="F87" s="42"/>
      <c r="G87" s="43"/>
    </row>
    <row r="88" spans="1:7" s="31" customFormat="1" ht="45">
      <c r="A88" s="37" t="s">
        <v>326</v>
      </c>
      <c r="B88" s="38" t="s">
        <v>119</v>
      </c>
      <c r="C88" s="39" t="s">
        <v>33</v>
      </c>
      <c r="D88" s="40">
        <v>15.2</v>
      </c>
      <c r="E88" s="41"/>
      <c r="F88" s="42"/>
      <c r="G88" s="43"/>
    </row>
    <row r="89" spans="1:7" s="31" customFormat="1" ht="56.25">
      <c r="A89" s="37" t="s">
        <v>327</v>
      </c>
      <c r="B89" s="38" t="s">
        <v>144</v>
      </c>
      <c r="C89" s="39" t="s">
        <v>31</v>
      </c>
      <c r="D89" s="40">
        <v>1378</v>
      </c>
      <c r="E89" s="41"/>
      <c r="F89" s="42"/>
      <c r="G89" s="43"/>
    </row>
    <row r="90" spans="1:7" s="31" customFormat="1">
      <c r="A90" s="32" t="s">
        <v>37</v>
      </c>
      <c r="B90" s="33" t="s">
        <v>163</v>
      </c>
      <c r="C90" s="34"/>
      <c r="D90" s="90"/>
      <c r="E90" s="35"/>
      <c r="F90" s="36"/>
      <c r="G90" s="35">
        <f>ROUND(SUM(G91:G102),2)</f>
        <v>0</v>
      </c>
    </row>
    <row r="91" spans="1:7" s="31" customFormat="1" ht="45">
      <c r="A91" s="37" t="s">
        <v>328</v>
      </c>
      <c r="B91" s="38" t="s">
        <v>102</v>
      </c>
      <c r="C91" s="39" t="s">
        <v>30</v>
      </c>
      <c r="D91" s="40">
        <v>151.44</v>
      </c>
      <c r="E91" s="41"/>
      <c r="F91" s="42"/>
      <c r="G91" s="43"/>
    </row>
    <row r="92" spans="1:7" s="31" customFormat="1" ht="45">
      <c r="A92" s="37" t="s">
        <v>233</v>
      </c>
      <c r="B92" s="38" t="s">
        <v>75</v>
      </c>
      <c r="C92" s="39" t="s">
        <v>29</v>
      </c>
      <c r="D92" s="40">
        <v>504.77</v>
      </c>
      <c r="E92" s="41"/>
      <c r="F92" s="42"/>
      <c r="G92" s="43"/>
    </row>
    <row r="93" spans="1:7" s="31" customFormat="1" ht="45">
      <c r="A93" s="37" t="s">
        <v>329</v>
      </c>
      <c r="B93" s="38" t="s">
        <v>103</v>
      </c>
      <c r="C93" s="39" t="s">
        <v>30</v>
      </c>
      <c r="D93" s="40">
        <v>60.58</v>
      </c>
      <c r="E93" s="41"/>
      <c r="F93" s="42"/>
      <c r="G93" s="43"/>
    </row>
    <row r="94" spans="1:7" s="31" customFormat="1" ht="56.25">
      <c r="A94" s="37" t="s">
        <v>330</v>
      </c>
      <c r="B94" s="38" t="s">
        <v>126</v>
      </c>
      <c r="C94" s="39" t="s">
        <v>30</v>
      </c>
      <c r="D94" s="40">
        <v>96.86</v>
      </c>
      <c r="E94" s="41"/>
      <c r="F94" s="42"/>
      <c r="G94" s="43"/>
    </row>
    <row r="95" spans="1:7" s="31" customFormat="1" ht="45">
      <c r="A95" s="37" t="s">
        <v>331</v>
      </c>
      <c r="B95" s="38" t="s">
        <v>125</v>
      </c>
      <c r="C95" s="39" t="s">
        <v>33</v>
      </c>
      <c r="D95" s="40">
        <v>682.17</v>
      </c>
      <c r="E95" s="41"/>
      <c r="F95" s="42"/>
      <c r="G95" s="43"/>
    </row>
    <row r="96" spans="1:7" s="31" customFormat="1" ht="45">
      <c r="A96" s="37" t="s">
        <v>332</v>
      </c>
      <c r="B96" s="38" t="s">
        <v>141</v>
      </c>
      <c r="C96" s="39" t="s">
        <v>29</v>
      </c>
      <c r="D96" s="40">
        <v>1227.32</v>
      </c>
      <c r="E96" s="41"/>
      <c r="F96" s="42"/>
      <c r="G96" s="43"/>
    </row>
    <row r="97" spans="1:7" s="31" customFormat="1" ht="33.75">
      <c r="A97" s="37" t="s">
        <v>235</v>
      </c>
      <c r="B97" s="38" t="s">
        <v>142</v>
      </c>
      <c r="C97" s="39" t="s">
        <v>29</v>
      </c>
      <c r="D97" s="40">
        <v>34.619999999999997</v>
      </c>
      <c r="E97" s="41"/>
      <c r="F97" s="42"/>
      <c r="G97" s="43"/>
    </row>
    <row r="98" spans="1:7" s="31" customFormat="1" ht="22.5">
      <c r="A98" s="37" t="s">
        <v>333</v>
      </c>
      <c r="B98" s="38" t="s">
        <v>83</v>
      </c>
      <c r="C98" s="39" t="s">
        <v>33</v>
      </c>
      <c r="D98" s="40">
        <v>1064.3800000000001</v>
      </c>
      <c r="E98" s="41"/>
      <c r="F98" s="42"/>
      <c r="G98" s="43"/>
    </row>
    <row r="99" spans="1:7" s="31" customFormat="1" ht="90">
      <c r="A99" s="37" t="s">
        <v>334</v>
      </c>
      <c r="B99" s="38" t="s">
        <v>116</v>
      </c>
      <c r="C99" s="39" t="s">
        <v>31</v>
      </c>
      <c r="D99" s="40">
        <v>56</v>
      </c>
      <c r="E99" s="41"/>
      <c r="F99" s="42"/>
      <c r="G99" s="43"/>
    </row>
    <row r="100" spans="1:7" s="31" customFormat="1" ht="90">
      <c r="A100" s="37" t="s">
        <v>335</v>
      </c>
      <c r="B100" s="38" t="s">
        <v>108</v>
      </c>
      <c r="C100" s="39" t="s">
        <v>31</v>
      </c>
      <c r="D100" s="40">
        <v>328</v>
      </c>
      <c r="E100" s="41"/>
      <c r="F100" s="42"/>
      <c r="G100" s="43"/>
    </row>
    <row r="101" spans="1:7" s="31" customFormat="1" ht="33.75">
      <c r="A101" s="37" t="s">
        <v>336</v>
      </c>
      <c r="B101" s="38" t="s">
        <v>90</v>
      </c>
      <c r="C101" s="39" t="s">
        <v>30</v>
      </c>
      <c r="D101" s="40">
        <v>90.86</v>
      </c>
      <c r="E101" s="41"/>
      <c r="F101" s="45"/>
      <c r="G101" s="43"/>
    </row>
    <row r="102" spans="1:7" s="31" customFormat="1" ht="33.75">
      <c r="A102" s="37" t="s">
        <v>337</v>
      </c>
      <c r="B102" s="38" t="s">
        <v>91</v>
      </c>
      <c r="C102" s="39" t="s">
        <v>32</v>
      </c>
      <c r="D102" s="40">
        <v>1817.2</v>
      </c>
      <c r="E102" s="41"/>
      <c r="F102" s="42"/>
      <c r="G102" s="43"/>
    </row>
    <row r="103" spans="1:7" s="31" customFormat="1">
      <c r="A103" s="32" t="s">
        <v>186</v>
      </c>
      <c r="B103" s="33" t="s">
        <v>231</v>
      </c>
      <c r="C103" s="34"/>
      <c r="D103" s="90"/>
      <c r="E103" s="35"/>
      <c r="F103" s="36"/>
      <c r="G103" s="35">
        <f>ROUND(SUM(G104:G116),2)</f>
        <v>0</v>
      </c>
    </row>
    <row r="104" spans="1:7" s="31" customFormat="1" ht="33.75">
      <c r="A104" s="37" t="s">
        <v>338</v>
      </c>
      <c r="B104" s="38" t="s">
        <v>101</v>
      </c>
      <c r="C104" s="39" t="s">
        <v>29</v>
      </c>
      <c r="D104" s="40">
        <v>129.22</v>
      </c>
      <c r="E104" s="41"/>
      <c r="F104" s="42"/>
      <c r="G104" s="43"/>
    </row>
    <row r="105" spans="1:7" s="31" customFormat="1" ht="45">
      <c r="A105" s="37" t="s">
        <v>339</v>
      </c>
      <c r="B105" s="38" t="s">
        <v>222</v>
      </c>
      <c r="C105" s="39" t="s">
        <v>30</v>
      </c>
      <c r="D105" s="40">
        <v>22.46</v>
      </c>
      <c r="E105" s="41"/>
      <c r="F105" s="65"/>
      <c r="G105" s="43"/>
    </row>
    <row r="106" spans="1:7" s="31" customFormat="1" ht="56.25">
      <c r="A106" s="37" t="s">
        <v>340</v>
      </c>
      <c r="B106" s="38" t="s">
        <v>126</v>
      </c>
      <c r="C106" s="39" t="s">
        <v>30</v>
      </c>
      <c r="D106" s="40">
        <v>14.55</v>
      </c>
      <c r="E106" s="41"/>
      <c r="F106" s="42"/>
      <c r="G106" s="43"/>
    </row>
    <row r="107" spans="1:7" s="31" customFormat="1" ht="33.75">
      <c r="A107" s="37" t="s">
        <v>341</v>
      </c>
      <c r="B107" s="38" t="s">
        <v>90</v>
      </c>
      <c r="C107" s="39" t="s">
        <v>30</v>
      </c>
      <c r="D107" s="40">
        <v>22.46</v>
      </c>
      <c r="E107" s="41"/>
      <c r="F107" s="45"/>
      <c r="G107" s="43"/>
    </row>
    <row r="108" spans="1:7" s="31" customFormat="1" ht="33.75">
      <c r="A108" s="37" t="s">
        <v>342</v>
      </c>
      <c r="B108" s="38" t="s">
        <v>91</v>
      </c>
      <c r="C108" s="39" t="s">
        <v>32</v>
      </c>
      <c r="D108" s="40">
        <v>449.28000000000009</v>
      </c>
      <c r="E108" s="41"/>
      <c r="F108" s="42"/>
      <c r="G108" s="43"/>
    </row>
    <row r="109" spans="1:7" s="31" customFormat="1" ht="67.5">
      <c r="A109" s="37" t="s">
        <v>343</v>
      </c>
      <c r="B109" s="38" t="s">
        <v>234</v>
      </c>
      <c r="C109" s="39" t="s">
        <v>30</v>
      </c>
      <c r="D109" s="40">
        <v>3.59</v>
      </c>
      <c r="E109" s="41"/>
      <c r="F109" s="42"/>
      <c r="G109" s="43"/>
    </row>
    <row r="110" spans="1:7" s="31" customFormat="1" ht="33.75">
      <c r="A110" s="37" t="s">
        <v>344</v>
      </c>
      <c r="B110" s="38" t="s">
        <v>223</v>
      </c>
      <c r="C110" s="39" t="s">
        <v>29</v>
      </c>
      <c r="D110" s="40">
        <v>17.97</v>
      </c>
      <c r="E110" s="41"/>
      <c r="F110" s="42"/>
      <c r="G110" s="43"/>
    </row>
    <row r="111" spans="1:7" s="31" customFormat="1" ht="33.75">
      <c r="A111" s="37" t="s">
        <v>345</v>
      </c>
      <c r="B111" s="38" t="s">
        <v>236</v>
      </c>
      <c r="C111" s="39" t="s">
        <v>29</v>
      </c>
      <c r="D111" s="40">
        <v>38.75</v>
      </c>
      <c r="E111" s="41"/>
      <c r="F111" s="42"/>
      <c r="G111" s="43"/>
    </row>
    <row r="112" spans="1:7" s="31" customFormat="1" ht="33.75">
      <c r="A112" s="37" t="s">
        <v>346</v>
      </c>
      <c r="B112" s="38" t="s">
        <v>237</v>
      </c>
      <c r="C112" s="39" t="s">
        <v>29</v>
      </c>
      <c r="D112" s="40">
        <v>23.87</v>
      </c>
      <c r="E112" s="41"/>
      <c r="F112" s="42"/>
      <c r="G112" s="43"/>
    </row>
    <row r="113" spans="1:7" s="31" customFormat="1" ht="33.75">
      <c r="A113" s="37" t="s">
        <v>347</v>
      </c>
      <c r="B113" s="38" t="s">
        <v>238</v>
      </c>
      <c r="C113" s="39" t="s">
        <v>29</v>
      </c>
      <c r="D113" s="40">
        <v>302.77999999999997</v>
      </c>
      <c r="E113" s="41"/>
      <c r="F113" s="42"/>
      <c r="G113" s="43"/>
    </row>
    <row r="114" spans="1:7" s="31" customFormat="1" ht="33.75">
      <c r="A114" s="37" t="s">
        <v>348</v>
      </c>
      <c r="B114" s="38" t="s">
        <v>201</v>
      </c>
      <c r="C114" s="39" t="s">
        <v>39</v>
      </c>
      <c r="D114" s="40">
        <v>3400.5</v>
      </c>
      <c r="E114" s="41"/>
      <c r="F114" s="42"/>
      <c r="G114" s="43"/>
    </row>
    <row r="115" spans="1:7" s="31" customFormat="1" ht="33.75">
      <c r="A115" s="37" t="s">
        <v>349</v>
      </c>
      <c r="B115" s="38" t="s">
        <v>244</v>
      </c>
      <c r="C115" s="39" t="s">
        <v>30</v>
      </c>
      <c r="D115" s="40">
        <v>9.18</v>
      </c>
      <c r="E115" s="41"/>
      <c r="F115" s="45"/>
      <c r="G115" s="43"/>
    </row>
    <row r="116" spans="1:7" s="31" customFormat="1" ht="45">
      <c r="A116" s="37" t="s">
        <v>350</v>
      </c>
      <c r="B116" s="38" t="s">
        <v>245</v>
      </c>
      <c r="C116" s="39" t="s">
        <v>30</v>
      </c>
      <c r="D116" s="40">
        <v>10.62</v>
      </c>
      <c r="E116" s="41"/>
      <c r="F116" s="42"/>
      <c r="G116" s="67"/>
    </row>
    <row r="117" spans="1:7" s="31" customFormat="1">
      <c r="A117" s="32" t="s">
        <v>187</v>
      </c>
      <c r="B117" s="33" t="s">
        <v>128</v>
      </c>
      <c r="C117" s="34"/>
      <c r="D117" s="90"/>
      <c r="E117" s="35"/>
      <c r="F117" s="36"/>
      <c r="G117" s="35">
        <f>ROUND(SUM(G118:G128),2)</f>
        <v>0</v>
      </c>
    </row>
    <row r="118" spans="1:7" s="31" customFormat="1" ht="45">
      <c r="A118" s="37" t="s">
        <v>351</v>
      </c>
      <c r="B118" s="38" t="s">
        <v>102</v>
      </c>
      <c r="C118" s="39" t="s">
        <v>30</v>
      </c>
      <c r="D118" s="40">
        <v>2.0099999999999998</v>
      </c>
      <c r="E118" s="41"/>
      <c r="F118" s="65"/>
      <c r="G118" s="43"/>
    </row>
    <row r="119" spans="1:7" s="31" customFormat="1" ht="33.75">
      <c r="A119" s="37" t="s">
        <v>352</v>
      </c>
      <c r="B119" s="38" t="s">
        <v>151</v>
      </c>
      <c r="C119" s="39" t="s">
        <v>29</v>
      </c>
      <c r="D119" s="40">
        <v>16</v>
      </c>
      <c r="E119" s="41"/>
      <c r="F119" s="65"/>
      <c r="G119" s="43"/>
    </row>
    <row r="120" spans="1:7" s="31" customFormat="1" ht="22.5">
      <c r="A120" s="37" t="s">
        <v>353</v>
      </c>
      <c r="B120" s="38" t="s">
        <v>152</v>
      </c>
      <c r="C120" s="39" t="s">
        <v>30</v>
      </c>
      <c r="D120" s="40">
        <v>2.0099999999999998</v>
      </c>
      <c r="E120" s="41"/>
      <c r="F120" s="42"/>
      <c r="G120" s="43"/>
    </row>
    <row r="121" spans="1:7" s="31" customFormat="1" ht="33.75">
      <c r="A121" s="37" t="s">
        <v>354</v>
      </c>
      <c r="B121" s="38" t="s">
        <v>157</v>
      </c>
      <c r="C121" s="39" t="s">
        <v>31</v>
      </c>
      <c r="D121" s="40">
        <v>1</v>
      </c>
      <c r="E121" s="41"/>
      <c r="F121" s="65"/>
      <c r="G121" s="43"/>
    </row>
    <row r="122" spans="1:7" s="31" customFormat="1" ht="33.75">
      <c r="A122" s="37" t="s">
        <v>355</v>
      </c>
      <c r="B122" s="38" t="s">
        <v>156</v>
      </c>
      <c r="C122" s="39" t="s">
        <v>31</v>
      </c>
      <c r="D122" s="40">
        <v>1</v>
      </c>
      <c r="E122" s="41"/>
      <c r="F122" s="65"/>
      <c r="G122" s="43"/>
    </row>
    <row r="123" spans="1:7" s="31" customFormat="1" ht="33.75">
      <c r="A123" s="37" t="s">
        <v>356</v>
      </c>
      <c r="B123" s="38" t="s">
        <v>159</v>
      </c>
      <c r="C123" s="39" t="s">
        <v>31</v>
      </c>
      <c r="D123" s="40">
        <v>2</v>
      </c>
      <c r="E123" s="41"/>
      <c r="F123" s="65"/>
      <c r="G123" s="43"/>
    </row>
    <row r="124" spans="1:7" s="31" customFormat="1" ht="33.75">
      <c r="A124" s="37" t="s">
        <v>357</v>
      </c>
      <c r="B124" s="38" t="s">
        <v>155</v>
      </c>
      <c r="C124" s="39" t="s">
        <v>31</v>
      </c>
      <c r="D124" s="40">
        <v>1</v>
      </c>
      <c r="E124" s="41"/>
      <c r="F124" s="42"/>
      <c r="G124" s="43"/>
    </row>
    <row r="125" spans="1:7" s="31" customFormat="1" ht="33.75">
      <c r="A125" s="37" t="s">
        <v>358</v>
      </c>
      <c r="B125" s="38" t="s">
        <v>154</v>
      </c>
      <c r="C125" s="39" t="s">
        <v>31</v>
      </c>
      <c r="D125" s="40">
        <v>1</v>
      </c>
      <c r="E125" s="41"/>
      <c r="F125" s="42"/>
      <c r="G125" s="43"/>
    </row>
    <row r="126" spans="1:7" s="31" customFormat="1" ht="33.75">
      <c r="A126" s="37" t="s">
        <v>359</v>
      </c>
      <c r="B126" s="38" t="s">
        <v>158</v>
      </c>
      <c r="C126" s="39" t="s">
        <v>31</v>
      </c>
      <c r="D126" s="40">
        <v>1</v>
      </c>
      <c r="E126" s="41"/>
      <c r="F126" s="65"/>
      <c r="G126" s="43"/>
    </row>
    <row r="127" spans="1:7" s="31" customFormat="1" ht="33.75">
      <c r="A127" s="37" t="s">
        <v>360</v>
      </c>
      <c r="B127" s="38" t="s">
        <v>160</v>
      </c>
      <c r="C127" s="39" t="s">
        <v>31</v>
      </c>
      <c r="D127" s="40">
        <v>1</v>
      </c>
      <c r="E127" s="41"/>
      <c r="F127" s="42"/>
      <c r="G127" s="43"/>
    </row>
    <row r="128" spans="1:7" s="31" customFormat="1" ht="45">
      <c r="A128" s="37" t="s">
        <v>361</v>
      </c>
      <c r="B128" s="38" t="s">
        <v>161</v>
      </c>
      <c r="C128" s="39" t="s">
        <v>31</v>
      </c>
      <c r="D128" s="40">
        <v>12</v>
      </c>
      <c r="E128" s="41"/>
      <c r="F128" s="42"/>
      <c r="G128" s="43"/>
    </row>
    <row r="129" spans="1:7" s="31" customFormat="1">
      <c r="A129" s="32" t="s">
        <v>188</v>
      </c>
      <c r="B129" s="33" t="s">
        <v>164</v>
      </c>
      <c r="C129" s="34"/>
      <c r="D129" s="90"/>
      <c r="E129" s="35"/>
      <c r="F129" s="36"/>
      <c r="G129" s="35">
        <f>ROUND(SUM(G130:G132),2)</f>
        <v>0</v>
      </c>
    </row>
    <row r="130" spans="1:7" s="31" customFormat="1" ht="56.25">
      <c r="A130" s="37" t="s">
        <v>362</v>
      </c>
      <c r="B130" s="38" t="s">
        <v>172</v>
      </c>
      <c r="C130" s="39" t="s">
        <v>31</v>
      </c>
      <c r="D130" s="40">
        <v>1</v>
      </c>
      <c r="E130" s="41"/>
      <c r="F130" s="64"/>
      <c r="G130" s="43"/>
    </row>
    <row r="131" spans="1:7" s="31" customFormat="1" ht="67.5">
      <c r="A131" s="37" t="s">
        <v>363</v>
      </c>
      <c r="B131" s="38" t="s">
        <v>173</v>
      </c>
      <c r="C131" s="39" t="s">
        <v>31</v>
      </c>
      <c r="D131" s="40">
        <v>1</v>
      </c>
      <c r="E131" s="41"/>
      <c r="F131" s="64"/>
      <c r="G131" s="43"/>
    </row>
    <row r="132" spans="1:7" s="31" customFormat="1" ht="67.5">
      <c r="A132" s="37" t="s">
        <v>364</v>
      </c>
      <c r="B132" s="38" t="s">
        <v>174</v>
      </c>
      <c r="C132" s="39" t="s">
        <v>31</v>
      </c>
      <c r="D132" s="40">
        <v>1</v>
      </c>
      <c r="E132" s="41"/>
      <c r="F132" s="64"/>
      <c r="G132" s="43"/>
    </row>
    <row r="133" spans="1:7" s="31" customFormat="1">
      <c r="A133" s="32" t="s">
        <v>232</v>
      </c>
      <c r="B133" s="33" t="s">
        <v>213</v>
      </c>
      <c r="C133" s="34"/>
      <c r="D133" s="90"/>
      <c r="E133" s="35"/>
      <c r="F133" s="36"/>
      <c r="G133" s="35">
        <f>ROUND(SUM(G134:G138),2)</f>
        <v>0</v>
      </c>
    </row>
    <row r="134" spans="1:7" s="31" customFormat="1" ht="45">
      <c r="A134" s="37" t="s">
        <v>365</v>
      </c>
      <c r="B134" s="38" t="s">
        <v>102</v>
      </c>
      <c r="C134" s="39" t="s">
        <v>30</v>
      </c>
      <c r="D134" s="40">
        <v>2.04</v>
      </c>
      <c r="E134" s="41"/>
      <c r="F134" s="42"/>
      <c r="G134" s="43"/>
    </row>
    <row r="135" spans="1:7" s="31" customFormat="1" ht="33.75">
      <c r="A135" s="37" t="s">
        <v>366</v>
      </c>
      <c r="B135" s="38" t="s">
        <v>151</v>
      </c>
      <c r="C135" s="39" t="s">
        <v>29</v>
      </c>
      <c r="D135" s="40">
        <v>27.22</v>
      </c>
      <c r="E135" s="41"/>
      <c r="F135" s="42"/>
      <c r="G135" s="43"/>
    </row>
    <row r="136" spans="1:7" s="31" customFormat="1" ht="22.5">
      <c r="A136" s="37" t="s">
        <v>367</v>
      </c>
      <c r="B136" s="38" t="s">
        <v>152</v>
      </c>
      <c r="C136" s="39" t="s">
        <v>30</v>
      </c>
      <c r="D136" s="40">
        <v>2.04</v>
      </c>
      <c r="E136" s="41"/>
      <c r="F136" s="42"/>
      <c r="G136" s="43"/>
    </row>
    <row r="137" spans="1:7" s="31" customFormat="1" ht="67.5">
      <c r="A137" s="37" t="s">
        <v>368</v>
      </c>
      <c r="B137" s="38" t="s">
        <v>214</v>
      </c>
      <c r="C137" s="39" t="s">
        <v>39</v>
      </c>
      <c r="D137" s="40">
        <v>2501.1999999999998</v>
      </c>
      <c r="E137" s="41"/>
      <c r="F137" s="64"/>
      <c r="G137" s="43"/>
    </row>
    <row r="138" spans="1:7" s="31" customFormat="1" ht="33.75">
      <c r="A138" s="37" t="s">
        <v>369</v>
      </c>
      <c r="B138" s="38" t="s">
        <v>153</v>
      </c>
      <c r="C138" s="39" t="s">
        <v>39</v>
      </c>
      <c r="D138" s="40">
        <v>2501.1999999999998</v>
      </c>
      <c r="E138" s="41"/>
      <c r="F138" s="65"/>
      <c r="G138" s="43"/>
    </row>
    <row r="139" spans="1:7" s="31" customFormat="1">
      <c r="A139" s="29" t="s">
        <v>27</v>
      </c>
      <c r="B139" s="44" t="s">
        <v>127</v>
      </c>
      <c r="C139" s="44"/>
      <c r="D139" s="89"/>
      <c r="E139" s="44"/>
      <c r="F139" s="44"/>
      <c r="G139" s="30">
        <f>ROUND(SUM(G140:G157),2)</f>
        <v>0</v>
      </c>
    </row>
    <row r="140" spans="1:7" s="31" customFormat="1" ht="33.75">
      <c r="A140" s="37" t="s">
        <v>370</v>
      </c>
      <c r="B140" s="38" t="s">
        <v>113</v>
      </c>
      <c r="C140" s="39" t="s">
        <v>31</v>
      </c>
      <c r="D140" s="40">
        <v>20</v>
      </c>
      <c r="E140" s="41"/>
      <c r="F140" s="42"/>
      <c r="G140" s="43"/>
    </row>
    <row r="141" spans="1:7" s="31" customFormat="1" ht="33.75">
      <c r="A141" s="37" t="s">
        <v>371</v>
      </c>
      <c r="B141" s="38" t="s">
        <v>110</v>
      </c>
      <c r="C141" s="39" t="s">
        <v>31</v>
      </c>
      <c r="D141" s="40">
        <v>2</v>
      </c>
      <c r="E141" s="41"/>
      <c r="F141" s="42"/>
      <c r="G141" s="43"/>
    </row>
    <row r="142" spans="1:7" s="31" customFormat="1" ht="33.75">
      <c r="A142" s="37" t="s">
        <v>372</v>
      </c>
      <c r="B142" s="38" t="s">
        <v>112</v>
      </c>
      <c r="C142" s="39" t="s">
        <v>31</v>
      </c>
      <c r="D142" s="40">
        <v>20</v>
      </c>
      <c r="E142" s="41"/>
      <c r="F142" s="42"/>
      <c r="G142" s="43"/>
    </row>
    <row r="143" spans="1:7" s="31" customFormat="1" ht="33.75">
      <c r="A143" s="37" t="s">
        <v>373</v>
      </c>
      <c r="B143" s="38" t="s">
        <v>220</v>
      </c>
      <c r="C143" s="39" t="s">
        <v>31</v>
      </c>
      <c r="D143" s="40">
        <v>1</v>
      </c>
      <c r="E143" s="41"/>
      <c r="F143" s="42"/>
      <c r="G143" s="43"/>
    </row>
    <row r="144" spans="1:7" s="31" customFormat="1" ht="33.75">
      <c r="A144" s="37" t="s">
        <v>374</v>
      </c>
      <c r="B144" s="38" t="s">
        <v>109</v>
      </c>
      <c r="C144" s="39" t="s">
        <v>31</v>
      </c>
      <c r="D144" s="40">
        <v>2</v>
      </c>
      <c r="E144" s="41"/>
      <c r="F144" s="42"/>
      <c r="G144" s="43"/>
    </row>
    <row r="145" spans="1:7" s="31" customFormat="1" ht="33.75">
      <c r="A145" s="37" t="s">
        <v>375</v>
      </c>
      <c r="B145" s="38" t="s">
        <v>130</v>
      </c>
      <c r="C145" s="39" t="s">
        <v>31</v>
      </c>
      <c r="D145" s="40">
        <v>8</v>
      </c>
      <c r="E145" s="41"/>
      <c r="F145" s="64"/>
      <c r="G145" s="43"/>
    </row>
    <row r="146" spans="1:7" s="31" customFormat="1" ht="33.75">
      <c r="A146" s="37" t="s">
        <v>376</v>
      </c>
      <c r="B146" s="38" t="s">
        <v>129</v>
      </c>
      <c r="C146" s="39" t="s">
        <v>31</v>
      </c>
      <c r="D146" s="40">
        <v>34</v>
      </c>
      <c r="E146" s="41"/>
      <c r="F146" s="64"/>
      <c r="G146" s="43"/>
    </row>
    <row r="147" spans="1:7" s="31" customFormat="1" ht="33.75">
      <c r="A147" s="37" t="s">
        <v>377</v>
      </c>
      <c r="B147" s="38" t="s">
        <v>215</v>
      </c>
      <c r="C147" s="39" t="s">
        <v>31</v>
      </c>
      <c r="D147" s="40">
        <v>18</v>
      </c>
      <c r="E147" s="41"/>
      <c r="F147" s="42"/>
      <c r="G147" s="43"/>
    </row>
    <row r="148" spans="1:7" s="31" customFormat="1" ht="33.75">
      <c r="A148" s="37" t="s">
        <v>378</v>
      </c>
      <c r="B148" s="38" t="s">
        <v>131</v>
      </c>
      <c r="C148" s="39" t="s">
        <v>31</v>
      </c>
      <c r="D148" s="40">
        <v>700</v>
      </c>
      <c r="E148" s="41"/>
      <c r="F148" s="64"/>
      <c r="G148" s="43"/>
    </row>
    <row r="149" spans="1:7" s="31" customFormat="1" ht="22.5">
      <c r="A149" s="37" t="s">
        <v>379</v>
      </c>
      <c r="B149" s="38" t="s">
        <v>216</v>
      </c>
      <c r="C149" s="39" t="s">
        <v>29</v>
      </c>
      <c r="D149" s="40">
        <v>1132.47</v>
      </c>
      <c r="E149" s="41"/>
      <c r="F149" s="64"/>
      <c r="G149" s="43"/>
    </row>
    <row r="150" spans="1:7" s="31" customFormat="1" ht="33.75">
      <c r="A150" s="37" t="s">
        <v>380</v>
      </c>
      <c r="B150" s="38" t="s">
        <v>217</v>
      </c>
      <c r="C150" s="39" t="s">
        <v>31</v>
      </c>
      <c r="D150" s="40">
        <v>925</v>
      </c>
      <c r="E150" s="41"/>
      <c r="F150" s="64"/>
      <c r="G150" s="43"/>
    </row>
    <row r="151" spans="1:7" s="31" customFormat="1" ht="33.75">
      <c r="A151" s="37" t="s">
        <v>381</v>
      </c>
      <c r="B151" s="38" t="s">
        <v>132</v>
      </c>
      <c r="C151" s="39" t="s">
        <v>31</v>
      </c>
      <c r="D151" s="40">
        <v>949</v>
      </c>
      <c r="E151" s="41"/>
      <c r="F151" s="64"/>
      <c r="G151" s="43"/>
    </row>
    <row r="152" spans="1:7" s="31" customFormat="1" ht="33.75">
      <c r="A152" s="37" t="s">
        <v>382</v>
      </c>
      <c r="B152" s="38" t="s">
        <v>133</v>
      </c>
      <c r="C152" s="39" t="s">
        <v>31</v>
      </c>
      <c r="D152" s="40">
        <v>814</v>
      </c>
      <c r="E152" s="41"/>
      <c r="F152" s="64"/>
      <c r="G152" s="43"/>
    </row>
    <row r="153" spans="1:7" s="31" customFormat="1" ht="33.75">
      <c r="A153" s="37" t="s">
        <v>383</v>
      </c>
      <c r="B153" s="38" t="s">
        <v>134</v>
      </c>
      <c r="C153" s="39" t="s">
        <v>31</v>
      </c>
      <c r="D153" s="40">
        <v>318</v>
      </c>
      <c r="E153" s="41"/>
      <c r="F153" s="64"/>
      <c r="G153" s="43"/>
    </row>
    <row r="154" spans="1:7" s="31" customFormat="1" ht="33.75">
      <c r="A154" s="37" t="s">
        <v>384</v>
      </c>
      <c r="B154" s="38" t="s">
        <v>135</v>
      </c>
      <c r="C154" s="39" t="s">
        <v>31</v>
      </c>
      <c r="D154" s="40">
        <v>137</v>
      </c>
      <c r="E154" s="41"/>
      <c r="F154" s="64"/>
      <c r="G154" s="43"/>
    </row>
    <row r="155" spans="1:7" s="31" customFormat="1" ht="33.75">
      <c r="A155" s="37" t="s">
        <v>385</v>
      </c>
      <c r="B155" s="38" t="s">
        <v>218</v>
      </c>
      <c r="C155" s="39" t="s">
        <v>31</v>
      </c>
      <c r="D155" s="40">
        <v>1146</v>
      </c>
      <c r="E155" s="41"/>
      <c r="F155" s="42"/>
      <c r="G155" s="43"/>
    </row>
    <row r="156" spans="1:7" s="31" customFormat="1" ht="33.75">
      <c r="A156" s="37" t="s">
        <v>386</v>
      </c>
      <c r="B156" s="38" t="s">
        <v>219</v>
      </c>
      <c r="C156" s="39" t="s">
        <v>31</v>
      </c>
      <c r="D156" s="40">
        <v>500</v>
      </c>
      <c r="E156" s="41"/>
      <c r="F156" s="42"/>
      <c r="G156" s="43"/>
    </row>
    <row r="157" spans="1:7" s="31" customFormat="1" ht="22.5">
      <c r="A157" s="37" t="s">
        <v>387</v>
      </c>
      <c r="B157" s="38" t="s">
        <v>73</v>
      </c>
      <c r="C157" s="39" t="s">
        <v>30</v>
      </c>
      <c r="D157" s="40">
        <v>17</v>
      </c>
      <c r="E157" s="41"/>
      <c r="F157" s="42"/>
      <c r="G157" s="43"/>
    </row>
    <row r="158" spans="1:7" s="31" customFormat="1">
      <c r="A158" s="29" t="s">
        <v>54</v>
      </c>
      <c r="B158" s="44" t="s">
        <v>34</v>
      </c>
      <c r="C158" s="44"/>
      <c r="D158" s="89"/>
      <c r="E158" s="44"/>
      <c r="F158" s="44"/>
      <c r="G158" s="30">
        <f>ROUND(SUM(G159,G177),2)</f>
        <v>0</v>
      </c>
    </row>
    <row r="159" spans="1:7" s="31" customFormat="1">
      <c r="A159" s="32" t="s">
        <v>239</v>
      </c>
      <c r="B159" s="33" t="s">
        <v>36</v>
      </c>
      <c r="C159" s="34"/>
      <c r="D159" s="90"/>
      <c r="E159" s="35"/>
      <c r="F159" s="36"/>
      <c r="G159" s="35">
        <f>ROUND(SUM(G160:G176),2)</f>
        <v>0</v>
      </c>
    </row>
    <row r="160" spans="1:7" s="31" customFormat="1" ht="56.25">
      <c r="A160" s="37" t="s">
        <v>388</v>
      </c>
      <c r="B160" s="38" t="s">
        <v>114</v>
      </c>
      <c r="C160" s="39" t="s">
        <v>29</v>
      </c>
      <c r="D160" s="40">
        <v>44.03</v>
      </c>
      <c r="E160" s="41"/>
      <c r="F160" s="42"/>
      <c r="G160" s="43"/>
    </row>
    <row r="161" spans="1:7" s="31" customFormat="1" ht="67.5">
      <c r="A161" s="37" t="s">
        <v>389</v>
      </c>
      <c r="B161" s="38" t="s">
        <v>74</v>
      </c>
      <c r="C161" s="39" t="s">
        <v>29</v>
      </c>
      <c r="D161" s="40">
        <v>524.49</v>
      </c>
      <c r="E161" s="41"/>
      <c r="F161" s="42"/>
      <c r="G161" s="43"/>
    </row>
    <row r="162" spans="1:7" s="31" customFormat="1" ht="56.25">
      <c r="A162" s="37" t="s">
        <v>390</v>
      </c>
      <c r="B162" s="38" t="s">
        <v>64</v>
      </c>
      <c r="C162" s="39" t="s">
        <v>33</v>
      </c>
      <c r="D162" s="40">
        <v>2491.61</v>
      </c>
      <c r="E162" s="41"/>
      <c r="F162" s="42"/>
      <c r="G162" s="43"/>
    </row>
    <row r="163" spans="1:7" s="31" customFormat="1" ht="56.25">
      <c r="A163" s="37" t="s">
        <v>391</v>
      </c>
      <c r="B163" s="38" t="s">
        <v>65</v>
      </c>
      <c r="C163" s="39" t="s">
        <v>33</v>
      </c>
      <c r="D163" s="40">
        <v>1901.22</v>
      </c>
      <c r="E163" s="41"/>
      <c r="F163" s="42"/>
      <c r="G163" s="43"/>
    </row>
    <row r="164" spans="1:7" s="31" customFormat="1" ht="56.25">
      <c r="A164" s="37" t="s">
        <v>392</v>
      </c>
      <c r="B164" s="38" t="s">
        <v>66</v>
      </c>
      <c r="C164" s="39" t="s">
        <v>33</v>
      </c>
      <c r="D164" s="40">
        <v>61.11</v>
      </c>
      <c r="E164" s="41"/>
      <c r="F164" s="42"/>
      <c r="G164" s="43"/>
    </row>
    <row r="165" spans="1:7" s="31" customFormat="1" ht="56.25">
      <c r="A165" s="37" t="s">
        <v>393</v>
      </c>
      <c r="B165" s="38" t="s">
        <v>67</v>
      </c>
      <c r="C165" s="39" t="s">
        <v>31</v>
      </c>
      <c r="D165" s="40">
        <v>50</v>
      </c>
      <c r="E165" s="41"/>
      <c r="F165" s="42"/>
      <c r="G165" s="43"/>
    </row>
    <row r="166" spans="1:7" s="31" customFormat="1" ht="56.25">
      <c r="A166" s="37" t="s">
        <v>394</v>
      </c>
      <c r="B166" s="38" t="s">
        <v>68</v>
      </c>
      <c r="C166" s="39" t="s">
        <v>31</v>
      </c>
      <c r="D166" s="40">
        <v>13</v>
      </c>
      <c r="E166" s="41"/>
      <c r="F166" s="42"/>
      <c r="G166" s="43"/>
    </row>
    <row r="167" spans="1:7" s="31" customFormat="1" ht="56.25">
      <c r="A167" s="37" t="s">
        <v>395</v>
      </c>
      <c r="B167" s="38" t="s">
        <v>69</v>
      </c>
      <c r="C167" s="39" t="s">
        <v>31</v>
      </c>
      <c r="D167" s="40">
        <v>10</v>
      </c>
      <c r="E167" s="41"/>
      <c r="F167" s="42"/>
      <c r="G167" s="43"/>
    </row>
    <row r="168" spans="1:7" s="31" customFormat="1" ht="56.25">
      <c r="A168" s="37" t="s">
        <v>396</v>
      </c>
      <c r="B168" s="38" t="s">
        <v>70</v>
      </c>
      <c r="C168" s="39" t="s">
        <v>29</v>
      </c>
      <c r="D168" s="40">
        <v>435.26</v>
      </c>
      <c r="E168" s="41"/>
      <c r="F168" s="42"/>
      <c r="G168" s="43"/>
    </row>
    <row r="169" spans="1:7" s="31" customFormat="1" ht="56.25">
      <c r="A169" s="37" t="s">
        <v>397</v>
      </c>
      <c r="B169" s="38" t="s">
        <v>170</v>
      </c>
      <c r="C169" s="39" t="s">
        <v>29</v>
      </c>
      <c r="D169" s="40">
        <v>303.26</v>
      </c>
      <c r="E169" s="41"/>
      <c r="F169" s="42"/>
      <c r="G169" s="43"/>
    </row>
    <row r="170" spans="1:7" s="63" customFormat="1" ht="56.25">
      <c r="A170" s="37" t="s">
        <v>398</v>
      </c>
      <c r="B170" s="38" t="s">
        <v>166</v>
      </c>
      <c r="C170" s="39" t="s">
        <v>31</v>
      </c>
      <c r="D170" s="40">
        <v>2</v>
      </c>
      <c r="E170" s="41"/>
      <c r="F170" s="42"/>
      <c r="G170" s="43"/>
    </row>
    <row r="171" spans="1:7" s="31" customFormat="1" ht="67.5">
      <c r="A171" s="37" t="s">
        <v>399</v>
      </c>
      <c r="B171" s="38" t="s">
        <v>168</v>
      </c>
      <c r="C171" s="39" t="s">
        <v>31</v>
      </c>
      <c r="D171" s="40">
        <v>37</v>
      </c>
      <c r="E171" s="41"/>
      <c r="F171" s="42"/>
      <c r="G171" s="43"/>
    </row>
    <row r="172" spans="1:7" s="31" customFormat="1" ht="56.25">
      <c r="A172" s="37" t="s">
        <v>400</v>
      </c>
      <c r="B172" s="38" t="s">
        <v>169</v>
      </c>
      <c r="C172" s="39" t="s">
        <v>31</v>
      </c>
      <c r="D172" s="40">
        <v>2</v>
      </c>
      <c r="E172" s="41"/>
      <c r="F172" s="42"/>
      <c r="G172" s="43"/>
    </row>
    <row r="173" spans="1:7" s="63" customFormat="1" ht="56.25">
      <c r="A173" s="37" t="s">
        <v>401</v>
      </c>
      <c r="B173" s="38" t="s">
        <v>167</v>
      </c>
      <c r="C173" s="39" t="s">
        <v>31</v>
      </c>
      <c r="D173" s="40">
        <v>70</v>
      </c>
      <c r="E173" s="41"/>
      <c r="F173" s="42"/>
      <c r="G173" s="43"/>
    </row>
    <row r="174" spans="1:7" s="31" customFormat="1" ht="56.25">
      <c r="A174" s="37" t="s">
        <v>402</v>
      </c>
      <c r="B174" s="38" t="s">
        <v>40</v>
      </c>
      <c r="C174" s="39" t="s">
        <v>29</v>
      </c>
      <c r="D174" s="40">
        <v>288.45</v>
      </c>
      <c r="E174" s="41"/>
      <c r="F174" s="42"/>
      <c r="G174" s="43"/>
    </row>
    <row r="175" spans="1:7" s="31" customFormat="1" ht="56.25">
      <c r="A175" s="37" t="s">
        <v>403</v>
      </c>
      <c r="B175" s="38" t="s">
        <v>71</v>
      </c>
      <c r="C175" s="39" t="s">
        <v>29</v>
      </c>
      <c r="D175" s="40">
        <v>288.45</v>
      </c>
      <c r="E175" s="41"/>
      <c r="F175" s="42"/>
      <c r="G175" s="43"/>
    </row>
    <row r="176" spans="1:7" s="31" customFormat="1" ht="22.5">
      <c r="A176" s="37" t="s">
        <v>404</v>
      </c>
      <c r="B176" s="38" t="s">
        <v>115</v>
      </c>
      <c r="C176" s="39" t="s">
        <v>31</v>
      </c>
      <c r="D176" s="40">
        <v>116</v>
      </c>
      <c r="E176" s="41"/>
      <c r="F176" s="42"/>
      <c r="G176" s="43"/>
    </row>
    <row r="177" spans="1:7" s="31" customFormat="1">
      <c r="A177" s="32" t="s">
        <v>240</v>
      </c>
      <c r="B177" s="33" t="s">
        <v>55</v>
      </c>
      <c r="C177" s="34"/>
      <c r="D177" s="90"/>
      <c r="E177" s="35"/>
      <c r="F177" s="36"/>
      <c r="G177" s="35">
        <f>ROUND(SUM(G178:G183),2)</f>
        <v>0</v>
      </c>
    </row>
    <row r="178" spans="1:7" s="31" customFormat="1" ht="67.5">
      <c r="A178" s="37" t="s">
        <v>405</v>
      </c>
      <c r="B178" s="38" t="s">
        <v>76</v>
      </c>
      <c r="C178" s="39" t="s">
        <v>31</v>
      </c>
      <c r="D178" s="40">
        <v>30</v>
      </c>
      <c r="E178" s="41"/>
      <c r="F178" s="42"/>
      <c r="G178" s="43"/>
    </row>
    <row r="179" spans="1:7" s="31" customFormat="1" ht="90">
      <c r="A179" s="37" t="s">
        <v>406</v>
      </c>
      <c r="B179" s="38" t="s">
        <v>77</v>
      </c>
      <c r="C179" s="39" t="s">
        <v>31</v>
      </c>
      <c r="D179" s="40">
        <v>1</v>
      </c>
      <c r="E179" s="41"/>
      <c r="F179" s="42"/>
      <c r="G179" s="43"/>
    </row>
    <row r="180" spans="1:7" s="31" customFormat="1" ht="78.75">
      <c r="A180" s="37" t="s">
        <v>407</v>
      </c>
      <c r="B180" s="38" t="s">
        <v>78</v>
      </c>
      <c r="C180" s="39" t="s">
        <v>31</v>
      </c>
      <c r="D180" s="40">
        <v>2</v>
      </c>
      <c r="E180" s="41"/>
      <c r="F180" s="42"/>
      <c r="G180" s="43"/>
    </row>
    <row r="181" spans="1:7" s="31" customFormat="1" ht="90">
      <c r="A181" s="37" t="s">
        <v>408</v>
      </c>
      <c r="B181" s="38" t="s">
        <v>171</v>
      </c>
      <c r="C181" s="39" t="s">
        <v>31</v>
      </c>
      <c r="D181" s="40">
        <v>13</v>
      </c>
      <c r="E181" s="41"/>
      <c r="F181" s="42"/>
      <c r="G181" s="43"/>
    </row>
    <row r="182" spans="1:7" s="31" customFormat="1" ht="45">
      <c r="A182" s="37" t="s">
        <v>409</v>
      </c>
      <c r="B182" s="38" t="s">
        <v>121</v>
      </c>
      <c r="C182" s="39" t="s">
        <v>31</v>
      </c>
      <c r="D182" s="40">
        <v>2</v>
      </c>
      <c r="E182" s="41"/>
      <c r="F182" s="42"/>
      <c r="G182" s="43"/>
    </row>
    <row r="183" spans="1:7" s="31" customFormat="1" ht="90">
      <c r="A183" s="37" t="s">
        <v>410</v>
      </c>
      <c r="B183" s="38" t="s">
        <v>79</v>
      </c>
      <c r="C183" s="39" t="s">
        <v>31</v>
      </c>
      <c r="D183" s="40">
        <v>1</v>
      </c>
      <c r="E183" s="41"/>
      <c r="F183" s="42"/>
      <c r="G183" s="43"/>
    </row>
    <row r="184" spans="1:7">
      <c r="A184" s="29" t="s">
        <v>56</v>
      </c>
      <c r="B184" s="44" t="s">
        <v>45</v>
      </c>
      <c r="C184" s="44"/>
      <c r="D184" s="89"/>
      <c r="E184" s="44"/>
      <c r="F184" s="44"/>
      <c r="G184" s="30">
        <f>ROUND(SUM(G185:G218),2)</f>
        <v>0</v>
      </c>
    </row>
    <row r="185" spans="1:7" s="31" customFormat="1" ht="33.75">
      <c r="A185" s="37" t="s">
        <v>411</v>
      </c>
      <c r="B185" s="38" t="s">
        <v>93</v>
      </c>
      <c r="C185" s="39" t="s">
        <v>33</v>
      </c>
      <c r="D185" s="40">
        <v>1746</v>
      </c>
      <c r="E185" s="41"/>
      <c r="F185" s="42"/>
      <c r="G185" s="43"/>
    </row>
    <row r="186" spans="1:7" s="31" customFormat="1" ht="22.5">
      <c r="A186" s="37" t="s">
        <v>412</v>
      </c>
      <c r="B186" s="38" t="s">
        <v>94</v>
      </c>
      <c r="C186" s="39" t="s">
        <v>33</v>
      </c>
      <c r="D186" s="40">
        <v>1885.68</v>
      </c>
      <c r="E186" s="41"/>
      <c r="F186" s="42"/>
      <c r="G186" s="43"/>
    </row>
    <row r="187" spans="1:7" s="31" customFormat="1" ht="22.5">
      <c r="A187" s="37" t="s">
        <v>413</v>
      </c>
      <c r="B187" s="38" t="s">
        <v>44</v>
      </c>
      <c r="C187" s="39" t="s">
        <v>33</v>
      </c>
      <c r="D187" s="40">
        <v>95</v>
      </c>
      <c r="E187" s="41"/>
      <c r="F187" s="42"/>
      <c r="G187" s="43"/>
    </row>
    <row r="188" spans="1:7" s="31" customFormat="1" ht="45">
      <c r="A188" s="37" t="s">
        <v>414</v>
      </c>
      <c r="B188" s="38" t="s">
        <v>72</v>
      </c>
      <c r="C188" s="39" t="s">
        <v>30</v>
      </c>
      <c r="D188" s="40">
        <v>169.65</v>
      </c>
      <c r="E188" s="41"/>
      <c r="F188" s="42"/>
      <c r="G188" s="43"/>
    </row>
    <row r="189" spans="1:7" s="31" customFormat="1" ht="45">
      <c r="A189" s="37" t="s">
        <v>415</v>
      </c>
      <c r="B189" s="38" t="s">
        <v>103</v>
      </c>
      <c r="C189" s="39" t="s">
        <v>30</v>
      </c>
      <c r="D189" s="40">
        <v>169.65</v>
      </c>
      <c r="E189" s="41"/>
      <c r="F189" s="42"/>
      <c r="G189" s="43"/>
    </row>
    <row r="190" spans="1:7" s="31" customFormat="1" ht="22.5">
      <c r="A190" s="37" t="s">
        <v>416</v>
      </c>
      <c r="B190" s="38" t="s">
        <v>122</v>
      </c>
      <c r="C190" s="39" t="s">
        <v>33</v>
      </c>
      <c r="D190" s="40">
        <v>36.4</v>
      </c>
      <c r="E190" s="41"/>
      <c r="F190" s="42"/>
      <c r="G190" s="43"/>
    </row>
    <row r="191" spans="1:7" s="31" customFormat="1" ht="22.5">
      <c r="A191" s="37" t="s">
        <v>417</v>
      </c>
      <c r="B191" s="38" t="s">
        <v>123</v>
      </c>
      <c r="C191" s="39" t="s">
        <v>31</v>
      </c>
      <c r="D191" s="40">
        <v>35</v>
      </c>
      <c r="E191" s="41"/>
      <c r="F191" s="42"/>
      <c r="G191" s="43"/>
    </row>
    <row r="192" spans="1:7" s="31" customFormat="1" ht="45">
      <c r="A192" s="37" t="s">
        <v>418</v>
      </c>
      <c r="B192" s="38" t="s">
        <v>42</v>
      </c>
      <c r="C192" s="39" t="s">
        <v>31</v>
      </c>
      <c r="D192" s="40">
        <v>41</v>
      </c>
      <c r="E192" s="41"/>
      <c r="F192" s="42"/>
      <c r="G192" s="43"/>
    </row>
    <row r="193" spans="1:7" s="31" customFormat="1" ht="45">
      <c r="A193" s="37" t="s">
        <v>419</v>
      </c>
      <c r="B193" s="38" t="s">
        <v>43</v>
      </c>
      <c r="C193" s="39" t="s">
        <v>31</v>
      </c>
      <c r="D193" s="40">
        <v>16</v>
      </c>
      <c r="E193" s="41"/>
      <c r="F193" s="42"/>
      <c r="G193" s="43"/>
    </row>
    <row r="194" spans="1:7" s="31" customFormat="1" ht="45">
      <c r="A194" s="37" t="s">
        <v>420</v>
      </c>
      <c r="B194" s="38" t="s">
        <v>248</v>
      </c>
      <c r="C194" s="39" t="s">
        <v>31</v>
      </c>
      <c r="D194" s="40">
        <v>2</v>
      </c>
      <c r="E194" s="41"/>
      <c r="F194" s="42"/>
      <c r="G194" s="43"/>
    </row>
    <row r="195" spans="1:7" s="31" customFormat="1" ht="22.5">
      <c r="A195" s="37" t="s">
        <v>421</v>
      </c>
      <c r="B195" s="38" t="s">
        <v>61</v>
      </c>
      <c r="C195" s="39" t="s">
        <v>30</v>
      </c>
      <c r="D195" s="40">
        <v>2.4</v>
      </c>
      <c r="E195" s="41"/>
      <c r="F195" s="42"/>
      <c r="G195" s="43"/>
    </row>
    <row r="196" spans="1:7" s="31" customFormat="1" ht="135">
      <c r="A196" s="37" t="s">
        <v>422</v>
      </c>
      <c r="B196" s="38" t="s">
        <v>249</v>
      </c>
      <c r="C196" s="39" t="s">
        <v>31</v>
      </c>
      <c r="D196" s="40">
        <v>35</v>
      </c>
      <c r="E196" s="41"/>
      <c r="F196" s="42"/>
      <c r="G196" s="43"/>
    </row>
    <row r="197" spans="1:7" s="31" customFormat="1" ht="45">
      <c r="A197" s="37" t="s">
        <v>423</v>
      </c>
      <c r="B197" s="38" t="s">
        <v>253</v>
      </c>
      <c r="C197" s="39" t="s">
        <v>31</v>
      </c>
      <c r="D197" s="40">
        <v>13</v>
      </c>
      <c r="E197" s="41"/>
      <c r="F197" s="42"/>
      <c r="G197" s="43"/>
    </row>
    <row r="198" spans="1:7" s="31" customFormat="1" ht="135">
      <c r="A198" s="37" t="s">
        <v>424</v>
      </c>
      <c r="B198" s="38" t="s">
        <v>252</v>
      </c>
      <c r="C198" s="39" t="s">
        <v>31</v>
      </c>
      <c r="D198" s="40">
        <v>35</v>
      </c>
      <c r="E198" s="41"/>
      <c r="F198" s="42"/>
      <c r="G198" s="43"/>
    </row>
    <row r="199" spans="1:7" s="31" customFormat="1" ht="146.25">
      <c r="A199" s="37" t="s">
        <v>425</v>
      </c>
      <c r="B199" s="38" t="s">
        <v>250</v>
      </c>
      <c r="C199" s="39" t="s">
        <v>31</v>
      </c>
      <c r="D199" s="40">
        <v>13</v>
      </c>
      <c r="E199" s="41"/>
      <c r="F199" s="42"/>
      <c r="G199" s="43"/>
    </row>
    <row r="200" spans="1:7" s="31" customFormat="1" ht="56.25">
      <c r="A200" s="37" t="s">
        <v>426</v>
      </c>
      <c r="B200" s="38" t="s">
        <v>95</v>
      </c>
      <c r="C200" s="39" t="s">
        <v>31</v>
      </c>
      <c r="D200" s="40">
        <v>35</v>
      </c>
      <c r="E200" s="41"/>
      <c r="F200" s="42"/>
      <c r="G200" s="43"/>
    </row>
    <row r="201" spans="1:7" s="31" customFormat="1" ht="78.75">
      <c r="A201" s="37" t="s">
        <v>427</v>
      </c>
      <c r="B201" s="38" t="s">
        <v>251</v>
      </c>
      <c r="C201" s="39" t="s">
        <v>31</v>
      </c>
      <c r="D201" s="40">
        <v>35</v>
      </c>
      <c r="E201" s="41"/>
      <c r="F201" s="42"/>
      <c r="G201" s="43"/>
    </row>
    <row r="202" spans="1:7" s="31" customFormat="1" ht="78.75">
      <c r="A202" s="37" t="s">
        <v>428</v>
      </c>
      <c r="B202" s="38" t="s">
        <v>247</v>
      </c>
      <c r="C202" s="39" t="s">
        <v>31</v>
      </c>
      <c r="D202" s="40">
        <v>13</v>
      </c>
      <c r="E202" s="41"/>
      <c r="F202" s="42"/>
      <c r="G202" s="43"/>
    </row>
    <row r="203" spans="1:7" s="31" customFormat="1" ht="33.75">
      <c r="A203" s="37" t="s">
        <v>429</v>
      </c>
      <c r="B203" s="68" t="s">
        <v>50</v>
      </c>
      <c r="C203" s="39" t="s">
        <v>31</v>
      </c>
      <c r="D203" s="40">
        <v>10</v>
      </c>
      <c r="E203" s="41"/>
      <c r="F203" s="42"/>
      <c r="G203" s="43"/>
    </row>
    <row r="204" spans="1:7" s="31" customFormat="1" ht="45">
      <c r="A204" s="37" t="s">
        <v>430</v>
      </c>
      <c r="B204" s="38" t="s">
        <v>96</v>
      </c>
      <c r="C204" s="39" t="s">
        <v>31</v>
      </c>
      <c r="D204" s="40">
        <v>171</v>
      </c>
      <c r="E204" s="41"/>
      <c r="F204" s="42"/>
      <c r="G204" s="43"/>
    </row>
    <row r="205" spans="1:7" s="31" customFormat="1" ht="45">
      <c r="A205" s="37" t="s">
        <v>431</v>
      </c>
      <c r="B205" s="38" t="s">
        <v>97</v>
      </c>
      <c r="C205" s="39" t="s">
        <v>33</v>
      </c>
      <c r="D205" s="40">
        <v>1613.52</v>
      </c>
      <c r="E205" s="41"/>
      <c r="F205" s="42"/>
      <c r="G205" s="43"/>
    </row>
    <row r="206" spans="1:7" s="31" customFormat="1" ht="281.25">
      <c r="A206" s="37" t="s">
        <v>432</v>
      </c>
      <c r="B206" s="69" t="s">
        <v>92</v>
      </c>
      <c r="C206" s="39" t="s">
        <v>31</v>
      </c>
      <c r="D206" s="40">
        <v>2</v>
      </c>
      <c r="E206" s="41"/>
      <c r="F206" s="42"/>
      <c r="G206" s="43"/>
    </row>
    <row r="207" spans="1:7" s="31" customFormat="1" ht="78.75">
      <c r="A207" s="37" t="s">
        <v>433</v>
      </c>
      <c r="B207" s="38" t="s">
        <v>98</v>
      </c>
      <c r="C207" s="39" t="s">
        <v>31</v>
      </c>
      <c r="D207" s="40">
        <v>2</v>
      </c>
      <c r="E207" s="41"/>
      <c r="F207" s="42"/>
      <c r="G207" s="43"/>
    </row>
    <row r="208" spans="1:7" s="31" customFormat="1" ht="33.75">
      <c r="A208" s="37" t="s">
        <v>434</v>
      </c>
      <c r="B208" s="69" t="s">
        <v>82</v>
      </c>
      <c r="C208" s="39" t="s">
        <v>31</v>
      </c>
      <c r="D208" s="40">
        <v>2</v>
      </c>
      <c r="E208" s="41"/>
      <c r="F208" s="42"/>
      <c r="G208" s="43"/>
    </row>
    <row r="209" spans="1:26" s="31" customFormat="1" ht="33.75">
      <c r="A209" s="37" t="s">
        <v>435</v>
      </c>
      <c r="B209" s="38" t="s">
        <v>99</v>
      </c>
      <c r="C209" s="39" t="s">
        <v>31</v>
      </c>
      <c r="D209" s="40">
        <v>168</v>
      </c>
      <c r="E209" s="41"/>
      <c r="F209" s="42"/>
      <c r="G209" s="43"/>
    </row>
    <row r="210" spans="1:26" s="31" customFormat="1" ht="33.75">
      <c r="A210" s="37" t="s">
        <v>436</v>
      </c>
      <c r="B210" s="38" t="s">
        <v>62</v>
      </c>
      <c r="C210" s="39" t="s">
        <v>31</v>
      </c>
      <c r="D210" s="40">
        <v>93</v>
      </c>
      <c r="E210" s="41"/>
      <c r="F210" s="42"/>
      <c r="G210" s="43"/>
    </row>
    <row r="211" spans="1:26" s="31" customFormat="1" ht="56.25">
      <c r="A211" s="37" t="s">
        <v>437</v>
      </c>
      <c r="B211" s="38" t="s">
        <v>52</v>
      </c>
      <c r="C211" s="39" t="s">
        <v>31</v>
      </c>
      <c r="D211" s="40">
        <v>2</v>
      </c>
      <c r="E211" s="41"/>
      <c r="F211" s="42"/>
      <c r="G211" s="43"/>
    </row>
    <row r="212" spans="1:26" s="31" customFormat="1" ht="22.5">
      <c r="A212" s="37" t="s">
        <v>438</v>
      </c>
      <c r="B212" s="38" t="s">
        <v>46</v>
      </c>
      <c r="C212" s="39" t="s">
        <v>31</v>
      </c>
      <c r="D212" s="40">
        <v>6</v>
      </c>
      <c r="E212" s="41"/>
      <c r="F212" s="42"/>
      <c r="G212" s="43"/>
    </row>
    <row r="213" spans="1:26" s="31" customFormat="1" ht="22.5">
      <c r="A213" s="37" t="s">
        <v>439</v>
      </c>
      <c r="B213" s="38" t="s">
        <v>47</v>
      </c>
      <c r="C213" s="39" t="s">
        <v>31</v>
      </c>
      <c r="D213" s="40">
        <v>21</v>
      </c>
      <c r="E213" s="41"/>
      <c r="F213" s="42"/>
      <c r="G213" s="43"/>
    </row>
    <row r="214" spans="1:26" s="31" customFormat="1" ht="33.75">
      <c r="A214" s="37" t="s">
        <v>440</v>
      </c>
      <c r="B214" s="38" t="s">
        <v>63</v>
      </c>
      <c r="C214" s="39" t="s">
        <v>31</v>
      </c>
      <c r="D214" s="40">
        <v>2</v>
      </c>
      <c r="E214" s="41"/>
      <c r="F214" s="42"/>
      <c r="G214" s="43"/>
    </row>
    <row r="215" spans="1:26" s="31" customFormat="1" ht="33.75">
      <c r="A215" s="37" t="s">
        <v>441</v>
      </c>
      <c r="B215" s="38" t="s">
        <v>48</v>
      </c>
      <c r="C215" s="39" t="s">
        <v>49</v>
      </c>
      <c r="D215" s="40">
        <v>16</v>
      </c>
      <c r="E215" s="41"/>
      <c r="F215" s="42"/>
      <c r="G215" s="43"/>
    </row>
    <row r="216" spans="1:26" s="31" customFormat="1" ht="33.75">
      <c r="A216" s="37" t="s">
        <v>442</v>
      </c>
      <c r="B216" s="38" t="s">
        <v>53</v>
      </c>
      <c r="C216" s="39" t="s">
        <v>49</v>
      </c>
      <c r="D216" s="40">
        <v>12</v>
      </c>
      <c r="E216" s="41"/>
      <c r="F216" s="42"/>
      <c r="G216" s="43"/>
    </row>
    <row r="217" spans="1:26" s="31" customFormat="1" ht="33.75">
      <c r="A217" s="37" t="s">
        <v>443</v>
      </c>
      <c r="B217" s="38" t="s">
        <v>51</v>
      </c>
      <c r="C217" s="39" t="s">
        <v>33</v>
      </c>
      <c r="D217" s="40">
        <v>58</v>
      </c>
      <c r="E217" s="41"/>
      <c r="F217" s="42"/>
      <c r="G217" s="43"/>
    </row>
    <row r="218" spans="1:26" s="31" customFormat="1" ht="22.5">
      <c r="A218" s="37" t="s">
        <v>444</v>
      </c>
      <c r="B218" s="38" t="s">
        <v>81</v>
      </c>
      <c r="C218" s="39" t="s">
        <v>30</v>
      </c>
      <c r="D218" s="40">
        <v>0.25</v>
      </c>
      <c r="E218" s="41"/>
      <c r="F218" s="42"/>
      <c r="G218" s="43"/>
      <c r="H218" s="2"/>
      <c r="I218" s="2"/>
      <c r="J218" s="2"/>
      <c r="K218" s="2"/>
      <c r="L218" s="2"/>
      <c r="M218" s="2"/>
      <c r="N218" s="2"/>
      <c r="O218" s="2"/>
      <c r="P218" s="2"/>
      <c r="Q218" s="2"/>
      <c r="R218" s="2"/>
      <c r="S218" s="2"/>
      <c r="T218" s="2"/>
      <c r="U218" s="2"/>
      <c r="V218" s="2"/>
      <c r="W218" s="2"/>
      <c r="X218" s="2"/>
      <c r="Y218" s="2"/>
      <c r="Z218" s="2"/>
    </row>
    <row r="219" spans="1:26">
      <c r="A219" s="29" t="s">
        <v>59</v>
      </c>
      <c r="B219" s="44" t="s">
        <v>182</v>
      </c>
      <c r="C219" s="44"/>
      <c r="D219" s="89"/>
      <c r="E219" s="44"/>
      <c r="F219" s="44"/>
      <c r="G219" s="30">
        <f>ROUND(SUM(G220,G231,G241),2)</f>
        <v>0</v>
      </c>
    </row>
    <row r="220" spans="1:26" s="31" customFormat="1">
      <c r="A220" s="32" t="s">
        <v>241</v>
      </c>
      <c r="B220" s="33" t="s">
        <v>194</v>
      </c>
      <c r="C220" s="34"/>
      <c r="D220" s="90"/>
      <c r="E220" s="35"/>
      <c r="F220" s="36"/>
      <c r="G220" s="35">
        <f>ROUND(SUM(G221:G230),2)</f>
        <v>0</v>
      </c>
    </row>
    <row r="221" spans="1:26" s="31" customFormat="1" ht="56.25">
      <c r="A221" s="37" t="s">
        <v>445</v>
      </c>
      <c r="B221" s="38" t="s">
        <v>60</v>
      </c>
      <c r="C221" s="39" t="s">
        <v>30</v>
      </c>
      <c r="D221" s="40">
        <v>55.39</v>
      </c>
      <c r="E221" s="41"/>
      <c r="F221" s="42"/>
      <c r="G221" s="43"/>
    </row>
    <row r="222" spans="1:26" s="31" customFormat="1" ht="33.75">
      <c r="A222" s="37" t="s">
        <v>446</v>
      </c>
      <c r="B222" s="38" t="s">
        <v>230</v>
      </c>
      <c r="C222" s="39" t="s">
        <v>29</v>
      </c>
      <c r="D222" s="40">
        <v>276.99</v>
      </c>
      <c r="E222" s="41"/>
      <c r="F222" s="42"/>
      <c r="G222" s="43"/>
    </row>
    <row r="223" spans="1:26" s="31" customFormat="1" ht="45">
      <c r="A223" s="37" t="s">
        <v>447</v>
      </c>
      <c r="B223" s="38" t="s">
        <v>190</v>
      </c>
      <c r="C223" s="39" t="s">
        <v>29</v>
      </c>
      <c r="D223" s="40">
        <v>41.55</v>
      </c>
      <c r="E223" s="41"/>
      <c r="F223" s="42"/>
      <c r="G223" s="43"/>
    </row>
    <row r="224" spans="1:26" s="31" customFormat="1" ht="45">
      <c r="A224" s="37" t="s">
        <v>448</v>
      </c>
      <c r="B224" s="38" t="s">
        <v>191</v>
      </c>
      <c r="C224" s="39" t="s">
        <v>29</v>
      </c>
      <c r="D224" s="40">
        <v>55.4</v>
      </c>
      <c r="E224" s="41"/>
      <c r="F224" s="42"/>
      <c r="G224" s="43"/>
    </row>
    <row r="225" spans="1:7" s="31" customFormat="1" ht="45">
      <c r="A225" s="37" t="s">
        <v>449</v>
      </c>
      <c r="B225" s="38" t="s">
        <v>192</v>
      </c>
      <c r="C225" s="39" t="s">
        <v>29</v>
      </c>
      <c r="D225" s="40">
        <v>166.19</v>
      </c>
      <c r="E225" s="41"/>
      <c r="F225" s="42"/>
      <c r="G225" s="43"/>
    </row>
    <row r="226" spans="1:7" s="31" customFormat="1" ht="45">
      <c r="A226" s="37" t="s">
        <v>450</v>
      </c>
      <c r="B226" s="38" t="s">
        <v>193</v>
      </c>
      <c r="C226" s="39" t="s">
        <v>29</v>
      </c>
      <c r="D226" s="40">
        <v>13.85</v>
      </c>
      <c r="E226" s="41"/>
      <c r="F226" s="42"/>
      <c r="G226" s="43"/>
    </row>
    <row r="227" spans="1:7" s="31" customFormat="1" ht="45">
      <c r="A227" s="37" t="s">
        <v>451</v>
      </c>
      <c r="B227" s="38" t="s">
        <v>140</v>
      </c>
      <c r="C227" s="39" t="s">
        <v>39</v>
      </c>
      <c r="D227" s="40">
        <v>86.54</v>
      </c>
      <c r="E227" s="41"/>
      <c r="F227" s="42"/>
      <c r="G227" s="43"/>
    </row>
    <row r="228" spans="1:7" s="31" customFormat="1" ht="78.75">
      <c r="A228" s="37" t="s">
        <v>452</v>
      </c>
      <c r="B228" s="38" t="s">
        <v>246</v>
      </c>
      <c r="C228" s="39" t="s">
        <v>31</v>
      </c>
      <c r="D228" s="40">
        <v>36</v>
      </c>
      <c r="E228" s="41"/>
      <c r="F228" s="42"/>
      <c r="G228" s="43"/>
    </row>
    <row r="229" spans="1:7" s="31" customFormat="1" ht="22.5">
      <c r="A229" s="37" t="s">
        <v>453</v>
      </c>
      <c r="B229" s="38" t="s">
        <v>83</v>
      </c>
      <c r="C229" s="39" t="s">
        <v>33</v>
      </c>
      <c r="D229" s="40">
        <v>232.96</v>
      </c>
      <c r="E229" s="41"/>
      <c r="F229" s="42"/>
      <c r="G229" s="43"/>
    </row>
    <row r="230" spans="1:7" s="31" customFormat="1" ht="45">
      <c r="A230" s="37" t="s">
        <v>454</v>
      </c>
      <c r="B230" s="38" t="s">
        <v>139</v>
      </c>
      <c r="C230" s="39" t="s">
        <v>33</v>
      </c>
      <c r="D230" s="40">
        <v>232.96</v>
      </c>
      <c r="E230" s="41"/>
      <c r="F230" s="42"/>
      <c r="G230" s="43"/>
    </row>
    <row r="231" spans="1:7" s="63" customFormat="1">
      <c r="A231" s="32" t="s">
        <v>242</v>
      </c>
      <c r="B231" s="33" t="s">
        <v>198</v>
      </c>
      <c r="C231" s="34"/>
      <c r="D231" s="90"/>
      <c r="E231" s="35"/>
      <c r="F231" s="36"/>
      <c r="G231" s="35">
        <f>ROUND(SUM(G232:G240),2)</f>
        <v>0</v>
      </c>
    </row>
    <row r="232" spans="1:7" s="63" customFormat="1" ht="33.75">
      <c r="A232" s="37" t="s">
        <v>455</v>
      </c>
      <c r="B232" s="38" t="s">
        <v>199</v>
      </c>
      <c r="C232" s="39" t="s">
        <v>29</v>
      </c>
      <c r="D232" s="40">
        <v>4.59</v>
      </c>
      <c r="E232" s="41"/>
      <c r="F232" s="42"/>
      <c r="G232" s="43"/>
    </row>
    <row r="233" spans="1:7" s="63" customFormat="1" ht="33.75">
      <c r="A233" s="37" t="s">
        <v>456</v>
      </c>
      <c r="B233" s="38" t="s">
        <v>200</v>
      </c>
      <c r="C233" s="39" t="s">
        <v>29</v>
      </c>
      <c r="D233" s="40">
        <v>5.58</v>
      </c>
      <c r="E233" s="41"/>
      <c r="F233" s="42"/>
      <c r="G233" s="43"/>
    </row>
    <row r="234" spans="1:7" s="63" customFormat="1" ht="33.75">
      <c r="A234" s="37" t="s">
        <v>457</v>
      </c>
      <c r="B234" s="38" t="s">
        <v>201</v>
      </c>
      <c r="C234" s="39" t="s">
        <v>39</v>
      </c>
      <c r="D234" s="40">
        <v>110.9</v>
      </c>
      <c r="E234" s="41"/>
      <c r="F234" s="42"/>
      <c r="G234" s="43"/>
    </row>
    <row r="235" spans="1:7" s="63" customFormat="1" ht="22.5">
      <c r="A235" s="37" t="s">
        <v>458</v>
      </c>
      <c r="B235" s="38" t="s">
        <v>202</v>
      </c>
      <c r="C235" s="39" t="s">
        <v>30</v>
      </c>
      <c r="D235" s="40">
        <v>2.77</v>
      </c>
      <c r="E235" s="41"/>
      <c r="F235" s="42"/>
      <c r="G235" s="43"/>
    </row>
    <row r="236" spans="1:7" s="63" customFormat="1" ht="22.5">
      <c r="A236" s="37" t="s">
        <v>459</v>
      </c>
      <c r="B236" s="38" t="s">
        <v>203</v>
      </c>
      <c r="C236" s="39" t="s">
        <v>29</v>
      </c>
      <c r="D236" s="40">
        <v>2.8</v>
      </c>
      <c r="E236" s="41"/>
      <c r="F236" s="42"/>
      <c r="G236" s="43"/>
    </row>
    <row r="237" spans="1:7" s="63" customFormat="1" ht="33.75">
      <c r="A237" s="37" t="s">
        <v>460</v>
      </c>
      <c r="B237" s="38" t="s">
        <v>204</v>
      </c>
      <c r="C237" s="39" t="s">
        <v>29</v>
      </c>
      <c r="D237" s="40">
        <v>2.8</v>
      </c>
      <c r="E237" s="41"/>
      <c r="F237" s="42"/>
      <c r="G237" s="43"/>
    </row>
    <row r="238" spans="1:7" s="63" customFormat="1" ht="33.75">
      <c r="A238" s="37" t="s">
        <v>461</v>
      </c>
      <c r="B238" s="38" t="s">
        <v>205</v>
      </c>
      <c r="C238" s="39" t="s">
        <v>31</v>
      </c>
      <c r="D238" s="40">
        <v>2</v>
      </c>
      <c r="E238" s="41"/>
      <c r="F238" s="42"/>
      <c r="G238" s="43"/>
    </row>
    <row r="239" spans="1:7" s="63" customFormat="1" ht="22.5">
      <c r="A239" s="37" t="s">
        <v>462</v>
      </c>
      <c r="B239" s="38" t="s">
        <v>206</v>
      </c>
      <c r="C239" s="39" t="s">
        <v>31</v>
      </c>
      <c r="D239" s="40">
        <v>1</v>
      </c>
      <c r="E239" s="41"/>
      <c r="F239" s="42"/>
      <c r="G239" s="43"/>
    </row>
    <row r="240" spans="1:7" s="63" customFormat="1" ht="22.5">
      <c r="A240" s="37" t="s">
        <v>463</v>
      </c>
      <c r="B240" s="38" t="s">
        <v>207</v>
      </c>
      <c r="C240" s="39" t="s">
        <v>31</v>
      </c>
      <c r="D240" s="40">
        <v>1</v>
      </c>
      <c r="E240" s="41"/>
      <c r="F240" s="42"/>
      <c r="G240" s="43"/>
    </row>
    <row r="241" spans="1:7" s="31" customFormat="1">
      <c r="A241" s="32" t="s">
        <v>243</v>
      </c>
      <c r="B241" s="33" t="s">
        <v>221</v>
      </c>
      <c r="C241" s="34"/>
      <c r="D241" s="90"/>
      <c r="E241" s="35"/>
      <c r="F241" s="36"/>
      <c r="G241" s="35">
        <f>ROUND(SUM(G242:G263),2)</f>
        <v>0</v>
      </c>
    </row>
    <row r="242" spans="1:7" s="31" customFormat="1" ht="56.25">
      <c r="A242" s="37" t="s">
        <v>464</v>
      </c>
      <c r="B242" s="38" t="s">
        <v>228</v>
      </c>
      <c r="C242" s="39" t="s">
        <v>30</v>
      </c>
      <c r="D242" s="40">
        <v>12.68</v>
      </c>
      <c r="E242" s="41"/>
      <c r="F242" s="42"/>
      <c r="G242" s="43"/>
    </row>
    <row r="243" spans="1:7" s="31" customFormat="1" ht="45">
      <c r="A243" s="37" t="s">
        <v>465</v>
      </c>
      <c r="B243" s="38" t="s">
        <v>222</v>
      </c>
      <c r="C243" s="39" t="s">
        <v>30</v>
      </c>
      <c r="D243" s="40">
        <v>5.87</v>
      </c>
      <c r="E243" s="41"/>
      <c r="F243" s="42"/>
      <c r="G243" s="43"/>
    </row>
    <row r="244" spans="1:7" s="31" customFormat="1" ht="33.75">
      <c r="A244" s="37" t="s">
        <v>466</v>
      </c>
      <c r="B244" s="38" t="s">
        <v>223</v>
      </c>
      <c r="C244" s="39" t="s">
        <v>29</v>
      </c>
      <c r="D244" s="40">
        <v>2.86</v>
      </c>
      <c r="E244" s="41"/>
      <c r="F244" s="42"/>
      <c r="G244" s="43"/>
    </row>
    <row r="245" spans="1:7" s="31" customFormat="1" ht="33.75">
      <c r="A245" s="37" t="s">
        <v>467</v>
      </c>
      <c r="B245" s="38" t="s">
        <v>224</v>
      </c>
      <c r="C245" s="39" t="s">
        <v>30</v>
      </c>
      <c r="D245" s="40">
        <v>0.86</v>
      </c>
      <c r="E245" s="41"/>
      <c r="F245" s="42"/>
      <c r="G245" s="43"/>
    </row>
    <row r="246" spans="1:7" s="31" customFormat="1" ht="45">
      <c r="A246" s="37" t="s">
        <v>468</v>
      </c>
      <c r="B246" s="38" t="s">
        <v>225</v>
      </c>
      <c r="C246" s="39" t="s">
        <v>29</v>
      </c>
      <c r="D246" s="40">
        <v>1.07</v>
      </c>
      <c r="E246" s="41"/>
      <c r="F246" s="42"/>
      <c r="G246" s="43"/>
    </row>
    <row r="247" spans="1:7" s="31" customFormat="1" ht="33.75">
      <c r="A247" s="37" t="s">
        <v>469</v>
      </c>
      <c r="B247" s="38" t="s">
        <v>199</v>
      </c>
      <c r="C247" s="39" t="s">
        <v>29</v>
      </c>
      <c r="D247" s="40">
        <v>18.03</v>
      </c>
      <c r="E247" s="41"/>
      <c r="F247" s="42"/>
      <c r="G247" s="43"/>
    </row>
    <row r="248" spans="1:7" s="31" customFormat="1" ht="33.75">
      <c r="A248" s="37" t="s">
        <v>470</v>
      </c>
      <c r="B248" s="38" t="s">
        <v>201</v>
      </c>
      <c r="C248" s="39" t="s">
        <v>39</v>
      </c>
      <c r="D248" s="40">
        <v>232.39</v>
      </c>
      <c r="E248" s="41"/>
      <c r="F248" s="42"/>
      <c r="G248" s="43"/>
    </row>
    <row r="249" spans="1:7" s="31" customFormat="1" ht="22.5">
      <c r="A249" s="37" t="s">
        <v>471</v>
      </c>
      <c r="B249" s="38" t="s">
        <v>202</v>
      </c>
      <c r="C249" s="39" t="s">
        <v>30</v>
      </c>
      <c r="D249" s="40">
        <v>3.14</v>
      </c>
      <c r="E249" s="41"/>
      <c r="F249" s="42"/>
      <c r="G249" s="43"/>
    </row>
    <row r="250" spans="1:7" s="31" customFormat="1" ht="22.5">
      <c r="A250" s="37" t="s">
        <v>472</v>
      </c>
      <c r="B250" s="38" t="s">
        <v>203</v>
      </c>
      <c r="C250" s="39" t="s">
        <v>29</v>
      </c>
      <c r="D250" s="40">
        <v>6.93</v>
      </c>
      <c r="E250" s="41"/>
      <c r="F250" s="42"/>
      <c r="G250" s="43"/>
    </row>
    <row r="251" spans="1:7" s="31" customFormat="1" ht="45">
      <c r="A251" s="37" t="s">
        <v>473</v>
      </c>
      <c r="B251" s="38" t="s">
        <v>208</v>
      </c>
      <c r="C251" s="39" t="s">
        <v>29</v>
      </c>
      <c r="D251" s="40">
        <v>6.93</v>
      </c>
      <c r="E251" s="41"/>
      <c r="F251" s="42"/>
      <c r="G251" s="43"/>
    </row>
    <row r="252" spans="1:7" s="31" customFormat="1" ht="33.75">
      <c r="A252" s="37" t="s">
        <v>474</v>
      </c>
      <c r="B252" s="38" t="s">
        <v>209</v>
      </c>
      <c r="C252" s="39" t="s">
        <v>39</v>
      </c>
      <c r="D252" s="40">
        <v>1602.18</v>
      </c>
      <c r="E252" s="41"/>
      <c r="F252" s="42"/>
      <c r="G252" s="43"/>
    </row>
    <row r="253" spans="1:7" s="31" customFormat="1" ht="33.75">
      <c r="A253" s="37" t="s">
        <v>475</v>
      </c>
      <c r="B253" s="38" t="s">
        <v>210</v>
      </c>
      <c r="C253" s="39" t="s">
        <v>39</v>
      </c>
      <c r="D253" s="40">
        <v>148.27000000000001</v>
      </c>
      <c r="E253" s="41"/>
      <c r="F253" s="42"/>
      <c r="G253" s="43"/>
    </row>
    <row r="254" spans="1:7" s="31" customFormat="1" ht="33.75">
      <c r="A254" s="37" t="s">
        <v>476</v>
      </c>
      <c r="B254" s="38" t="s">
        <v>211</v>
      </c>
      <c r="C254" s="39" t="s">
        <v>39</v>
      </c>
      <c r="D254" s="40">
        <v>1013.87</v>
      </c>
      <c r="E254" s="41"/>
      <c r="F254" s="42"/>
      <c r="G254" s="43"/>
    </row>
    <row r="255" spans="1:7" s="31" customFormat="1" ht="45">
      <c r="A255" s="37" t="s">
        <v>477</v>
      </c>
      <c r="B255" s="38" t="s">
        <v>212</v>
      </c>
      <c r="C255" s="39" t="s">
        <v>39</v>
      </c>
      <c r="D255" s="40">
        <v>105.83</v>
      </c>
      <c r="E255" s="41"/>
      <c r="F255" s="42"/>
      <c r="G255" s="43"/>
    </row>
    <row r="256" spans="1:7" s="31" customFormat="1" ht="22.5">
      <c r="A256" s="37" t="s">
        <v>478</v>
      </c>
      <c r="B256" s="38" t="s">
        <v>41</v>
      </c>
      <c r="C256" s="39" t="s">
        <v>30</v>
      </c>
      <c r="D256" s="40">
        <v>0.4</v>
      </c>
      <c r="E256" s="41"/>
      <c r="F256" s="42"/>
      <c r="G256" s="43"/>
    </row>
    <row r="257" spans="1:7" s="31" customFormat="1" ht="33.75">
      <c r="A257" s="37" t="s">
        <v>479</v>
      </c>
      <c r="B257" s="38" t="s">
        <v>226</v>
      </c>
      <c r="C257" s="39" t="s">
        <v>33</v>
      </c>
      <c r="D257" s="40">
        <v>10.039999999999999</v>
      </c>
      <c r="E257" s="41"/>
      <c r="F257" s="42"/>
      <c r="G257" s="43"/>
    </row>
    <row r="258" spans="1:7" s="31" customFormat="1" ht="22.5">
      <c r="A258" s="37" t="s">
        <v>480</v>
      </c>
      <c r="B258" s="38" t="s">
        <v>229</v>
      </c>
      <c r="C258" s="39" t="s">
        <v>31</v>
      </c>
      <c r="D258" s="40">
        <v>4</v>
      </c>
      <c r="E258" s="41"/>
      <c r="F258" s="42"/>
      <c r="G258" s="43"/>
    </row>
    <row r="259" spans="1:7" s="31" customFormat="1" ht="33.75">
      <c r="A259" s="37" t="s">
        <v>481</v>
      </c>
      <c r="B259" s="38" t="s">
        <v>227</v>
      </c>
      <c r="C259" s="39" t="s">
        <v>30</v>
      </c>
      <c r="D259" s="40">
        <v>4.42</v>
      </c>
      <c r="E259" s="41"/>
      <c r="F259" s="42"/>
      <c r="G259" s="43"/>
    </row>
    <row r="260" spans="1:7" s="31" customFormat="1" ht="45">
      <c r="A260" s="37" t="s">
        <v>482</v>
      </c>
      <c r="B260" s="38" t="s">
        <v>103</v>
      </c>
      <c r="C260" s="39" t="s">
        <v>30</v>
      </c>
      <c r="D260" s="40">
        <v>4.01</v>
      </c>
      <c r="E260" s="41"/>
      <c r="F260" s="42"/>
      <c r="G260" s="43"/>
    </row>
    <row r="261" spans="1:7" s="31" customFormat="1" ht="56.25">
      <c r="A261" s="37" t="s">
        <v>483</v>
      </c>
      <c r="B261" s="38" t="s">
        <v>104</v>
      </c>
      <c r="C261" s="39" t="s">
        <v>30</v>
      </c>
      <c r="D261" s="40">
        <v>4.01</v>
      </c>
      <c r="E261" s="41"/>
      <c r="F261" s="42"/>
      <c r="G261" s="43"/>
    </row>
    <row r="262" spans="1:7" s="31" customFormat="1" ht="33.75">
      <c r="A262" s="37" t="s">
        <v>484</v>
      </c>
      <c r="B262" s="38" t="s">
        <v>90</v>
      </c>
      <c r="C262" s="39" t="s">
        <v>30</v>
      </c>
      <c r="D262" s="40">
        <v>17.46</v>
      </c>
      <c r="E262" s="41"/>
      <c r="F262" s="45"/>
      <c r="G262" s="43"/>
    </row>
    <row r="263" spans="1:7" s="31" customFormat="1" ht="33.75">
      <c r="A263" s="37" t="s">
        <v>485</v>
      </c>
      <c r="B263" s="38" t="s">
        <v>91</v>
      </c>
      <c r="C263" s="39" t="s">
        <v>32</v>
      </c>
      <c r="D263" s="40">
        <v>349.20000000000005</v>
      </c>
      <c r="E263" s="41"/>
      <c r="F263" s="42"/>
      <c r="G263" s="43"/>
    </row>
    <row r="264" spans="1:7">
      <c r="A264" s="29" t="s">
        <v>189</v>
      </c>
      <c r="B264" s="44" t="s">
        <v>28</v>
      </c>
      <c r="C264" s="44"/>
      <c r="D264" s="89"/>
      <c r="E264" s="44"/>
      <c r="F264" s="44"/>
      <c r="G264" s="30">
        <f>ROUND(SUM(G265),2)</f>
        <v>0</v>
      </c>
    </row>
    <row r="265" spans="1:7" s="46" customFormat="1" ht="22.5">
      <c r="A265" s="37" t="s">
        <v>486</v>
      </c>
      <c r="B265" s="38" t="s">
        <v>38</v>
      </c>
      <c r="C265" s="39" t="s">
        <v>29</v>
      </c>
      <c r="D265" s="40">
        <v>10040.93</v>
      </c>
      <c r="E265" s="41"/>
      <c r="F265" s="42"/>
      <c r="G265" s="43"/>
    </row>
    <row r="266" spans="1:7" ht="6" customHeight="1">
      <c r="A266" s="80"/>
      <c r="B266" s="80"/>
      <c r="C266" s="80"/>
      <c r="D266" s="88"/>
      <c r="E266" s="80"/>
      <c r="F266" s="80"/>
      <c r="G266" s="80"/>
    </row>
    <row r="267" spans="1:7" s="31" customFormat="1">
      <c r="A267" s="37"/>
      <c r="B267" s="38"/>
      <c r="C267" s="39"/>
      <c r="D267" s="40"/>
      <c r="E267" s="41"/>
      <c r="F267" s="42"/>
      <c r="G267" s="43"/>
    </row>
    <row r="268" spans="1:7" s="31" customFormat="1">
      <c r="A268" s="37"/>
      <c r="B268" s="38"/>
      <c r="C268" s="39"/>
      <c r="D268" s="40"/>
      <c r="E268" s="41"/>
      <c r="F268" s="42"/>
      <c r="G268" s="43"/>
    </row>
    <row r="269" spans="1:7">
      <c r="A269" s="29"/>
      <c r="B269" s="44" t="s">
        <v>487</v>
      </c>
      <c r="C269" s="44"/>
      <c r="D269" s="89"/>
      <c r="E269" s="44"/>
      <c r="F269" s="44"/>
      <c r="G269" s="30"/>
    </row>
    <row r="270" spans="1:7" s="31" customFormat="1">
      <c r="A270" s="37"/>
      <c r="B270" s="38"/>
      <c r="C270" s="39"/>
      <c r="D270" s="40"/>
      <c r="E270" s="41"/>
      <c r="F270" s="42"/>
      <c r="G270" s="43"/>
    </row>
    <row r="271" spans="1:7" s="31" customFormat="1">
      <c r="A271" s="37"/>
      <c r="B271" s="38"/>
      <c r="C271" s="39"/>
      <c r="D271" s="40"/>
      <c r="E271" s="41"/>
      <c r="F271" s="42"/>
      <c r="G271" s="43"/>
    </row>
    <row r="272" spans="1:7" s="46" customFormat="1">
      <c r="A272" s="47" t="str">
        <f>A16</f>
        <v>A</v>
      </c>
      <c r="B272" s="66" t="str">
        <f>B16</f>
        <v>PRELIMINARES</v>
      </c>
      <c r="C272" s="66"/>
      <c r="D272" s="91"/>
      <c r="E272" s="66"/>
      <c r="F272" s="48"/>
      <c r="G272" s="78">
        <f>G16</f>
        <v>0</v>
      </c>
    </row>
    <row r="273" spans="1:7" s="46" customFormat="1">
      <c r="A273" s="47" t="str">
        <f>A31</f>
        <v>B</v>
      </c>
      <c r="B273" s="66" t="str">
        <f>B31</f>
        <v>BANQUETAS, CRUCES PEATONALES Y ACCESIBILIDAD UNIVERSAL</v>
      </c>
      <c r="C273" s="66"/>
      <c r="D273" s="91"/>
      <c r="E273" s="66"/>
      <c r="F273" s="48"/>
      <c r="G273" s="78">
        <f>G31</f>
        <v>0</v>
      </c>
    </row>
    <row r="274" spans="1:7" s="46" customFormat="1">
      <c r="A274" s="47" t="str">
        <f>A54</f>
        <v>C</v>
      </c>
      <c r="B274" s="66" t="str">
        <f>B54</f>
        <v>CICLOVÍA</v>
      </c>
      <c r="C274" s="66"/>
      <c r="D274" s="91"/>
      <c r="E274" s="66"/>
      <c r="F274" s="48"/>
      <c r="G274" s="78">
        <f>G54</f>
        <v>0</v>
      </c>
    </row>
    <row r="275" spans="1:7" s="46" customFormat="1">
      <c r="A275" s="49" t="str">
        <f>A55</f>
        <v>C1</v>
      </c>
      <c r="B275" s="50" t="str">
        <f>B55</f>
        <v>LOSA DE CONCRETO</v>
      </c>
      <c r="C275" s="51"/>
      <c r="D275" s="52"/>
      <c r="E275" s="48"/>
      <c r="F275" s="48"/>
      <c r="G275" s="53">
        <f>G55</f>
        <v>0</v>
      </c>
    </row>
    <row r="276" spans="1:7" s="46" customFormat="1">
      <c r="A276" s="49" t="str">
        <f>A68</f>
        <v>C2</v>
      </c>
      <c r="B276" s="50" t="str">
        <f>B68</f>
        <v>SEGREGADOR VIAL</v>
      </c>
      <c r="C276" s="51"/>
      <c r="D276" s="52"/>
      <c r="E276" s="48"/>
      <c r="F276" s="48"/>
      <c r="G276" s="53">
        <f>G68</f>
        <v>0</v>
      </c>
    </row>
    <row r="277" spans="1:7" s="46" customFormat="1">
      <c r="A277" s="49" t="str">
        <f>A75</f>
        <v>C3</v>
      </c>
      <c r="B277" s="50" t="str">
        <f>B75</f>
        <v>VEGETACIÓN Y ARBOLADO EN SEGREGADOR VIAL</v>
      </c>
      <c r="C277" s="51"/>
      <c r="D277" s="52"/>
      <c r="E277" s="48"/>
      <c r="F277" s="48"/>
      <c r="G277" s="53">
        <f>G75</f>
        <v>0</v>
      </c>
    </row>
    <row r="278" spans="1:7" s="46" customFormat="1">
      <c r="A278" s="47" t="str">
        <f>A84</f>
        <v>D</v>
      </c>
      <c r="B278" s="66" t="str">
        <f>B84</f>
        <v>PARQUE LINEAL</v>
      </c>
      <c r="C278" s="66"/>
      <c r="D278" s="91"/>
      <c r="E278" s="66"/>
      <c r="F278" s="48"/>
      <c r="G278" s="78">
        <f>G84</f>
        <v>0</v>
      </c>
    </row>
    <row r="279" spans="1:7" s="46" customFormat="1">
      <c r="A279" s="49" t="str">
        <f>A85</f>
        <v>D1</v>
      </c>
      <c r="B279" s="50" t="str">
        <f>B85</f>
        <v>GUARNICIÓN</v>
      </c>
      <c r="C279" s="51"/>
      <c r="D279" s="52"/>
      <c r="E279" s="48"/>
      <c r="F279" s="48"/>
      <c r="G279" s="53">
        <f>G85</f>
        <v>0</v>
      </c>
    </row>
    <row r="280" spans="1:7" s="46" customFormat="1">
      <c r="A280" s="49" t="str">
        <f>A90</f>
        <v>D2</v>
      </c>
      <c r="B280" s="50" t="str">
        <f>B90</f>
        <v>ANDADOR, ÁREA DE DESCANSO Y ÁREAS DE EJERCITADORES</v>
      </c>
      <c r="C280" s="51"/>
      <c r="D280" s="52"/>
      <c r="E280" s="48"/>
      <c r="F280" s="48"/>
      <c r="G280" s="53">
        <f>G90</f>
        <v>0</v>
      </c>
    </row>
    <row r="281" spans="1:7" s="46" customFormat="1">
      <c r="A281" s="49" t="str">
        <f>A103</f>
        <v>D3</v>
      </c>
      <c r="B281" s="50" t="str">
        <f>B103</f>
        <v>PERGOLADO</v>
      </c>
      <c r="C281" s="51"/>
      <c r="D281" s="52"/>
      <c r="E281" s="48"/>
      <c r="F281" s="48"/>
      <c r="G281" s="53">
        <f>G103</f>
        <v>0</v>
      </c>
    </row>
    <row r="282" spans="1:7" s="46" customFormat="1">
      <c r="A282" s="49" t="str">
        <f>A117</f>
        <v>D4</v>
      </c>
      <c r="B282" s="50" t="str">
        <f>B117</f>
        <v>MOBILIARIO</v>
      </c>
      <c r="C282" s="51"/>
      <c r="D282" s="52"/>
      <c r="E282" s="48"/>
      <c r="F282" s="48"/>
      <c r="G282" s="53">
        <f>G117</f>
        <v>0</v>
      </c>
    </row>
    <row r="283" spans="1:7" s="46" customFormat="1">
      <c r="A283" s="49" t="str">
        <f>A129</f>
        <v>D5</v>
      </c>
      <c r="B283" s="50" t="str">
        <f>B129</f>
        <v>ÁREA DE RECREACIÓN</v>
      </c>
      <c r="C283" s="51"/>
      <c r="D283" s="52"/>
      <c r="E283" s="48"/>
      <c r="F283" s="48"/>
      <c r="G283" s="53">
        <f>G129</f>
        <v>0</v>
      </c>
    </row>
    <row r="284" spans="1:7" s="46" customFormat="1">
      <c r="A284" s="49" t="str">
        <f>A133</f>
        <v>D6</v>
      </c>
      <c r="B284" s="50" t="str">
        <f>B133</f>
        <v>PARAPETO DE PROTECCIÓN</v>
      </c>
      <c r="C284" s="51"/>
      <c r="D284" s="52"/>
      <c r="E284" s="48"/>
      <c r="F284" s="48"/>
      <c r="G284" s="53">
        <f>G133</f>
        <v>0</v>
      </c>
    </row>
    <row r="285" spans="1:7" s="46" customFormat="1">
      <c r="A285" s="47" t="str">
        <f>A139</f>
        <v>E</v>
      </c>
      <c r="B285" s="66" t="str">
        <f>B139</f>
        <v>VEGETACIÓN Y ARBOLADO</v>
      </c>
      <c r="C285" s="66"/>
      <c r="D285" s="91"/>
      <c r="E285" s="66"/>
      <c r="F285" s="48"/>
      <c r="G285" s="78">
        <f>G139</f>
        <v>0</v>
      </c>
    </row>
    <row r="286" spans="1:7" s="46" customFormat="1">
      <c r="A286" s="47" t="str">
        <f>A158</f>
        <v>F</v>
      </c>
      <c r="B286" s="66" t="str">
        <f>B158</f>
        <v>SEÑALAMIENTO HORIZONTAL Y VERTICAL</v>
      </c>
      <c r="C286" s="66"/>
      <c r="D286" s="91"/>
      <c r="E286" s="66"/>
      <c r="F286" s="48"/>
      <c r="G286" s="78">
        <f>G158</f>
        <v>0</v>
      </c>
    </row>
    <row r="287" spans="1:7" s="46" customFormat="1">
      <c r="A287" s="49" t="str">
        <f>A159</f>
        <v>F1</v>
      </c>
      <c r="B287" s="50" t="str">
        <f>B159</f>
        <v>SEÑALAMIENTO HORIZONTAL</v>
      </c>
      <c r="C287" s="51"/>
      <c r="D287" s="52"/>
      <c r="E287" s="48"/>
      <c r="F287" s="48"/>
      <c r="G287" s="53">
        <f>G159</f>
        <v>0</v>
      </c>
    </row>
    <row r="288" spans="1:7" s="46" customFormat="1">
      <c r="A288" s="49" t="str">
        <f>A177</f>
        <v>F2</v>
      </c>
      <c r="B288" s="50" t="str">
        <f>B177</f>
        <v>SEÑALAMIENTO VERTICAL</v>
      </c>
      <c r="C288" s="51"/>
      <c r="D288" s="52"/>
      <c r="E288" s="48"/>
      <c r="F288" s="48"/>
      <c r="G288" s="53">
        <f>G177</f>
        <v>0</v>
      </c>
    </row>
    <row r="289" spans="1:7" s="46" customFormat="1">
      <c r="A289" s="47" t="str">
        <f>A184</f>
        <v>G</v>
      </c>
      <c r="B289" s="66" t="str">
        <f>B184</f>
        <v>RED DE ALUMBRADO PÚBLICO</v>
      </c>
      <c r="C289" s="66"/>
      <c r="D289" s="91"/>
      <c r="E289" s="66"/>
      <c r="F289" s="48"/>
      <c r="G289" s="78">
        <f>G184</f>
        <v>0</v>
      </c>
    </row>
    <row r="290" spans="1:7" s="46" customFormat="1">
      <c r="A290" s="47" t="str">
        <f>A219</f>
        <v>H</v>
      </c>
      <c r="B290" s="66" t="str">
        <f>B219</f>
        <v>OBRAS COMPLEMENTARIAS</v>
      </c>
      <c r="C290" s="66"/>
      <c r="D290" s="91"/>
      <c r="E290" s="66"/>
      <c r="F290" s="48"/>
      <c r="G290" s="78">
        <f>G219</f>
        <v>0</v>
      </c>
    </row>
    <row r="291" spans="1:7" s="46" customFormat="1">
      <c r="A291" s="49" t="str">
        <f>A220</f>
        <v>H1</v>
      </c>
      <c r="B291" s="50" t="str">
        <f>B220</f>
        <v>REPOSICIÓN DE PAVIMENTO HIDRÁULICO</v>
      </c>
      <c r="C291" s="51"/>
      <c r="D291" s="52"/>
      <c r="E291" s="48"/>
      <c r="F291" s="48"/>
      <c r="G291" s="53">
        <f>G220</f>
        <v>0</v>
      </c>
    </row>
    <row r="292" spans="1:7" s="46" customFormat="1">
      <c r="A292" s="49" t="str">
        <f>A231</f>
        <v>H2</v>
      </c>
      <c r="B292" s="50" t="str">
        <f>B231</f>
        <v>RENIVELACIÓN DE CAJA DE VÁLVULAS</v>
      </c>
      <c r="C292" s="51"/>
      <c r="D292" s="52"/>
      <c r="E292" s="48"/>
      <c r="F292" s="48"/>
      <c r="G292" s="53">
        <f>G231</f>
        <v>0</v>
      </c>
    </row>
    <row r="293" spans="1:7" s="46" customFormat="1">
      <c r="A293" s="49" t="str">
        <f>A241</f>
        <v>H3</v>
      </c>
      <c r="B293" s="50" t="str">
        <f>B241</f>
        <v>CONSTRUCCIÓN Y RENIVELACIÓN DE BOCAS DE TORMENTA</v>
      </c>
      <c r="C293" s="51"/>
      <c r="D293" s="52"/>
      <c r="E293" s="48"/>
      <c r="F293" s="48"/>
      <c r="G293" s="53">
        <f>G241</f>
        <v>0</v>
      </c>
    </row>
    <row r="294" spans="1:7" s="46" customFormat="1">
      <c r="A294" s="47" t="str">
        <f>A264</f>
        <v>I</v>
      </c>
      <c r="B294" s="66" t="str">
        <f>B264</f>
        <v>LIMPIEZA</v>
      </c>
      <c r="C294" s="66"/>
      <c r="D294" s="91"/>
      <c r="E294" s="66"/>
      <c r="F294" s="48"/>
      <c r="G294" s="78">
        <f>G264</f>
        <v>0</v>
      </c>
    </row>
    <row r="295" spans="1:7" s="46" customFormat="1">
      <c r="A295" s="49"/>
      <c r="B295" s="50"/>
      <c r="C295" s="51"/>
      <c r="D295" s="52"/>
      <c r="E295" s="48"/>
      <c r="F295" s="48"/>
      <c r="G295" s="53"/>
    </row>
    <row r="296" spans="1:7" s="46" customFormat="1">
      <c r="A296" s="49"/>
      <c r="B296" s="50"/>
      <c r="C296" s="51"/>
      <c r="D296" s="52"/>
      <c r="E296" s="48"/>
      <c r="F296" s="48"/>
      <c r="G296" s="53"/>
    </row>
    <row r="297" spans="1:7" s="46" customFormat="1">
      <c r="A297" s="49"/>
      <c r="B297" s="50"/>
      <c r="C297" s="51"/>
      <c r="D297" s="52"/>
      <c r="E297" s="48"/>
      <c r="F297" s="48"/>
      <c r="G297" s="53"/>
    </row>
    <row r="298" spans="1:7" s="46" customFormat="1">
      <c r="A298" s="49"/>
      <c r="B298" s="54"/>
      <c r="C298" s="51"/>
      <c r="D298" s="52"/>
      <c r="E298" s="48"/>
      <c r="G298" s="55"/>
    </row>
    <row r="299" spans="1:7" s="46" customFormat="1" ht="15" customHeight="1">
      <c r="A299" s="95" t="s">
        <v>22</v>
      </c>
      <c r="B299" s="95"/>
      <c r="C299" s="95"/>
      <c r="D299" s="95"/>
      <c r="E299" s="95"/>
      <c r="F299" s="79" t="s">
        <v>16</v>
      </c>
      <c r="G299" s="56">
        <f>ROUND(SUM(G272,G273,G274,G278,G285,G286,G290,G289,G294),2)</f>
        <v>0</v>
      </c>
    </row>
    <row r="300" spans="1:7" s="46" customFormat="1" ht="15" customHeight="1">
      <c r="A300" s="96"/>
      <c r="B300" s="96"/>
      <c r="C300" s="96"/>
      <c r="D300" s="96"/>
      <c r="E300" s="96"/>
      <c r="F300" s="79" t="s">
        <v>17</v>
      </c>
      <c r="G300" s="57">
        <f>ROUND(PRODUCT(G299,0.16),2)</f>
        <v>0</v>
      </c>
    </row>
    <row r="301" spans="1:7" s="46" customFormat="1" ht="15.75">
      <c r="A301" s="96"/>
      <c r="B301" s="96"/>
      <c r="C301" s="96"/>
      <c r="D301" s="96"/>
      <c r="E301" s="96"/>
      <c r="F301" s="79" t="s">
        <v>18</v>
      </c>
      <c r="G301" s="58">
        <f>ROUND(SUM(G299,G300),2)</f>
        <v>0</v>
      </c>
    </row>
    <row r="305" spans="7:7" ht="12.75" customHeight="1">
      <c r="G305" s="70"/>
    </row>
  </sheetData>
  <protectedRanges>
    <protectedRange sqref="B9:C9 B5" name="DATOS_3"/>
    <protectedRange sqref="C1" name="DATOS_1_2"/>
    <protectedRange sqref="F4:F7" name="DATOS_3_1_1"/>
  </protectedRanges>
  <mergeCells count="10">
    <mergeCell ref="C1:F1"/>
    <mergeCell ref="A299:E299"/>
    <mergeCell ref="A300:E301"/>
    <mergeCell ref="G9:G10"/>
    <mergeCell ref="A12:G12"/>
    <mergeCell ref="C2:F3"/>
    <mergeCell ref="B5:B7"/>
    <mergeCell ref="C8:E8"/>
    <mergeCell ref="B9:B10"/>
    <mergeCell ref="C9:E10"/>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DOPI-MUN-RM-PAV-LP-124-2023</vt:lpstr>
      <vt:lpstr>'DOPI-MUN-RM-PAV-LP-124-2023'!Área_de_impresión</vt:lpstr>
      <vt:lpstr>'DOPI-MUN-RM-PAV-LP-124-2023'!Títulos_a_imprimir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Salvador Ceja Hermosillo</cp:lastModifiedBy>
  <cp:lastPrinted>2023-09-13T18:36:34Z</cp:lastPrinted>
  <dcterms:created xsi:type="dcterms:W3CDTF">2019-08-15T17:13:54Z</dcterms:created>
  <dcterms:modified xsi:type="dcterms:W3CDTF">2023-09-28T19:33:27Z</dcterms:modified>
</cp:coreProperties>
</file>