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10.20.47.239\Presupuesto Base\CATALOGOS 2023\UEP-UPCOP\94 - 28.Sep-2023 UD Moctezuma Residencial\"/>
    </mc:Choice>
  </mc:AlternateContent>
  <xr:revisionPtr revIDLastSave="0" documentId="13_ncr:1_{4920D827-27BA-4C74-8A0C-18A70F90B027}" xr6:coauthVersionLast="36" xr6:coauthVersionMax="36" xr10:uidLastSave="{00000000-0000-0000-0000-000000000000}"/>
  <bookViews>
    <workbookView xWindow="0" yWindow="0" windowWidth="24765" windowHeight="9480" tabRatio="807" xr2:uid="{00000000-000D-0000-FFFF-FFFF00000000}"/>
  </bookViews>
  <sheets>
    <sheet name="DOPI-MUN-CUSMAX-EP-LP-096-2023" sheetId="3" r:id="rId1"/>
  </sheets>
  <externalReferences>
    <externalReference r:id="rId2"/>
    <externalReference r:id="rId3"/>
  </externalReferences>
  <definedNames>
    <definedName name="_xlnm._FilterDatabase" localSheetId="0" hidden="1">'DOPI-MUN-CUSMAX-EP-LP-096-2023'!$A$14:$G$648</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'DOPI-MUN-CUSMAX-EP-LP-096-2023'!$A$1:$G$648</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'DOPI-MUN-CUSMAX-EP-LP-096-2023'!$1:$14</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G67" i="3" l="1"/>
  <c r="G58" i="3"/>
  <c r="G64" i="3"/>
  <c r="G46" i="3"/>
  <c r="G16" i="3"/>
  <c r="B640" i="3"/>
  <c r="A640" i="3"/>
  <c r="B639" i="3"/>
  <c r="A639" i="3"/>
  <c r="A637" i="3"/>
  <c r="B637" i="3"/>
  <c r="A636" i="3"/>
  <c r="B636" i="3"/>
  <c r="B635" i="3"/>
  <c r="A635" i="3"/>
  <c r="B634" i="3"/>
  <c r="A634" i="3"/>
  <c r="B633" i="3"/>
  <c r="A633" i="3"/>
  <c r="B632" i="3"/>
  <c r="A632" i="3"/>
  <c r="B631" i="3"/>
  <c r="A631" i="3"/>
  <c r="B630" i="3"/>
  <c r="B629" i="3"/>
  <c r="A629" i="3"/>
  <c r="A630" i="3"/>
  <c r="B624" i="3"/>
  <c r="A624" i="3"/>
  <c r="B623" i="3"/>
  <c r="A623" i="3"/>
  <c r="B622" i="3"/>
  <c r="A622" i="3"/>
  <c r="B618" i="3"/>
  <c r="A618" i="3"/>
  <c r="B617" i="3"/>
  <c r="A617" i="3"/>
  <c r="B616" i="3"/>
  <c r="B615" i="3"/>
  <c r="A616" i="3"/>
  <c r="A615" i="3"/>
  <c r="B614" i="3"/>
  <c r="A614" i="3"/>
  <c r="B613" i="3"/>
  <c r="B612" i="3"/>
  <c r="A613" i="3"/>
  <c r="A612" i="3"/>
  <c r="B611" i="3"/>
  <c r="A611" i="3"/>
  <c r="B610" i="3"/>
  <c r="A610" i="3"/>
  <c r="B609" i="3"/>
  <c r="B608" i="3"/>
  <c r="A609" i="3"/>
  <c r="A608" i="3"/>
  <c r="B607" i="3"/>
  <c r="A607" i="3"/>
  <c r="B606" i="3"/>
  <c r="B605" i="3"/>
  <c r="A606" i="3"/>
  <c r="A605" i="3"/>
  <c r="B600" i="3"/>
  <c r="B599" i="3"/>
  <c r="A600" i="3"/>
  <c r="A599" i="3"/>
  <c r="B590" i="3"/>
  <c r="A590" i="3"/>
  <c r="B589" i="3"/>
  <c r="A589" i="3"/>
  <c r="B588" i="3"/>
  <c r="B587" i="3"/>
  <c r="A588" i="3"/>
  <c r="A587" i="3"/>
  <c r="B582" i="3"/>
  <c r="A582" i="3"/>
  <c r="B581" i="3"/>
  <c r="A581" i="3"/>
  <c r="B580" i="3"/>
  <c r="A580" i="3"/>
  <c r="B579" i="3"/>
  <c r="B578" i="3"/>
  <c r="A579" i="3"/>
  <c r="A578" i="3"/>
  <c r="B573" i="3"/>
  <c r="A573" i="3"/>
  <c r="B572" i="3"/>
  <c r="A572" i="3"/>
  <c r="B571" i="3"/>
  <c r="A571" i="3"/>
  <c r="B570" i="3"/>
  <c r="A570" i="3"/>
  <c r="G503" i="3" l="1"/>
  <c r="G639" i="3" s="1"/>
  <c r="G440" i="3" l="1"/>
  <c r="G632" i="3" s="1"/>
  <c r="G468" i="3" l="1"/>
  <c r="G635" i="3" s="1"/>
  <c r="G452" i="3"/>
  <c r="G430" i="3"/>
  <c r="G631" i="3" s="1"/>
  <c r="G460" i="3"/>
  <c r="G634" i="3" s="1"/>
  <c r="G424" i="3"/>
  <c r="G633" i="3" l="1"/>
  <c r="G423" i="3"/>
  <c r="G629" i="3" s="1"/>
  <c r="G630" i="3"/>
  <c r="G480" i="3" l="1"/>
  <c r="G636" i="3" s="1"/>
  <c r="G571" i="3" l="1"/>
  <c r="G570" i="3" l="1"/>
  <c r="G573" i="3"/>
  <c r="G572" i="3" l="1"/>
  <c r="G45" i="3"/>
  <c r="G321" i="3" l="1"/>
  <c r="G618" i="3" l="1"/>
  <c r="G293" i="3"/>
  <c r="G616" i="3" s="1"/>
  <c r="G311" i="3"/>
  <c r="G617" i="3" s="1"/>
  <c r="G490" i="3" l="1"/>
  <c r="G637" i="3" s="1"/>
  <c r="G292" i="3"/>
  <c r="G615" i="3" s="1"/>
  <c r="G110" i="3" l="1"/>
  <c r="G581" i="3" s="1"/>
  <c r="G288" i="3" l="1"/>
  <c r="G614" i="3" s="1"/>
  <c r="G281" i="3"/>
  <c r="G613" i="3" s="1"/>
  <c r="G280" i="3" l="1"/>
  <c r="G612" i="3" s="1"/>
  <c r="G144" i="3"/>
  <c r="G115" i="3"/>
  <c r="G582" i="3" s="1"/>
  <c r="G91" i="3" l="1"/>
  <c r="G579" i="3" s="1"/>
  <c r="G138" i="3"/>
  <c r="G588" i="3" s="1"/>
  <c r="G97" i="3"/>
  <c r="G580" i="3" s="1"/>
  <c r="G589" i="3"/>
  <c r="G149" i="3"/>
  <c r="G590" i="3" s="1"/>
  <c r="G90" i="3" l="1"/>
  <c r="G578" i="3" s="1"/>
  <c r="G137" i="3"/>
  <c r="G587" i="3" s="1"/>
  <c r="G256" i="3" l="1"/>
  <c r="G608" i="3" s="1"/>
  <c r="G242" i="3"/>
  <c r="G607" i="3" s="1"/>
  <c r="G274" i="3" l="1"/>
  <c r="G611" i="3" s="1"/>
  <c r="G236" i="3"/>
  <c r="G606" i="3" s="1"/>
  <c r="G259" i="3"/>
  <c r="G609" i="3" s="1"/>
  <c r="G262" i="3"/>
  <c r="G235" i="3" l="1"/>
  <c r="G605" i="3" s="1"/>
  <c r="G610" i="3"/>
  <c r="G210" i="3" l="1"/>
  <c r="B628" i="3" l="1"/>
  <c r="A628" i="3"/>
  <c r="B627" i="3"/>
  <c r="A627" i="3"/>
  <c r="B626" i="3"/>
  <c r="A626" i="3"/>
  <c r="B625" i="3"/>
  <c r="A625" i="3"/>
  <c r="B621" i="3"/>
  <c r="A621" i="3"/>
  <c r="A619" i="3"/>
  <c r="B620" i="3"/>
  <c r="B619" i="3"/>
  <c r="A620" i="3"/>
  <c r="G341" i="3" l="1"/>
  <c r="G622" i="3" s="1"/>
  <c r="G369" i="3"/>
  <c r="G625" i="3" s="1"/>
  <c r="G410" i="3"/>
  <c r="G628" i="3" s="1"/>
  <c r="G336" i="3"/>
  <c r="G621" i="3" s="1"/>
  <c r="G330" i="3"/>
  <c r="G348" i="3"/>
  <c r="G623" i="3" s="1"/>
  <c r="G356" i="3"/>
  <c r="G624" i="3" s="1"/>
  <c r="G400" i="3"/>
  <c r="G627" i="3" s="1"/>
  <c r="G377" i="3"/>
  <c r="G626" i="3" s="1"/>
  <c r="G329" i="3" l="1"/>
  <c r="G620" i="3"/>
  <c r="G537" i="3" l="1"/>
  <c r="A638" i="3"/>
  <c r="B638" i="3"/>
  <c r="G502" i="3" l="1"/>
  <c r="G640" i="3"/>
  <c r="G189" i="3"/>
  <c r="G638" i="3" l="1"/>
  <c r="B641" i="3" l="1"/>
  <c r="B604" i="3"/>
  <c r="B603" i="3"/>
  <c r="B602" i="3"/>
  <c r="B601" i="3"/>
  <c r="A604" i="3"/>
  <c r="A603" i="3"/>
  <c r="A602" i="3"/>
  <c r="A601" i="3"/>
  <c r="A595" i="3"/>
  <c r="B598" i="3"/>
  <c r="B597" i="3"/>
  <c r="B596" i="3"/>
  <c r="B595" i="3"/>
  <c r="A598" i="3"/>
  <c r="A597" i="3"/>
  <c r="A596" i="3"/>
  <c r="A591" i="3"/>
  <c r="B594" i="3"/>
  <c r="B593" i="3"/>
  <c r="B592" i="3"/>
  <c r="B591" i="3"/>
  <c r="A594" i="3"/>
  <c r="A593" i="3"/>
  <c r="A592" i="3"/>
  <c r="A583" i="3"/>
  <c r="B586" i="3"/>
  <c r="B585" i="3"/>
  <c r="B584" i="3"/>
  <c r="B583" i="3"/>
  <c r="A586" i="3"/>
  <c r="A585" i="3"/>
  <c r="G229" i="3" l="1"/>
  <c r="A584" i="3" l="1"/>
  <c r="B577" i="3"/>
  <c r="B576" i="3"/>
  <c r="B575" i="3"/>
  <c r="A575" i="3"/>
  <c r="G548" i="3"/>
  <c r="G161" i="3"/>
  <c r="G124" i="3"/>
  <c r="G178" i="3" l="1"/>
  <c r="G196" i="3"/>
  <c r="G600" i="3" s="1"/>
  <c r="G74" i="3"/>
  <c r="G575" i="3" s="1"/>
  <c r="G79" i="3"/>
  <c r="G576" i="3" s="1"/>
  <c r="G118" i="3"/>
  <c r="G129" i="3"/>
  <c r="G87" i="3"/>
  <c r="G577" i="3" s="1"/>
  <c r="G184" i="3"/>
  <c r="G217" i="3"/>
  <c r="G603" i="3" s="1"/>
  <c r="G167" i="3"/>
  <c r="G593" i="3" s="1"/>
  <c r="G172" i="3"/>
  <c r="G594" i="3" s="1"/>
  <c r="G202" i="3"/>
  <c r="G602" i="3"/>
  <c r="G598" i="3"/>
  <c r="G592" i="3"/>
  <c r="G117" i="3" l="1"/>
  <c r="G586" i="3"/>
  <c r="G177" i="3"/>
  <c r="G595" i="3" s="1"/>
  <c r="G195" i="3"/>
  <c r="G599" i="3" s="1"/>
  <c r="G73" i="3"/>
  <c r="G585" i="3"/>
  <c r="G601" i="3"/>
  <c r="G160" i="3"/>
  <c r="G591" i="3" s="1"/>
  <c r="G597" i="3"/>
  <c r="G584" i="3"/>
  <c r="G596" i="3"/>
  <c r="G583" i="3" l="1"/>
  <c r="G604" i="3"/>
  <c r="A641" i="3" l="1"/>
  <c r="A577" i="3"/>
  <c r="B574" i="3"/>
  <c r="A576" i="3"/>
  <c r="A574" i="3"/>
  <c r="B569" i="3"/>
  <c r="A569" i="3"/>
  <c r="B568" i="3"/>
  <c r="A568" i="3"/>
  <c r="G569" i="3" l="1"/>
  <c r="G574" i="3"/>
  <c r="G641" i="3" l="1"/>
  <c r="G568" i="3" l="1"/>
  <c r="G619" i="3" l="1"/>
  <c r="G646" i="3" s="1"/>
  <c r="G647" i="3" s="1"/>
  <c r="G648" i="3" s="1"/>
</calcChain>
</file>

<file path=xl/sharedStrings.xml><?xml version="1.0" encoding="utf-8"?>
<sst xmlns="http://schemas.openxmlformats.org/spreadsheetml/2006/main" count="1557" uniqueCount="883">
  <si>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</si>
  <si>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</si>
  <si>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</si>
  <si>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</si>
  <si>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</si>
  <si>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</si>
  <si>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</si>
  <si>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</si>
  <si>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</si>
  <si>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</si>
  <si>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</si>
  <si>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</si>
  <si>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</si>
  <si>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</si>
  <si>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SUBTOTAL M. N.</t>
  </si>
  <si>
    <t>IVA M. N.</t>
  </si>
  <si>
    <t>TOTAL M. N.</t>
  </si>
  <si>
    <t>M2</t>
  </si>
  <si>
    <t>M3</t>
  </si>
  <si>
    <t>M3-KM</t>
  </si>
  <si>
    <t>FECHA DE INICIO:</t>
  </si>
  <si>
    <t>FECHA DE TERMINACIÓN:</t>
  </si>
  <si>
    <t>FECHA DE PRESENTACIÓN:</t>
  </si>
  <si>
    <t>IMPORTE TOTAL CON LETRA</t>
  </si>
  <si>
    <t>M</t>
  </si>
  <si>
    <t>PZA</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</si>
  <si>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</si>
  <si>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</si>
  <si>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</si>
  <si>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</si>
  <si>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ASENTAMIENTO DE PLACAS METÁLICAS DE ESTRUCTURA A BASE DE GROUT NO METÁLICO, INCLUYE: MATERIALES, MANO DE OBRA, EQUIPO Y HERRAMIENTA.</t>
  </si>
  <si>
    <t>EXCAVACIONES Y RELLENOS</t>
  </si>
  <si>
    <t>LOSA DE CONCRETO</t>
  </si>
  <si>
    <t>SUMINISTRO Y APLICACIÓN DE LÍNEAS DELIMITADORAS, CON PINTURA BASE ACEITE DE SECADO RÁPIDO, MATE MARCA COMEX O SIMILAR, DE 5 CM DE ANCHO, ACABADO MATE SECADO RÁPIDO, INCLUYE: HERRAMIENTA, LIMPIEZA Y PREPARACIÓN DE LA SUPERFICIE, MATERIALES, EQUIPO Y MANO DE OBRA.</t>
  </si>
  <si>
    <t>CATÁLOGO DE CONCEPTOS</t>
  </si>
  <si>
    <t>CIMBRA ACABADO COMÚN EN DALAS Y CASTILLOS A BASE DE MADERA DE PINO DE 3A, INCLUYE: HERRAMIENTA, SUMINISTRO DE MATERIALES, ACARREOS, CORTES, HABILITADO, CIMBRADO, DESCIMBRA, EQUIPO Y MANO DE OBRA.</t>
  </si>
  <si>
    <t>SUMINISTRO, HABILITADO Y COLOCACIÓN DE ACERO DE REFUERZO DE FY= 4200 KG/CM2, INCLUYE: MATERIALES, TRASLAPES, SILLETAS, HABILITADO, AMARRES, MANO DE OBRA, EQUIPO Y HERRAMIENTA.</t>
  </si>
  <si>
    <t>CIMBRA EN DADOS DE CIMENTACIÓN, ACABADO COMÚN, INCLUYE: SUMINISTRO DE MATERIALES, ACARREOS, CORTES, HABILITADO, CIMBRADO, DESCIMBRADO, MANO DE OBRA, LIMPIEZA, EQUIPO Y HERRAMIENTA.</t>
  </si>
  <si>
    <t>PISO DE CONCRETO</t>
  </si>
  <si>
    <t>CONCRETO HECHO EN OBRA DE F'C= 200 KG/CM2, T.MA. 3/4", R.N., INCLUYE: HERRAMIENTA, ELABORACIÓN DE CONCRETO, ACARREOS, COLADO, VIBRADO, EQUIPO Y MANO DE OBRA.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</si>
  <si>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</si>
  <si>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SUMINISTRO Y APLICACIÓN DE LOGO CON PLANTILLA, CON LA LEYENDA DE "n_ñ" CON PINTURA BASE ACEITE DE SECADO RÁPIDO, MATE MARCA COMEX O SIMILAR, MEDIDAS PROMEDIO DE 2.29 M X 1.60 M CONFORME A DETALLE DE PROYECTO, INCLUYE: HERRAMIENTA, LIMPIEZA Y PREPARACIÓN DE LA SUPERFICIE, MATERIALES, EQUIPO Y MANO DE OBRA.</t>
  </si>
  <si>
    <t>BACKSTOP</t>
  </si>
  <si>
    <t>CONCRETO HECHO EN OBRA DE F'C= 250 KG/CM2, T.MA. 3/4", R.N., INCLUYE: HERRAMIENTA, ELABORACIÓN DE CONCRETO, ACARREOS, COLADO, VIBRADO, EQUIPO Y MANO DE OBRA.</t>
  </si>
  <si>
    <t>SUMINISTRO, HABILITADO Y MONTAJE DE ANCLA DE ACERO A-36  A BASE DE REDONDO LISO DE 1/2"  DE DIÁMETRO CON UN DESARROLLO DE 0.75 M CON ROSCA EN AMBOS EXTREMOS, 15 CM EN LA PARTE SUPERIOR Y 10 CM EN LA PARTE INFERIOR, INCLUYE: HERRAMIENTA, TUERCAS HEXAGONALES DE 1/2" ESTRUCTURALES PESADA GRADO 5 CON RONDANA PLANA, CORTES, EQUIPO Y MANO DE OBRA.</t>
  </si>
  <si>
    <t>SUMINISTRO Y APLICACIÓN DE PINTURA DE ESMALTE 100 MATE COMEX O SIMILAR, CUALQUIER COLOR, EN ESTRUCTURAS METÁLICAS, INCLUYE: APLICACIÓN DE RECUBRIMIENTO A 4 MILÉSIMAS DE ESPESOR, MATERIALES, MANO DE OBRA, EQUIPO Y HERRAMIENTA.</t>
  </si>
  <si>
    <t>MOBILIARIO</t>
  </si>
  <si>
    <t>SUMINISTRO, HABILITADO Y MONTAJE DE PLACA DE ACERO A-36 DE 20 X 20 CM Y 5/8" DE ESPESOR, INCLUYE: HERRAMIENTA, 4 PERFORACIONES PARA COLOCAR ANCLAS DE 1/2", TRAZO, MATERIALES, CORTES, SOLDADURA, FIJACIÓN, EQUIPO Y MANO DE OBRA.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</si>
  <si>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</si>
  <si>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ÁREA DE PÍCNIC</t>
  </si>
  <si>
    <t>FIRME DE 8 CM DE ESPESOR DE CONCRETO PREMEZCLADO F´C= 150 KG/CM2, ACABADO COMÚN, INCLUYE: CIMBRA, DESCIMBRA, COLADO, CURADO, SUMINISTRO DE MATERIALES, DESPERDICIOS Y  MANO DE OBRA, EQUIPO Y HERRAMIENTA.</t>
  </si>
  <si>
    <t xml:space="preserve"> </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</si>
  <si>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</si>
  <si>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</si>
  <si>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PRELIMINARES</t>
  </si>
  <si>
    <t>ÁREA DE JUEGOS INFANTILES</t>
  </si>
  <si>
    <t>PISO AMORTIGUANTE</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</si>
  <si>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</si>
  <si>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</si>
  <si>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</si>
  <si>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</si>
  <si>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</si>
  <si>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</si>
  <si>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SUMINISTRO Y COLOCACIÓN DE MALLA ELECTROSOLDADA 6X6-10/10, INCLUYE: HABILITADO, DESPERDICIOS, CORTES, AJUSTES, ALAMBRE, TRASLAPES, SILLETAS, MATERIAL DE FIJACIÓN, ACARREO DEL MATERIAL AL SITIO DE SU COLOCACIÓN, MANO DE OBRA Y HERRAMIENTA.</t>
  </si>
  <si>
    <t>CORTE CON DISCO DE DIAMANTE HASTA 1/3 DE ESPESOR DE LA LOSA Y HASTA 3 MM DE ANCHO, INCLUYE: EQUIPO, DISCO DE DIAMANTE, HERRAMIENTA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</si>
  <si>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</si>
  <si>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INGRESO PRINCIPAL</t>
  </si>
  <si>
    <t>SUMINISTRO Y APLICACIÓN DE PINTURA DE ESMALTE 100 MATE COMEX O SIMILAR, COLOR BLANCO Y/O NEGRO, EN ESTRUCTURAS METÁLICAS, INCLUYE: APLICACIÓN DE RECUBRIMIENTO A 4 MILÉSIMAS DE ESPESOR, MATERIALES, MANO DE OBRA, EQUIPO Y HERRAMIENTA.</t>
  </si>
  <si>
    <t xml:space="preserve">MAMPOSTERÍA DE PIEDRA BRAZA ASENTADA CON MORTERO CEMENTO-ARENA 1:3, ACABADO APARENTE A DOS CARAS, DE 0.00 A 3.00 M DE ALTURA, INCLUYE: SELECCIÓN DE PIEDRA, MATERIALES, DESPERDICIOS, MANO DE OBRA, HERRAMIENTA, ANDAMIOS, EQUIPO Y ACARREOS. </t>
  </si>
  <si>
    <t>CALAVEREADO EN JUNTA DE MAMPOSTERÍA EXISTENTE A BASE DE MORTERO CEMENTO-ARENA PROPORCIÓN 1:3, INCLUYE: MATERIALES, MANO DE OBRA, EQUIPO Y HERRAMIENTA.</t>
  </si>
  <si>
    <t>REPISÓN SOBRE MURO DE MAMPOSTERÍA, A BASE DE CONCRETO HECHO EN OBRA F'C= 150 KG/CM2, T.M.A. 19 MM, CON SECCIÓN DE 50 CM X 10 CM DE ESPESOR, CON CHAFLÁN DE 1" EN LOS EXTREMOS, ARMADO CON MALLA ELECTROSOLDADA 6-6/10-10, INCLUYE: HERRAMIENTA, CIMBRA, DESPERDICIOS, COLADO, VIBRADO, DESCIMBRA, CURADO, EQUIPO Y MANO DE OBRA.</t>
  </si>
  <si>
    <t>HERRERÍA</t>
  </si>
  <si>
    <t>SUMINISTRO, FABRICACIÓN Y COLOCACIÓN DE HERRERÍA TUBULAR PG Y/O ESTRUCTURAL PARA CERCADO PERIMETRAL EN TIPO REJA DE HASTA 4.00 M DE ALTURA, DE ACUERDO AL PLANO DE DISEÑO PROPORCIONADO,  INCLUYE: HERRAMIENTA, SOLDADURA, CORTES, AJUSTES, MATERIALES MENORES, DESPERDICIOS, PRIMARIO ANTICORROSIVO, FLETES, ACARREO DE MATERIALES AL SITIO DE SU UTILIZACIÓN, EQUIPO Y MANO DE OBRA.</t>
  </si>
  <si>
    <t>SUMINISTRO Y COLOCACIÓN  DE MESA DE PÍCNIC CUADRANGULAR, MODELO RD-319 O SIMILAR EN CALIDAD, MEDIDAS: 1.80 X 1.80 X 0.80 M, INCLUYE: HERRAMIENTA, MATERIALES, ACARREOS, FIJACIÓN A DADO DE CONCRETO, EQUIPO Y MANO DE OBRA.</t>
  </si>
  <si>
    <t>SUMINISTRO Y COLOCACIÓN  DE MESA DE AJEDREZ, MODELO RD-G160 O SIMILAR EN CALIDAD, MEDIDAS: 1.49 X 1.49 X 0.75 M, INCLUYE: HERRAMIENTA, MATERIALES, ACARREOS, FIJACIÓN A DADO DE CONCRETO, EQUIPO Y MANO DE OBRA.</t>
  </si>
  <si>
    <t>ÁREA DE CALISTENIA</t>
  </si>
  <si>
    <t>DEMOLICIÓN  DE GUARNICIÓN TIPO "I" O TIPO "L" POR MEDIOS MECÁNICOS, INCLUYE: CORTE CON DISCO DE DIAMANTE PARA DELIMITAR ÁREAS, ACARREO DEL MATERIAL A BANCO DE OBRA PARA SU POSTERIOR RETIRO, MANO DE OBRA, EQUIPO Y HERRAMIENTA.</t>
  </si>
  <si>
    <t>CIMENTACIÓN</t>
  </si>
  <si>
    <t>CIMBRA EN CIMENTACIÓN, ACABADO COMÚN, INCLUYE: SUMINISTRO DE MATERIALES, ACARREOS, CORTES, HABILITADO, CIMBRADO, DESCIMBRADO, MANO DE OBRA, LIMPIEZA, EQUIPO Y HERRAMIENTA.</t>
  </si>
  <si>
    <t>SUMINISTRO Y COLOCACIÓN DE PASADOR DE TUBO C-40 DE 2" X 50 CM, CON PALANCA Y ANILLOS CON SOLERA DE 2" X 1/4", INCLUYE: HERRAMIENTA, ACARREOS, SOLDADURA, FIJACIÓN, MATERIALES MENORES, EQUIPO Y MANO DE OBRA.</t>
  </si>
  <si>
    <t>PLACA CONMEMORATIVA</t>
  </si>
  <si>
    <t>SUMINISTRO Y COLOCACIÓN DE PASADOR DE PISO CON VARILLA DE REDONDO LISO DE 1/2", BASE Y ANILLOS DE TUBERÍA 3/4" X 10 CM, BASE DE SOLERA DE 1" X 3/16", INCLUYE: HERRAMIENTA, SOLDADURA, TUBO DE FO.GA. DE 5/8" DIÁMETRO Y 20 CM LARGO, MATERIALES MENORES, EQUIPO Y MANO DE OBRA.</t>
  </si>
  <si>
    <t>SUMINISTRO Y COLOCACIÓN DE CHAPA PARA SOBREPONER EN PUERTA DE HERRERÍA, MOD. AS - 625 CLÁSICA O SIMILAR, ACABADO EN COLOR BEIGE, INCLUYE: HERRAMIENTA, TALADROS, CORTES DE HERRERÍA, CONTRA CHAPA, 5 LLAVES, ELEMENTOS DE FIJACIÓN, TORNILLERÍA, LIMPIEZA Y MANO DE OBRA.</t>
  </si>
  <si>
    <t>CANALETA PLUVIAL</t>
  </si>
  <si>
    <t>DESMONTAJE Y RETIRO DE BACKSTOP EXISTENTE CON PERFILES ESTRUCTURALES DE PTR DE 1" HASTA 8", CON RECUPERACIÓN, INCLUYE: HERRAMIENTA, CORTES CON EQUIPO ENTRE PLACA AHOGADA A DADO DE CONCRETO Y LA BASE DE LAS COLUMNAS VERTICALES PARA SEPARAR BACKSTOP DE DADOS DE CONCRETO, GRÚA, NO INCLUYE DEMOLICIÓN DE DADOS DE CONCRETO, ACARREOS HACÍA ALMACÉN DE LA OBRA Y POSTERIOR RETIRO FUERA DE LA OBRA DONDE INDIQUE SUPERVISOR, EQUIPO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</si>
  <si>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</si>
  <si>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SUMINISTRO Y COLOCACIÓN DE CONCRETO HECHO EN OBRA, F´C= 250 KG/CM2 REV. 14 CM T.M.A. 19 MM R.N., EN CIMENTACIÓN, INCLUYE: MATERIALES, COLADO, VIBRADO, DESCIMBRA, CURADO,  MANO DE OBRA, EQUIPO Y HERRAMIENTA.</t>
  </si>
  <si>
    <t>CERCADO PERIMETRAL DE HERRERÍA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</si>
  <si>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</si>
  <si>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MAMPOSTERÍA</t>
  </si>
  <si>
    <t>RED DE ALUMBRADO PÚBLICO</t>
  </si>
  <si>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</si>
  <si>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</si>
  <si>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E INSTALACIÓN DE TUBO PVC CONDUIT S. P. DE 35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</si>
  <si>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</si>
  <si>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40X60X80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</si>
  <si>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</si>
  <si>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</si>
  <si>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</si>
  <si>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</si>
  <si>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BASE PARA MEDIDOR TRIFÁSICO</t>
    </r>
    <r>
      <rPr>
        <sz val="8"/>
        <color indexed="8"/>
        <rFont val="Isidora Bold"/>
      </rPr>
      <t>,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r>
  </si>
  <si>
    <t>TERMINAL ZAPATA PARA TIERRA, DE ALUMINIO BIMETALICO PARA ALOJAR CABLES CALIBRE DESDE 14 AWG HASTA 2 AWG, CON UN ORIFICIO D FIJACIÓN DE 1/4", OPRESOR TIPO ALLEN. INCLUYE PIJABROCA DE 1/4" X 1", GALVANIZADA, CABEZA HEXAGONAL.</t>
  </si>
  <si>
    <t>TAPONADO DE DUCTOS EN EL REGISTRO DE ALUMBRADO DE 35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</si>
  <si>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</si>
  <si>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SUMINISTRO Y COLOCACIÓN DE CONECTOR  A  COMPRESIÓN  CAT. YPC2A8U CAL. 4-12, INCLUYE: HERRAMIENTA, CINTA VULCANIZABLE,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</si>
  <si>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</si>
  <si>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</si>
  <si>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</si>
  <si>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</si>
  <si>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</si>
  <si>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</si>
  <si>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MURETE DE MEDICIÓN</t>
  </si>
  <si>
    <t>CIMBRA ACABADO COMÚN EN LOSAS A BASE DE MADERA DE PINO DE 3A, INCLUYE: HERRAMIENTA, SUMINISTRO DE MATERIALES, ACARREOS, CORTES, HABILITADO, CIMBRADO, DESCIMBRA, EQUIPO Y MANO DE OBRA.</t>
  </si>
  <si>
    <t>APLANADO DE 2 CM DE ESPESOR EN MURO CON MORTERO CEMENTO-ARENA 1:4, ACABADO APALILLADO,  INCLUYE: MATERIALES, ACARREOS, DESPERDICIOS, MANO DE OBRA, PLOMEADO, NIVELADO, REGLEADO, RECORTES, MANO DE OBRA, EQUIPO Y HERRAMIENTA.</t>
  </si>
  <si>
    <t>BOQUILLA DE 15 A 20 CM DE ANCHO, CON MORTERO CEMENTO ARENA PROPORCIÓN 1:3, TERMINADO APALILLADO, EN APERTURA DE VANOS DE PUERTAS Y VENTANAS, INCLUYE: SUMINISTRO, PULIDO, MANO DE OBRA, HERRAMIENTA Y EQUIPO.</t>
  </si>
  <si>
    <t xml:space="preserve">FILETES Y BOLEADOS, HECHOS CON MORTERO CEMENTO-ARENA EN PROPORCIÓN 1:3, TANTO INCLINADOS COMO VERTICALES A TIRO DE HILO Y ESCUADRA,  INCLUYE: DESPERDICIOS, ANDAMIOS Y ACARREO DE MATERIALES AL SITIO DE SU UTILIZACIÓN, A CUALQUIER NIVEL. </t>
  </si>
  <si>
    <t>SUMINISTRO Y APLICACIÓN DE PINTURA VINÍLICA LÍNEA VINIMEX PREMIUM DE COMEX A DOS MANOS DE 0.00 M A 3.00 M, EN CUALQUIER COLOR, LIMPIANDO Y PREPARANDO LA SUPERFICIE CON SELLADOR, INCLUYE: MATERIALES, ANDAMIOS, MANO DE OBRA, EQUIPO Y HERRAMIENTA.</t>
  </si>
  <si>
    <t>PUERTAS FABRICADAS CON BASTIDORES DE PTR DE 2" X 1",  CON REJILLA DE CELOSÍA TIPO "Z", EN LA PARTE SUPERIOR Y FORRADO CON LAMINA LISA CAL. 14, PRIMARIO ANTICORROSIVO, PINTADA CON PINTURA DE ESMALTE, COLOR GRIS SEMI MATE,  4 ANCLAS CON ÁNGULO DE 1" DE 20 CM, INCLUYE: MATERIALES, MANO DE OBRA, EQUIPO Y HERRAMIENTA.</t>
  </si>
  <si>
    <t>MURO DE BLOCK DE JALCRETO SÓLIDO, DE 14 CM DE ESPESOR PROMEDIO, A SOGA, CON BLOCK 11 X 14 X 28 CM, ACABADO COMÚN, ASENTADO CON MORTERO CEMENTO-ARENA EN PROPORCIÓN 1:3, INCLUYE: TRAZO, NIVELACIÓN, PLOMEO, ANDAMIOS, MATERIALES, DESPERDICIOS, MANO DE OBRA, LIMPIEZA, ACARREO DE MATERIALES AL SITIO DE SU UTILIZACIÓN A CUALQUIER ALTURA Y HERRAMIENTA.</t>
  </si>
  <si>
    <t>K2</t>
  </si>
  <si>
    <t>K1</t>
  </si>
  <si>
    <t>ALUMBRADO PÚBLICO</t>
  </si>
  <si>
    <t>ALBAÑILERIAS</t>
  </si>
  <si>
    <t>CIMBRA ACABADO COMÚN EN TRABES A BASE DE MADERA DE PINO DE 3A, INCLUYE: HERRAMIENTA, SUMINISTRO DE MATERIALES, ACARREOS, CORTES, HABILITADO, CIMBRADO, DESCIMBRA, EQUIPO Y MANO DE OBRA.</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</si>
  <si>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</si>
  <si>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CIMBRA DE MADERA EN LOSAS, ACABADO COMÚN, INCLUYE: HERRAMIENTA, HABILITADO, CHAFLANES, CIMBRA, DESCIMBRA, LIMPIEZA, ACARREO DE MATERIALES AL SITIO DE SU UTILIZACIÓN, A CUALQUIER NIVEL, EQUIPO Y MANO DE OBRA.</t>
  </si>
  <si>
    <t xml:space="preserve">RECUBRIMIENTOS Y ACABADOS </t>
  </si>
  <si>
    <t>APLANADO DE 2.00 CM DE ESPESOR EN MURO CON MORTERO CEMENTO-ARENA 1:3, ACABADO APALILLADO, INCLUYE: HERRAMIENTA, MATERIALES, ACARREOS, DESPERDICIOS, MANO DE OBRA, ANDAMIOS, PLOMEADO, NIVELADO, REGLEADO, RECORTES, EQUIPO Y MANO DE OBRA.</t>
  </si>
  <si>
    <t>FILETES Y BOLEADOS, HECHOS CON MORTERO CEMENTO-ARENA EN PROPORCIÓN 1:3, TANTO INCLINADOS COMO VERTICALES A TIRO DE HILO Y ESCUADRA,  INCLUYE: DESPERDICIOS, ANDAMIOS, ACARREO DE MATERIALES AL SITIO DE SU UTILIZACIÓN, A CUALQUIER NIVEL, EQUIPO Y MANO DE OBRA.</t>
  </si>
  <si>
    <t>SUMINISTRO Y APLICACIÓN DE PINTURA VINÍLICA LÍNEA VINIMEX PREMIUM DE COMEX A DOS MANOS, A CUALQUIER ALTURA, EN CUALQUIER COLOR, LIMPIANDO Y PREPARANDO LA SUPERFICIE, APLICACIÓN DE SELLADOR 5 X 1 O SIMILAR, INCLUYE: HERRAMIENTA, ANDAMIOS, MATERIALES, EQUIPO Y MANO DE OBRA.</t>
  </si>
  <si>
    <t xml:space="preserve">SUMINISTRO Y COLOCACIÓN DE PISO PORCELÁNICO, MODELO INFINITY COLLECTION SIMPHONY GREY DE 60X120 CM O SIMILAR, ASENTADO CON PEGAPISO, JUNTAS A HUESO, INCLUYE: HERRAMIENTA, JUNTEADOR SIN ARENA COLOR S.M.A., CORTES, REMATES, ESCUADRE, DESPERDICIOS, DESPATINADO, ACARREOS, MATERIALES, LIMPIEZA Y MANO DE OBRA. </t>
  </si>
  <si>
    <t>SUMINISTRO Y COLOCACIÓN DE PIEDRA NATURAL TIPO CANTERA NEGRO AMÉRICA O SIMILAR, EN FORMATO 60 X 40 CM, COLOCADO A HUESO, ASENTADO CON PEGA PIEDRA PERDURA O SIMILAR, INCLUYE: HERRAMIENTA, CORTES, DESPERDICIOS, ACARREOS, EQUIPO Y MANO DE OBRA.</t>
  </si>
  <si>
    <t xml:space="preserve">PUERTAS, VENTANAS Y HERRERÍA </t>
  </si>
  <si>
    <t>SUMINISTRO Y COLOCACIÓN DE CRISTAL FLOTADO DE 6 MM DE ESPESOR,  ASENTADO CON SILICÓN, INCLUYE: CORTES, DESPERDICIOS Y ACARREO DE MATERIALES AL SITIO DE SU UTILIZACIÓN A CUALQUIER NIVEL.</t>
  </si>
  <si>
    <t>TRAZO Y NIVELACIÓN PARA LÍNEAS, INCLUYE: EQUIPO DE TOPOGRAFÍA, MATERIALES PARA SEÑALAMIENTO, MANO DE OBRA, EQUIPO Y HERRAMIENTA.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</si>
  <si>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</si>
  <si>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</si>
  <si>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</si>
  <si>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</si>
  <si>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</si>
  <si>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CAMA DE ARENA AMARILLA PARA APOYO DE TUBERÍAS, INCLUYE: MATERIALES, ACARREOS, MANO DE OBRA, EQUIPO Y HERRAMIENTA.</t>
  </si>
  <si>
    <t>RELLENO ACOSTILLADO EN CEPAS O MESETAS CON MATERIAL DE BANCO, COMPACTADO MANUALMENTE EN CAPAS NO MAYORES DE 20 CM, INCLUYE: ABUNDAMIENTO, INCORPORACIÓN DE AGUA NECESARIA, MANO DE OBRA, HERRAMIENTAS Y ACARREOS.</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</si>
  <si>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</si>
  <si>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SALIDA HIDRÁULICA DE AGUA FRÍA Y/O CALIENTE, PARA ALIMENTACIÓN A MUEBLE SANITARIO,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</si>
  <si>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SAL</t>
  </si>
  <si>
    <t>SALIDA SANITARIA A MUEBLE, CONSISTENTE EN TUBERÍA Y CONEXIONES DE PVC DE 2" Y 4" DE DIÁMETRO, INCLUYE: DESPERDICIO DE TUBERÍA, LÍNEA DE VENTILACIÓN (DESFOGUE),  COPLES, CODOS, TEES, YEES, REDUCCIONES, REGISTRO SANITARIO, MATERIALES MENORES, FLETES Y ACARREO DE LOS MATERIALES AL SITIO DE SU INSTALACIÓN Y PRUEBAS.</t>
  </si>
  <si>
    <t>SUMINISTRO Y COLOCACIÓN DE ESPEJO FLOTADO RECTANGULAR BISELADO DE 6 MM, DIMENSIONES 0.60 X 0.75 M, CON INCLINACIÓN DE 10", INCLUYE: HERRAMIENTA, ELEMENTOS DE FIJACIÓN, ACARREOS, MATERIALES, EQUIPO Y MANO DE OBRA.</t>
  </si>
  <si>
    <t>SUMINISTRO Y COLOCACIÓN DE BOTE DE BASURA, DIMENSIONES 31.50 CM DE ALTO, 29.20 CM DE ANCHO Y 21.50 CM DE PROFUNDIDAD, INCLUYE: HERRAMIENTA, ACARREOS, MATERIALES, EQUIPO Y MANO DE OBRA.</t>
  </si>
  <si>
    <t>SUMINISTRO Y COLOCACIÓN DE LAVABO DE COLGAR PROGRESO IMSS 8", MODELO: 01003.020 O SIMILAR, INCLUYE: HERRAMIENTA, ELEMENTOS DE FIJACIÓN, ACARREOS, MATERIALES, EQUIPO Y MANO DE OBRA.</t>
  </si>
  <si>
    <t xml:space="preserve">INSTALACIÓN ELÉCTRICA </t>
  </si>
  <si>
    <t>SUMINISTRO E INSTALACIÓN DE CABLE DE ALUMINIO XHHW-2, 600 V, CAL. 12 MONOPOLAR, MARCA CONDUMEX O SIMILAR, CABLEADO DE DISTRIBUCIÓN DESDE CENTRO DE CARGA POR MUROS Y LOSA, DENTRO DE TUBO DE PVC DE 21 MM, INCLUYE: HERRAMIENTA, MATERIALES, CONEXIÓN, PRUEBAS, EQUIPO Y MANO DE OBRA.</t>
  </si>
  <si>
    <t>SALIDA ELÉCTRICA PARA CONTACTO DUPLEX POLARIZADO, OCULTA, CON TUBERÍA Y CONEXIONES CONDUIT DE PVC USO PESADO DE 13, 19 Y 25 MM DE DIÁMETRO, CABLE VINANEL THW-LS 600 V. A 75° C, 90° C, (VIAKON-PROTOCOLIZADO), CABLE VINANEL 21 THW-LS 600 V. A 75° C, 90° C, (CONDUMEX PROTOCOLIZADO), CALIBRE 10 Y 12, CAJAS DE REGISTRO CUADRADAS, CHALUPAS, INCLUYE: HERRAMIENTA, TRAZO, RANURAS, CONEXIÓNES, MATERIALES MENORES Y DE CONSUMO, PRUEBAS, CORTES, DESPERDICIOS Y ACARREO DEL MATERIAL AL SITIO DE SU COLOCACIÓN, A CUALQUIER NIVEL, EQUIPO Y MANO DE OBRA.</t>
  </si>
  <si>
    <t>SALIDA ELÉCTRICA PARA APAGADOR SENCILLO, OCULTA, CON TUBERÍA Y CONEXIONES CONDUIT DE PVC USO PESADO DE 13, 19 Y 25 MM DE DIÁMETRO, CABLE VINANEL THW-LS 600 V. A 75° C, 90° C, (VIAKON-PROTOCOLIZADO), CABLE VINANEL 21 THW-LS 600 V. A 75° C, 90° C, (CONDUMEX PROTOCOLIZADO), CALIBRE 12, CAJAS DE REGISTRO CUADRADAS, CHALUPAS, INCLUYE: HERRAMIENTA, TRAZO, RANURAS, CONEXIÓNES, MATERIALES MENORES Y DE CONSUMO, PRUEBAS, CORTES, DESPERDICIOS Y ACARREO DEL MATERIAL AL SITIO DE SU COLOCACIÓN, A CUALQUIER NIVEL, EQUIPO Y MANO DE OBRA.</t>
  </si>
  <si>
    <t>SUMINISTRO Y COLOCACIÓN DE CONTACTO SENCILLO PARA INTERIORES SQZ4030SP, CAPACIDAD DE MANEJO DE CORRIENTE DE 13,000 A, FABRICADO EN TERMOPLÁSTICO AUTOEXTINGUIBLE Y RESISTENTE AL IMPACTO, COLOR BLANCO, CORRIENTE NOMINAL 15 A, TENSIÓN NOMINAL 127 VAC., TENSIÓN NOMINAL 127 V, LÍNEA QUINZIÑO MX O SIMILAR, INCLUYE: HERRAMIENTA, ACARREOS, ELEMENTOS DE FIJACIÓN, CONEXIONES, AJUSTES, PRUEBAS, MATERIALES, EQUIPO Y MANO DE OBRA.</t>
  </si>
  <si>
    <t>SUMINISTRO Y COLOCACIÓN DE APAGADOR DE UNA VÍA PARA INTERIORES, CAPACIDAD DE VOLTAJE: 100 - 240 V, CAPACIDAD DE FRECUENCIA: 50 - 60 HZ, RANGO DE CARGA INCANDESCENTES: 5 - 150 W, LEDS /CFLS : 5 -37W, CONSUMO DE ENERGÍA EN MODO ESPERA : 0.2W, COLOR BLANCO, SERIE MODUS PRO O SIMILAR, INCLUYE: HERRAMIENTA, ACARREOS, ELEMENTOS DE FIJACIÓN, CONEXIONES, AJUSTES, PRUEBAS, MATERIALES, EQUIPO Y MANO DE OBRA.</t>
  </si>
  <si>
    <t>CASETA DE VIGILANCIA</t>
  </si>
  <si>
    <t>FIRME DE CONCRETO HECHO EN OBRA DE F'C= 100 KG/CM2, T.MA. 3/4", R.N., DE 10 CM DE ESPESOR, TERMINADO FLOTEADO, INCLUYE: HERRAMIENTA, ELABORACIÓN DE CONCRETO, ACARREOS, COLADO, VIBRADO, CURADO, EQUIPO Y MANO DE OBRA.</t>
  </si>
  <si>
    <t>APLANADO DE 2.00 CM DE ESPESOR EN MURO CON MORTERO CEMENTO-ARENA 1:3, ACABADO REPELLADO, INCLUYE: HERRAMIENTA, MATERIALES, ACARREOS, DESPERDICIOS, MANO DE OBRA, ANDAMIOS, PLOMEADO, NIVELADO, REGLEADO, RECORTES, EQUIPO Y MANO DE OBRA.</t>
  </si>
  <si>
    <t>BOQUILLA DE 15 A 20 CM DE ANCHO, CON MORTERO CEMENTO-ARENA PROPORCIÓN 1:3, TERMINADO APALILLADO, INCLUYE: MATERIALES, ACARREOS, DESPERDICIOS, MANO DE OBRA, PLOMEADO, NIVELADO, REGLEADO, RECORTES, MANO DE OBRA, EQUIPO Y HERRAMIENTA.</t>
  </si>
  <si>
    <t xml:space="preserve">SUMINISTRO Y COLOCACIÓN DE AZULEJO ESMALTADO CERÁMICO RECTIFICADO, MODELO ASTRATTO BLANCO ANTIBACTERIAL DE 20X20 CM O SIMILAR, ASENTADO CON PEGAPISO, JUNTAS A HUESO, INCLUYE: HERRAMIENTA, JUNTEADOR SIN ARENA COLOR S.M.A., CORTES, REMATES, ESCUADRE, DESPERDICIOS, DESPATINADO, ACARREOS, MATERIALES, LIMPIEZA Y MANO DE OBRA. </t>
  </si>
  <si>
    <t xml:space="preserve">ZOCLO DE PISO CERÁMICO RECTIFICADO, MODELO INFINITY COLLECTION SIMPHONY GREY DE 10 CM DE ALTURA, ASENTADO CON PEGAPISO, JUNTAS A HUESO, INCLUYE: HERRAMIENTA, JUNTEADOR SIN ARENA COLOR S.M.A., CORTES, REMATES, ESCUADRE, DESPERDICIOS, DESPATINADO, ACARREOS, MATERIALES, LIMPIEZA Y MANO DE OBRA. </t>
  </si>
  <si>
    <t>ENTORTADO DE JALCRETO F´C= 100 KG/CM2, AGREGANDO IMPERMEABILIZANTE INTEGRAL A RAZÓN DE 1 KG/ 50 KG DE CEMENTO, DE 5.0 CM DE ESPESOR PROMEDIO, PARA DAR PENDIENTES EN AZOTEAS, ACABADO  APALILLADO FINO EN FORMA INTEGRAL (SIN PASTA),  INCLUYE: HERRAMIENTA, MATERIALES, NIVELACIÓN,  ELEVACIONES, DESPERDICIOS,  LIMPIEZA, ACARREOS AL SITIO DE SU COLOCACIÓN, EN CUALQUIER NIVEL, EQUIPO Y MANO DE OBRA.</t>
  </si>
  <si>
    <t>FORJADO DE CHAFLÁN A BASE DE MORTERO CEMENTO-ARENA, EN PROPORCIÓN: 1:5, EN MEDIDAS DE 15 X 15 CM A 45°, CON ACABADO APALILLADO, INCLUYE: HERRAMIENTA, MATERIALES, DESPERDICIOS, EQUIPO DE SEGURIDAD, LIMPIEZA, ACARREO DE MATERIALES AL LUGAR DE SU UTILIZACIÓN A CUALQUIER NIVEL, EQUIPO Y MANO DE OBRA.</t>
  </si>
  <si>
    <t>IMPERMEABILIZACIÓN EN AZOTEA, A BASE DE MEMBRANA PREFABRICADA, UNIPPLAS AÉREO PLUS SBS, ALTO DESEMPEÑO CON VENTILACIÓN ANTIABOLSAMIENTOS, FABRICADA A BASE DE ASFALTOS MODIFICADOS CON POLÍMEROS SINTÉTICOS SBS (ESTIRENO BUTADIENO ESTIRENO) REFORZADA CON MALLA POLIÉSTER DE ALTA RESISTENCIA, ACABADO APARENTE A BASE DE GRAVILLA ESMALTADA A FUEGO, 4.5 MM DE ESPESOR TOTAL, COLOR INDICADO EN OBRA POR SUPERVISIÓN, INCLUYE: HERRAMIENTA, GARANTÍA POR ESCRITO DE 10 AÑOS POR LA EMPRESA CONTRATISTA, SUMINISTRO DE MATERIALES, LIMPIEZA DE LA SUPERFICIE, ACARREOS A LA ZONA DE TRABAJO EN AZOTEAS, TRASLAPES, ELEVACIONES, AJUSTES, EQUIPO Y MANO DE OBRA.</t>
  </si>
  <si>
    <t>SUMINISTRO Y COLOCACIÓN DE CHAPA PARA SOBREPONER EN PUERTA DE HERRERÍA, MOD. X-720 IF (DERECHA) 3 LLAVES TETRA, INCLUYE: HERRAMIENTA, TALADROS, CORTES DE HERRERÍA, CONTRA CHAPA, 5 LLAVES, ELEMENTOS DE FIJACIÓN, TORNILLERÍA, LIMPIEZA Y MANO DE OBRA.</t>
  </si>
  <si>
    <t>DESCARGA SANITARIA Y TOMA DOMICILIARIA</t>
  </si>
  <si>
    <t>SUMINISTRO E INSTALACIÓN DE ABRAZADERA DE BRONCE DE 4"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</si>
  <si>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</si>
  <si>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</si>
  <si>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</si>
  <si>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</si>
  <si>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</si>
  <si>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</si>
  <si>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</si>
  <si>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</si>
  <si>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SUMINISTRO Y COLOCACIÓN DE DISPENSADOR DE JABÓN LÍQUIDO RELLENABLE, MODELO: AC-54000 O SIMILAR, COLOR INOX SATINADO DE ACERO, DIMENSIONES 20 X 14 X 11 CM, INCLUYE: HERRAMIENTA, ELEMENTOS DE FIJACIÓN, ACARREOS, MATERIALES, EQUIPO Y MANO DE OBRA.</t>
  </si>
  <si>
    <t>SUMINISTRO Y COLOCACIÓN DE DISPENSADOR DE PAPEL HIGIÉNICO DE ACERO INOXIDABLE, MODELO: FUTURA AE26000 O SIMILAR, INCLUYE: HERRAMIENTA, ACCESORIOS PARA INSTALAR, BARRENOS, FIJACIONES, MATERIALES, EQUIPO Y MANO DE OBRA.</t>
  </si>
  <si>
    <t xml:space="preserve">MOBILIARIO E INSTALACIÓN HIDRÁULICA Y SANITARIA </t>
  </si>
  <si>
    <t>SUMINISTRO E INSTALACIÓN DE TUBO PVC DE 19 MM DE Ø, INCLUYE: HERRAMIENTA, MATERIALES, DESPERDICIOS, ACARREO AL SITIO DE COLOCACIÓN, GUIADO Y MANO DE OBRA.</t>
  </si>
  <si>
    <t>SUMINISTRO E INSTALACIÓN DE CENTRO DE CARGA DE 4 ESPACIOS, 50 A MCA. SQUARE D O SIMILAR, INCLUYE: HERRAMIENTA, CENTRO DE CARGA, MATERIALES, CONEXIONES, DESPERDICIO DE TUBERÍA, FLETES Y ACARREO DE LOS MATERIALES AL SITIO DE SU INSTALACIÓN, PRUEBAS EQUIPO Y MANO DE OBRA.</t>
  </si>
  <si>
    <t>SUMINISTRO Y COLOCACIÓN DE CAJA REGISTRO GALVANIZADA REFORZADA PARA TUBO DE 19 MM, INCLUYE: HERRAMIENTA, ACARREOS, ELEMENTOS DE FIJACIÓN, CONEXIONES, AJUSTES, PRUEBAS, MATERIALES, EQUIPO Y MANO DE OBRA.</t>
  </si>
  <si>
    <t xml:space="preserve">SUMINISTRO Y COLOCACIÓN DE INTERRUPTOR TERMOMAGNÉTICO DERIVADO CON 1 POLO DE 10 AMPERES, MCA. SQUARE D, CAT. QO., INCLUYE: HERRAMIENTA, PRUEBAS, MATERIALES MENORES, ACARREOS Y MANO DE OBRA ESPECIALIZADA.      </t>
  </si>
  <si>
    <t>SUMINISTRO, HABILITADO Y MONTAJE DE ANCLA DE ACERO A-36  A BASE DE REDONDO LISO DE 1"  DE DIÁMETRO CON UN DESARROLLO DE 0.90 M CON ROSCA EN AMBOS EXTREMOS, 15 CM EN LA PARTE SUPERIOR Y 10 CM EN LA PARTE INFERIOR, INCLUYE: HERRAMIENTA, TUERCAS HEXAGONALES DE 1" ESTRUCTURALES PESADA GRADO 5 CON RONDANA PLANA, CORTES, EQUIPO Y MANO DE OBRA.</t>
  </si>
  <si>
    <t>SUMINISTRO, HABILITADO Y MONTAJE DE PLACA DE ACERO A-36 DE 45 X 45 CM Y 1" DE ESPESOR, INCLUYE: HERRAMIENTA, 8 PERFORACIONES PARA COLOCAR ANCLAS DE 1", TRAZO, MATERIALES, CORTES, SOLDADURA, FIJACIÓN, EQUIPO Y MANO DE OBRA.</t>
  </si>
  <si>
    <t>SUMINISTRO, FABRICACIÓN Y COLOCACIÓN DE HERRERÍA ESTRUCTURAL A BASE DE PERFILES PTR, HSS PARA BACKSTOP, DE HASTA 5.50 M DE ALTURA, DE ACUERDO AL PLANO DE DISEÑO PROPORCIONADO,  INCLUYE: HERRAMIENTA, SOLDADURA, CORTES, AJUSTES, MATERIALES MENORES, DESPERDICIOS, PRIMARIO ANTICORROSIVO, FLETES, ACARREO DE MATERIALES AL SITIO DE SU UTILIZACIÓN, EQUIPO Y MANO DE OBRA.</t>
  </si>
  <si>
    <t>CANCHA DE BASQUETBOL</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</si>
  <si>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</si>
  <si>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 xml:space="preserve">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</si>
  <si>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 xml:space="preserve">LOSA DE CONCRETO Y ALBAÑILERIAS </t>
  </si>
  <si>
    <t>CONCRETO HECHO EN OBRA DE F'C= 150 KG/CM2, T.MA. 3/4", R.N., INCLUYE: HERRAMIENTA, ELABORACIÓN DE CONCRETO, ACARREOS, COLADO, VIBRADO, EQUIPO Y MANO DE OBRA.</t>
  </si>
  <si>
    <t xml:space="preserve">MURO DE BLOCK DE JALCRETO DE 11X14X28 CM A TEZÓN ASENTADO CON MORTERO CEMENTO-ARENA 1:3, ACABADO COMÚN, INCLUYE: TRAZO, NIVELACIÓN, PLOMEO, MATERIALES, DESPERDICIOS, MANO DE OBRA, HERRAMIENTA, ANDAMIOS, EQUIPO Y ACARREOS. </t>
  </si>
  <si>
    <t>RED DE VOLEIBOL</t>
  </si>
  <si>
    <t>DADO DE CONCRETO, CON MEDIDAS DE 0.40 X 0.40 X 0.90 M PARA ANCLAJE DE POSTE DE RED DE VOLEIBOL, A BASE DE CONCRETO HECHO EN OBRA F’C= 200 KG/CM2, T.M.A. 19 MM., CON ARMADO DE 1 VARILLA DEL #4 @ESQUINA Y ESTRIBOS DEL #3 @20 CM, INCLUYE: HERRAMIENTA, TUBO METÁLICO DE 3" CÉDULA 40 DE 60 CM DE LARGO AHOGADO EN DADO DE CONCRETO, HABILITADO DE ACERO, ACARREOS, CIMBRA, DESCIMBRA, VIBRADO, CURADO, MATERIALES, EQUIPO Y MANO DE OBRA.</t>
  </si>
  <si>
    <t>GUARNICIÓN TIPO "I" EN SECCIÓN 15 X 30 CM DE ALTURA A BASE DE CONCRETO PREMEZCLADO F'C= 200 KG/CM2., T.M.A. 19 MM., R.N., ACABADO COMÚN EN COSTADOS Y PULIDO EN CORONA, INCLUYE: HERRAMIENTA, CIMBRA, DESCIMBRA, COLADO, CURADO, MATERIALES, EQUIPO Y MANO DE OBRA.</t>
  </si>
  <si>
    <t>SUMINISTRO Y COLOCACIÓN  DE MÓDULO DE EJERCICIO TIPO "GIMNASIO MULTIUSOS", MODELO RD-702 O SIMILAR EN CALIDAD, MEDIDAS: 6.80 X 6.70 X 2.40 M, INCLUYE: HERRAMIENTA, MATERIALES, ACARREOS, FIJACIÓN, EQUIPO Y MANO DE OBRA.</t>
  </si>
  <si>
    <t>SUMINISTRO Y COLOCACIÓN  DE MÓDULO DE JUEGO TIPO "MÓDULO MULTIFUNCIONAL", MODELO RD-ES800 O SIMILAR EN CALIDAD, MEDIDAS: 9.90 X 4.00 X 2.30 M, INCLUYE: HERRAMIENTA, MATERIALES, ACARREOS, FIJACIÓN, EQUIPO Y MANO DE OBRA.</t>
  </si>
  <si>
    <t>SUMINISTRO Y COLOCACIÓN  DE MÓDULO DE JUEGO TIPO "SERIE MEDIA ESFERA", MODELO RD-E233 O SIMILAR EN CALIDAD, MEDIDAS: 4.04 X 4.04 X 2.20 M, INCLUYE: HERRAMIENTA, MATERIALES, ACARREOS, FIJACIÓN, EQUIPO Y MANO DE OBRA.</t>
  </si>
  <si>
    <t>SUMINISTRO Y COLOCACIÓN  DE MÓDULO DE JUEGO TIPO "SERIE BASIC", MODELO RD-P210 O SIMILAR EN CALIDAD, MEDIDAS: 6.50 X 4.40 X 3.30 M, INCLUYE: HERRAMIENTA, MATERIALES, ACARREOS, FIJACIÓN, EQUIPO Y MANO DE OBRA.</t>
  </si>
  <si>
    <t>ANDADORES</t>
  </si>
  <si>
    <t>PISOS DE CONCRETO Y ALBAÑILERIAS</t>
  </si>
  <si>
    <t>APLANADO DE 1.00 CM DE ESPESOR EN MURO CON MORTERO CEMENTO-ARENA 1:3, ACABADO APALILLADO FINO, INCLUYE: HERRAMIENTA, MATERIALES, ACARREOS, DESPERDICIOS, MANO DE OBRA, ANDAMIOS, PLOMEADO, NIVELADO, REGLEADO, RECORTES, EQUIPO Y MANO DE OBRA.</t>
  </si>
  <si>
    <t>SUMINISTRO Y APLICACIÓN DE PINTURA VINÍLICA LÍNEA VINIMEX PREMIUM DE COMEX O SIMILAR A DOS MANOS, EN CUALQUIER COLOR, LIMPIANDO Y PREPARANDO LA SUPERFICIE CON SELLADOR, INCLUYE: MATERIALES, ANDAMIOS, MANO DE OBRA, EQUIPO Y HERRAMIENTA.</t>
  </si>
  <si>
    <t>ÁREA DE EJERCITADORES</t>
  </si>
  <si>
    <t>SUMINISTRO Y COLOCACIÓN  DE MÓDULO DE EJERCICIO TIPO "ABDOMINAL DOBLE", MODELO INP-G001 O SIMILAR EN CALIDAD, MEDIDAS: 1.30 X 1.30 X 0.60 M, INCLUYE: HERRAMIENTA, MATERIALES, ACARREOS, FIJACIÓN, EQUIPO Y MANO DE OBRA.</t>
  </si>
  <si>
    <t>SUMINISTRO Y COLOCACIÓN  DE MÓDULO DE EJERCICIO TIPO "BARRAS Y ESCALONES", MODELO INP-TEBE04 O SIMILAR EN CALIDAD, MEDIDAS: 2.00 X 1.00 X 1.30 M, INCLUYE: HERRAMIENTA, MATERIALES, ACARREOS, FIJACIÓN, EQUIPO Y MANO DE OBRA.</t>
  </si>
  <si>
    <t>SUMINISTRO Y COLOCACIÓN  DE MÓDULO DE EJERCICIO TIPO "CAMINADORA", MODELO INP-G902 O SIMILAR EN CALIDAD, MEDIDAS: 1.50 X 0.50 X 1.20 M, INCLUYE: HERRAMIENTA, MATERIALES, ACARREOS, FIJACIÓN, EQUIPO Y MANO DE OBRA.</t>
  </si>
  <si>
    <t>SUMINISTRO Y COLOCACIÓN  DE MÓDULO DE EJERCICIO TIPO "PRENSA PECHO EN BARRA", MODELO INP-G502 O SIMILAR EN CALIDAD, MEDIDAS: 0.80 X 1.70 X 1.80 M, INCLUYE: HERRAMIENTA, MATERIALES, ACARREOS, FIJACIÓN, EQUIPO Y MANO DE OBRA.</t>
  </si>
  <si>
    <t>SUMINISTRO Y COLOCACIÓN  DE MÓDULO DE EJERCICIO TIPO "ELIPTICA", MODELO INP-G301 O SIMILAR EN CALIDAD, MEDIDAS: 1.10 X 1.40 X 1.50 M, INCLUYE: HERRAMIENTA, MATERIALES, ACARREOS, FIJACIÓN, EQUIPO Y MANO DE OBRA.</t>
  </si>
  <si>
    <t>PISTA DE TROTE</t>
  </si>
  <si>
    <t>BASE HIDRÁULICA CON PROPORCIÓN 70-30, 70% DE GRAVA DE 1 1/2" A FINOS Y 30% DE MATERIAL DE BANCO, EN CAPAS NO MAYORES DE 20 CM DE ESPESOR, COMPACTADA MÍNIMO AL 100% DE SU P.V.S.M., PRUEBA AASHTO MODIFICADA, INCLUYE: MATERIALES, AGUA, MANO DE OBRA, EQUIPO PARA MEZCLADO DE MATERIALES, EXTENDIDO, CONFORMACIÓN, COMPACTACIÓN Y DESPERDICIOS Y HERRAMIENTA.</t>
  </si>
  <si>
    <t>RIEGO DE IMPREGNACIÓN EN SUPERFICIE DE BASE HIDRÁULICA CON EMULSIONES ASFÁLTICAS CATIÓNICAS RR-2K A RAZÓN DE 1.5 L/M2 CON POREO DE ARENA, INCLUYE: MANO DE OBRA, EQUIPO Y HERRAMIENTA.</t>
  </si>
  <si>
    <t>CARPETA ASFÁLTICA</t>
  </si>
  <si>
    <t>MUROS DE MAMPOSTERÍA</t>
  </si>
  <si>
    <t>CIMIENTO DE MAMPOSTERÍA DE PIEDRA BRAZA, ASENTADA CON MORTERO CEMENTO-ARENA  EN PROPORCIÓN 1:3, INCLUYE: MATERIALES, DESPERDICIOS, HERRAMIENTAS, LIMPIEZA, MANO DE OBRA Y ACARREO DE MATERIALES AL SITIO DE SU UTILIZACIÓN.</t>
  </si>
  <si>
    <t xml:space="preserve">MAMPOSTERÍA DE PIEDRA BRAZA ASENTADA CON MORTERO CEMENTO-ARENA 1:3, ACABADO APARENTE A UNA CARA, DE 0.00 A 3.00 M DE ALTURA, INCLUYE: SELECCIÓN DE PIEDRA, MATERIALES, DESPERDICIOS, MANO DE OBRA, HERRAMIENTA, ANDAMIOS, EQUIPO Y ACARREOS. </t>
  </si>
  <si>
    <t xml:space="preserve">MAMPOSTERÍA DE PIEDRA BRAZA ASENTADA CON MORTERO CEMENTO-ARENA 1:3, ACABADO APARENTE DOS CARAS, DE 0.00 A 3.00 M DE ALTURA, INCLUYE: SELECCIÓN DE PIEDRA, MATERIALES, DESPERDICIOS, MANO DE OBRA, HERRAMIENTA, ANDAMIOS, EQUIPO Y ACARREOS. </t>
  </si>
  <si>
    <t>RELLENO EN CEPAS O MESETAS DE SUELO-CEMENTO, A BASE DE MATERIAL DE BANCO, EN PROPORCIÓN DE 10:1,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</si>
  <si>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PISO DE 10 CM DE ESPESOR A BASE DE CONCRETO PREMEZCLADO  F'C= 200 KG/CM2, T.MA. 19 MM, ACABADO LAVADO CON GRANO DE MÁRMOL #3 (5 KG/M2), INCLUYE: HERRAMIENTA, SUMINISTRO DE MATERIALES, CURADO, DESPERDICIOS, ACARREOS, REGLEADO, ACABADO, CIMBRA EN FRONTERAS, DESCIMBRA, COLADO, REMATES, MUESTREADO, EQUIPO Y MANO DE OBRA.</t>
  </si>
  <si>
    <t>SUMINISTRO Y COLOCACIÓN DE BANCA RECTANGULAR DE PTR DE 1.50 X 0.60 X 0.95 M, MODELO RD-312B O SIMILAR, COLOR GRIS / BLANCO / NEGRO EN UNA SOLA PIEZA, INCLUYE: HERRAMIENTA, 4 DADOS DE CONCRETO HECHO EN OBRA F´C= 150 KG/CM2 DE 0.20X0.20X0.25 M, CIMBRA, DESCIMBRA, ACARREOS, MATERIALES, EQUIPO Y MANO DE OBRA.</t>
  </si>
  <si>
    <t>VEGETACIÓN Y ARBOLADO</t>
  </si>
  <si>
    <t>SUMINISTRO Y PLANTACIÓN DE LLUVIA DE ORO ASIÁTICA (CLASSIA FISTULA) DE MÍNIMO 2.00 M DE ALTURA Y 2" DE DIÁMETRO EN TRONCO, INCLUYE: HERRAMIENTA, EXCAVACIÓN, CAPA  DE TIERRA VEGETAL, AGUA PARA RIEGO, MANO DE OBRA, RIEGO Y CUIDADOS POR 30 DÍAS.</t>
  </si>
  <si>
    <t>SUMINISTRO Y PLANTACIÓN DE PLANTA DEDO-MORO DE HASTA 15 CM DE LARGO PROMEDIO, INCLUYE: HERRAMIENTA, EXCAVACIÓN, CAPA DE TIERRA VEGETAL, AGUA PARA RIEGO, MANO DE OBRA Y CUIDADOS POR 30 DÍAS.</t>
  </si>
  <si>
    <t>SUMINISTRO Y PLANTACIÓN DE PLANTA ROMERO DE HASTA 30 A 50 CM DE LARGO, INCLUYE: HERRAMIENTA, EXCAVACIÓN, CAPA DE TIERRA VEGETAL, AGUA PARA RIEGO, MANO DE OBRA Y CUIDADOS POR 30 DÍAS.</t>
  </si>
  <si>
    <t>SUMINISTRO Y COLOCACIÓN DE CAPA DE MULCH DE 3 CM A BASE DE TRONCOS TRITURADOS, INCLUYE: MATERIALES, MANO DE OBRA, EQUIPO Y HERRAMIENTA.</t>
  </si>
  <si>
    <t>SUMINISTRO Y COLOCACIÓN DE TIERRA VEGETAL PREPARADA PARA JARDINERÍA, INCLUYE: SUMINISTRO, ACARREO, COLOCACIÓN, MANO DE OBRA, EQUIPO Y HERRAMIENTA.</t>
  </si>
  <si>
    <t>SUMINISTRO Y PLANTACIÓN DE JACARANDA (JACARANDA MIMOSIFOLIA) DE MÍNIMO 2.00 M DE ALTURA Y 2" DE DIÁMETRO EN TRONCO, INCLUYE: HERRAMIENTA, EXCAVACIÓN, CAPA  DE TIERRA VEGETAL, AGUA PARA RIEGO, MANO DE OBRA, RIEGO Y CUIDADOS POR 30 DÍAS.</t>
  </si>
  <si>
    <t>SUMINISTRO Y PLANTACIÓN DE ÁRBOL ARRAYÁN (LLUMA APICULATA) DE MÍNIMO 2.00 M DE ALTURA Y 2" DE DIÁMETRO EN TRONCO, INCLUYE: HERRAMIENTA, EXCAVACIÓN, CAPA  DE TIERRA VEGETAL, AGUA PARA RIEGO, MANO DE OBRA, RIEGO Y CUIDADOS POR 30 DÍAS.</t>
  </si>
  <si>
    <t>SUMINISTRO Y PLANTACIÓN DE PLANTA IPOMEA MORADA (IPOMEA PURPUREA) DE HASTA 40 CM DE ALTURA PROMEDIO, INCLUYE: HERRAMIENTA, EXCAVACIÓN, CAPA DE TIERRA VEGETAL, AGUA PARA RIEGO, MANO DE OBRA Y CUIDADOS POR 30 DÍAS.</t>
  </si>
  <si>
    <t>SUMINISTRO Y PLANTACIÓN DE PLANTA IPOMEA (IPOMEA BATATA) DE HASTA 30 A 50 CM DE LARGO, INCLUYE: HERRAMIENTA, EXCAVACIÓN, CAPA DE TIERRA VEGETAL, AGUA PARA RIEGO, MANO DE OBRA Y CUIDADOS POR 30 DÍAS.</t>
  </si>
  <si>
    <t>SUMINISTRO Y PLANTACIÓN DE PLANTA WEDELIA DE HASTA 30 A 50 CM DE LARGO, INCLUYE: HERRAMIENTA, EXCAVACIÓN, CAPA DE TIERRA VEGETAL, AGUA PARA RIEGO, MANO DE OBRA Y CUIDADOS POR 30 DÍAS.</t>
  </si>
  <si>
    <t>SUMINISTRO Y PLANTACIÓN DE PLANTA AGAPANDO (AGAPANTHUS AFRICANUS HOFFIMANNS) DE HASTA 30 A 50 CM DE LARGO, INCLUYE: HERRAMIENTA, EXCAVACIÓN, CAPA DE TIERRA VEGETAL, AGUA PARA RIEGO, MANO DE OBRA Y CUIDADOS POR 30 DÍAS.</t>
  </si>
  <si>
    <t>MÓDULO DE SANITARIOS</t>
  </si>
  <si>
    <t>CISTERNA</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</si>
  <si>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</si>
  <si>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MURO DE BLOCK DE JALCRETO DE 11X14X28 CM A SOGA, ASENTADO CON MORTERO CEMENTO-ARENA 1:3, ACABADO COMÚN, INCLUYE: TRAZO, NIVELACIÓN, PLOMEO, MATERIALES, DESPERDICIOS, MANO DE OBRA, HERRAMIENTA, ANDAMIOS, EQUIPO Y ACARREOS.</t>
  </si>
  <si>
    <t>SUMINISTRO Y COLOCACIÓN DE TAPA DE 0.60 M X 0.60 M, PARA REGISTRO DE CISTERNA, CON CONTRAMARCO ELABORADO DE ÁNGULO METÁLICO SECCIÓN 2" X 1/4", MARCO DE TAPA DE REGISTRO ELABORADO CON ÁNGULO METÁLICO SECCIÓN DE 1 3/4" X 3/16" CON VARILLAS #3 DE ACERO DE REFUERZO @15 CM AMBOS SENTIDOS Y COLADO CON CONCRETO F´C= 200 KG/CM2 A 5 CM DE ESPESOR Y CON ACABADO SEMIPULIDO, JALADERA DE 10X15 CM ELABORADA DE REDONDO LISO DE 1/2", INCLUYE: HERRAMIENTA, MATERIALES, DESPERDICIOS, ACARREOS, ANCLAJES CON ANGULO DE 1", SOLDADURAS, EQUIPO Y MANO DE OBRA.</t>
  </si>
  <si>
    <t>PLATAFORMA PARA RECIBIR MÓDULO DE SANITARIOS</t>
  </si>
  <si>
    <t>CIMBRA EN CONTRATRABES DE CIMENTACIÓN, ACABADO COMÚN, INCLUYE: SUMINISTRO DE MATERIALES, ACARREOS, CORTES, HABILITADO, CIMBRADO, DESCIMBRADO, MANO DE OBRA, LIMPIEZA, EQUIPO Y HERRAMIENTA.</t>
  </si>
  <si>
    <t>SUMINISTRO Y COLOCACIÓN DE CONCRETO HECHO EN OBRA F'C= 250 KG/CM2, T.M.A. 19 MM, R.N., ADICIONADO CON FIBRA DE POLIPROPILENO A RAZÓN DE 140 G/M3, PARA PLATAFORMA DE MÓDULO DE SANITARIOS, INCLUYE: HERRAMIENTA, MATERIALES, COLADO, VIBRADO, CURADO, EQUIPO Y MANO DE OBRA.</t>
  </si>
  <si>
    <t>PLANTILLA DE 10 CM DE ESPESOR DE CONCRETO HECHO EN OBRA DE F´C=100 KG/CM2, INCLUYE: PREPARACIÓN DE LA SUPERFICIE, NIVELACIÓN, MAESTREADO, COLADO, MANO DE OBRA, EQUIPO Y HERRAMIENTA.</t>
  </si>
  <si>
    <t>APLANADO DE 1.50 CM DE ESPESOR EN MURO CON MORTERO CEMENTO-ARENA 1:3, ACABADO APALILLADO FINO, INCLUYE: HERRAMIENTA, MATERIALES, ACARREOS, DESPERDICIOS, MANO DE OBRA, ANDAMIOS, PLOMEADO, NIVELADO, REGLEADO, RECORTES, EQUIPO Y MANO DE OBRA.</t>
  </si>
  <si>
    <t>CISTERNA PREFABRICADA A BASE DE POLIETILENO LINEAL DE ALTA DENSIDAD (PEAD) DE COLOR AZUL EN CARA EXTERIOR Y BLANCO EN CARA INTERIOR, CAPACIDAD DE 5,000 L, INCLUYE: SUMINISTRO Y COLOCACIÓN, ACARREOS, PUESTA EN SITIO Y MANO DE OBRA.</t>
  </si>
  <si>
    <t xml:space="preserve">SUMINISTRO E INSTALACIÓN DE BOMBA PARA CISTERNA SUMERGIBLE AUTOMÁTICA DE 1 HP DE 115 V. MOD. SPM1ME100F-F INCLUYE: HERRAMIENTA, MATERIALES, FIJACIÓN, ACARREOS, COLOCACIÓN, PRUEBAS, EQUIPO Y MANO DE OBRA.
</t>
  </si>
  <si>
    <t>SUMINISTRO Y COLOCACIÓN MÓDULO DE BAÑOS PARA: HOMBRES, MUJERES, INCLUYENTES Y BODEGA, CON DIMENSIONES DE 3.85 M DE ANCHO X 7.85 M DE LARGO, MODELO BAIU-01, FABRICADO EN PERFILES ESTRUCTURALES, EN PTR DE 6" X 6" X 3/16” DE ESPESOR, PTR DE 4" X 4" X 3/16” DE ESPESOR, PTR DE 2" X 4" CAL. 11, PTR DE 2" X 2" EN CAL. 12, VENTILACIÓN LATERAL FABRICADA EN LÁMINA TIPO LUBER CAL. 16, FORRADO EN LÁMINA A-36 TIPO ACANALADA SEGÚN DISEÑO CAL. 16, EL PISO EN LÁMINA CAL. 12, PARTE SUPERIOR REALIZADA EN PANEL MULTITECHO DE 1 1/2" CAL. 24, CON SISTEMA DE FIJACIÓN, MOLDURAS, BOTAGUAS, CANALETAS EN LÁMINA PINTRO CAL. 24, VOLADO EN INGRESO DE 4.90M DE LARGO X 0.90M DE ANCHO, SUJETADO CON TORNILLOS Y CABLE TENSOR DE 1/8”, FORJADO CON PTR PERIMETRAL DE 2” X 2”, CELOSÍA DE TUBULAR DE 2” X 1” CON SEPARACIÓN DE 1” ENTRE CADA TUBULAR, PUERTAS ANTI VANDÁLICAS EN PTR 2" X 2" Y LÁMINA CAL. 16, SOLERA Y BISAGRAS TUBULARES, CHAPAS DE SEGURIDAD DE PASADOR Y JALADERA DE HERRAJES TIPO TRAILER ESD , 2 PIEZAS CON MEDIDAS DE 2.30M DE ALTURA X 1.06M DE ANCHO, 1 PIEZA DE 2.30M DE ALTO X 1.16M DE ANCHO, 2 PIEZAS DE 2.30M DE ALTO X 1.00M DE ANCHO, UNIONES DE ESTRUCTURA Y LÁMINA EN INTERIOR Y EXTERIOR CON SOLDADURA DE MICRO ALAMBRE, PINTURA ELECTROSTÁTICA COLOR SEGÚN INDICADO POR EL CLIENTE, MAMPARAS FABRICADAS CON ESTRUCTURA TUBULAR DE 1" FORRADOS EN LÁMINA A 36 CAL. 16, PINTURA ELECTROSTÁTICA, ACCESORIOS PARA SU INSTALACIÓN, CON DIMENSIONES DE 1.15M DE LARGO X 1.80M DE ALTO, PUERTA DE 1.60M DE ALTO X 0.60M DE ANCHO CON PASADOR E IMAN EN PUERTA, 3 MAMPARAS EN BAÑO DE MUJERES, 2 MAMPARAS EN BAÑO DE HOMBRES, SISTEMA DE DRENAJE EN TUBERÍA DE 4" EN PARED 3/16, CODOS 4", YEE DE 4", UNIONES Y CONEXIONES REALIZADAS EN SOLDADURA DE MICRO ALAMBRE, PRUEBA DE PRESIÓN PARA FUGAS, SISTEMA DE AGUA EN TUBERÍA GALVANIZADA DE 1 1/2" CON REDUCCIONES DE TUBERÍA A 3/4", TODOS LOS TUBOS ROSCADOS, PRUEBA DE PRESIÓN PARA FUGAS. CUENTA CON UN HIDRONEUMÁTICO DE 100 LITROS CON BOMBA DE 1 CABALLO DE FUERZA EN ÁREA DE BODEGA, WC ELABORADO EN ACERO INOXIDABLE CAL. 16 CON ASIENTO OVAL MARCA AMINOX Y ACCESORIOS MARCA DOCOL CON DESCARGA DE INODORO, TUBO DE CONEXIÓN Y BOTÓN ANTI VANDÁLICO, 3 WC EN ÁREA DE BAÑOS PARA MUJERES, 2 WC EN ÁREA DE BAÑOS PARA HOMBRES Y 1 WC EN ÁREA DE BAÑO PARA INCLUYENTE: CAMBIADOR PARA NIÑO O NIÑA ELABORADO EN LÁMINA CAL.16 DE 0.70M DE LARGO X 0.45M DE ANCHO CON DOBLES DE 2” FIJADOS CON TORNILLOS ACABADO EN COLOR GRIS CON PINTURA ELECTROSTÁTICA (1 EN BAÑO DE HOMBRES Y 1 BAÑO DE MUJERES), MINGITORIO FABRICADO CON DIMENSIONES DE 0.50M DE LARGO X 0.30M DE ANCHO, EN ACERO INOXIDABLE LAMINA CAL.12, CON MAMPARA INTEGRADA, ACABADO NATURAL SISTEMA ECOLÓGICO (SIN AGUA), ÁREA DE BAÑOS PARA HOMBRES (3 PZAS), LAVABOS ELABORADOS SEGÚN DISEÑO, EN LÁMINA DE ACERO INOXIDABLE CAL. 12, EN 0.60 X 0.60 M ACABADO NATURAL CON SISTEMAS DE FIJACIÓN, BAÑO DE MUJERES (2 PZAS), BAÑO DE HOMBRES (2 PZAS), BAÑO INCLUYENTE (1 PZA) ,ESPEJOS DE 1.00 M DE ALTO X 0.60 M DE ANCHO, FIJADOS EN PERFIL CUADRADO DE 1 1/2",BAÑO DE MUJERES (2 PZAS), BAÑO DE HOMBRES (2 PZAS), BAÑO INCLUYENTE (1 PZA) , PISO DE BAÑOS CUBIERTO CON DURATILE R COMERCIAL RUGOSO DE 7MM DE ESPESOR COLOR GRIS, ACCESORIOS PARA LAVABOS ,LLAVE TEMPORIZADORA MARCA DICA O SIMILAR, BAÑO DE MUJERES (2 PZAS), BAÑO DE HOMBRES (2 PZAS), BAÑO INCLUYENTE (1 PZA), DOSIFICADORES DE JABÓN AITANA RELLENABLE MARCA JOFEL O SIMILAR, BAÑO DE MUJERES (1 PZAS), BAÑO DE HOMBRES (1 PZAS), BAÑO INCLUYENTE (1 PZA), DESPACHADOR DE PAPEL HIGIÉNICO MINI ALTERA MARCA JOFEL O SIMILAR, BAÑOS PARA MUJERES (3 PZAS), BAÑOS PARA HOMBRES (2 PZAS), BAÑO PARA INCLUYENTE (1 PZA), 13 LÁMPARAS HERMÉTICA LED, TRI-POOF MOD. TP-4FT-S40-1-2-N4320 EN LOSA A UNA ALTURA DE PROMEDIO DE 3 M Y LUMINARIAS PARA EMPOTRAR EN PISO MOD. HIED-685/9W/30M  O SIMILAR ASÍ COMO CABLEADO PARA ALIMENTACIÓN ELÉCTRICA DE LAS MISMAS CON CABLE CALIBRE 12 AWG, AISLAMIENTO DE PVC, ALTA RESISTENCIA ELÉCTRICA, RETARDANTE A LA LLAMA, TEMPERATURA DE OPERACIÓN 90°C, MATERIAL COBRE BLANDO, ELABORACIÓN DE IMPRESIÓN EN VINIL AUTO ADHERIBLE SEGÚN DISEÑO, TRANSPORTACIÓN E INSTALACIÓN EN EL LUGAR INDICADO POR SUPERVISIÓN, MATERIALES, DESPERDICIOS, MANO DE OBRA, EQUIPO Y HERRAMIENTA. NOTA: EN EL ÁREA QUE SE VA A INSTALAR TIENE QUE CONTAR CON TOMA DE AGUA Y DRENAJE.</t>
  </si>
  <si>
    <t>SALIDA ELÉCTRICA PARA CONTACTO DUPLEX POLARIZADO, OCULTA, CON TUBERÍA Y CONEXIONES CONDUIT DE PVC USO PESADO DE 13, 19 Y 25 MM DE DIÁMETRO, CABLE VINANEL THW-LS 600 V. A 75° C, 90° C, MARCA CONDUCTORES MONTERREY O SIMILAR (VIAKON-PROTOCOLIZADO), CABLE VINANEL 21 THW-LS 600 V. A 75° C, 90° C, MARCA CONDUMEX (CONDUMEX PROTOCOLIZADO), CALIBRE 10 Y 12, CAJAS DE REGISTRO CUADRADAS, CHALUPAS, INCLUYE: HERRAMIENTA, TRAZO, RANURAS, CONEXIÓNES, MATERIALES MENORES Y DE CONSUMO, PRUEBAS, CORTES, DESPERDICIOS Y ACARREO DEL MATERIAL AL SITIO DE SU COLOCACIÓN, A CUALQUIER NIVEL, EQUIPO Y MANO DE OBRA.</t>
  </si>
  <si>
    <t>SALIDA ELÉCTRICA PARA APAGADOR SENCILLO, OCULTA, CON TUBERÍA Y CONEXIONES CONDUIT DE PVC USO PESADO DE 13, 19 Y 25 MM DE DIÁMETRO, CABLE VINANEL THW-LS 600 V. A 75° C, 90° C, MOD. E2001PTL O SIMILAR, CABLE VINANEL 21 THW-LS 600 V. A 75° C, 90° C, CALIBRE 12, CAJAS DE REGISTRO CUADRADAS, CHALUPAS, INCLUYE: HERRAMIENTA, TRAZO, RANURAS, CONEXIÓNES, MATERIALES MENORES Y DE CONSUMO, PRUEBAS, CORTES, DESPERDICIOS Y ACARREO DEL MATERIAL AL SITIO DE SU COLOCACIÓN, A CUALQUIER NIVEL, EQUIPO Y MANO DE OBRA.</t>
  </si>
  <si>
    <t>MURO DE CONCRETO</t>
  </si>
  <si>
    <t>CIMBRA EN ZAPATAS DE CIMENTACIÓN, ACABADO COMÚN, INCLUYE: SUMINISTRO DE MATERIALES, ACARREOS, CORTES, HABILITADO, CIMBRADO, DESCIMBRADO, MANO DE OBRA, LIMPIEZA, EQUIPO Y HERRAMIENTA.</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</si>
  <si>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CHAFLANES, DESCIMBRA, HERRAMIENTA, EQUIPO Y MANO DE OBRA.</t>
  </si>
  <si>
    <t>PORTÓN DE HERRERÍA</t>
  </si>
  <si>
    <t>CUBIERTA ESTRUCTURAL DEL INGRESO</t>
  </si>
  <si>
    <t>SUMINISTRO, HABILITADO, MONTAJE Y NIVELACIÓN DE ESTRUCTURA METÁLICA PARA CUBIERTA EN ACCESO DE UNA ALTURA DE HASTA 4.50 M, A BASE DE PERFILES ESTRUCTURALES, SOLDADOS Y/O ATORNILLADOS (HSS, IPR, IPS, CPS, OR, OC, TUBULARES, PTR, POLÍN MONTEN EN CAJÓN, VIGAS W, REDONDOS, SOLERAS, PLACAS). INCLUYE: HERRAMIENTA,  PRIMARIO ANTICORROSIVO, TRAZO, CORTES, BARRENOS, SOLDADURA, MATERIALES, EQUIPO Y MANO DE OBRA</t>
  </si>
  <si>
    <t>SUMINISTRO Y APLICACION DE PINTURA DE ESMALTE 100 MARCA COMEX O SIMILAR, SOBRE SUPERFICIES METÁLICAS EN HERRERÍA ABIERTA A DOS MANOS, INCLUYE: PREPARACIÓN DE LA SUPERFICIE, MATERIALES MENORES Y DE CONSUMO, ANDAMIOS, HERRAMIENTAS, LIMPIEZA, MANO DE OBRA A CUALQUIER NIVEL.</t>
  </si>
  <si>
    <t>SUMINISTRO, HABILITADO Y MONTAJE DE PLACA DE ACERO A-36 CON DIMENSIONES DE 0.18 X 0.25 M Y 3/4" DE ESPESOR, CON 2 ANCLAS DE REDONDO LISO DE 1/2"  DE DIÁMETRO EN FORMA DE GRAPA, CON UN DESARROLLO APROXIMADO DE 0.35 M CADA UNA, INCLUYE: HERRAMIENTA, CORTES, DESPERDICIOS, SOLDADURAS, PRIMARIO ANTICORROSIVO, EQUIPO Y MANO DE OBRA.</t>
  </si>
  <si>
    <t>PISO DE CONCRETO PREMEZCLADO F'C= 200 KG/CM2, T.MA. 3/4", R.N. DE 10 CM DE ESPESOR, CON COLOR INTEGRAL AMARILLO AL 4%, ACABADO PULIDO, INCLUYE: HERRAMIENTA, ACARREOS, PREPARACIÓN DE LA SUPERFICIE, CIMBRA, DESCIMBRA, NIVELACIÓN, COLADO, PRUEBAS DE LABORATORIO, VIBRADO, CURADO, MATERIALES, EQUIPO Y MANO DE OBRA.</t>
  </si>
  <si>
    <t>PISO DE CONCRETO PREMEZCLADO F'C= 200 KG/CM2, T.MA. 3/4", R.N. DE 10 CM DE ESPESOR, CON COLOR INTEGRAL ROJO AL 4%, ACABADO SEMIPULIDO, INCLUYE: HERRAMIENTA, ACARREOS, PREPARACIÓN DE LA SUPERFICIE, CIMBRA, DESCIMBRA, NIVELACIÓN, COLADO, PRUEBAS DE LABORATORIO, VIBRADO, CURADO, MATERIALES, EQUIPO Y MANO DE OBRA.</t>
  </si>
  <si>
    <t>SUMINISTRO Y COLOCACIÓN DE CONCRETO PREMEZCLADO F´C= 250 KG/CM2 REV. 14 CM T.M.A. 19 MM R.N., EN CIMENTACIÓN, INCLUYE: MATERIALES, COLADO, VIBRADO, DESCIMBRA, PRUEBAS DE LABORATORIO, CURADO,  MANO DE OBRA, EQUIPO Y HERRAMIENTA.</t>
  </si>
  <si>
    <t>SUMINISTRO Y COLOCACIÓN DE CONCRETO PREMEZCLADO BOMBEABLE  F'C=250 KG/CM2, T.M.A.19 MM, REV. 16 CM, R.N., INCLUYE: COLADO, EXTENDIDO, NIVELADO, MATERIALES, MANIOBRAS, BOMBA, VIBRADO, PRUEBAS DE LABORATORIO, DESPERDICIO, MANO DE OBRA, HERRAMIENTA Y EQUIPO.</t>
  </si>
  <si>
    <t>FABRICACIÓN Y COLOCACIÓN DE PUERTA DE HERRERÍA CON DIMENSIONES DE 0.90 M DE ANCHO X 2.10 M DE ALTURA, FABRICADA CON MARCO DE ÁNGULO DE 1 1/4" X 1/8", AHOGADO A MUROS Y/O PISO CON ÁNGULO DE 1" X 1/4" DE 10 CM DE LARGO, FORRADA CON LAMINA DEL #18 (9.96 KG/M2), ACABADO LISO, BISAGRA TIPO BARRIL DE 1/2", CUADRADO DE 1/2", JALADERA DE ANGULO DE 1" X 10 CM,  INCLUYE: HERRAMIENTA, TRABAJOS EN HERRERÍA, MATERIALES, CORTES, DESPERDICIOS, SOLDADURA, PLANTA DE SOLDAR, PRIMARIO ANTICORROSIVO, MANO DE OBRA, ACARREOS, HERRAJES DE FIJACIÓN, PERFORACIÓN, ELEVACIONES, AJUSTES EN SITIO, EQUIPO Y MANO DE OBRA.</t>
  </si>
  <si>
    <t>SUMINISTRO E INSTALACIÓN DE CASETÓN POLIESTIRENO ALTA DENSIDAD (DENSIDAD 10) EXPANDIDO CON DIMENSIÓN DE 60 X 140 X 15 CM PARA LOSA ALIGERADA, INCLUYE: HERRAMIENTA, SUMINISTRO DE MATERIALES, ACARREOS, INSTALACIÓN, A CUALQUIER ALTURA, DESPERDICIOS Y MANO DE OBRA.</t>
  </si>
  <si>
    <t>SUMINISTRO Y COLOCACIÓN DE MALLA ELECTROSOLDADA 6X6-10/10 COMO REFUERZO EN LOSAS DE CONCRETO, INCLUYE: HABILITADO, DESPERDICIOS, TRASLAPES, MATERIAL DE FIJACIÓN, ACARREO DEL MATERIAL AL SITIO DE SU COLOCACIÓN, MANO DE OBRA Y HERRAMIENTA.</t>
  </si>
  <si>
    <t>N1</t>
  </si>
  <si>
    <t>N2</t>
  </si>
  <si>
    <t>SUMINISTRO Y COLOCACIÓN DE CERRADURA EMBUTIR PARA VENTANA DE HERRERÍA, MOD. 425 CI, DERECHA, 2 LLAVES, INCLUYE: HERRAMIENTA, TALADROS, CORTES DE HERRERÍA, CONTRA CHAPA, 5 LLAVES, ELEMENTOS DE FIJACIÓN, TORNILLERÍA, LIMPIEZA Y MANO DE OBRA.</t>
  </si>
  <si>
    <t>SUMINISTRO Y COLOCACIÓN DE CARRITO D-100 SR, CON PERNO Y PLACA DE MONTAJE, INCLUYE: HERRAMIENTA, TALADROS, CORTES DE HERRERÍA, ELEMENTOS DE FIJACIÓN, TORNILLERÍA, LIMPIEZA Y MANO DE OBRA.</t>
  </si>
  <si>
    <t>SUMINISTRO Y COLOCACIÓN DE MARCO PARA VENTANAS A BASE DE HERRERÍA (SOLERA DE 3" X 1/4", REDONDO DE 1/2", SOLERA DE 4" X 1/4", TUBULAR P-250, RIEL U-29), INCLUYE: HERRAMIENTA, HABILITADO, RECORTES, DESPERDICIOS, FABRICACIÓN, COLOCACIÓN, ELEMENTOS DE FIJACIÓN, ADECUACIONES, SOLDADURAS, PRIMARIO ANTICORROSIVO, ACARREOS, EQUIPO Y MANO DE OBRA ESPECIALIZADA.</t>
  </si>
  <si>
    <t>SUMINISTRO Y COLOCACIÓN DE DISPENSADOR DE TOALLA FORMATO ZIG-ZAG, MOD. FUTURA Z-600 O SIMILAR, DE ACERO INOXIDABLE, INCLUYE: HERRAMIENTA, ELEMENTOS DE FIJACIÓN, ACARREOS, MATERIALES, EQUIPO Y MANO DE OBRA.</t>
  </si>
  <si>
    <t xml:space="preserve">SUMINISTRO Y COLOCACIÓN DE POZO DE ABSORCIÓN DE 12.00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</si>
  <si>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INSTALACIÓN PLUVIAL</t>
  </si>
  <si>
    <t>SUMINISTRO E INSTALACIÓN DE TUBERÍA DE P.V.C. PARA ALCANTARILLADO SANITARIO SERIE 20, DIÁMETRO DE 8", INCLUYE: MATERIALES NECESARIOS, EQUIPO, MANO DE OBRA Y PRUEBA HIDROSTÁTICA.</t>
  </si>
  <si>
    <t>TERRAZA Y BODEGA</t>
  </si>
  <si>
    <t>SUMINISTRO Y COLOCACIÓN DE CONCRETO PREMEZCLADO BOMBEABLE F'C= 250 KG/CM2, T.M.A. 3/4", R.N., REV. 14, EN CIMENTACIÓN, INCLUYE: HERRAMIENTA, BOMBA, ACARREOS, DESPERDICIOS, COLADO, VIBRADO, CURADO, MATERIALES, PRUEBAS DE LABORATORIO, EQUIPO Y MANO DE OBRA.</t>
  </si>
  <si>
    <t>SUMINISTRO Y COLOCACIÓN DE CONCRETO PREMEZCLADO F´C= 250 KG/CM2, R.N., REV. 14 CM T.M.A. 19 MM, EN CIMENTACIÓN, INCLUYE: MATERIALES, COLADO, VIBRADO, DESCIMBRA, CURADO,  MANO DE OBRA, PRUEBAS DE LABORATORIO, EQUIPO Y HERRAMIENTA.</t>
  </si>
  <si>
    <t>ESTRUCTURA</t>
  </si>
  <si>
    <t>CIMBRA DE MADERA, ACABADO APARENTE, EN MUROS, INCLUYE: HERRAMIENTA, SUMINISTRO DE MATERIALES, ACARREOS, ELEVACIONES A CUALQUIER NIVEL, HABILITADO, CORTES, DESPERDICIOS, CHAFLANES, CIMBRA, DESCIMBRA, LIMPIEZA, EQUIPO Y MANO DE OBRA.</t>
  </si>
  <si>
    <t>CIMBRA DE MADERA, ACABADO APARENTE, EN LOSAS, INCLUYE: HERRAMIENTA, SUMINISTRO DE MATERIALES, ACARREOS, ELEVACIONES A CUALQUIER NIVEL, HABILITADO, CORTES, DESPERDICIOS, CHAFLANES, PUNTALES, ANDAMIOS, CIMBRA, DESCIMBRA, LIMPIEZA, EQUIPO Y MANO DE OBRA.</t>
  </si>
  <si>
    <t>SUMINISTRO, HABILITADO Y COLOCACIÓN DE TUBO ESTRUCTURAL, RECTO, EN BASE A PROYECTO, INCLUYE: HERRAMIENTA, INGENIERÍA DE TALLER, CORTES, BISELADOS, SOLDADURA, NIVELACIÓN, ALINEAMIENTO Y PLOMEADO, ANDAMIOS, FONDO PRIMARIO ALQUIDÁLICO ANTICORROSIVO, GRÚA ARTICULADA, CARGA, TRASLADO, DESPERDICIOS, EQUIPO Y MANO DE OBRA.</t>
  </si>
  <si>
    <t>SUMINISTRO Y APLICACIÓN DE PINTURA DE ESMALTE 100 MATE COMEX O SIMILAR, COLOR BLANCO, EN ESTRUCTURAS METÁLICAS, INCLUYE: APLICACIÓN DE RECUBRIMIENTO A 4 MILÉSIMAS DE ESPESOR, MATERIALES, MANO DE OBRA, EQUIPO Y HERRAMIENTA.</t>
  </si>
  <si>
    <t>SUMINISTRO, HABILITADO Y MONTAJE DE PLACA DE ACERO CIRCULAR A-36 DE 50 CM DE DIÁMETRO Y 1 1/2" DE ESPESOR, INCLUYE: HERRAMIENTA, 8 PERFORACIONES PARA COLOCAR ANCLAS DE 3/4", TRAZO, MATERIALES, CORTES, SOLDADURA, FIJACIÓN, MANO DE OBRA, EQUIPO Y MANO DE OBRA.</t>
  </si>
  <si>
    <t>SUMINISTRO, HABILITADO Y MONTAJE DE ANCLA DE ACERO A-36  A BASE DE REDONDO LISO DE 3/4" DE DIÁMETRO CON UN DESARROLLO DE 0.87 M CON ROSCA EN LA PARTE SUPERIOR DE 21 CM, Y UNA PLACA DE ATRAQUE DE 0.05 X 0.05 CM Y 1/2" EN LA PARTE INFERIOR, INCLUYE: HERRAMIENTA, ACARREOS, TUERCA HEXAGONAL ESTRUCTURAL DE 1/2" PESADA GRADO 5 CON RONDANA PLANA, CORTES, DESPERDICIOS, PLOMEO, NIVELADO, MATERIALES, FIJACIÓN, EQUIPO Y MANO DE OBRA.</t>
  </si>
  <si>
    <t>CIMBRA DE MADERA, ACABADO COMÚN, EN MUROS, INCLUYE: HERRAMIENTA, SUMINISTRO DE MATERIALES, ACARREOS, ELEVACIONES A CUALQUIER NIVEL, HABILITADO, CORTES, DESPERDICIOS, CHAFLANES, CIMBRA, DESCIMBRA, LIMPIEZA, EQUIPO Y MANO DE OBRA.</t>
  </si>
  <si>
    <t>SUMINISTRO, HABILITADO Y MONTAJE DE ANCLA DE ACERO A-36  A BASE DE REDONDO LISO DE 3/4" DE DIÁMETRO CON UN DESARROLLO DE 0.30 M CON ROSCA EN LA PARTE SUPERIOR DE 5 CM, Y UNA PLACA DE ATRAQUE DE 0.05 X 0.05 CM Y 1/2" EN LA PARTE INFERIOR, INCLUYE: HERRAMIENTA, ACARREOS, TUERCA HEXAGONAL ESTRUCTURAL DE 1/2" PESADA GRADO 5 CON RONDANA PLANA, CORTES, DESPERDICIOS, PLOMEO, NIVELADO, MATERIALES, FIJACIÓN, EQUIPO Y MANO DE OBRA.</t>
  </si>
  <si>
    <t>SUMINISTRO Y COLOCACIÓN DE LUMINARIA HERMÉTICA LED 58W, 6960 LM, LUMENES 4000°K, GRADO DE RESISTENCIA AL IMPACTO IK-08, VOLTAJA DE 120 A 277 VOLTS, MODELO 80575 O SIMILAR, INCLUYE: HERRAMIENTA, ACARREOS, ELEMENTOS DE FIJACIÓN, CONEXIONES, AJUSTES, PRUEBAS, MATERIALES, EQUIPO Y MANO DE OBRA.</t>
  </si>
  <si>
    <t>SUMINISTRO Y COLOCACIÓN DE LUMINARIA HERMÉTICA LED, FLUJO LUMINOSO MINÍMO DE 1125 LM, LUMENES 4000°K,  CRI 8.0, VOLTAJE DEE 120 A 240 VOLTS., MOD. 86492, INCLUYE: HERRAMIENTA, ACARREOS, ELEMENTOS DE FIJACIÓN, CONEXIONES, AJUSTES, PRUEBAS, MATERIALES, EQUIPO Y MANO DE OBRA.</t>
  </si>
  <si>
    <t>SUMINISTRO E INSTALACIÓN DE CURVA PVC CONDUIT S. P. DE 21 MM, INCLUYE: HERRAMIENTA, MATERIAL, DESPERDICIO, ACARREO AL SITIO DE COLOCACIÓN, GUIADO Y MANO DE OBRA.</t>
  </si>
  <si>
    <t>SUMINISTRO Y COLOCACIÓN DE LUMINARIA PUNTA DE POSTE DE 54 W LED 4000°K, 120/277V IP-66, RESISTENTE A VANDALISMO IK-10 MARCA SIMON O SIMILAR, MOD. ALTIYF-BTF-5-SA-NDL-54W700-IAMXP-1N-C1-GY9007, INCLUYE: HERRAMIENTA, SUMINISTRO, FLETES, ACARREOS, ELEVACIÓN, CONEXIONES, PRUEBAS, EQUIPO Y MANO DE OBRA</t>
  </si>
  <si>
    <t>SUMINISTRO Y COLOCACIÓN DE LUMINARIA TIPO REFLECTOR MONTAJE EN CRUCETA, OPERA MODULO INTEGRADO LED 165 W, 120-277 V, 5000K, PHILIPS. O SIMILAR, FLOODLIGHT LED, INCLUYE: HERRAMIENTA, SUMINISTRO, FLETES, ACARREOS, ELEVACIÓN, CONEXIONES, PRUEBAS, EQUIPO Y MANO DE OBRA.</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</si>
  <si>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PRIMARIO ANTICORROSIVO ROJO OXIDO Y PINTURA PARA ACABADO SEGÚN COLOR ACORDADO CON LA SUPERVISIÓN DE OBRA, INCLUYE: HERRAMIENTA, SUMINISTRO, FLETES, ACARREOS, ELEVACIÓN, PLOMEADO, EQUIPO Y MANO DE OBRA.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</si>
  <si>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</si>
  <si>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Y COLOCACIÓN DE POSTE DE SECCIÓN CIRCULAR  TIPO CÓNICO PARA ALUMBRADO PÚBLICO DE 9.0 M DE ALTURA, PUNTA POSTE CON NIPLE PARA MONTAJE DE CRUCETA DE DIÁMETRO SEGÚN ESPECIFICACIÓN DE CRUCETA CLT-22A PARA 2 REFLECTORES Y CON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</si>
  <si>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SUMINISTRO Y COLOCACIÓN DE CRUCETA PARA MONTAJE DE 2 REFLECTORES EN PUNTA POSTE CAT.  CLT-22A MARCA PEC DE PUEBLA, PINTURA PRAIMER ANTICORROSIVA ROJO OXIDO Y PINTURA PARA ACABADO SEGÚN COLOR ACORDADO CON LA SUPERVISIÓN DE OBRA, INCLUYE: HERRAMIENTA, SUMINISTRO, FLETES, ACARREOS, ELEVACIÓN, PLOMEADO, EQUIPO Y MANO DE OBRA.</t>
  </si>
  <si>
    <t>SUMINISTRO E INSTALACIÓN DE CONTROL PARA ALUMBRADO DE CANCHA DEPORTIVA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EL ENCENDIDO APAGADO DEL SISTEMA ES CONTROLADO MEDIANTE INTERRUPTOR DIGITAL DE RELOJ MCA. TORK CAT. E101B, INCLUYE: HERRAMIENTA, CABLEADO INTERNO, SUMINISTRO DE MATERIALES, ACARREOS, ELEVACIÓN, MATERIALES PARA SUJECIÓN, MANO DE OBRA, CONEXIÓN Y PRUEBAS.</t>
  </si>
  <si>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</si>
  <si>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SUMINISTRO Y COLOCACIÓN DE CONECTOR MÚLTIPLE EN BAJA TENSIÓN 600 (6V), INCLUYE: HERRAMIENTA, MATERIAL, EQUIPO Y MANO DE OBRA.</t>
  </si>
  <si>
    <t>ASENTAMIENTO DE PLACAS METÁLICAS DE POSTES A BASE DE GROUT NO METÁLICO, INCLUYE: MATERIALES, MANO DE OBRA, EQUIPO Y HERRAMIENTA.</t>
  </si>
  <si>
    <t>DEMOLICIÓN DE CIMENTACIÓN DE MAMPOSTERÍA POR MEDIOS MECÁNICOS, HASTA 1.50 M DE PROFUNDIDAD, INCLUYE: HERRAMIENTA, ACOPIO DE LOS MATERIALES PARA SU POSTERIOR RETIRO, VOLUMEN MEDIDO EN SECCIONES, ABUNDAMIENTO, EQUIPO Y MANO DE OBRA.</t>
  </si>
  <si>
    <t>DEMOLICIÓN DE MURO DE MAMPOSTERÍA POR MEDIOS MECÁNICOS, HASTA 3.00 M DE ALTURA, INCLUYE: HERRAMIENTA, ACOPIO DE LOS MATERIALES PARA SU POSTERIOR RETIRO, VOLUMEN MEDIDO EN SECCIONES, ABUNDAMIENTO, EQUIPO Y MANO DE OBRA.</t>
  </si>
  <si>
    <t>A</t>
  </si>
  <si>
    <t>B1</t>
  </si>
  <si>
    <t xml:space="preserve">B </t>
  </si>
  <si>
    <t>B2</t>
  </si>
  <si>
    <t>B3</t>
  </si>
  <si>
    <t>B4</t>
  </si>
  <si>
    <t>C</t>
  </si>
  <si>
    <t>E</t>
  </si>
  <si>
    <t>C1</t>
  </si>
  <si>
    <t>C2</t>
  </si>
  <si>
    <t>C3</t>
  </si>
  <si>
    <t>D</t>
  </si>
  <si>
    <t>D1</t>
  </si>
  <si>
    <t>D2</t>
  </si>
  <si>
    <t>D3</t>
  </si>
  <si>
    <t>D4</t>
  </si>
  <si>
    <t>E1</t>
  </si>
  <si>
    <t>E2</t>
  </si>
  <si>
    <t>E3</t>
  </si>
  <si>
    <t>F</t>
  </si>
  <si>
    <t>F1</t>
  </si>
  <si>
    <t>F2</t>
  </si>
  <si>
    <t>F3</t>
  </si>
  <si>
    <t xml:space="preserve">G </t>
  </si>
  <si>
    <t>G1</t>
  </si>
  <si>
    <t>G2</t>
  </si>
  <si>
    <t>G3</t>
  </si>
  <si>
    <t>H</t>
  </si>
  <si>
    <t>H1</t>
  </si>
  <si>
    <t>H2</t>
  </si>
  <si>
    <t>H3</t>
  </si>
  <si>
    <t>I</t>
  </si>
  <si>
    <t>I1</t>
  </si>
  <si>
    <t>I2</t>
  </si>
  <si>
    <t>I3</t>
  </si>
  <si>
    <t>I4</t>
  </si>
  <si>
    <t>I5</t>
  </si>
  <si>
    <t>J</t>
  </si>
  <si>
    <t>J1</t>
  </si>
  <si>
    <t>J2</t>
  </si>
  <si>
    <t>J3</t>
  </si>
  <si>
    <t>J4</t>
  </si>
  <si>
    <t>J5</t>
  </si>
  <si>
    <t>J6</t>
  </si>
  <si>
    <t>K</t>
  </si>
  <si>
    <t>L</t>
  </si>
  <si>
    <t>L1</t>
  </si>
  <si>
    <t>L2</t>
  </si>
  <si>
    <t>L3</t>
  </si>
  <si>
    <t>M1</t>
  </si>
  <si>
    <t>M4</t>
  </si>
  <si>
    <t>M5</t>
  </si>
  <si>
    <t>M6</t>
  </si>
  <si>
    <t>M7</t>
  </si>
  <si>
    <t>M8</t>
  </si>
  <si>
    <t>M9</t>
  </si>
  <si>
    <t>N</t>
  </si>
  <si>
    <t>N3</t>
  </si>
  <si>
    <t>N4</t>
  </si>
  <si>
    <t>N5</t>
  </si>
  <si>
    <t>N6</t>
  </si>
  <si>
    <t>O</t>
  </si>
  <si>
    <t>P</t>
  </si>
  <si>
    <t>Q</t>
  </si>
  <si>
    <t>Q1</t>
  </si>
  <si>
    <t>Q2</t>
  </si>
  <si>
    <t>R</t>
  </si>
  <si>
    <t>DOPI-MUN-CUSMAX-EP-LP-096-2023</t>
  </si>
  <si>
    <t>CONSTRUCCIÓN DE CANALETA DE CONCRETO PREMEZCLADO F'C= 150 KG/CM2, T.M.A. 19 MM, R.N., MEDIDAS INTERIORES DE CANALETA DE 25 CM DE ANCHO Y ALTURA PROMEDIO DE 30 CM (25 A 35 CM), ESPESOR DE MUROS DE 10 CM, ESPESOR DE PISO DE CANALETA DE 10 CM CON REJILLA IRVING ESTÁNDAR IS-01 DE 1" X 3/16" (PINTADO EN NEGRO MATE) O SIMILAR, CONTRA MARCO A BASE DE ÁNGULO DE 1 1/4" X 1/8", ANCLAS CON ÁNGULO DE 1 1/4" X 1/8", INCLUYE: HERRAMIENTA, COLADO, VIBRADO, CIMBRA COMÚN, DESCIMBRA, SOLDADURAS, MATERIALES DE CONSUMO, EQUIPO Y MANO DE OBRA.</t>
  </si>
  <si>
    <t>DESMONTAJE Y RETIRO CON RECUPERACIÓN DE POSTE DE ALUMBRADO EXISTENTE DE HASTA 9.00 M DE ALTURA CON LUMINARIA, INCLUYE: HERRAMIENTA, DEMOLICIÓN DE DADO DE CONCRETO, DESCONEXIÓN, RETIRO DE LUMINARIA, RETIRO DE CABLEADO, ACARREOS Y RETIRO FUERA DE LA OBRA AL LUGAR INDICADO POR LA SUPERVISIÓN, EQUIPO Y MANO DE OBRA.</t>
  </si>
  <si>
    <t>DESMONTAJE Y RETIRO POR MEDIOS MANUALES DE PUERTAS Y/O VENTANAS EXISTENTES HECHAS A BASE DE HERRERÍA, MADERA Y/O CUALQUIER TIPO DE MATERIAL, CON RECUPERACIÓN, INCLUYE: HERRAMIENTA, CORTES CON EQUIPO, DEMOLICIÓN DE CASTILLO, DALA Y/O PISO DE CONCRETO DONDE SE ENCUANTRAN LAS ANCLAS, ACARREO AL LUGAR INDICADO POR SUPERVISIÒN, EQUIPO Y MANO DE OBRA.</t>
  </si>
  <si>
    <t>DESMONTAJE Y RETIRO DE JUEGO INFANTIL "RESBALADILLA", A BASE DE PLASTICO Y HERRERÍA, CON RECUPERACIÓN.  MEDIDAS 2.25 X 2.10 X 1.20 M, INCLUYE: HERRAMIENTA, DEMOLICIÓN DE DADOS DE CONCRETO, ACARREOS HACÍA ALMACÉN DE LA OBRA Y POSTERIOR RETIRO FUERA DE LA OBRA DONDE INDIQUE SUPERVISOR, EQUIPO Y MANO DE OBRA.</t>
  </si>
  <si>
    <t>DESMONTAJE Y RETIRO DE BOTES DE BASURA EXISTENTES FABRICADOS CON LÁMINA DE ACERO Y PERFILES TUBULARES, SIN RECUPERACIÓN, CON UN DIÁMETRO DE 0.60 M X 0.80 M DE ALTURA Y UN POSTE TUBULAR DE ACERO CON UNA ALTURA DE 1.00 M, INCLUYE: HERRAMIENTA, DEMOLICIÓN DE ANCLAJES DE CONCRETO, ACARREO A LUGAR INDICADO POR SUPERVISIÓN FUERA DE LA OBRA, EQUIPO Y MANO DE OBRA.</t>
  </si>
  <si>
    <t>DESMONTAJE Y RETIRO DE LETRERO DE MEDIDA PROMEDIO DE  2.36 M DE LARGO Y 2.15 M DE ALTURA, A BASE DE 3 POSTES DE TUBULAR DE 3 1/2", PLACA DE ACERO DE 3/4" Y REDONDO DE 1", CON RECUPERACIÓN. INCLUYE: HERRAMIENTA, DEMOLICIÓN DE DADOS DE CONCRETO, ACARREOS HACÍA ALMACÉN DE LA OBRA Y POSTERIOR RETIRO FUERA DE LA OBRA DONDE INDIQUE SUPERVISOR, EQUIPO Y MANO DE OBRA.</t>
  </si>
  <si>
    <t>DESMONTAJE Y RETIRO DE BANCAS DE HERRERÍA EXISTENTES DE 1.83 M DE LARGO, ANCHO DE 0.26 M Y CON UNA ALURA DE 0.57 M, CON RECUPERACIÓN, INCLUYE: HERRAMIENTA, DEMOLICIÓN DE DADOS DE CONCRETO, ACARREOS HACÍA ALMACÉN DE LA OBRA Y POSTERIOR RETIRO FUERA DE LA OBRA DONDE INDIQUE SUPERVISOR, EQUIPO Y MANO DE OBRA.</t>
  </si>
  <si>
    <t xml:space="preserve">DESPALME DE TERRENO NATURAL POR MEDIOS MECÁNICOS, DE 15 CM DE ESPESOR, INCLUYE: ACARREO DEL MATERIAL PARA SU POSTERIOR RETIRO, EQUIPO Y MANO DE OBRA. </t>
  </si>
  <si>
    <t>DEMOLICIÓN POR MEDIOS MECÁNICOS DE LOSA DE CONCRETO ARMADO, INCLUYE: HERRAMIENTA, CORTE DE ACERO, ACARREO DEL MATERIAL A BANCO DE OBRA PARA SU POSTERIOR RETIRO Y LIMPIEZA DEL ÁREA DE LOS TRABAJOS, VOLUMEN MEDIDO E SECCIONES, ABUNDAMIENTO, EQUIPO Y MANO DE OBRA.</t>
  </si>
  <si>
    <t>FABRICACIÓN Y COLOCACIÓN DE PORTÓN DE HERRERÍA FABRICADA CON 2 FIJOS VERTICALES EN LOS EXTREMOS DEL PORTÓN DE PTR DE 4" X 4" CAL. 9,  EMPOTRADOS A MURO CON UNA PLACA DE 1/4", PUERTAS CON MARCO DE PTR DE 4" X 2", CON REFUERZOS VERTICALES A BASE DE PTR DE 2" X 2", CON BISAGRA TUBULAR DE 5/8", INCLUYE: HERRAMIENTA, FLETES Y MANIOBRAS, ACARREOS, CORTES, DESPERDICIOS, FIJACIÓN, SOLDADURAS, PLOMEO, PRIMARIO ANTICORROSIVO, MATERIALES MENORES, EQUIPO Y MANO DE OBRA.</t>
  </si>
  <si>
    <t>PINTURA DE ESMALTE 100 MARCA COMEX O SIMILAR, SOBRE SUPERFICIES METÁLICAS EN HERRERÍA ABIERTA (VENTANAS, PROTECCIONES, CANCELERIA) A DOS MANOS, INCLUYE: PREPARACIÓN DE LA SUPERFICIE, MATERIALES MENORES Y DE CONSUMO, ANDAMIOS, HERRAMIENTAS, LIMPIEZA, MANO DE OBRA A CUALQUIER NIVEL.</t>
  </si>
  <si>
    <t>SUMINISTRO, HABILITADO Y MONTAJE DE PLACA DE ACERO A-36 CON DIMENSIONES DE 0.12 X 0.12 M Y 1/4" DE ESPESOR, INCLUYE: HERRAMIENTA, CORTES, DESPERDICIOS, SOLDADURAS, PRIMARIO ANTICORROSIVO, EQUIPO Y MANO DE OBRA.</t>
  </si>
  <si>
    <t>SUMINISTRO, HABILITADO Y MONTAJE DE PLACA DE ACERO A-36 CON DIMENSIONES DE 0.15 X 0.15 M Y 1/2" DE ESPESOR, CON 2 ANCLAS DE REDONDO LISO DE 1/2"  DE DIÁMETRO EN FORMA DE GRAPA, CON UN DESARROLLO APROXIMADO DE 0.34 M CADA UNA, INCLUYE: HERRAMIENTA, CORTES, DESPERDICIOS, SOLDADURAS, PRIMARIO ANTICORROSIVO, EQUIPO Y MANO DE OBRA.</t>
  </si>
  <si>
    <t xml:space="preserve">CIMENTACIÓN DE PIEDRA BRAZA ACOMODADA, ASENTADA CON MORTERO CEMENTO-ARENA 1:3, INCLUYE: SELECCIÓN DE PIEDRA, MATERIALES, DESPERDICIOS, MANO DE OBRA, HERRAMIENTA, EQUIPO Y ACARREOS. </t>
  </si>
  <si>
    <t>DESMONTAJE, REHABILITACIÓN Y REUBICACIÓN DE MÓDULO DE CALISTENIA "BARRAS VERTICALES", MEDIDAS: 2.20 DE LARGO X 2.55 M DE ALTURA, INCLUYE: HERRAMIENTA, MATERIALES, ACARREOS, LIJADO PARA DESPRENDER PINTURA DETERIORADA Y ELIMINAR RESIDUOS DE ÓXIDO, PINTURA ANTICORROSIVA, APLICACIÓN DE PINTURA DE ESMALTE A DOS MANOS, EQUIPO Y MANO DE OBRA.</t>
  </si>
  <si>
    <r>
      <t>DESMONTAJE, REHABILITACIÓN Y REUBICACIÓN  DE MÓDULO DE CALISTENIA "BARRAS DOBLES", M</t>
    </r>
    <r>
      <rPr>
        <sz val="8"/>
        <color theme="1"/>
        <rFont val="Isidora Bold"/>
      </rPr>
      <t>EDIDAS: 1.08 X 0.37 X 1.50</t>
    </r>
    <r>
      <rPr>
        <sz val="8"/>
        <rFont val="Isidora Bold"/>
      </rPr>
      <t xml:space="preserve"> M, INCLUYE: HERRAMIENTA, MATERIALES, ACARREOS, LIJADO PARA DESPRENDER PINTURA DETERIORADA Y ELIMINAR RESIDUOS DE ÓXIDO, PINTURA ANTICORROSIVA, APLICACIÓN DE PINTURA DE ESMALTE A DOS MANOS, EQUIPO Y MANO DE OBRA.</t>
    </r>
  </si>
  <si>
    <r>
      <t>DESMONTAJE, REHABILITACIÓN Y REUBICACIÓN  DE MÓDULO DE CALISTENIA "BARRA SIMPLE", MEDIDA</t>
    </r>
    <r>
      <rPr>
        <sz val="8"/>
        <color theme="1"/>
        <rFont val="Isidora Bold"/>
      </rPr>
      <t xml:space="preserve">S: 1.95 X 2.05 </t>
    </r>
    <r>
      <rPr>
        <sz val="8"/>
        <rFont val="Isidora Bold"/>
      </rPr>
      <t>M, INCLUYE: HERRAMIENTA, MATERIALES, ACARREOS, LIJADO PARA DESPRENDER PINTURA DETERIORADA Y ELIMINAR RESIDUOS DE ÓXIDO, PINTURA ANTICORROSIVA, APLICACIÓN DE PINTURA DE ESMALTE A DOS MANOS, EQUIPO Y MANO DE OBRA.</t>
    </r>
  </si>
  <si>
    <t>REHABILITACIÓN  DE MÓDULO DE JUEGO TIPO "COLUMPIO CUADRUPLE", MEDIDAS: 6.86 X 2.20 X 2.25 M, CON 6 COLUMNAS Y 4 COUMPIOS,  INCLUYE: HERRAMIENTA, MATERIALES, ACARREOS,PINTURA ANTICORROSIVA, EQUIPO Y MANO DE OBRA.</t>
  </si>
  <si>
    <t>CANCHA DE USOS MÚLTIPLES</t>
  </si>
  <si>
    <t>SUMINISTRO Y COLOCACIÓN DE DADO DE CONCRETO PARA ANCLAJE DE ESTRUCTURA DE COLUMNA PARA TABLERO DE BASQUETBOL, A BASE DE CONCRETO HECHO EN OBRA F’C= 250 KG/CM2, T.M.A. 19 MM., CON ARMADO DE 2 VARILLAS DEL #5 @ESQUINA, 2 VARILLAS DEL #5 @CARA  Y ESTRIBOS DEL #3 @12 CM, MEDIDAS DE 0.60 X 0.60 X 1.50 M, INCLUYE: HERRAMIENTA, HABILITADO DE ACERO, ACARREOS, MATERIALES, EQUIPO Y MANO DE OBRA.</t>
  </si>
  <si>
    <t>SUMINISTRO, HABILITADO Y MONTAJE DE CARTABONES CON PLACA DE ACERO A-36, DIFERENTES MEDIDAS Y ESPESORES DE ACUERDO A DETALLES DE PROYECTO, INCLUYE: CORTES, DESPERDICIOS, SOLDADURA, PRIMARIO ANTICORROSIVO, TRASLADO DE MATERIALES, MANO DE OBRA, EQUIPO Y HERRAMIENTA.</t>
  </si>
  <si>
    <t>SUMINISTRO Y COLOCACIÓN DE ESTRUCTURA (COLUMNA CANASTA) PARA SOPORTAR TABLERO DE BASQUETBOL, FABRICADA A BASE DE TUBO DE 6" CEDULA 40 CON UNA ALTURA A PARTIR DEL PISO TERMINADO DE 2.53 M, HACIENDO ESCUADRA DE 51 CM DE LARGO CON UN ANGULO DE 120° PARA DAR CONTINUIDAD DE TUBO DE 6" CEDULA 40 CON 1.42 M HASTA EL TABLERO, MAS 2 EXTENSIONES DE 0.40 M CON TUBO DE 2" CEDULA 40, TABLERO PROFESIONAL PARA BASQUETBOL EN ACRÍLICO DE 15 MM DE GROSOR REVESTIDO CON BASTIDOR DE PTR 1" VERDE (1.62 KG/M), MEDIDAS OFICIALES 1.80 M POR 1.05 M, AROS TIPO NBA DISEÑADOS PARA USO RUDO CAPACES DE SOPORTAR EL PESO DE UN JUGADOR AL COLGARSE, RED DE ACERO DE USO RUDO, INCLUYE: HERRAMIENTA, PRIMER ANTICORROSIVO Y TERMINADO EN ESMALTE 100 MATE COMEX O SIMILAR, MATERIALES,  ACARREOS, EQUIPO Y MANO DE OBRA.</t>
  </si>
  <si>
    <t>SUMINISTRO E INSTALACIÓN DE RED PARA VOLEIBOL MODELO PVB-117 O SIMILAR, CON MEDIDAS DE 11.00 M DE LARGO X 2.55 M DE ALTURA X 1.00 M DE ANCHO DE RED, MEDIDAS PROMEDIO,  INCLUYE: HERRAMIENTA, 2 POSTES DE 2 1/2" CEDULA 40 CON 5 AROS FORJADOS DE REDONDO LISO DE 3/8" Y 5 CM DE DIÁMETRO, RED, ELEMENTOS DE FIJACIÓN, MATERIALES,  ACARREOS, EQUIPO Y MANO DE OBRA.</t>
  </si>
  <si>
    <t>SUMINISTRO Y COLOCACIÓN MANUAL DE CARPETA ASFÁLTICA DE 5 CM DE ESPESOR, MEZCLA EN CALIENTE HECHA EN PLANTA, CON CEMENTO PG 64-22 EKBE SUPERPAVE, SEGÚN DISEÑO, T.M.A. DE 1/2" A FINOS, COMPACTADA AL 95% MARSHALL, INCLUYE: HERRAMIENTA, DELIMITACIÓN DEL ÁREA, LIMPIEZA, RETIRO DE RESIDUOS, PRUEBAS DE COMPACTACIÓN Y ESPESOR, PRUEBA DE CALIDAD, APLICACIÓN DE RIEGO DE LIGA CON EMULSIÓN DE ROMPIMIENTO RÁPIDO (ECR-60) A RAZÓN DE 0.70 L/M2, TENDIDO DE LA MEZCLA ASFÁLTICA, COMPACTACIÓN MECÁNICA Y/O PLACA VIBRATORIA, EQUIPO Y MANO DE OBRA.</t>
  </si>
  <si>
    <t>SUMINISTRO Y COLOCACIÓN DE SELLO CON MORTERO ASFALTICO SLURRY SEAL TIPO II DE 8 MM DE ESPESOR COMPACTO, INCLUYE: PRUEBAS DE CALIDAD, MATERIALES, ACARREOS, MANO DE OBRA, EQUIPO Y HERRAMIENTA.</t>
  </si>
  <si>
    <t>DEMOLICIÓN POR MEDIOS MECÁNICOS DE CONCRETO SIMPLE RECUBIERTO POR AZULEJO Y/O PISO PORCELANICO, INCLUYE: HERRAMIENTA, CORTE CON DISCO DE DIAMANTE PARA DELIMITAR ÁREA, ACARREO DEL MATERIAL A BANCO DE OBRA PARA SU POSTERIOR RETIRO, VOLUMEN MEDIDO EN SECCIÓN, ABUNDAMIENTO, EQUIPO Y MANO DE OBRA.</t>
  </si>
  <si>
    <t>DEMOLICIÓN DE REPISÓN DE CONCRETO EXISTENTE, CON MEDIDAS PROMEDIO DE 0.45 M A 50 CM DE ANCHO POR 10 CM DE ESPESOR, INCLUYE: HERRAMIENTA, ACARREO DEL MATERIAL A BANCO DE OBRA PARA SU POSTERIOR RETIRO, EQUIPO Y MANO DE OBRA.</t>
  </si>
  <si>
    <t>DESMONTAJE Y RETIRO DE BANCAS DE HERRERÍA EXISTENTES DE 1.83 M DE LARGO, ANCHO DE 0.55 M Y CON UNA ALURA DE 0.95 M, CON RECUPERACIÓN, INCLUYE: HERRAMIENTA, DEMOLICIÓN DE DADOS DE CONCRETO, ACARREOS HACÍA ALMACÉN DE LA OBRA Y POSTERIOR RETIRO FUERA DE LA OBRA DONDE INDIQUE SUPERVISOR, EQUIPO Y MANO DE OBRA.</t>
  </si>
  <si>
    <t>DESMONTAJE Y RETIRO DE CICLO-PUERTO EXISTENTE A BASE DE TUBERÍA DE 3", DIÁMETRO PROMEDIO DE 0.70 M, CON RECUPERACIÓN, INCLUYE: HERRAMIENTA, DEMOLICIÓN DE ANCLAJES DE CONCRETO, ACARREO A LUGAR INDICADO POR SUPERVISIÓN FUERA DE LA OBRA, EQUIPO Y MANO DE OBRA.</t>
  </si>
  <si>
    <t>DESMONTAJE Y RETIRO DE ESTRUCTURA DE TABLERO DE BASQUETBOL, CONSTRUIDO A BASE DE COLUMNA TIPO CAJÓN MONTEN DE 7" X 5.5", CON RECUPERACIÓN, CON UNA ALTURA PROMEDIO DE 3.05 M AL ARO, INCLUYE: HERRAMIENTA, DEMOLICIÓN DE DADO DE CONCRETO, ACARREOS DENTRO DE LA OBRA Y POSTERIORMENTE DONDE INDIQUE SUPERVISIÓN FUERA DE LA OBRA, EQUIPO Y MANO DE OBRA.</t>
  </si>
  <si>
    <t>DESMONTAJE Y RETIRO DE ESTRUCTURA MULTIFUNCIONAL (PORTERÍA Y TABLERO DE BASQUETBOL) A BASE DE ACERO (TUBULARES DE 2" A 5") DE 3.00 M DE ANCHO PROMEDIO Y 3.00 M DE ALTURA EN PORTERÍA Y HASTA 3.00 M DE ALTURA PROMEDIO AL ARO DEL TABLERO DE BASQUETBOL, CON RECUPERACIÓN, INCLUYE: HERRAMIENTA, DEMOLICIÓN DE DADOS DE CONCRETO CON DIMENSIONES PROMEDIO DE 0.40X0.40X0.40 M, ACARREOS DENTRO DE LA OBRA Y POSTERIORMENTE DONDE INDIQUE SUPERVISIÓN FUERA DE LA OBRA, EQUIPO Y MANO DE OBRA.</t>
  </si>
  <si>
    <t>DESMONTAJE Y RETIRO DE EJERCITADOR, A BASE DE HERRERÍA, CON RECUPERACIÓN, MEDIDAS DE 1.08 X 0.37 X 1.50 M, INCLUYE: HERRAMIENTA, DEMOLICIÓN DE DADOS DE CONCRETO, ACARREOS HACÍA ALMACÉN DE LA OBRA Y POSTERIOR RETIRO FUERA DE LA OBRA DONDE INDIQUE SUPERVISOR, EQUIPO Y MANO DE OBRA.</t>
  </si>
  <si>
    <t>DESMONTAJE Y RETIRO DE JUEGO INFANTIL "COLUMNA ESCALATORIA" DE HASTA 2.20 M DE ALTURA Y 0.50 M DE DIÁMETRO, CON RECUPERACIÓN. INCLUYE: HERRAMIENTA, DEMOLICIÓN DE DADOS DE CONCRETO, ACARREOS HACÍA ALMACÉN DE LA OBRA Y POSTERIOR RETIRO FUERA DE LA OBRA DONDE INDIQUE SUPERVISOR, EQUIPO Y MANO DE OBRA.</t>
  </si>
  <si>
    <t>CANCELACIÓN DE SALIDAS ELÉCTRICAS DE CONTACTOS, APAGADORES Y/O LUMINARIAS, INCLUYE: HERRAMIENTA, RETIRO SIN RECUPERACIÓN DE ACCESORIOS, PLACAS, CHALUPAS, CAJAS CUADRADAS, AISLAMIENTO DE CABLES, ACARREOS, MATERIALES, EQUIPO Y MANO DE OBRA</t>
  </si>
  <si>
    <t>CANCELACIÓN DE SALIDA HIDRÁULICA Y SANITARIA DE MUEBLE DE BAÑO, LAVABOS, TARJAS O VERTEDEROS, COLOCANDO TAPÓN GORRO DE ½" DE DIÁMETRO Y TAPÓN DE PVC DE 2" DE DIÁMETRO, INCLUYE: MATERIALES MENORES Y DE CONSUMO, HERRAMIENTAS, LIMPIEZA DEL ÁREA, MANO DE OBRA Y ACARREOS.</t>
  </si>
  <si>
    <t>DESMANTELAMIENTO CON RECUPERACIÓN DE CERCACEL EXISTENTE, POSTES VERTICALES Y HORIZONTALES, ACARREOS A LUGAR INDICADO POR SUPERVISIÓN DENTRO Y FUERA DE LA OBRA, INCLUYE: HERRAMIENTA, DEMOLICIÓN DE CONCRETO EN LA BASE DE LOS POSTES DONDE SE ENCUENTRA AHOGADOS, EQUIPO Y MANO DE OBRA.</t>
  </si>
  <si>
    <t>CONCRETO HECHO EN OBRA F'C= 200 KG/CM2, T.M.A. 19 MM, R.N., ADICIONADO CON FIBRA DE POLIPROPILENO A RAZÓN DE 140 G/M3, PARA PLATAFORMA DE MÓDULO DE SANITARIOS, INCLUYE: HERRAMIENTA, ELABORACIÓN DE CONCRETO, ACARREOS, COLADO, VIBRADO, EQUIPO Y MANO DE OBRA.</t>
  </si>
  <si>
    <t>CIMBRA DE MADERA EN PERALTE DE LOSAS, ACABADO COMÚN, INCLUYE: HERRAMIENTA, HABILITADO, CHAFLANES, CIMBRA, DESCIMBRA, LIMPIEZA, ACARREO DE MATERIALES AL SITIO DE SU UTILIZACIÓN, A CUALQUIER NIVEL, EQUIPO Y MANO DE OBRA.</t>
  </si>
  <si>
    <t>SUMINISTRO Y COLOCACIÓN DE INODORO, TAZA Y TANQUE MODELO: 4142100MX.020 AMERICAN STANDARD O SIMILAR, ELONGADO COMPACTO CON TRAMPA EXPUESTA Y DESCARGA DE 4.8 LPD, CON BOTÓN ACCIONADOR, COLOR BLANCO INCLUYE: HERRAMIENTA, ACARREOS, ASIENTO PARA INODORO MODELO: AT-4 O SIMILAR, JUNTA DE CERA, LLAVE ANGULAR, PIJAS, JUNTEO, MATERIALES, FIJACIÓN, AJUSTES, PRUEBAS, EQUIPO Y MANO DE OBRA.</t>
  </si>
  <si>
    <t>SUMINISTRO E INSTALACIÓN DE CABLE MONOPOLAR DE COBRE AISLAMIENTO THHW, 600V, CAL. 12 AWG, DENTRO DE TUBO DE PVC DE 21 MM, INCLUYE: HERRAMIENTA, MATERIALES, CONEXIÓN, PRUEBAS, EQUIPO Y MANO DE OBRA.</t>
  </si>
  <si>
    <t>SUMINISTRO E INSTALACIÓN DE CABLE DE ALUMINIO XHHW-2, 600 V, CAL. 12 MONOPOLAR, DENTRO DE TUBO DE PVC DE 21 MM, INCLUYE: HERRAMIENTA, MATERIALES, CONEXIÓN, PRUEBAS, EQUIPO Y MANO DE OBRA.</t>
  </si>
  <si>
    <t>SUMINISTRO E INSTALACIÓN DE TUBO PVC DE 21 MM DE Ø, INCLUYE: HERRAMIENTA, MATERIALES, DESPERDICIOS, ACARREO AL SITIO DE COLOCACIÓN, GUIADO Y MANO DE OBRA.</t>
  </si>
  <si>
    <t>SALIDA ELÉCTRICA PARA CONTACTO DUPLEX POLARIZADO, OCULTA, CON TUBERÍA Y CONEXIONES CONDUIT DE PVC USO PESADO DE 13, 19 Y 25 MM DE DIÁMETRO, CABLE MONOPOLAR DE COBRE AISLAMIENTO THHW, 600V, CAL. 10 Y 12 AWG, CAJAS DE REGISTRO CUADRADAS, CHALUPAS, INCLUYE: HERRAMIENTA, TRAZO, RANURAS, CONEXIÓNES, MATERIALES MENORES Y DE CONSUMO, PRUEBAS, CORTES, DESPERDICIOS Y ACARREO DEL MATERIAL AL SITIO DE SU COLOCACIÓN, A CUALQUIER NIVEL, EQUIPO Y MANO DE OBRA.</t>
  </si>
  <si>
    <t>SALIDA ELÉCTRICA PARA APAGADOR SENCILLO, OCULTA, CON TUBERÍA Y CONEXIONES CONDUIT DE PVC USO PESADO DE 13, 19 Y 25 MM DE DIÁMETRO, CABLE MONOPOLAR DE COBRE AISLAMIENTO THHW, 600V, CAL. 10 Y 12 AWG, CAJAS DE REGISTRO CUADRADAS, CHALUPAS, INCLUYE: HERRAMIENTA, TRAZO, RANURAS, CONEXIÓNES, MATERIALES MENORES Y DE CONSUMO, PRUEBAS, CORTES, DESPERDICIOS Y ACARREO DEL MATERIAL AL SITIO DE SU COLOCACIÓN, A CUALQUIER NIVEL, EQUIPO Y MANO DE OBRA.</t>
  </si>
  <si>
    <t>SUMINISTRO Y COLOCACIÓN DE LUMINARIA HERMÉTICA LED, TRI-PROOF SERIES MOD. TP-4FT-S-40-1-2-N O SIMILAR, 4320 LÚMENES 4000°K, 100-277 V, INCLUYE: HERRAMIENTA, ACARREOS, ELEMENTOS DE FIJACIÓN, CONEXIONES, AJUSTES, PRUEBAS, MATERIALES, EQUIPO Y MANO DE OBRA.</t>
  </si>
  <si>
    <t>SUMINISTRO Y COLOCACIÓN DE LUMINARIA LED PARA EMPOTRAR EN PISO MOD. HLED-685/9W/30MCA. TECNOLITE O SIMILAR, INCLUYE: HERRAMIENTA, ACARREOS, ELEMENTOS DE FIJACIÓN, CONEXIONES, AJUSTES, PRUEBAS, MATERIALES, EQUIPO Y MANO DE OBRA.</t>
  </si>
  <si>
    <t>SUMINISTRO Y COLOCACIÓN DE CONCRETO PREMEZCLADO BOMBEABLE F'C= 250 KG/CM2, R.N., T.M.A. 3/4", REV. 16, EN MUROS Y/O LOSAS, INCLUYE: HERRAMIENTA, MANIOBRAS, BOMBA, ACARREOS, DESPERDICIOS, COLADO, VIBRADO, CURADO, MATERIALES, PRUEBAS DE LABORATORIO, EQUIPO Y MANO DE OBRA.</t>
  </si>
  <si>
    <r>
      <rPr>
        <sz val="8"/>
        <color rgb="FF000000"/>
        <rFont val="Isidora Bold"/>
      </rPr>
      <t>SUMINISTRO E INSTALACIÓN DE TUBO PAD RD 19 DE 41 MM</t>
    </r>
    <r>
      <rPr>
        <sz val="8"/>
        <color indexed="8"/>
        <rFont val="Isidora Bold"/>
      </rPr>
      <t xml:space="preserve"> DE Ø, INCLUYE: HERRAMIENTA, MATERIALES, DESPERDICIOS, ACARREO AL SITIO DE COLOCACIÓN, GUIADO Y MANO DE OBRA.</t>
    </r>
  </si>
  <si>
    <t xml:space="preserve">CONTROL PARA ALUMBRADO INTEGRADO POR 1.- GABINETE PARA CONTROL DE ALUMBRADO PÚBLICO, CLASIFICACIÓN NEMA 4X (IP66), DE  DIMENSIONES MINIMAS 40 X 30 X 20 CM, CON RECUBRIMIENTO DE PINTURA EN POLIESTER TEXTURIZADO COLOR RAL7035, CON CHAPA MARCA SOUTHCO MODELO E3-110-25. 2.- INTERRUPTOR TERMOMAGNETICO EN CAJA MOLDEADA DE 3 X 30 AMP, TIPO FAL, ALTA CAPACIDAD INTERRUPTIVA, 25 KA @ 240 VCA, 600 VCA, 60 HZ, INCLUYE TERMINALES PARA CONECTAR CON CONDUCTORES DE CU O AL, DE LÍNEA Y CARGA, CALIBRE MÍNIMO 14 AWG, CALIBRE MÁXIMO 3/0 AWG. TEMPERATURA AMBIENTE DE FUNCIONAMIENTO 40°C. QUE CUMPLA CON LA NORMA NMX-J-266-ANCE-2014. 3.- CONTACTOR ELECTROMAGNÉTICO 3 POLOS,  TAMAÑO NEMA 1 PARA 30 AMP, CLASE 8502 TIPO SA,  PARA UNA TENSIÓN MÁXIMA  DE 600 VCA. LA BOBINA DEBE OPERAR A 220 VCA, 60 HERTZ. CONTAR CON  CERTIFICADOS QUE ACREDITEN EL CUMPLIMIENTO DE  LAS NORMAS: NMX-J-290-ANCE-1999, NMX-J-118/1-ANCE-2000, O EN SU DEFECTO  IEC 947-4-1  O 60947-4-1. 4.- BASE SOQUET PARA FOTOCELDA, CON FOTOCELDA/FOTOCONTROL, MONTAJE DE MEDIA VUELTA, RANGO DE ENCENDIDO DE 10-30 LUXES, APAGADO 5 VECES EL NIVEL DE ENCENDIDO, CON DISEÑO DE EXPULSION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5.- CABLEADO INTERNO. ADEMAS INCLUYE FLEJE DE ACERO INOXIDABLE 3/4", HEBILLAS  PARA FLEJE, TUBO LICUATIGH, CABLE PARA CONEXION A MEDICION Y DERIVACIÓN A CIRCUITO, VARILLA DE TIERRA PROTOCOLIZADA Y CONECTOR REFORZADO PARA VARILLA DE TIERRA, CABLEADO INTERNO, SUMINISTRO DE MATERIALES, ACARREOS, ELEVACIÓN, MATERIALES PARA SUJECIÓN, MANO DE OBRA, CONEXIÓN Y PRUEBAS.
</t>
  </si>
  <si>
    <t>SUMINISTRO Y TENDIDO DE TUBERÍA DE CPVC, PARA CEMENTAR DE 38 MM DE DIÁMETRO, INCLUYE: TRAZO, CONEXIONES (COPLES, CODOS, TEES, NIPLES, ETC), DESPERDICIOS, ENCOFRADO CON CONCRETO F'C= 100 KG/CM2 DE 6 X 15 CM DE SECCIÓN, MATERIALES MENORES Y DE CONSUMO, PRUEBAS, HERRAMIENTAS, MANO DE OBRA Y ACARREO DE MATERIALES AL SITIO DE SU COLOCACION.</t>
  </si>
  <si>
    <t>PISO DE CONCRETO PREMEZCLADO F'C= 200 KG/CM2, T.MA. 3/4", R.N. DE 10 CM DE ESPESOR, CON COLOR INTEGRAL MORADO (PBIC0013 HOUSTON AL 4%), ACABADO SEMIPULIDO, INCLUYE: HERRAMIENTA, ACARREOS, PREPARACIÓN DE LA SUPERFICIE, CIMBRA, DESCIMBRA, NIVELACIÓN, COLADO, PRUEBAS DE LABORATORIO, VIBRADO, CURADO, MATERIALES, EQUIPO Y MANO DE OBRA.</t>
  </si>
  <si>
    <t>SUMINISTRO Y COLOCACIÓN DE LETRERO CON LA LEYENDA DE "Unidad Deportiva Moctezuma"  EN ALTO RELIEVE CON ELEMENTOS INDIVIDUALES, CORTADOS CON LÁSER, FABRICADOS EN PLACA 3/16" (4.7 MM) #304 A1 DE ACERO INOXIDABLE, PULIDO MECÁNICAMENTE, TERMINADO ESPEJO, PROTECCIÓN CON RECUBRIMIENTO DE BARNIZ TRANSPARENTE DE POLIURETANO, PREPARACIÓN DE ANCLAS DE 15 CM FABRICADAS CON SÓLIDO INOX 1/4" PARA SER FIJADAS A MURO, CON 5 CM DE SEPARACIÓN CON ADHESIVO EPÓXICO ANCHORFIX COLOR GRIS, FUENTE TIPO ISIDORA BOLD, H= 15 CM, INCLUYE: HERRAMIENTA, ACARREOS, DESPERDICIOS, MATERIALES, COLOCACIÓN, BARRENOS, EQUIPO Y MANO DE OBRA.</t>
  </si>
  <si>
    <t>SUMINISTRO Y COLOCACIÓN DE PLACA CON LAS LEYENDAS Y LOGOTIPOS INSTITUCIONALES DEL GOBIERNO DE ZAPOPAN, COMUDE Y Ciudad de las niñas y niños, CON MEDIDAS DE 1.56 M X 0.46 M, DE 1/4" (6.35 MM) DE ACERO INOXIDABLE CORTADO A LÁSER, PULIDO MECÁNICAMENTE, TERMINADO ESPEJO. PROTECCIÓN CON RECUBRIMIENTO DE BARNIZ TRANSPARENTE DE POLIURETANO. PREPARACIÓN DE ANCLAS DE 15 CM FABRICADAS CON SÓLIDO INOX DE 1/4" PARA SER FIJADAS A MURO DE CONCRETO CON 5 CM DE SEPARACIÓN CON ADHESIVO EPÓXICO ANCHORFIX COLOR GRIS O SIMILAR, INCLUYE: HERRAMIENTA, ACARRETOS, DESPERDICIOS, MATERIALES, COLOCACIÓN, BARRENOS, EQUIPO Y MANO DE OBRA.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</si>
  <si>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</si>
  <si>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</si>
  <si>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</si>
  <si>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</si>
  <si>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</si>
  <si>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</si>
  <si>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</si>
  <si>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</si>
  <si>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</si>
  <si>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</si>
  <si>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</si>
  <si>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</si>
  <si>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</si>
  <si>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</si>
  <si>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</si>
  <si>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</si>
  <si>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</si>
  <si>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</si>
  <si>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</si>
  <si>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</si>
  <si>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</si>
  <si>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</si>
  <si>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</si>
  <si>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</si>
  <si>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</si>
  <si>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</si>
  <si>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</si>
  <si>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</si>
  <si>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</si>
  <si>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</si>
  <si>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</si>
  <si>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</si>
  <si>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</si>
  <si>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</si>
  <si>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</si>
  <si>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</si>
  <si>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</si>
  <si>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</si>
  <si>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</si>
  <si>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</si>
  <si>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</si>
  <si>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</si>
  <si>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</si>
  <si>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</si>
  <si>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</si>
  <si>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</si>
  <si>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</si>
  <si>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</si>
  <si>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</si>
  <si>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</si>
  <si>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</si>
  <si>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</si>
  <si>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</si>
  <si>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</si>
  <si>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</si>
  <si>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</si>
  <si>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</si>
  <si>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</si>
  <si>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</si>
  <si>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</si>
  <si>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</si>
  <si>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</si>
  <si>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</si>
  <si>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</si>
  <si>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</si>
  <si>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</si>
  <si>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</si>
  <si>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</si>
  <si>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</si>
  <si>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</si>
  <si>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DOPI-420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</si>
  <si>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</si>
  <si>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</si>
  <si>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</si>
  <si>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</si>
  <si>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</si>
  <si>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</si>
  <si>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</si>
  <si>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</si>
  <si>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</si>
  <si>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</si>
  <si>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</si>
  <si>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</si>
  <si>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</si>
  <si>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</si>
  <si>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</si>
  <si>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</si>
  <si>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</si>
  <si>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</si>
  <si>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</si>
  <si>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</si>
  <si>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</si>
  <si>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</si>
  <si>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</si>
  <si>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</si>
  <si>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</si>
  <si>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</si>
  <si>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</si>
  <si>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</si>
  <si>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</si>
  <si>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</si>
  <si>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</si>
  <si>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</si>
  <si>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</si>
  <si>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</si>
  <si>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</si>
  <si>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</si>
  <si>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</si>
  <si>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</si>
  <si>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DOPI-138</t>
  </si>
  <si>
    <t>DOPI-168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</si>
  <si>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</si>
  <si>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</si>
  <si>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</si>
  <si>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</si>
  <si>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</si>
  <si>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</si>
  <si>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</si>
  <si>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</si>
  <si>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</si>
  <si>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</si>
  <si>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</si>
  <si>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</si>
  <si>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</si>
  <si>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</si>
  <si>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</si>
  <si>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</si>
  <si>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</si>
  <si>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</si>
  <si>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</si>
  <si>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</si>
  <si>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</si>
  <si>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</si>
  <si>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</si>
  <si>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</si>
  <si>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</si>
  <si>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</si>
  <si>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</si>
  <si>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</si>
  <si>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</si>
  <si>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</si>
  <si>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</si>
  <si>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</si>
  <si>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</si>
  <si>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</si>
  <si>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</si>
  <si>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</si>
  <si>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</si>
  <si>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</si>
  <si>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</si>
  <si>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</si>
  <si>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</si>
  <si>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</si>
  <si>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</si>
  <si>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</si>
  <si>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</si>
  <si>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</si>
  <si>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</si>
  <si>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</si>
  <si>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</si>
  <si>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</si>
  <si>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</si>
  <si>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</si>
  <si>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</si>
  <si>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</si>
  <si>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</si>
  <si>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</si>
  <si>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</si>
  <si>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</si>
  <si>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</si>
  <si>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</si>
  <si>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</si>
  <si>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</si>
  <si>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</si>
  <si>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</si>
  <si>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</si>
  <si>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</si>
  <si>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</si>
  <si>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</si>
  <si>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</si>
  <si>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</si>
  <si>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</si>
  <si>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</si>
  <si>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</si>
  <si>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</si>
  <si>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</si>
  <si>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</si>
  <si>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</si>
  <si>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</si>
  <si>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</si>
  <si>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</si>
  <si>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</si>
  <si>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</si>
  <si>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</si>
  <si>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</si>
  <si>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</si>
  <si>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</si>
  <si>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</si>
  <si>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</si>
  <si>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</si>
  <si>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</si>
  <si>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</si>
  <si>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</si>
  <si>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</si>
  <si>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</si>
  <si>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</si>
  <si>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</si>
  <si>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</si>
  <si>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</si>
  <si>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</si>
  <si>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</si>
  <si>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</si>
  <si>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</si>
  <si>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</si>
  <si>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</si>
  <si>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</si>
  <si>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</si>
  <si>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</si>
  <si>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</si>
  <si>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</si>
  <si>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</si>
  <si>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</si>
  <si>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</si>
  <si>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</si>
  <si>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</si>
  <si>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</si>
  <si>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</si>
  <si>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</si>
  <si>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</si>
  <si>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</si>
  <si>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</si>
  <si>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</si>
  <si>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</si>
  <si>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</si>
  <si>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</si>
  <si>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</si>
  <si>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</si>
  <si>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</si>
  <si>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</si>
  <si>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</si>
  <si>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</si>
  <si>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</si>
  <si>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</si>
  <si>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</si>
  <si>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</si>
  <si>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</si>
  <si>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</si>
  <si>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</si>
  <si>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</si>
  <si>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</si>
  <si>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</si>
  <si>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</si>
  <si>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</si>
  <si>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</si>
  <si>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</si>
  <si>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</si>
  <si>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</si>
  <si>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</si>
  <si>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</si>
  <si>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</si>
  <si>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</si>
  <si>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</si>
  <si>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</si>
  <si>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</si>
  <si>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</si>
  <si>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</si>
  <si>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</si>
  <si>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</si>
  <si>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</si>
  <si>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</si>
  <si>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</si>
  <si>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</si>
  <si>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</si>
  <si>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</si>
  <si>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</si>
  <si>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</si>
  <si>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</si>
  <si>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</si>
  <si>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</si>
  <si>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</si>
  <si>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</si>
  <si>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</si>
  <si>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</si>
  <si>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</si>
  <si>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</si>
  <si>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</si>
  <si>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</si>
  <si>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</si>
  <si>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</si>
  <si>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</si>
  <si>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</si>
  <si>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</si>
  <si>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</si>
  <si>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</si>
  <si>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</si>
  <si>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</si>
  <si>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</si>
  <si>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</si>
  <si>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</si>
  <si>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</si>
  <si>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</si>
  <si>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</si>
  <si>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</si>
  <si>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</si>
  <si>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</si>
  <si>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</si>
  <si>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</si>
  <si>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</si>
  <si>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</si>
  <si>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</si>
  <si>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</si>
  <si>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</si>
  <si>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</si>
  <si>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</si>
  <si>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</si>
  <si>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</si>
  <si>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</si>
  <si>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</si>
  <si>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</si>
  <si>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</si>
  <si>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</si>
  <si>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</si>
  <si>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</si>
  <si>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</si>
  <si>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</si>
  <si>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</si>
  <si>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</si>
  <si>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</si>
  <si>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</si>
  <si>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</si>
  <si>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</si>
  <si>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</si>
  <si>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</si>
  <si>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</si>
  <si>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</si>
  <si>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</si>
  <si>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</si>
  <si>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</si>
  <si>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</si>
  <si>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</si>
  <si>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</si>
  <si>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</si>
  <si>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</si>
  <si>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</si>
  <si>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</si>
  <si>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</si>
  <si>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</si>
  <si>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</si>
  <si>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</si>
  <si>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</si>
  <si>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</si>
  <si>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</si>
  <si>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</si>
  <si>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</si>
  <si>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</si>
  <si>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</si>
  <si>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</si>
  <si>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</si>
  <si>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</si>
  <si>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</si>
  <si>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</si>
  <si>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</si>
  <si>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</si>
  <si>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</si>
  <si>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</si>
  <si>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</si>
  <si>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</si>
  <si>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</si>
  <si>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</si>
  <si>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</si>
  <si>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</si>
  <si>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</si>
  <si>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</si>
  <si>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</si>
  <si>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</si>
  <si>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</si>
  <si>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</si>
  <si>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</si>
  <si>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</si>
  <si>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</si>
  <si>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</si>
  <si>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</si>
  <si>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</si>
  <si>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</si>
  <si>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</si>
  <si>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</si>
  <si>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</si>
  <si>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</si>
  <si>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</si>
  <si>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</si>
  <si>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</si>
  <si>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DOPI-391</t>
  </si>
  <si>
    <t>DOPI-392</t>
  </si>
  <si>
    <t>DOPI-393</t>
  </si>
  <si>
    <t>DOPI-394</t>
  </si>
  <si>
    <t>DOPI-395</t>
  </si>
  <si>
    <t>DOPI-396</t>
  </si>
  <si>
    <t>DOPI-397</t>
  </si>
  <si>
    <t>DOPI-398</t>
  </si>
  <si>
    <t>DOPI-399</t>
  </si>
  <si>
    <t>DOPI-400</t>
  </si>
  <si>
    <t>DOPI-401</t>
  </si>
  <si>
    <t>DOPI-402</t>
  </si>
  <si>
    <t>DOPI-403</t>
  </si>
  <si>
    <t>DOPI-404</t>
  </si>
  <si>
    <t>DOPI-405</t>
  </si>
  <si>
    <t>DOPI-406</t>
  </si>
  <si>
    <t>DOPI-407</t>
  </si>
  <si>
    <t>DOPI-408</t>
  </si>
  <si>
    <t>DOPI-409</t>
  </si>
  <si>
    <t>DOPI-410</t>
  </si>
  <si>
    <t>DOPI-411</t>
  </si>
  <si>
    <t>DOPI-412</t>
  </si>
  <si>
    <t>DOPI-413</t>
  </si>
  <si>
    <t>DOPI-414</t>
  </si>
  <si>
    <t>DOPI-415</t>
  </si>
  <si>
    <t>DOPI-416</t>
  </si>
  <si>
    <t>DOPI-417</t>
  </si>
  <si>
    <t>DOPI-418</t>
  </si>
  <si>
    <t>DOPI-419</t>
  </si>
  <si>
    <t>DOPI-421</t>
  </si>
  <si>
    <t>DOPI-422</t>
  </si>
  <si>
    <t>DOPI-423</t>
  </si>
  <si>
    <t>DOPI-424</t>
  </si>
  <si>
    <t>DOPI-425</t>
  </si>
  <si>
    <t>DOPI-426</t>
  </si>
  <si>
    <t>DOPI-427</t>
  </si>
  <si>
    <t>DOPI-428</t>
  </si>
  <si>
    <t>DOPI-429</t>
  </si>
  <si>
    <t>DOPI-430</t>
  </si>
  <si>
    <t>DOPI-431</t>
  </si>
  <si>
    <t>DOPI-432</t>
  </si>
  <si>
    <t>DOPI-433</t>
  </si>
  <si>
    <t>DOPI-434</t>
  </si>
  <si>
    <t>DOPI-435</t>
  </si>
  <si>
    <t>DOPI-436</t>
  </si>
  <si>
    <t>DOPI-437</t>
  </si>
  <si>
    <t>DOPI-438</t>
  </si>
  <si>
    <t>DOPI-439</t>
  </si>
  <si>
    <t>DOPI-440</t>
  </si>
  <si>
    <t>DOPI-441</t>
  </si>
  <si>
    <t>DOPI-442</t>
  </si>
  <si>
    <t>DOPI-443</t>
  </si>
  <si>
    <t>DOPI-444</t>
  </si>
  <si>
    <t>DOPI-445</t>
  </si>
  <si>
    <t>DOPI-446</t>
  </si>
  <si>
    <t>DOPI-447</t>
  </si>
  <si>
    <t>DOPI-448</t>
  </si>
  <si>
    <t>DOPI-449</t>
  </si>
  <si>
    <t>DOPI-450</t>
  </si>
  <si>
    <t>DOPI-451</t>
  </si>
  <si>
    <t>DOPI-452</t>
  </si>
  <si>
    <t>DOPI-453</t>
  </si>
  <si>
    <t>DOPI-454</t>
  </si>
  <si>
    <t>DOPI-455</t>
  </si>
  <si>
    <t>DOPI-456</t>
  </si>
  <si>
    <t>DOPI-457</t>
  </si>
  <si>
    <t>DOPI-458</t>
  </si>
  <si>
    <t>DOPI-459</t>
  </si>
  <si>
    <t>DOPI-460</t>
  </si>
  <si>
    <t>LICITACION PUBLICA No.</t>
  </si>
  <si>
    <t>Rehabilitación de la Unidad Deportiva Moctezuma Residencial (Tepeyac Infonavit), ubicada en la confluencia de la calle José María Arreola, calle Playa Blanca Poniente, colonia Moctezuma, Municipio de Zapopan, Jalisco.</t>
  </si>
  <si>
    <t>RAZÓN SOCIAL DEL LICITANTE</t>
  </si>
  <si>
    <t>RESUMEN DE PARTIDAS</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</si>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</sst>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3">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theme="8" tint="-0.249977111117893"/>
      <name val="Isidora Bold"/>
    </font>
    <font>
      <sz val="10"/>
      <color indexed="64"/>
      <name val="Isidora Bold"/>
    </font>
    <font>
      <b/>
      <sz val="10"/>
      <color indexed="64"/>
      <name val="Isidora Bold"/>
    </font>
    <font>
      <b/>
      <sz val="10"/>
      <name val="Isidora Bold"/>
    </font>
    <font>
      <sz val="8"/>
      <name val="Isidora Bold"/>
    </font>
    <font>
      <sz val="8"/>
      <color rgb="FF000000"/>
      <name val="Isidora Bold"/>
    </font>
    <font>
      <sz val="8"/>
      <color indexed="64"/>
      <name val="Isidora Bold"/>
    </font>
    <font>
      <b/>
      <sz val="10"/>
      <color rgb="FF0070C0"/>
      <name val="Isidora Bold"/>
    </font>
    <font>
      <b/>
      <sz val="9"/>
      <name val="Isidora Bold"/>
    </font>
    <font>
      <sz val="9"/>
      <name val="Isidora Bold"/>
    </font>
    <font>
      <b/>
      <sz val="14"/>
      <name val="Isidora Bold"/>
    </font>
    <font>
      <sz val="6"/>
      <name val="Isidora Bold"/>
    </font>
    <font>
      <sz val="11"/>
      <name val="Isidora Bold"/>
    </font>
    <font>
      <sz val="20"/>
      <name val="Isidora Bold"/>
    </font>
    <font>
      <b/>
      <sz val="11"/>
      <name val="Isidora Bold"/>
    </font>
    <font>
      <b/>
      <sz val="12"/>
      <name val="Isidora Bold"/>
    </font>
    <font>
      <b/>
      <sz val="10"/>
      <color theme="0"/>
      <name val="Isidora Bold"/>
    </font>
    <font>
      <b/>
      <sz val="10"/>
      <color theme="9" tint="-0.249977111117893"/>
      <name val="Isidora Bold"/>
    </font>
    <font>
      <sz val="12"/>
      <name val="Isidora Bold"/>
    </font>
    <font>
      <b/>
      <sz val="8"/>
      <color indexed="64"/>
      <name val="Isidora Bold"/>
    </font>
    <font>
      <sz val="10"/>
      <color theme="8" tint="-0.249977111117893"/>
      <name val="Arial"/>
      <family val="2"/>
    </font>
    <font>
      <sz val="8"/>
      <color indexed="8"/>
      <name val="Isidora Bold"/>
    </font>
    <font>
      <sz val="10"/>
      <color rgb="FF002060"/>
      <name val="Isidora Bold"/>
    </font>
    <font>
      <b/>
      <sz val="10"/>
      <color theme="1"/>
      <name val="Isidora Bold"/>
    </font>
    <font>
      <b/>
      <sz val="10"/>
      <color rgb="FF002060"/>
      <name val="Isidora Bold"/>
    </font>
    <font>
      <sz val="11"/>
      <color theme="1"/>
      <name val="Isidora Bold"/>
    </font>
    <font>
      <sz val="8"/>
      <color theme="1"/>
      <name val="Isidora Bold"/>
    </font>
    <font>
      <b/>
      <sz val="22"/>
      <name val="Isidora Bold"/>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3" fillId="0" borderId="0"/>
  </cellStyleXfs>
  <cellXfs count="135">
    <xf numFmtId="0" fontId="0" fillId="0" borderId="0" xfId="0"/>
    <xf numFmtId="0" fontId="5" fillId="0" borderId="0" xfId="3" applyFont="1" applyAlignment="1">
      <alignment wrapText="1"/>
    </xf>
    <xf numFmtId="0" fontId="6" fillId="0" borderId="0" xfId="3" applyFont="1"/>
    <xf numFmtId="49" fontId="7" fillId="4" borderId="0" xfId="3" applyNumberFormat="1" applyFont="1" applyFill="1" applyAlignment="1">
      <alignment horizontal="center" vertical="center" wrapText="1"/>
    </xf>
    <xf numFmtId="2" fontId="7" fillId="4" borderId="0" xfId="3" applyNumberFormat="1" applyFont="1" applyFill="1" applyAlignment="1">
      <alignment vertical="top"/>
    </xf>
    <xf numFmtId="44" fontId="8" fillId="4" borderId="0" xfId="1" applyFont="1" applyFill="1" applyBorder="1" applyAlignment="1">
      <alignment horizontal="center" vertical="top" wrapText="1"/>
    </xf>
    <xf numFmtId="49" fontId="9" fillId="0" borderId="0" xfId="0" applyNumberFormat="1" applyFont="1" applyAlignment="1">
      <alignment horizontal="center" vertical="top"/>
    </xf>
    <xf numFmtId="164" fontId="9" fillId="0" borderId="0" xfId="0" applyNumberFormat="1" applyFont="1" applyAlignment="1">
      <alignment horizontal="right" vertical="justify"/>
    </xf>
    <xf numFmtId="0" fontId="10" fillId="0" borderId="0" xfId="0" applyFont="1" applyAlignment="1">
      <alignment horizontal="center" vertical="top" wrapText="1"/>
    </xf>
    <xf numFmtId="44" fontId="11" fillId="0" borderId="0" xfId="1" applyFont="1" applyFill="1" applyBorder="1" applyAlignment="1">
      <alignment horizontal="center" vertical="top" wrapText="1"/>
    </xf>
    <xf numFmtId="4" fontId="10" fillId="0" borderId="0" xfId="0" applyNumberFormat="1" applyFont="1" applyAlignment="1">
      <alignment horizontal="center" vertical="top" wrapText="1"/>
    </xf>
    <xf numFmtId="49" fontId="7" fillId="4" borderId="0" xfId="3" applyNumberFormat="1" applyFont="1" applyFill="1" applyAlignment="1">
      <alignment horizontal="left" vertical="center" wrapText="1"/>
    </xf>
    <xf numFmtId="0" fontId="7" fillId="4" borderId="0" xfId="3" applyFont="1" applyFill="1" applyAlignment="1">
      <alignment vertical="top" wrapText="1"/>
    </xf>
    <xf numFmtId="164" fontId="7" fillId="4" borderId="0" xfId="3" applyNumberFormat="1" applyFont="1" applyFill="1" applyAlignment="1">
      <alignment horizontal="right" vertical="top" wrapText="1"/>
    </xf>
    <xf numFmtId="2" fontId="10" fillId="0" borderId="0" xfId="0" applyNumberFormat="1" applyFont="1" applyAlignment="1">
      <alignment horizontal="center" vertical="top" wrapText="1"/>
    </xf>
    <xf numFmtId="2" fontId="7" fillId="4" borderId="0" xfId="3" applyNumberFormat="1" applyFont="1" applyFill="1" applyAlignment="1">
      <alignment horizontal="justify" vertical="top"/>
    </xf>
    <xf numFmtId="0" fontId="12" fillId="2" borderId="0" xfId="3" applyFont="1" applyFill="1" applyAlignment="1">
      <alignment horizontal="center" vertical="center" wrapText="1"/>
    </xf>
    <xf numFmtId="0" fontId="12" fillId="2" borderId="0" xfId="3" applyFont="1" applyFill="1" applyAlignment="1">
      <alignment horizontal="justify" vertical="top"/>
    </xf>
    <xf numFmtId="0" fontId="12" fillId="2" borderId="0" xfId="3" applyFont="1" applyFill="1" applyAlignment="1">
      <alignment horizontal="center" vertical="top" wrapText="1"/>
    </xf>
    <xf numFmtId="164" fontId="12" fillId="2" borderId="0" xfId="3" applyNumberFormat="1" applyFont="1" applyFill="1" applyAlignment="1">
      <alignment horizontal="right" vertical="top" wrapText="1"/>
    </xf>
    <xf numFmtId="164" fontId="12" fillId="2" borderId="0" xfId="3" applyNumberFormat="1" applyFont="1" applyFill="1" applyAlignment="1">
      <alignment horizontal="left" vertical="top" wrapText="1"/>
    </xf>
    <xf numFmtId="49" fontId="13" fillId="2" borderId="0" xfId="2" applyNumberFormat="1" applyFont="1" applyFill="1" applyAlignment="1">
      <alignment horizontal="center" vertical="center" wrapText="1"/>
    </xf>
    <xf numFmtId="0" fontId="13" fillId="0" borderId="2" xfId="2" applyFont="1" applyBorder="1" applyAlignment="1">
      <alignment horizontal="justify" vertical="top" wrapText="1"/>
    </xf>
    <xf numFmtId="0" fontId="14" fillId="0" borderId="2" xfId="2" applyFont="1" applyBorder="1" applyAlignment="1">
      <alignment vertical="top" wrapText="1"/>
    </xf>
    <xf numFmtId="0" fontId="13" fillId="0" borderId="6" xfId="2" applyFont="1" applyBorder="1" applyAlignment="1">
      <alignment horizontal="justify" vertical="top" wrapText="1"/>
    </xf>
    <xf numFmtId="0" fontId="14" fillId="0" borderId="6" xfId="2" applyFont="1" applyBorder="1" applyAlignment="1">
      <alignment vertical="top" wrapText="1"/>
    </xf>
    <xf numFmtId="165" fontId="16" fillId="0" borderId="6" xfId="2" applyNumberFormat="1" applyFont="1" applyBorder="1" applyAlignment="1">
      <alignment vertical="top"/>
    </xf>
    <xf numFmtId="0" fontId="13" fillId="0" borderId="6" xfId="2" applyFont="1" applyBorder="1" applyAlignment="1">
      <alignment horizontal="center" vertical="top" wrapText="1"/>
    </xf>
    <xf numFmtId="0" fontId="18" fillId="0" borderId="6" xfId="2" applyFont="1" applyBorder="1" applyAlignment="1">
      <alignment horizontal="left"/>
    </xf>
    <xf numFmtId="0" fontId="14" fillId="0" borderId="9" xfId="2" applyFont="1" applyBorder="1" applyAlignment="1">
      <alignment horizontal="center" vertical="top"/>
    </xf>
    <xf numFmtId="2" fontId="14" fillId="0" borderId="9" xfId="2" applyNumberFormat="1" applyFont="1" applyBorder="1" applyAlignment="1">
      <alignment horizontal="right" vertical="top"/>
    </xf>
    <xf numFmtId="164" fontId="13" fillId="0" borderId="9" xfId="2" applyNumberFormat="1" applyFont="1" applyBorder="1" applyAlignment="1">
      <alignment horizontal="right" vertical="top"/>
    </xf>
    <xf numFmtId="14" fontId="14" fillId="0" borderId="9" xfId="2" applyNumberFormat="1" applyFont="1" applyBorder="1" applyAlignment="1">
      <alignment horizontal="justify" vertical="top" wrapText="1"/>
    </xf>
    <xf numFmtId="0" fontId="14" fillId="0" borderId="6" xfId="2" applyFont="1" applyBorder="1" applyAlignment="1">
      <alignment vertical="top"/>
    </xf>
    <xf numFmtId="0" fontId="13" fillId="0" borderId="2" xfId="5" applyFont="1" applyBorder="1" applyAlignment="1">
      <alignment horizontal="center" vertical="top" wrapText="1"/>
    </xf>
    <xf numFmtId="0" fontId="6" fillId="0" borderId="0" xfId="3" applyFont="1" applyAlignment="1">
      <alignment wrapText="1"/>
    </xf>
    <xf numFmtId="164" fontId="7" fillId="0" borderId="0" xfId="3" applyNumberFormat="1" applyFont="1" applyAlignment="1">
      <alignment horizontal="right" vertical="top" wrapText="1"/>
    </xf>
    <xf numFmtId="0" fontId="12" fillId="0" borderId="0" xfId="3" applyFont="1" applyAlignment="1">
      <alignment horizontal="center" vertical="center" wrapText="1"/>
    </xf>
    <xf numFmtId="0" fontId="12" fillId="0" borderId="0" xfId="3" applyFont="1" applyAlignment="1">
      <alignment horizontal="justify" vertical="top"/>
    </xf>
    <xf numFmtId="0" fontId="7" fillId="0" borderId="0" xfId="3" applyFont="1" applyAlignment="1">
      <alignment vertical="top" wrapText="1"/>
    </xf>
    <xf numFmtId="4" fontId="21" fillId="0" borderId="0" xfId="3" applyNumberFormat="1" applyFont="1" applyAlignment="1">
      <alignment horizontal="right" vertical="top" wrapText="1"/>
    </xf>
    <xf numFmtId="164" fontId="12" fillId="0" borderId="0" xfId="1" applyNumberFormat="1" applyFont="1" applyFill="1" applyBorder="1" applyAlignment="1">
      <alignment horizontal="right" vertical="top"/>
    </xf>
    <xf numFmtId="49" fontId="22" fillId="0" borderId="0" xfId="3" applyNumberFormat="1" applyFont="1" applyAlignment="1">
      <alignment horizontal="center" vertical="center" wrapText="1"/>
    </xf>
    <xf numFmtId="2" fontId="22" fillId="0" borderId="0" xfId="3" applyNumberFormat="1" applyFont="1" applyAlignment="1">
      <alignment horizontal="justify" vertical="top"/>
    </xf>
    <xf numFmtId="0" fontId="22" fillId="0" borderId="0" xfId="3" applyFont="1" applyAlignment="1">
      <alignment vertical="top" wrapText="1"/>
    </xf>
    <xf numFmtId="164" fontId="22" fillId="0" borderId="0" xfId="3" applyNumberFormat="1" applyFont="1" applyAlignment="1">
      <alignment horizontal="right" vertical="top" wrapText="1"/>
    </xf>
    <xf numFmtId="0" fontId="14" fillId="0" borderId="1" xfId="2" applyFont="1" applyBorder="1" applyAlignment="1">
      <alignment vertical="top" wrapText="1"/>
    </xf>
    <xf numFmtId="0" fontId="14" fillId="0" borderId="5" xfId="2" applyFont="1" applyBorder="1" applyAlignment="1">
      <alignment vertical="top" wrapText="1"/>
    </xf>
    <xf numFmtId="0" fontId="14" fillId="0" borderId="8" xfId="2" applyFont="1" applyBorder="1" applyAlignment="1">
      <alignment vertical="top" wrapText="1"/>
    </xf>
    <xf numFmtId="0" fontId="23" fillId="0" borderId="0" xfId="2" applyFont="1" applyAlignment="1">
      <alignment horizontal="center"/>
    </xf>
    <xf numFmtId="0" fontId="23" fillId="0" borderId="0" xfId="2" applyFont="1" applyAlignment="1">
      <alignment horizontal="justify" wrapText="1"/>
    </xf>
    <xf numFmtId="0" fontId="23" fillId="0" borderId="0" xfId="2" applyFont="1" applyAlignment="1">
      <alignment horizontal="centerContinuous"/>
    </xf>
    <xf numFmtId="4" fontId="23" fillId="0" borderId="0" xfId="2" applyNumberFormat="1" applyFont="1" applyAlignment="1">
      <alignment horizontal="center"/>
    </xf>
    <xf numFmtId="0" fontId="24" fillId="0" borderId="0" xfId="3" applyFont="1" applyAlignment="1">
      <alignment horizontal="right" vertical="top"/>
    </xf>
    <xf numFmtId="0" fontId="11" fillId="0" borderId="0" xfId="3" applyFont="1" applyAlignment="1">
      <alignment vertical="top" wrapText="1"/>
    </xf>
    <xf numFmtId="4" fontId="6" fillId="0" borderId="0" xfId="3" applyNumberFormat="1" applyFont="1"/>
    <xf numFmtId="4" fontId="22" fillId="0" borderId="0" xfId="3" applyNumberFormat="1" applyFont="1" applyAlignment="1">
      <alignment horizontal="right" vertical="top" wrapText="1"/>
    </xf>
    <xf numFmtId="0" fontId="11" fillId="0" borderId="0" xfId="3" applyFont="1"/>
    <xf numFmtId="44" fontId="8" fillId="4" borderId="0" xfId="1" applyFont="1" applyFill="1" applyAlignment="1">
      <alignment horizontal="center" vertical="top" wrapText="1"/>
    </xf>
    <xf numFmtId="44" fontId="12" fillId="2" borderId="0" xfId="1" applyFont="1" applyFill="1" applyAlignment="1">
      <alignment horizontal="center" vertical="top" wrapText="1"/>
    </xf>
    <xf numFmtId="44" fontId="12" fillId="2" borderId="0" xfId="1" applyFont="1" applyFill="1" applyBorder="1" applyAlignment="1">
      <alignment horizontal="center" vertical="top" wrapText="1"/>
    </xf>
    <xf numFmtId="0" fontId="25" fillId="0" borderId="0" xfId="3" applyFont="1" applyAlignment="1">
      <alignment wrapText="1"/>
    </xf>
    <xf numFmtId="0" fontId="25" fillId="5" borderId="0" xfId="3" applyFont="1" applyFill="1" applyAlignment="1">
      <alignment wrapText="1"/>
    </xf>
    <xf numFmtId="44" fontId="11" fillId="0" borderId="0" xfId="1" applyFont="1" applyAlignment="1">
      <alignment horizontal="center" vertical="top" wrapText="1"/>
    </xf>
    <xf numFmtId="4" fontId="26" fillId="0" borderId="0" xfId="0" applyNumberFormat="1" applyFont="1" applyAlignment="1">
      <alignment horizontal="center" vertical="top" wrapText="1"/>
    </xf>
    <xf numFmtId="49" fontId="28" fillId="4" borderId="0" xfId="3" applyNumberFormat="1" applyFont="1" applyFill="1" applyAlignment="1">
      <alignment horizontal="center" vertical="center" wrapText="1"/>
    </xf>
    <xf numFmtId="2" fontId="28" fillId="4" borderId="0" xfId="3" applyNumberFormat="1" applyFont="1" applyFill="1" applyAlignment="1">
      <alignment vertical="top"/>
    </xf>
    <xf numFmtId="2" fontId="29" fillId="4" borderId="0" xfId="3" applyNumberFormat="1" applyFont="1" applyFill="1" applyAlignment="1">
      <alignment vertical="top"/>
    </xf>
    <xf numFmtId="44" fontId="29" fillId="4" borderId="0" xfId="1" applyFont="1" applyFill="1" applyBorder="1" applyAlignment="1">
      <alignment horizontal="center" vertical="top" wrapText="1"/>
    </xf>
    <xf numFmtId="0" fontId="27" fillId="3" borderId="0" xfId="3" applyFont="1" applyFill="1"/>
    <xf numFmtId="2" fontId="26" fillId="0" borderId="0" xfId="0" applyNumberFormat="1" applyFont="1" applyAlignment="1">
      <alignment horizontal="center" vertical="top" wrapText="1"/>
    </xf>
    <xf numFmtId="0" fontId="30" fillId="0" borderId="0" xfId="0" applyFont="1"/>
    <xf numFmtId="0" fontId="9" fillId="0" borderId="0" xfId="0" applyFont="1" applyFill="1" applyAlignment="1">
      <alignment horizontal="justify" vertical="top" wrapText="1"/>
    </xf>
    <xf numFmtId="0" fontId="9" fillId="0" borderId="0" xfId="0" applyFont="1" applyFill="1" applyAlignment="1">
      <alignment horizontal="center" vertical="top"/>
    </xf>
    <xf numFmtId="4" fontId="9" fillId="0" borderId="0" xfId="0" applyNumberFormat="1" applyFont="1" applyFill="1" applyAlignment="1">
      <alignment horizontal="right" vertical="top"/>
    </xf>
    <xf numFmtId="0" fontId="30" fillId="0" borderId="0" xfId="0" applyFont="1" applyAlignment="1">
      <alignment horizontal="center" vertical="top"/>
    </xf>
    <xf numFmtId="0" fontId="9" fillId="0" borderId="0" xfId="0" applyFont="1" applyAlignment="1">
      <alignment horizontal="center" vertical="top" wrapText="1"/>
    </xf>
    <xf numFmtId="0" fontId="5" fillId="0" borderId="0" xfId="3" applyFont="1" applyFill="1" applyAlignment="1">
      <alignment wrapText="1"/>
    </xf>
    <xf numFmtId="164" fontId="9" fillId="0" borderId="0" xfId="0" applyNumberFormat="1" applyFont="1" applyFill="1" applyAlignment="1">
      <alignment horizontal="right" vertical="justify"/>
    </xf>
    <xf numFmtId="0" fontId="10" fillId="0" borderId="0" xfId="0" applyNumberFormat="1" applyFont="1" applyFill="1" applyBorder="1" applyAlignment="1">
      <alignment horizontal="center" vertical="top" wrapText="1"/>
    </xf>
    <xf numFmtId="0" fontId="8" fillId="2" borderId="0" xfId="5" applyFont="1" applyFill="1" applyAlignment="1">
      <alignment horizontal="center" vertical="center" wrapText="1"/>
    </xf>
    <xf numFmtId="0" fontId="20" fillId="2" borderId="0" xfId="5" applyFont="1" applyFill="1" applyAlignment="1">
      <alignment horizontal="center" vertical="center" wrapTex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14" xfId="2" applyFont="1" applyFill="1" applyBorder="1" applyAlignment="1">
      <alignment horizontal="center" vertical="center"/>
    </xf>
    <xf numFmtId="0" fontId="6" fillId="0" borderId="0" xfId="3" applyFont="1" applyAlignment="1">
      <alignment horizontal="center"/>
    </xf>
    <xf numFmtId="0" fontId="8" fillId="0" borderId="1"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2" fontId="17" fillId="0" borderId="6" xfId="4" applyNumberFormat="1" applyFont="1" applyBorder="1" applyAlignment="1">
      <alignment horizontal="justify" vertical="top" wrapText="1"/>
    </xf>
    <xf numFmtId="2" fontId="17" fillId="0" borderId="11" xfId="4" applyNumberFormat="1" applyFont="1" applyBorder="1" applyAlignment="1">
      <alignment horizontal="justify" vertical="top" wrapText="1"/>
    </xf>
    <xf numFmtId="0" fontId="13" fillId="0" borderId="1" xfId="2" applyFont="1" applyBorder="1" applyAlignment="1">
      <alignment horizontal="center" vertical="top" wrapText="1"/>
    </xf>
    <xf numFmtId="0" fontId="13" fillId="0" borderId="3" xfId="2" applyFont="1" applyBorder="1" applyAlignment="1">
      <alignment horizontal="center" vertical="top" wrapText="1"/>
    </xf>
    <xf numFmtId="0" fontId="13" fillId="0" borderId="4" xfId="2" applyFont="1" applyBorder="1" applyAlignment="1">
      <alignment horizontal="center" vertical="top" wrapText="1"/>
    </xf>
    <xf numFmtId="0" fontId="14" fillId="0" borderId="6" xfId="2" applyFont="1" applyBorder="1" applyAlignment="1">
      <alignment horizontal="justify" vertical="top" wrapText="1"/>
    </xf>
    <xf numFmtId="0" fontId="14" fillId="0" borderId="11" xfId="2" applyFont="1" applyBorder="1" applyAlignment="1">
      <alignment horizontal="justify" vertical="top" wrapText="1"/>
    </xf>
    <xf numFmtId="0" fontId="14" fillId="0" borderId="5" xfId="2" applyFont="1" applyBorder="1" applyAlignment="1">
      <alignment horizontal="center" vertical="top" wrapText="1"/>
    </xf>
    <xf numFmtId="0" fontId="14" fillId="0" borderId="7" xfId="2" applyFont="1" applyBorder="1" applyAlignment="1">
      <alignment horizontal="center" vertical="top" wrapText="1"/>
    </xf>
    <xf numFmtId="0" fontId="14" fillId="0" borderId="8" xfId="2" applyFont="1" applyBorder="1" applyAlignment="1">
      <alignment horizontal="center" vertical="top" wrapText="1"/>
    </xf>
    <xf numFmtId="0" fontId="14" fillId="0" borderId="9" xfId="2" applyFont="1" applyBorder="1" applyAlignment="1">
      <alignment horizontal="center" vertical="top" wrapText="1"/>
    </xf>
    <xf numFmtId="0" fontId="14" fillId="0" borderId="10" xfId="2" applyFont="1" applyBorder="1" applyAlignment="1">
      <alignment horizontal="center" vertical="top" wrapText="1"/>
    </xf>
    <xf numFmtId="0" fontId="15" fillId="0" borderId="5" xfId="2" applyFont="1" applyFill="1" applyBorder="1" applyAlignment="1">
      <alignment horizontal="center" vertical="center" wrapText="1"/>
    </xf>
    <xf numFmtId="0" fontId="15" fillId="0" borderId="0" xfId="2" applyFont="1" applyFill="1" applyAlignment="1">
      <alignment horizontal="center" vertical="center" wrapText="1"/>
    </xf>
    <xf numFmtId="0" fontId="15" fillId="0" borderId="7" xfId="2" applyFont="1" applyFill="1" applyBorder="1" applyAlignment="1">
      <alignment horizontal="center" vertical="center" wrapText="1"/>
    </xf>
    <xf numFmtId="0" fontId="14" fillId="0" borderId="3" xfId="2" applyFont="1" applyFill="1" applyBorder="1" applyAlignment="1">
      <alignment horizontal="center" vertical="top"/>
    </xf>
    <xf numFmtId="2" fontId="14" fillId="0" borderId="3" xfId="2" applyNumberFormat="1" applyFont="1" applyFill="1" applyBorder="1" applyAlignment="1">
      <alignment horizontal="right" vertical="top"/>
    </xf>
    <xf numFmtId="164" fontId="13" fillId="0" borderId="3" xfId="2" applyNumberFormat="1" applyFont="1" applyFill="1" applyBorder="1" applyAlignment="1">
      <alignment horizontal="right" vertical="top"/>
    </xf>
    <xf numFmtId="14" fontId="14" fillId="0" borderId="3" xfId="2" applyNumberFormat="1" applyFont="1" applyFill="1" applyBorder="1" applyAlignment="1">
      <alignment horizontal="justify" vertical="top" wrapText="1"/>
    </xf>
    <xf numFmtId="0" fontId="14" fillId="0" borderId="0" xfId="2" applyFont="1" applyFill="1" applyAlignment="1">
      <alignment horizontal="center" vertical="top"/>
    </xf>
    <xf numFmtId="2" fontId="14" fillId="0" borderId="0" xfId="2" applyNumberFormat="1" applyFont="1" applyFill="1" applyAlignment="1">
      <alignment horizontal="right" vertical="top"/>
    </xf>
    <xf numFmtId="164" fontId="13" fillId="0" borderId="0" xfId="2" applyNumberFormat="1" applyFont="1" applyFill="1" applyAlignment="1">
      <alignment horizontal="right" vertical="top"/>
    </xf>
    <xf numFmtId="14" fontId="14" fillId="0" borderId="0" xfId="2" applyNumberFormat="1" applyFont="1" applyFill="1" applyAlignment="1">
      <alignment horizontal="justify" vertical="top" wrapText="1"/>
    </xf>
    <xf numFmtId="0" fontId="13" fillId="0" borderId="2" xfId="2" applyFont="1" applyBorder="1" applyAlignment="1">
      <alignment horizontal="justify" vertical="center" wrapText="1"/>
    </xf>
    <xf numFmtId="0" fontId="14" fillId="0" borderId="0" xfId="2" applyFont="1" applyBorder="1" applyAlignment="1">
      <alignment horizontal="center" vertical="top" wrapText="1"/>
    </xf>
    <xf numFmtId="49" fontId="13" fillId="2" borderId="0" xfId="2" applyNumberFormat="1" applyFont="1" applyFill="1" applyAlignment="1">
      <alignment horizontal="center" vertical="center"/>
    </xf>
    <xf numFmtId="0" fontId="6" fillId="0" borderId="0" xfId="3" applyFont="1" applyAlignment="1">
      <alignment horizontal="center" vertical="center"/>
    </xf>
    <xf numFmtId="49" fontId="7" fillId="0" borderId="0" xfId="3" applyNumberFormat="1" applyFont="1" applyFill="1" applyAlignment="1">
      <alignment horizontal="center" vertical="center" wrapText="1"/>
    </xf>
    <xf numFmtId="2" fontId="7" fillId="0" borderId="0" xfId="3" applyNumberFormat="1" applyFont="1" applyFill="1" applyAlignment="1">
      <alignment horizontal="left" vertical="top"/>
    </xf>
    <xf numFmtId="164" fontId="7" fillId="0" borderId="0" xfId="3" applyNumberFormat="1" applyFont="1" applyFill="1" applyAlignment="1">
      <alignment horizontal="right" vertical="top" wrapText="1"/>
    </xf>
    <xf numFmtId="0" fontId="6" fillId="0" borderId="0" xfId="3" applyFont="1" applyFill="1" applyAlignment="1">
      <alignment wrapText="1"/>
    </xf>
    <xf numFmtId="0" fontId="12" fillId="0" borderId="0" xfId="3" applyFont="1" applyFill="1" applyAlignment="1">
      <alignment horizontal="center" vertical="top"/>
    </xf>
    <xf numFmtId="0" fontId="12" fillId="0" borderId="0" xfId="3" applyFont="1" applyFill="1" applyAlignment="1">
      <alignment horizontal="justify" vertical="top"/>
    </xf>
    <xf numFmtId="0" fontId="7" fillId="0" borderId="0" xfId="3" applyFont="1" applyFill="1" applyAlignment="1">
      <alignment vertical="top" wrapText="1"/>
    </xf>
    <xf numFmtId="4" fontId="21" fillId="0" borderId="0" xfId="3" applyNumberFormat="1" applyFont="1" applyFill="1" applyAlignment="1">
      <alignment horizontal="right" vertical="top" wrapText="1"/>
    </xf>
    <xf numFmtId="0" fontId="12" fillId="0" borderId="0" xfId="3" applyFont="1" applyFill="1" applyAlignment="1">
      <alignment horizontal="center" vertical="center" wrapText="1"/>
    </xf>
    <xf numFmtId="2" fontId="7" fillId="0" borderId="0" xfId="3" applyNumberFormat="1" applyFont="1" applyFill="1" applyAlignment="1">
      <alignment horizontal="center" vertical="top"/>
    </xf>
    <xf numFmtId="2" fontId="7" fillId="0" borderId="0" xfId="3" applyNumberFormat="1" applyFont="1" applyFill="1" applyAlignment="1">
      <alignment vertical="top"/>
    </xf>
    <xf numFmtId="0" fontId="8" fillId="2" borderId="0" xfId="5" applyFont="1" applyFill="1" applyAlignment="1">
      <alignment horizontal="right" vertical="top" wrapText="1"/>
    </xf>
    <xf numFmtId="44" fontId="8" fillId="0" borderId="0" xfId="1" applyFont="1" applyFill="1" applyBorder="1" applyAlignment="1">
      <alignment horizontal="right" vertical="top"/>
    </xf>
    <xf numFmtId="44" fontId="12" fillId="0" borderId="0" xfId="1" applyFont="1" applyFill="1" applyBorder="1" applyAlignment="1">
      <alignment horizontal="right" vertical="top"/>
    </xf>
    <xf numFmtId="44" fontId="22" fillId="0" borderId="0" xfId="1" applyFont="1" applyFill="1" applyBorder="1" applyAlignment="1">
      <alignment horizontal="right" vertical="top"/>
    </xf>
    <xf numFmtId="44" fontId="19" fillId="2" borderId="0" xfId="1" applyFont="1" applyFill="1" applyAlignment="1">
      <alignment horizontal="right" vertical="top" wrapText="1"/>
    </xf>
    <xf numFmtId="44" fontId="20" fillId="2" borderId="0" xfId="1" applyFont="1" applyFill="1" applyAlignment="1">
      <alignment horizontal="right" vertical="top" wrapText="1"/>
    </xf>
    <xf numFmtId="0" fontId="32" fillId="0" borderId="6" xfId="5" applyFont="1" applyBorder="1" applyAlignment="1">
      <alignment horizontal="center" vertical="center" wrapText="1"/>
    </xf>
    <xf numFmtId="0" fontId="32" fillId="0" borderId="11" xfId="5" applyFont="1" applyBorder="1" applyAlignment="1">
      <alignment horizontal="center" vertical="center" wrapText="1"/>
    </xf>
  </cellXfs>
  <cellStyles count="10">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3 3" xfId="9" xr:uid="{00000000-0005-0000-0000-000007000000}"/>
    <cellStyle name="Normal 4" xfId="6" xr:uid="{00000000-0005-0000-0000-000008000000}"/>
    <cellStyle name="Normal 4 2" xfId="8" xr:uid="{00000000-0005-0000-0000-000009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53854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1026511</xdr:colOff>
      <xdr:row>6</xdr:row>
      <xdr:rowOff>25499</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Cat&#225;logos%20y%20Cuantificaci&#243;n\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00B0F0"/>
  </sheetPr>
  <dimension ref="A1:AE648"/>
  <sheetViews>
    <sheetView showGridLines="0" tabSelected="1" view="pageBreakPreview" zoomScaleNormal="70" zoomScaleSheetLayoutView="100" workbookViewId="0">
      <selection activeCell="F14" sqref="F14"/>
    </sheetView>
  </sheetViews>
  <sheetFormatPr baseColWidth="10" defaultColWidth="9.140625" defaultRowHeight="12.75" customHeight="1"/>
  <cols>
    <col min="1" max="1" width="15.5703125" style="57" customWidth="1"/>
    <col min="2" max="2" width="74.7109375" style="2" customWidth="1"/>
    <col min="3" max="3" width="9.140625" style="2" customWidth="1"/>
    <col min="4" max="4" width="13.85546875" style="55" customWidth="1"/>
    <col min="5" max="5" width="16" style="2" customWidth="1"/>
    <col min="6" max="6" width="53.85546875" style="2" customWidth="1"/>
    <col min="7" max="7" width="19.42578125" style="2" customWidth="1"/>
    <col min="8" max="8" width="14.28515625" style="2" bestFit="1" customWidth="1"/>
    <col min="9" max="16384" width="9.140625" style="2"/>
  </cols>
  <sheetData>
    <row r="1" spans="1:7">
      <c r="A1" s="46"/>
      <c r="B1" s="22" t="s">
        <v>0</v>
      </c>
      <c r="C1" s="86" t="s">
        <v>878</v>
      </c>
      <c r="D1" s="87"/>
      <c r="E1" s="87"/>
      <c r="F1" s="88"/>
      <c r="G1" s="23"/>
    </row>
    <row r="2" spans="1:7">
      <c r="A2" s="47"/>
      <c r="B2" s="24" t="s">
        <v>1</v>
      </c>
      <c r="C2" s="101" t="s">
        <v>364</v>
      </c>
      <c r="D2" s="102"/>
      <c r="E2" s="102"/>
      <c r="F2" s="103"/>
      <c r="G2" s="25"/>
    </row>
    <row r="3" spans="1:7" ht="13.5" thickBot="1">
      <c r="A3" s="47"/>
      <c r="B3" s="24" t="s">
        <v>2</v>
      </c>
      <c r="C3" s="101"/>
      <c r="D3" s="102"/>
      <c r="E3" s="102"/>
      <c r="F3" s="103"/>
      <c r="G3" s="25"/>
    </row>
    <row r="4" spans="1:7" ht="15.75" customHeight="1">
      <c r="A4" s="47"/>
      <c r="B4" s="112" t="s">
        <v>3</v>
      </c>
      <c r="C4" s="104"/>
      <c r="D4" s="105"/>
      <c r="E4" s="106" t="s">
        <v>20</v>
      </c>
      <c r="F4" s="107"/>
      <c r="G4" s="26"/>
    </row>
    <row r="5" spans="1:7" ht="15.75" customHeight="1">
      <c r="A5" s="47"/>
      <c r="B5" s="89" t="s">
        <v>879</v>
      </c>
      <c r="C5" s="108"/>
      <c r="D5" s="109"/>
      <c r="E5" s="110" t="s">
        <v>21</v>
      </c>
      <c r="F5" s="111"/>
      <c r="G5" s="27"/>
    </row>
    <row r="6" spans="1:7" ht="15.75" customHeight="1">
      <c r="A6" s="47"/>
      <c r="B6" s="89"/>
      <c r="C6" s="108"/>
      <c r="D6" s="109"/>
      <c r="E6" s="110" t="s">
        <v>4</v>
      </c>
      <c r="F6" s="111"/>
      <c r="G6" s="28"/>
    </row>
    <row r="7" spans="1:7" ht="15.75" customHeight="1" thickBot="1">
      <c r="A7" s="47"/>
      <c r="B7" s="90"/>
      <c r="C7" s="29"/>
      <c r="D7" s="30"/>
      <c r="E7" s="31" t="s">
        <v>22</v>
      </c>
      <c r="F7" s="32"/>
      <c r="G7" s="33"/>
    </row>
    <row r="8" spans="1:7">
      <c r="A8" s="47"/>
      <c r="B8" s="27" t="s">
        <v>880</v>
      </c>
      <c r="C8" s="91" t="s">
        <v>5</v>
      </c>
      <c r="D8" s="92"/>
      <c r="E8" s="92"/>
      <c r="F8" s="93"/>
      <c r="G8" s="34" t="s">
        <v>6</v>
      </c>
    </row>
    <row r="9" spans="1:7">
      <c r="A9" s="47"/>
      <c r="B9" s="94" t="s">
        <v>51</v>
      </c>
      <c r="C9" s="96"/>
      <c r="D9" s="113"/>
      <c r="E9" s="113"/>
      <c r="F9" s="97"/>
      <c r="G9" s="133" t="s">
        <v>882</v>
      </c>
    </row>
    <row r="10" spans="1:7" ht="15.75" customHeight="1" thickBot="1">
      <c r="A10" s="48"/>
      <c r="B10" s="95"/>
      <c r="C10" s="98"/>
      <c r="D10" s="99"/>
      <c r="E10" s="99"/>
      <c r="F10" s="100"/>
      <c r="G10" s="134"/>
    </row>
    <row r="11" spans="1:7" ht="3" customHeight="1" thickBot="1">
      <c r="A11" s="49"/>
      <c r="B11" s="50"/>
      <c r="C11" s="51"/>
      <c r="D11" s="52"/>
      <c r="E11" s="49"/>
      <c r="F11" s="51"/>
      <c r="G11" s="51"/>
    </row>
    <row r="12" spans="1:7" ht="15.75" customHeight="1" thickBot="1">
      <c r="A12" s="82" t="s">
        <v>34</v>
      </c>
      <c r="B12" s="83"/>
      <c r="C12" s="83"/>
      <c r="D12" s="83"/>
      <c r="E12" s="83"/>
      <c r="F12" s="83"/>
      <c r="G12" s="84"/>
    </row>
    <row r="13" spans="1:7" ht="3" customHeight="1">
      <c r="A13" s="53"/>
      <c r="B13" s="54"/>
      <c r="C13" s="54"/>
    </row>
    <row r="14" spans="1:7" s="115" customFormat="1" ht="24">
      <c r="A14" s="114" t="s">
        <v>7</v>
      </c>
      <c r="B14" s="21" t="s">
        <v>8</v>
      </c>
      <c r="C14" s="114" t="s">
        <v>9</v>
      </c>
      <c r="D14" s="114" t="s">
        <v>10</v>
      </c>
      <c r="E14" s="21" t="s">
        <v>11</v>
      </c>
      <c r="F14" s="21" t="s">
        <v>12</v>
      </c>
      <c r="G14" s="21" t="s">
        <v>13</v>
      </c>
    </row>
    <row r="15" spans="1:7" ht="6" customHeight="1">
      <c r="A15" s="85"/>
      <c r="B15" s="85"/>
      <c r="C15" s="85"/>
      <c r="D15" s="85"/>
      <c r="E15" s="85"/>
      <c r="F15" s="85"/>
      <c r="G15" s="85"/>
    </row>
    <row r="16" spans="1:7">
      <c r="A16" s="3" t="s">
        <v>297</v>
      </c>
      <c r="B16" s="11" t="s">
        <v>54</v>
      </c>
      <c r="C16" s="12"/>
      <c r="D16" s="13"/>
      <c r="E16" s="13"/>
      <c r="F16" s="13"/>
      <c r="G16" s="5">
        <f>ROUND(SUM(G17:G44),2)</f>
        <v>0</v>
      </c>
    </row>
    <row r="17" spans="1:7" s="1" customFormat="1" ht="45">
      <c r="A17" s="6" t="s">
        <v>418</v>
      </c>
      <c r="B17" s="72" t="s">
        <v>57</v>
      </c>
      <c r="C17" s="73" t="s">
        <v>18</v>
      </c>
      <c r="D17" s="74">
        <v>152.83000000000001</v>
      </c>
      <c r="E17" s="7"/>
      <c r="F17" s="14"/>
      <c r="G17" s="9"/>
    </row>
    <row r="18" spans="1:7" s="1" customFormat="1" ht="33.75">
      <c r="A18" s="6" t="s">
        <v>419</v>
      </c>
      <c r="B18" s="72" t="s">
        <v>76</v>
      </c>
      <c r="C18" s="73" t="s">
        <v>18</v>
      </c>
      <c r="D18" s="74">
        <v>26.39</v>
      </c>
      <c r="E18" s="7"/>
      <c r="F18" s="14"/>
      <c r="G18" s="9"/>
    </row>
    <row r="19" spans="1:7" s="1" customFormat="1" ht="45">
      <c r="A19" s="6" t="s">
        <v>420</v>
      </c>
      <c r="B19" s="72" t="s">
        <v>58</v>
      </c>
      <c r="C19" s="73" t="s">
        <v>18</v>
      </c>
      <c r="D19" s="74">
        <v>26.2</v>
      </c>
      <c r="E19" s="7"/>
      <c r="F19" s="14"/>
      <c r="G19" s="9"/>
    </row>
    <row r="20" spans="1:7" s="1" customFormat="1" ht="45">
      <c r="A20" s="6" t="s">
        <v>421</v>
      </c>
      <c r="B20" s="72" t="s">
        <v>85</v>
      </c>
      <c r="C20" s="73" t="s">
        <v>18</v>
      </c>
      <c r="D20" s="74">
        <v>17.62</v>
      </c>
      <c r="E20" s="7"/>
      <c r="F20" s="8"/>
      <c r="G20" s="9"/>
    </row>
    <row r="21" spans="1:7" s="1" customFormat="1" ht="33.75">
      <c r="A21" s="6" t="s">
        <v>422</v>
      </c>
      <c r="B21" s="72" t="s">
        <v>295</v>
      </c>
      <c r="C21" s="73" t="s">
        <v>18</v>
      </c>
      <c r="D21" s="74">
        <v>4.97</v>
      </c>
      <c r="E21" s="7"/>
      <c r="F21" s="8"/>
      <c r="G21" s="9"/>
    </row>
    <row r="22" spans="1:7" s="1" customFormat="1" ht="33.75">
      <c r="A22" s="6" t="s">
        <v>423</v>
      </c>
      <c r="B22" s="72" t="s">
        <v>296</v>
      </c>
      <c r="C22" s="73" t="s">
        <v>18</v>
      </c>
      <c r="D22" s="74">
        <v>5.96</v>
      </c>
      <c r="E22" s="7"/>
      <c r="F22" s="8"/>
      <c r="G22" s="9"/>
    </row>
    <row r="23" spans="1:7" s="1" customFormat="1" ht="33.75">
      <c r="A23" s="6" t="s">
        <v>424</v>
      </c>
      <c r="B23" s="72" t="s">
        <v>391</v>
      </c>
      <c r="C23" s="73" t="s">
        <v>18</v>
      </c>
      <c r="D23" s="74">
        <v>12.47</v>
      </c>
      <c r="E23" s="7"/>
      <c r="F23" s="8"/>
      <c r="G23" s="9"/>
    </row>
    <row r="24" spans="1:7" s="1" customFormat="1" ht="45">
      <c r="A24" s="6" t="s">
        <v>425</v>
      </c>
      <c r="B24" s="72" t="s">
        <v>390</v>
      </c>
      <c r="C24" s="73" t="s">
        <v>18</v>
      </c>
      <c r="D24" s="74">
        <v>9.86</v>
      </c>
      <c r="E24" s="7"/>
      <c r="F24" s="14"/>
      <c r="G24" s="9"/>
    </row>
    <row r="25" spans="1:7" s="1" customFormat="1" ht="45">
      <c r="A25" s="6" t="s">
        <v>426</v>
      </c>
      <c r="B25" s="72" t="s">
        <v>373</v>
      </c>
      <c r="C25" s="73" t="s">
        <v>18</v>
      </c>
      <c r="D25" s="74">
        <v>12.33</v>
      </c>
      <c r="E25" s="7"/>
      <c r="F25" s="8"/>
      <c r="G25" s="9"/>
    </row>
    <row r="26" spans="1:7" s="1" customFormat="1" ht="22.5">
      <c r="A26" s="6" t="s">
        <v>427</v>
      </c>
      <c r="B26" s="72" t="s">
        <v>372</v>
      </c>
      <c r="C26" s="73" t="s">
        <v>17</v>
      </c>
      <c r="D26" s="74">
        <v>624.28</v>
      </c>
      <c r="E26" s="7"/>
      <c r="F26" s="8"/>
      <c r="G26" s="9"/>
    </row>
    <row r="27" spans="1:7" s="1" customFormat="1" ht="45">
      <c r="A27" s="6" t="s">
        <v>428</v>
      </c>
      <c r="B27" s="72" t="s">
        <v>392</v>
      </c>
      <c r="C27" s="73" t="s">
        <v>25</v>
      </c>
      <c r="D27" s="74">
        <v>2</v>
      </c>
      <c r="E27" s="7"/>
      <c r="F27" s="14"/>
      <c r="G27" s="9"/>
    </row>
    <row r="28" spans="1:7" s="1" customFormat="1" ht="45">
      <c r="A28" s="6" t="s">
        <v>429</v>
      </c>
      <c r="B28" s="72" t="s">
        <v>371</v>
      </c>
      <c r="C28" s="73" t="s">
        <v>25</v>
      </c>
      <c r="D28" s="74">
        <v>2</v>
      </c>
      <c r="E28" s="7"/>
      <c r="F28" s="14"/>
      <c r="G28" s="9"/>
    </row>
    <row r="29" spans="1:7" s="1" customFormat="1" ht="56.25">
      <c r="A29" s="6" t="s">
        <v>430</v>
      </c>
      <c r="B29" s="72" t="s">
        <v>370</v>
      </c>
      <c r="C29" s="73" t="s">
        <v>25</v>
      </c>
      <c r="D29" s="74">
        <v>1</v>
      </c>
      <c r="E29" s="7"/>
      <c r="F29" s="14"/>
      <c r="G29" s="9"/>
    </row>
    <row r="30" spans="1:7" s="1" customFormat="1" ht="45">
      <c r="A30" s="6" t="s">
        <v>431</v>
      </c>
      <c r="B30" s="72" t="s">
        <v>393</v>
      </c>
      <c r="C30" s="73" t="s">
        <v>25</v>
      </c>
      <c r="D30" s="74">
        <v>3</v>
      </c>
      <c r="E30" s="7"/>
      <c r="F30" s="14"/>
      <c r="G30" s="9"/>
    </row>
    <row r="31" spans="1:7" s="1" customFormat="1" ht="56.25">
      <c r="A31" s="6" t="s">
        <v>432</v>
      </c>
      <c r="B31" s="72" t="s">
        <v>394</v>
      </c>
      <c r="C31" s="73" t="s">
        <v>25</v>
      </c>
      <c r="D31" s="74">
        <v>2</v>
      </c>
      <c r="E31" s="7"/>
      <c r="F31" s="8"/>
      <c r="G31" s="9"/>
    </row>
    <row r="32" spans="1:7" s="1" customFormat="1" ht="67.5">
      <c r="A32" s="6" t="s">
        <v>433</v>
      </c>
      <c r="B32" s="72" t="s">
        <v>395</v>
      </c>
      <c r="C32" s="73" t="s">
        <v>25</v>
      </c>
      <c r="D32" s="74">
        <v>2</v>
      </c>
      <c r="E32" s="7"/>
      <c r="F32" s="14"/>
      <c r="G32" s="9"/>
    </row>
    <row r="33" spans="1:8" s="1" customFormat="1" ht="56.25">
      <c r="A33" s="6" t="s">
        <v>434</v>
      </c>
      <c r="B33" s="72" t="s">
        <v>369</v>
      </c>
      <c r="C33" s="73" t="s">
        <v>25</v>
      </c>
      <c r="D33" s="74">
        <v>2</v>
      </c>
      <c r="E33" s="7"/>
      <c r="F33" s="14"/>
      <c r="G33" s="9"/>
    </row>
    <row r="34" spans="1:8" s="1" customFormat="1" ht="45">
      <c r="A34" s="6" t="s">
        <v>435</v>
      </c>
      <c r="B34" s="72" t="s">
        <v>396</v>
      </c>
      <c r="C34" s="73" t="s">
        <v>25</v>
      </c>
      <c r="D34" s="74">
        <v>1</v>
      </c>
      <c r="E34" s="7"/>
      <c r="F34" s="14"/>
      <c r="G34" s="9"/>
    </row>
    <row r="35" spans="1:8" s="1" customFormat="1" ht="45">
      <c r="A35" s="6" t="s">
        <v>436</v>
      </c>
      <c r="B35" s="72" t="s">
        <v>397</v>
      </c>
      <c r="C35" s="73" t="s">
        <v>25</v>
      </c>
      <c r="D35" s="74">
        <v>2</v>
      </c>
      <c r="E35" s="7"/>
      <c r="F35" s="14"/>
      <c r="G35" s="9"/>
    </row>
    <row r="36" spans="1:8" s="1" customFormat="1" ht="45">
      <c r="A36" s="6" t="s">
        <v>437</v>
      </c>
      <c r="B36" s="72" t="s">
        <v>368</v>
      </c>
      <c r="C36" s="73" t="s">
        <v>25</v>
      </c>
      <c r="D36" s="74">
        <v>1</v>
      </c>
      <c r="E36" s="7"/>
      <c r="F36" s="14"/>
      <c r="G36" s="9"/>
    </row>
    <row r="37" spans="1:8" s="1" customFormat="1" ht="45">
      <c r="A37" s="6" t="s">
        <v>438</v>
      </c>
      <c r="B37" s="72" t="s">
        <v>399</v>
      </c>
      <c r="C37" s="73" t="s">
        <v>144</v>
      </c>
      <c r="D37" s="74">
        <v>2</v>
      </c>
      <c r="E37" s="7"/>
      <c r="F37" s="14"/>
      <c r="G37" s="9"/>
    </row>
    <row r="38" spans="1:8" s="71" customFormat="1" ht="33.75">
      <c r="A38" s="6" t="s">
        <v>439</v>
      </c>
      <c r="B38" s="72" t="s">
        <v>398</v>
      </c>
      <c r="C38" s="73" t="s">
        <v>144</v>
      </c>
      <c r="D38" s="74">
        <v>5</v>
      </c>
      <c r="E38" s="7"/>
      <c r="F38" s="76"/>
      <c r="G38" s="9"/>
      <c r="H38" s="75"/>
    </row>
    <row r="39" spans="1:8" s="61" customFormat="1" ht="56.25">
      <c r="A39" s="6" t="s">
        <v>440</v>
      </c>
      <c r="B39" s="72" t="s">
        <v>367</v>
      </c>
      <c r="C39" s="73" t="s">
        <v>17</v>
      </c>
      <c r="D39" s="74">
        <v>7.14</v>
      </c>
      <c r="E39" s="7"/>
      <c r="F39" s="14"/>
      <c r="G39" s="9"/>
    </row>
    <row r="40" spans="1:8" s="1" customFormat="1" ht="67.5">
      <c r="A40" s="6" t="s">
        <v>441</v>
      </c>
      <c r="B40" s="72" t="s">
        <v>84</v>
      </c>
      <c r="C40" s="73" t="s">
        <v>17</v>
      </c>
      <c r="D40" s="74">
        <v>82.94</v>
      </c>
      <c r="E40" s="7"/>
      <c r="F40" s="10"/>
      <c r="G40" s="9"/>
    </row>
    <row r="41" spans="1:8" s="1" customFormat="1" ht="45">
      <c r="A41" s="6" t="s">
        <v>442</v>
      </c>
      <c r="B41" s="72" t="s">
        <v>400</v>
      </c>
      <c r="C41" s="73" t="s">
        <v>17</v>
      </c>
      <c r="D41" s="74">
        <v>748.47</v>
      </c>
      <c r="E41" s="7"/>
      <c r="F41" s="10"/>
      <c r="G41" s="9"/>
    </row>
    <row r="42" spans="1:8" s="1" customFormat="1" ht="45">
      <c r="A42" s="6" t="s">
        <v>443</v>
      </c>
      <c r="B42" s="72" t="s">
        <v>366</v>
      </c>
      <c r="C42" s="73" t="s">
        <v>25</v>
      </c>
      <c r="D42" s="74">
        <v>10</v>
      </c>
      <c r="E42" s="7"/>
      <c r="F42" s="8"/>
      <c r="G42" s="9"/>
    </row>
    <row r="43" spans="1:8" s="1" customFormat="1" ht="33.75">
      <c r="A43" s="6" t="s">
        <v>444</v>
      </c>
      <c r="B43" s="72" t="s">
        <v>59</v>
      </c>
      <c r="C43" s="73" t="s">
        <v>18</v>
      </c>
      <c r="D43" s="74">
        <v>362.27</v>
      </c>
      <c r="E43" s="7"/>
      <c r="F43" s="10"/>
      <c r="G43" s="9"/>
    </row>
    <row r="44" spans="1:8" s="1" customFormat="1" ht="33.75">
      <c r="A44" s="6" t="s">
        <v>445</v>
      </c>
      <c r="B44" s="72" t="s">
        <v>60</v>
      </c>
      <c r="C44" s="73" t="s">
        <v>19</v>
      </c>
      <c r="D44" s="74">
        <v>9419.02</v>
      </c>
      <c r="E44" s="7"/>
      <c r="F44" s="8"/>
      <c r="G44" s="9"/>
    </row>
    <row r="45" spans="1:8">
      <c r="A45" s="3" t="s">
        <v>299</v>
      </c>
      <c r="B45" s="15" t="s">
        <v>66</v>
      </c>
      <c r="C45" s="12"/>
      <c r="D45" s="13"/>
      <c r="E45" s="13"/>
      <c r="F45" s="13"/>
      <c r="G45" s="58">
        <f>ROUND(SUM(G46,G58,G64,G67),2)</f>
        <v>0</v>
      </c>
    </row>
    <row r="46" spans="1:8" s="1" customFormat="1">
      <c r="A46" s="16" t="s">
        <v>298</v>
      </c>
      <c r="B46" s="17" t="s">
        <v>246</v>
      </c>
      <c r="C46" s="18"/>
      <c r="D46" s="19"/>
      <c r="E46" s="60"/>
      <c r="F46" s="20"/>
      <c r="G46" s="60">
        <f>ROUND(SUM(G47:G57),2)</f>
        <v>0</v>
      </c>
    </row>
    <row r="47" spans="1:8" s="1" customFormat="1" ht="33.75">
      <c r="A47" s="6" t="s">
        <v>446</v>
      </c>
      <c r="B47" s="72" t="s">
        <v>61</v>
      </c>
      <c r="C47" s="73" t="s">
        <v>17</v>
      </c>
      <c r="D47" s="74">
        <v>3.33</v>
      </c>
      <c r="E47" s="7"/>
      <c r="F47" s="8"/>
      <c r="G47" s="9"/>
    </row>
    <row r="48" spans="1:8" s="1" customFormat="1" ht="45">
      <c r="A48" s="6" t="s">
        <v>447</v>
      </c>
      <c r="B48" s="72" t="s">
        <v>52</v>
      </c>
      <c r="C48" s="73" t="s">
        <v>18</v>
      </c>
      <c r="D48" s="74">
        <v>3.5</v>
      </c>
      <c r="E48" s="7"/>
      <c r="F48" s="8"/>
      <c r="G48" s="9"/>
    </row>
    <row r="49" spans="1:7" s="1" customFormat="1" ht="56.25">
      <c r="A49" s="6" t="s">
        <v>448</v>
      </c>
      <c r="B49" s="72" t="s">
        <v>142</v>
      </c>
      <c r="C49" s="73" t="s">
        <v>18</v>
      </c>
      <c r="D49" s="74">
        <v>1.73</v>
      </c>
      <c r="E49" s="7"/>
      <c r="F49" s="8"/>
      <c r="G49" s="9"/>
    </row>
    <row r="50" spans="1:7" s="1" customFormat="1" ht="33.75">
      <c r="A50" s="6" t="s">
        <v>449</v>
      </c>
      <c r="B50" s="72" t="s">
        <v>29</v>
      </c>
      <c r="C50" s="73" t="s">
        <v>17</v>
      </c>
      <c r="D50" s="74">
        <v>3.33</v>
      </c>
      <c r="E50" s="7"/>
      <c r="F50" s="8"/>
      <c r="G50" s="9"/>
    </row>
    <row r="51" spans="1:7" s="1" customFormat="1" ht="33.75">
      <c r="A51" s="6" t="s">
        <v>450</v>
      </c>
      <c r="B51" s="72" t="s">
        <v>247</v>
      </c>
      <c r="C51" s="73" t="s">
        <v>17</v>
      </c>
      <c r="D51" s="74">
        <v>7.05</v>
      </c>
      <c r="E51" s="7"/>
      <c r="F51" s="8"/>
      <c r="G51" s="9"/>
    </row>
    <row r="52" spans="1:7" s="1" customFormat="1" ht="135">
      <c r="A52" s="6" t="s">
        <v>451</v>
      </c>
      <c r="B52" s="72" t="s">
        <v>248</v>
      </c>
      <c r="C52" s="73" t="s">
        <v>17</v>
      </c>
      <c r="D52" s="74">
        <v>23.91</v>
      </c>
      <c r="E52" s="7"/>
      <c r="F52" s="8"/>
      <c r="G52" s="9"/>
    </row>
    <row r="53" spans="1:7" s="1" customFormat="1" ht="33.75">
      <c r="A53" s="6" t="s">
        <v>452</v>
      </c>
      <c r="B53" s="72" t="s">
        <v>36</v>
      </c>
      <c r="C53" s="73" t="s">
        <v>28</v>
      </c>
      <c r="D53" s="74">
        <v>111.38</v>
      </c>
      <c r="E53" s="7"/>
      <c r="F53" s="8"/>
      <c r="G53" s="9"/>
    </row>
    <row r="54" spans="1:7" s="1" customFormat="1" ht="33.75">
      <c r="A54" s="6" t="s">
        <v>453</v>
      </c>
      <c r="B54" s="72" t="s">
        <v>256</v>
      </c>
      <c r="C54" s="73" t="s">
        <v>18</v>
      </c>
      <c r="D54" s="74">
        <v>1.31</v>
      </c>
      <c r="E54" s="7"/>
      <c r="F54" s="8"/>
      <c r="G54" s="9"/>
    </row>
    <row r="55" spans="1:7" s="1" customFormat="1" ht="45">
      <c r="A55" s="6" t="s">
        <v>454</v>
      </c>
      <c r="B55" s="72" t="s">
        <v>257</v>
      </c>
      <c r="C55" s="73" t="s">
        <v>18</v>
      </c>
      <c r="D55" s="74">
        <v>1.96</v>
      </c>
      <c r="E55" s="7"/>
      <c r="F55" s="8"/>
      <c r="G55" s="9"/>
    </row>
    <row r="56" spans="1:7" s="1" customFormat="1" ht="33.75">
      <c r="A56" s="6" t="s">
        <v>455</v>
      </c>
      <c r="B56" s="72" t="s">
        <v>59</v>
      </c>
      <c r="C56" s="73" t="s">
        <v>18</v>
      </c>
      <c r="D56" s="74">
        <v>3.5</v>
      </c>
      <c r="E56" s="7"/>
      <c r="F56" s="8"/>
      <c r="G56" s="9"/>
    </row>
    <row r="57" spans="1:7" s="1" customFormat="1" ht="33.75">
      <c r="A57" s="6" t="s">
        <v>456</v>
      </c>
      <c r="B57" s="72" t="s">
        <v>60</v>
      </c>
      <c r="C57" s="73" t="s">
        <v>19</v>
      </c>
      <c r="D57" s="74">
        <v>91</v>
      </c>
      <c r="E57" s="7"/>
      <c r="F57" s="8"/>
      <c r="G57" s="9"/>
    </row>
    <row r="58" spans="1:7" s="1" customFormat="1">
      <c r="A58" s="16" t="s">
        <v>300</v>
      </c>
      <c r="B58" s="17" t="s">
        <v>249</v>
      </c>
      <c r="C58" s="18"/>
      <c r="D58" s="19"/>
      <c r="E58" s="60"/>
      <c r="F58" s="20"/>
      <c r="G58" s="60">
        <f>ROUND(SUM(G59:G63),2)</f>
        <v>0</v>
      </c>
    </row>
    <row r="59" spans="1:7" s="1" customFormat="1" ht="67.5">
      <c r="A59" s="6" t="s">
        <v>457</v>
      </c>
      <c r="B59" s="72" t="s">
        <v>374</v>
      </c>
      <c r="C59" s="73" t="s">
        <v>28</v>
      </c>
      <c r="D59" s="74">
        <v>542.35</v>
      </c>
      <c r="E59" s="7"/>
      <c r="F59" s="8"/>
      <c r="G59" s="9"/>
    </row>
    <row r="60" spans="1:7" s="1" customFormat="1" ht="45">
      <c r="A60" s="6" t="s">
        <v>458</v>
      </c>
      <c r="B60" s="72" t="s">
        <v>375</v>
      </c>
      <c r="C60" s="73" t="s">
        <v>28</v>
      </c>
      <c r="D60" s="74">
        <v>542.35</v>
      </c>
      <c r="E60" s="7"/>
      <c r="F60" s="8"/>
      <c r="G60" s="9"/>
    </row>
    <row r="61" spans="1:7" s="1" customFormat="1" ht="45">
      <c r="A61" s="6" t="s">
        <v>459</v>
      </c>
      <c r="B61" s="72" t="s">
        <v>82</v>
      </c>
      <c r="C61" s="73" t="s">
        <v>25</v>
      </c>
      <c r="D61" s="74">
        <v>1</v>
      </c>
      <c r="E61" s="7"/>
      <c r="F61" s="8"/>
      <c r="G61" s="9"/>
    </row>
    <row r="62" spans="1:7" s="1" customFormat="1" ht="33.75">
      <c r="A62" s="6" t="s">
        <v>460</v>
      </c>
      <c r="B62" s="72" t="s">
        <v>79</v>
      </c>
      <c r="C62" s="73" t="s">
        <v>25</v>
      </c>
      <c r="D62" s="74">
        <v>1</v>
      </c>
      <c r="E62" s="7"/>
      <c r="F62" s="14"/>
      <c r="G62" s="9"/>
    </row>
    <row r="63" spans="1:7" s="1" customFormat="1" ht="45">
      <c r="A63" s="6" t="s">
        <v>461</v>
      </c>
      <c r="B63" s="72" t="s">
        <v>81</v>
      </c>
      <c r="C63" s="73" t="s">
        <v>25</v>
      </c>
      <c r="D63" s="74">
        <v>1</v>
      </c>
      <c r="E63" s="7"/>
      <c r="F63" s="8"/>
      <c r="G63" s="9"/>
    </row>
    <row r="64" spans="1:7">
      <c r="A64" s="16" t="s">
        <v>301</v>
      </c>
      <c r="B64" s="17" t="s">
        <v>80</v>
      </c>
      <c r="C64" s="18"/>
      <c r="D64" s="19"/>
      <c r="E64" s="60"/>
      <c r="F64" s="20"/>
      <c r="G64" s="60">
        <f>ROUND(SUM(G65:G66),2)</f>
        <v>0</v>
      </c>
    </row>
    <row r="65" spans="1:7" s="1" customFormat="1" ht="90">
      <c r="A65" s="6" t="s">
        <v>462</v>
      </c>
      <c r="B65" s="72" t="s">
        <v>416</v>
      </c>
      <c r="C65" s="73" t="s">
        <v>25</v>
      </c>
      <c r="D65" s="74">
        <v>1</v>
      </c>
      <c r="E65" s="7"/>
      <c r="F65" s="8"/>
      <c r="G65" s="63"/>
    </row>
    <row r="66" spans="1:7" s="1" customFormat="1" ht="90">
      <c r="A66" s="6" t="s">
        <v>463</v>
      </c>
      <c r="B66" s="72" t="s">
        <v>417</v>
      </c>
      <c r="C66" s="73" t="s">
        <v>25</v>
      </c>
      <c r="D66" s="74">
        <v>1</v>
      </c>
      <c r="E66" s="7"/>
      <c r="F66" s="8"/>
      <c r="G66" s="9"/>
    </row>
    <row r="67" spans="1:7" s="1" customFormat="1">
      <c r="A67" s="16" t="s">
        <v>302</v>
      </c>
      <c r="B67" s="17" t="s">
        <v>250</v>
      </c>
      <c r="C67" s="18"/>
      <c r="D67" s="19"/>
      <c r="E67" s="60"/>
      <c r="F67" s="20"/>
      <c r="G67" s="60">
        <f>ROUND(SUM(G68:G72),2)</f>
        <v>0</v>
      </c>
    </row>
    <row r="68" spans="1:7" s="1" customFormat="1" ht="56.25">
      <c r="A68" s="6" t="s">
        <v>464</v>
      </c>
      <c r="B68" s="72" t="s">
        <v>251</v>
      </c>
      <c r="C68" s="73" t="s">
        <v>28</v>
      </c>
      <c r="D68" s="74">
        <v>439.68</v>
      </c>
      <c r="E68" s="7"/>
      <c r="F68" s="14"/>
      <c r="G68" s="9"/>
    </row>
    <row r="69" spans="1:7" s="1" customFormat="1" ht="45">
      <c r="A69" s="6" t="s">
        <v>465</v>
      </c>
      <c r="B69" s="72" t="s">
        <v>252</v>
      </c>
      <c r="C69" s="73" t="s">
        <v>28</v>
      </c>
      <c r="D69" s="74">
        <v>439.68</v>
      </c>
      <c r="E69" s="7"/>
      <c r="F69" s="14"/>
      <c r="G69" s="9"/>
    </row>
    <row r="70" spans="1:7" s="1" customFormat="1" ht="45">
      <c r="A70" s="6" t="s">
        <v>466</v>
      </c>
      <c r="B70" s="72" t="s">
        <v>253</v>
      </c>
      <c r="C70" s="73" t="s">
        <v>25</v>
      </c>
      <c r="D70" s="74">
        <v>3</v>
      </c>
      <c r="E70" s="7"/>
      <c r="F70" s="14"/>
      <c r="G70" s="9"/>
    </row>
    <row r="71" spans="1:7" s="1" customFormat="1" ht="33.75">
      <c r="A71" s="6" t="s">
        <v>467</v>
      </c>
      <c r="B71" s="72" t="s">
        <v>376</v>
      </c>
      <c r="C71" s="73" t="s">
        <v>25</v>
      </c>
      <c r="D71" s="74">
        <v>1</v>
      </c>
      <c r="E71" s="7"/>
      <c r="F71" s="14"/>
      <c r="G71" s="9"/>
    </row>
    <row r="72" spans="1:7" s="1" customFormat="1" ht="45">
      <c r="A72" s="6" t="s">
        <v>468</v>
      </c>
      <c r="B72" s="72" t="s">
        <v>377</v>
      </c>
      <c r="C72" s="73" t="s">
        <v>25</v>
      </c>
      <c r="D72" s="74">
        <v>1</v>
      </c>
      <c r="E72" s="7"/>
      <c r="F72" s="14"/>
      <c r="G72" s="9"/>
    </row>
    <row r="73" spans="1:7" s="1" customFormat="1">
      <c r="A73" s="3" t="s">
        <v>303</v>
      </c>
      <c r="B73" s="15" t="s">
        <v>87</v>
      </c>
      <c r="C73" s="12"/>
      <c r="D73" s="13"/>
      <c r="E73" s="13"/>
      <c r="F73" s="13"/>
      <c r="G73" s="58">
        <f>ROUND(SUM(G74,G79,,G87),2)</f>
        <v>0</v>
      </c>
    </row>
    <row r="74" spans="1:7" s="1" customFormat="1">
      <c r="A74" s="16" t="s">
        <v>305</v>
      </c>
      <c r="B74" s="17" t="s">
        <v>31</v>
      </c>
      <c r="C74" s="18"/>
      <c r="D74" s="19"/>
      <c r="E74" s="59"/>
      <c r="F74" s="20"/>
      <c r="G74" s="59">
        <f>ROUND(SUM(G75:G78),2)</f>
        <v>0</v>
      </c>
    </row>
    <row r="75" spans="1:7" s="1" customFormat="1" ht="33.75">
      <c r="A75" s="6" t="s">
        <v>469</v>
      </c>
      <c r="B75" s="72" t="s">
        <v>61</v>
      </c>
      <c r="C75" s="73" t="s">
        <v>17</v>
      </c>
      <c r="D75" s="74">
        <v>119.14</v>
      </c>
      <c r="E75" s="7"/>
      <c r="F75" s="14"/>
      <c r="G75" s="9"/>
    </row>
    <row r="76" spans="1:7" s="1" customFormat="1" ht="45">
      <c r="A76" s="6" t="s">
        <v>470</v>
      </c>
      <c r="B76" s="72" t="s">
        <v>53</v>
      </c>
      <c r="C76" s="73" t="s">
        <v>18</v>
      </c>
      <c r="D76" s="74">
        <v>7.98</v>
      </c>
      <c r="E76" s="7"/>
      <c r="F76" s="14"/>
      <c r="G76" s="9"/>
    </row>
    <row r="77" spans="1:7" s="1" customFormat="1" ht="33.75">
      <c r="A77" s="6" t="s">
        <v>471</v>
      </c>
      <c r="B77" s="72" t="s">
        <v>59</v>
      </c>
      <c r="C77" s="73" t="s">
        <v>18</v>
      </c>
      <c r="D77" s="74">
        <v>7.98</v>
      </c>
      <c r="E77" s="7"/>
      <c r="F77" s="10"/>
      <c r="G77" s="9"/>
    </row>
    <row r="78" spans="1:7" s="1" customFormat="1" ht="33.75">
      <c r="A78" s="6" t="s">
        <v>472</v>
      </c>
      <c r="B78" s="72" t="s">
        <v>60</v>
      </c>
      <c r="C78" s="73" t="s">
        <v>19</v>
      </c>
      <c r="D78" s="74">
        <v>207.48000000000002</v>
      </c>
      <c r="E78" s="7"/>
      <c r="F78" s="8"/>
      <c r="G78" s="9"/>
    </row>
    <row r="79" spans="1:7" s="1" customFormat="1">
      <c r="A79" s="16" t="s">
        <v>306</v>
      </c>
      <c r="B79" s="17" t="s">
        <v>89</v>
      </c>
      <c r="C79" s="18"/>
      <c r="D79" s="19"/>
      <c r="E79" s="59"/>
      <c r="F79" s="20"/>
      <c r="G79" s="59">
        <f>ROUND(SUM(G80:G86),2)</f>
        <v>0</v>
      </c>
    </row>
    <row r="80" spans="1:7" s="1" customFormat="1" ht="33.75">
      <c r="A80" s="6" t="s">
        <v>473</v>
      </c>
      <c r="B80" s="72" t="s">
        <v>29</v>
      </c>
      <c r="C80" s="73" t="s">
        <v>17</v>
      </c>
      <c r="D80" s="74">
        <v>22.81</v>
      </c>
      <c r="E80" s="7"/>
      <c r="F80" s="8"/>
      <c r="G80" s="9"/>
    </row>
    <row r="81" spans="1:7" s="1" customFormat="1" ht="33.75">
      <c r="A81" s="6" t="s">
        <v>474</v>
      </c>
      <c r="B81" s="72" t="s">
        <v>37</v>
      </c>
      <c r="C81" s="73" t="s">
        <v>17</v>
      </c>
      <c r="D81" s="74">
        <v>136.86000000000001</v>
      </c>
      <c r="E81" s="7"/>
      <c r="F81" s="8"/>
      <c r="G81" s="9"/>
    </row>
    <row r="82" spans="1:7" s="1" customFormat="1" ht="22.5">
      <c r="A82" s="6" t="s">
        <v>475</v>
      </c>
      <c r="B82" s="72" t="s">
        <v>39</v>
      </c>
      <c r="C82" s="73" t="s">
        <v>18</v>
      </c>
      <c r="D82" s="74">
        <v>13.69</v>
      </c>
      <c r="E82" s="7"/>
      <c r="F82" s="8"/>
      <c r="G82" s="9"/>
    </row>
    <row r="83" spans="1:7" s="77" customFormat="1" ht="33.75">
      <c r="A83" s="6" t="s">
        <v>476</v>
      </c>
      <c r="B83" s="72" t="s">
        <v>378</v>
      </c>
      <c r="C83" s="73" t="s">
        <v>18</v>
      </c>
      <c r="D83" s="74">
        <v>3.14</v>
      </c>
      <c r="E83" s="78"/>
      <c r="F83" s="79"/>
      <c r="G83" s="9"/>
    </row>
    <row r="84" spans="1:7" s="1" customFormat="1" ht="33.75">
      <c r="A84" s="6" t="s">
        <v>477</v>
      </c>
      <c r="B84" s="72" t="s">
        <v>68</v>
      </c>
      <c r="C84" s="73" t="s">
        <v>18</v>
      </c>
      <c r="D84" s="74">
        <v>9.1199999999999992</v>
      </c>
      <c r="E84" s="7"/>
      <c r="F84" s="79"/>
      <c r="G84" s="9"/>
    </row>
    <row r="85" spans="1:7" s="1" customFormat="1" ht="22.5">
      <c r="A85" s="6" t="s">
        <v>478</v>
      </c>
      <c r="B85" s="72" t="s">
        <v>69</v>
      </c>
      <c r="C85" s="73" t="s">
        <v>17</v>
      </c>
      <c r="D85" s="74">
        <v>45.62</v>
      </c>
      <c r="E85" s="7"/>
      <c r="F85" s="8"/>
      <c r="G85" s="9"/>
    </row>
    <row r="86" spans="1:7" s="1" customFormat="1" ht="45">
      <c r="A86" s="6" t="s">
        <v>479</v>
      </c>
      <c r="B86" s="72" t="s">
        <v>70</v>
      </c>
      <c r="C86" s="73" t="s">
        <v>24</v>
      </c>
      <c r="D86" s="74">
        <v>297.83999999999997</v>
      </c>
      <c r="E86" s="7"/>
      <c r="F86" s="8"/>
      <c r="G86" s="9"/>
    </row>
    <row r="87" spans="1:7" s="1" customFormat="1">
      <c r="A87" s="16" t="s">
        <v>307</v>
      </c>
      <c r="B87" s="17" t="s">
        <v>71</v>
      </c>
      <c r="C87" s="18"/>
      <c r="D87" s="19"/>
      <c r="E87" s="59"/>
      <c r="F87" s="20"/>
      <c r="G87" s="59">
        <f>ROUND(SUM(G88:G89),2)</f>
        <v>0</v>
      </c>
    </row>
    <row r="88" spans="1:7" s="1" customFormat="1" ht="56.25">
      <c r="A88" s="6" t="s">
        <v>480</v>
      </c>
      <c r="B88" s="72" t="s">
        <v>72</v>
      </c>
      <c r="C88" s="73" t="s">
        <v>28</v>
      </c>
      <c r="D88" s="74">
        <v>37298.28</v>
      </c>
      <c r="E88" s="7"/>
      <c r="F88" s="8"/>
      <c r="G88" s="9"/>
    </row>
    <row r="89" spans="1:7" s="1" customFormat="1" ht="33.75">
      <c r="A89" s="6" t="s">
        <v>481</v>
      </c>
      <c r="B89" s="72" t="s">
        <v>67</v>
      </c>
      <c r="C89" s="73" t="s">
        <v>28</v>
      </c>
      <c r="D89" s="74">
        <v>37298.28</v>
      </c>
      <c r="E89" s="7"/>
      <c r="F89" s="8"/>
      <c r="G89" s="9"/>
    </row>
    <row r="90" spans="1:7">
      <c r="A90" s="3" t="s">
        <v>308</v>
      </c>
      <c r="B90" s="15" t="s">
        <v>198</v>
      </c>
      <c r="C90" s="12"/>
      <c r="D90" s="13"/>
      <c r="E90" s="13"/>
      <c r="F90" s="13"/>
      <c r="G90" s="5">
        <f>ROUND(SUM(G91,G97,G110,,G115),2)</f>
        <v>0</v>
      </c>
    </row>
    <row r="91" spans="1:7" s="1" customFormat="1">
      <c r="A91" s="16" t="s">
        <v>309</v>
      </c>
      <c r="B91" s="17" t="s">
        <v>31</v>
      </c>
      <c r="C91" s="18"/>
      <c r="D91" s="19"/>
      <c r="E91" s="60"/>
      <c r="F91" s="20"/>
      <c r="G91" s="60">
        <f>ROUND(SUM(G92:G96),2)</f>
        <v>0</v>
      </c>
    </row>
    <row r="92" spans="1:7" s="1" customFormat="1" ht="33.75">
      <c r="A92" s="6" t="s">
        <v>482</v>
      </c>
      <c r="B92" s="72" t="s">
        <v>61</v>
      </c>
      <c r="C92" s="73" t="s">
        <v>17</v>
      </c>
      <c r="D92" s="74">
        <v>242.18</v>
      </c>
      <c r="E92" s="7"/>
      <c r="F92" s="8"/>
      <c r="G92" s="9"/>
    </row>
    <row r="93" spans="1:7" s="1" customFormat="1" ht="45">
      <c r="A93" s="6" t="s">
        <v>483</v>
      </c>
      <c r="B93" s="72" t="s">
        <v>52</v>
      </c>
      <c r="C93" s="73" t="s">
        <v>18</v>
      </c>
      <c r="D93" s="74">
        <v>60.55</v>
      </c>
      <c r="E93" s="7"/>
      <c r="F93" s="8"/>
      <c r="G93" s="9"/>
    </row>
    <row r="94" spans="1:7" s="1" customFormat="1" ht="56.25">
      <c r="A94" s="6" t="s">
        <v>484</v>
      </c>
      <c r="B94" s="72" t="s">
        <v>62</v>
      </c>
      <c r="C94" s="73" t="s">
        <v>18</v>
      </c>
      <c r="D94" s="74">
        <v>36.33</v>
      </c>
      <c r="E94" s="7"/>
      <c r="F94" s="8"/>
      <c r="G94" s="9"/>
    </row>
    <row r="95" spans="1:7" s="1" customFormat="1" ht="33.75">
      <c r="A95" s="6" t="s">
        <v>485</v>
      </c>
      <c r="B95" s="72" t="s">
        <v>59</v>
      </c>
      <c r="C95" s="73" t="s">
        <v>18</v>
      </c>
      <c r="D95" s="74">
        <v>60.55</v>
      </c>
      <c r="E95" s="7"/>
      <c r="F95" s="8"/>
      <c r="G95" s="9"/>
    </row>
    <row r="96" spans="1:7" s="1" customFormat="1" ht="33.75">
      <c r="A96" s="6" t="s">
        <v>486</v>
      </c>
      <c r="B96" s="72" t="s">
        <v>60</v>
      </c>
      <c r="C96" s="73" t="s">
        <v>19</v>
      </c>
      <c r="D96" s="74">
        <v>1574.3</v>
      </c>
      <c r="E96" s="7"/>
      <c r="F96" s="8"/>
      <c r="G96" s="9"/>
    </row>
    <row r="97" spans="1:7" s="1" customFormat="1">
      <c r="A97" s="16" t="s">
        <v>310</v>
      </c>
      <c r="B97" s="17" t="s">
        <v>199</v>
      </c>
      <c r="C97" s="18"/>
      <c r="D97" s="19"/>
      <c r="E97" s="60"/>
      <c r="F97" s="20"/>
      <c r="G97" s="60">
        <f>ROUND(SUM(G98:G109),2)</f>
        <v>0</v>
      </c>
    </row>
    <row r="98" spans="1:7" s="1" customFormat="1" ht="33.75">
      <c r="A98" s="6" t="s">
        <v>487</v>
      </c>
      <c r="B98" s="72" t="s">
        <v>29</v>
      </c>
      <c r="C98" s="73" t="s">
        <v>17</v>
      </c>
      <c r="D98" s="74">
        <v>1.07</v>
      </c>
      <c r="E98" s="7"/>
      <c r="F98" s="14"/>
      <c r="G98" s="9"/>
    </row>
    <row r="99" spans="1:7" s="1" customFormat="1" ht="33.75">
      <c r="A99" s="6" t="s">
        <v>489</v>
      </c>
      <c r="B99" s="72" t="s">
        <v>35</v>
      </c>
      <c r="C99" s="73" t="s">
        <v>17</v>
      </c>
      <c r="D99" s="74">
        <v>2.85</v>
      </c>
      <c r="E99" s="7"/>
      <c r="F99" s="8"/>
      <c r="G99" s="9"/>
    </row>
    <row r="100" spans="1:7" s="1" customFormat="1" ht="33.75">
      <c r="A100" s="6" t="s">
        <v>490</v>
      </c>
      <c r="B100" s="72" t="s">
        <v>36</v>
      </c>
      <c r="C100" s="73" t="s">
        <v>28</v>
      </c>
      <c r="D100" s="74">
        <v>26.95</v>
      </c>
      <c r="E100" s="7"/>
      <c r="F100" s="8"/>
      <c r="G100" s="9"/>
    </row>
    <row r="101" spans="1:7" s="1" customFormat="1" ht="22.5">
      <c r="A101" s="6" t="s">
        <v>491</v>
      </c>
      <c r="B101" s="72" t="s">
        <v>189</v>
      </c>
      <c r="C101" s="73" t="s">
        <v>18</v>
      </c>
      <c r="D101" s="74">
        <v>0.82</v>
      </c>
      <c r="E101" s="7"/>
      <c r="F101" s="8"/>
      <c r="G101" s="9"/>
    </row>
    <row r="102" spans="1:7" s="1" customFormat="1" ht="33.75">
      <c r="A102" s="6" t="s">
        <v>492</v>
      </c>
      <c r="B102" s="72" t="s">
        <v>190</v>
      </c>
      <c r="C102" s="73" t="s">
        <v>17</v>
      </c>
      <c r="D102" s="74">
        <v>1.96</v>
      </c>
      <c r="E102" s="7"/>
      <c r="F102" s="14"/>
      <c r="G102" s="9"/>
    </row>
    <row r="103" spans="1:7" s="1" customFormat="1" ht="33.75">
      <c r="A103" s="6" t="s">
        <v>493</v>
      </c>
      <c r="B103" s="72" t="s">
        <v>200</v>
      </c>
      <c r="C103" s="73" t="s">
        <v>17</v>
      </c>
      <c r="D103" s="74">
        <v>0.42</v>
      </c>
      <c r="E103" s="7"/>
      <c r="F103" s="8"/>
      <c r="G103" s="9"/>
    </row>
    <row r="104" spans="1:7" s="1" customFormat="1" ht="33.75">
      <c r="A104" s="6" t="s">
        <v>494</v>
      </c>
      <c r="B104" s="72" t="s">
        <v>115</v>
      </c>
      <c r="C104" s="73" t="s">
        <v>24</v>
      </c>
      <c r="D104" s="74">
        <v>0.87</v>
      </c>
      <c r="E104" s="7"/>
      <c r="F104" s="8"/>
      <c r="G104" s="9"/>
    </row>
    <row r="105" spans="1:7" s="1" customFormat="1" ht="33.75">
      <c r="A105" s="6" t="s">
        <v>495</v>
      </c>
      <c r="B105" s="72" t="s">
        <v>201</v>
      </c>
      <c r="C105" s="73" t="s">
        <v>17</v>
      </c>
      <c r="D105" s="74">
        <v>0.42</v>
      </c>
      <c r="E105" s="7"/>
      <c r="F105" s="8"/>
      <c r="G105" s="9"/>
    </row>
    <row r="106" spans="1:7" s="1" customFormat="1" ht="45">
      <c r="A106" s="6" t="s">
        <v>496</v>
      </c>
      <c r="B106" s="72" t="s">
        <v>193</v>
      </c>
      <c r="C106" s="73" t="s">
        <v>24</v>
      </c>
      <c r="D106" s="74">
        <v>218.01</v>
      </c>
      <c r="E106" s="7"/>
      <c r="F106" s="8"/>
      <c r="G106" s="9"/>
    </row>
    <row r="107" spans="1:7" s="1" customFormat="1" ht="45">
      <c r="A107" s="6" t="s">
        <v>497</v>
      </c>
      <c r="B107" s="72" t="s">
        <v>217</v>
      </c>
      <c r="C107" s="73" t="s">
        <v>17</v>
      </c>
      <c r="D107" s="74">
        <v>242.18</v>
      </c>
      <c r="E107" s="7"/>
      <c r="F107" s="8"/>
      <c r="G107" s="9"/>
    </row>
    <row r="108" spans="1:7" s="1" customFormat="1" ht="22.5">
      <c r="A108" s="6" t="s">
        <v>498</v>
      </c>
      <c r="B108" s="72" t="s">
        <v>64</v>
      </c>
      <c r="C108" s="73" t="s">
        <v>24</v>
      </c>
      <c r="D108" s="74">
        <v>141.80000000000001</v>
      </c>
      <c r="E108" s="7"/>
      <c r="F108" s="8"/>
      <c r="G108" s="9"/>
    </row>
    <row r="109" spans="1:7" s="1" customFormat="1" ht="45">
      <c r="A109" s="6" t="s">
        <v>499</v>
      </c>
      <c r="B109" s="72" t="s">
        <v>65</v>
      </c>
      <c r="C109" s="73" t="s">
        <v>24</v>
      </c>
      <c r="D109" s="74">
        <v>141.80000000000001</v>
      </c>
      <c r="E109" s="7"/>
      <c r="F109" s="8"/>
      <c r="G109" s="9"/>
    </row>
    <row r="110" spans="1:7" s="1" customFormat="1">
      <c r="A110" s="16" t="s">
        <v>311</v>
      </c>
      <c r="B110" s="17" t="s">
        <v>212</v>
      </c>
      <c r="C110" s="18"/>
      <c r="D110" s="19"/>
      <c r="E110" s="59"/>
      <c r="F110" s="20"/>
      <c r="G110" s="59">
        <f>ROUND(SUM(G111:G114),2)</f>
        <v>0</v>
      </c>
    </row>
    <row r="111" spans="1:7" s="1" customFormat="1" ht="33.75">
      <c r="A111" s="6" t="s">
        <v>500</v>
      </c>
      <c r="B111" s="72" t="s">
        <v>29</v>
      </c>
      <c r="C111" s="73" t="s">
        <v>17</v>
      </c>
      <c r="D111" s="74">
        <v>30.26</v>
      </c>
      <c r="E111" s="7"/>
      <c r="F111" s="14"/>
      <c r="G111" s="9"/>
    </row>
    <row r="112" spans="1:7" s="1" customFormat="1" ht="33.75">
      <c r="A112" s="6" t="s">
        <v>501</v>
      </c>
      <c r="B112" s="72" t="s">
        <v>213</v>
      </c>
      <c r="C112" s="73" t="s">
        <v>18</v>
      </c>
      <c r="D112" s="74">
        <v>9.08</v>
      </c>
      <c r="E112" s="7"/>
      <c r="F112" s="14"/>
      <c r="G112" s="9"/>
    </row>
    <row r="113" spans="1:7" s="1" customFormat="1" ht="33.75">
      <c r="A113" s="6" t="s">
        <v>502</v>
      </c>
      <c r="B113" s="72" t="s">
        <v>214</v>
      </c>
      <c r="C113" s="73" t="s">
        <v>18</v>
      </c>
      <c r="D113" s="74">
        <v>13.62</v>
      </c>
      <c r="E113" s="7"/>
      <c r="F113" s="8"/>
      <c r="G113" s="9"/>
    </row>
    <row r="114" spans="1:7" s="1" customFormat="1" ht="33.75">
      <c r="A114" s="6" t="s">
        <v>503</v>
      </c>
      <c r="B114" s="72" t="s">
        <v>215</v>
      </c>
      <c r="C114" s="73" t="s">
        <v>18</v>
      </c>
      <c r="D114" s="74">
        <v>16.64</v>
      </c>
      <c r="E114" s="7"/>
      <c r="F114" s="8"/>
      <c r="G114" s="9"/>
    </row>
    <row r="115" spans="1:7" s="1" customFormat="1">
      <c r="A115" s="16" t="s">
        <v>312</v>
      </c>
      <c r="B115" s="17" t="s">
        <v>46</v>
      </c>
      <c r="C115" s="18"/>
      <c r="D115" s="19"/>
      <c r="E115" s="59"/>
      <c r="F115" s="20"/>
      <c r="G115" s="59">
        <f>ROUND(SUM(G116),2)</f>
        <v>0</v>
      </c>
    </row>
    <row r="116" spans="1:7" s="1" customFormat="1" ht="45">
      <c r="A116" s="6" t="s">
        <v>504</v>
      </c>
      <c r="B116" s="72" t="s">
        <v>218</v>
      </c>
      <c r="C116" s="73" t="s">
        <v>25</v>
      </c>
      <c r="D116" s="74">
        <v>29</v>
      </c>
      <c r="E116" s="7"/>
      <c r="F116" s="8"/>
      <c r="G116" s="9"/>
    </row>
    <row r="117" spans="1:7">
      <c r="A117" s="3" t="s">
        <v>304</v>
      </c>
      <c r="B117" s="15" t="s">
        <v>49</v>
      </c>
      <c r="C117" s="12"/>
      <c r="D117" s="13"/>
      <c r="E117" s="4"/>
      <c r="F117" s="4"/>
      <c r="G117" s="58">
        <f>ROUND(SUM(G118,G124,G129),2)</f>
        <v>0</v>
      </c>
    </row>
    <row r="118" spans="1:7" s="1" customFormat="1">
      <c r="A118" s="16" t="s">
        <v>313</v>
      </c>
      <c r="B118" s="17" t="s">
        <v>31</v>
      </c>
      <c r="C118" s="18"/>
      <c r="D118" s="19"/>
      <c r="E118" s="59"/>
      <c r="F118" s="20"/>
      <c r="G118" s="59">
        <f>ROUND(SUM(G119:G123),2)</f>
        <v>0</v>
      </c>
    </row>
    <row r="119" spans="1:7" s="1" customFormat="1" ht="33.75">
      <c r="A119" s="6" t="s">
        <v>505</v>
      </c>
      <c r="B119" s="72" t="s">
        <v>61</v>
      </c>
      <c r="C119" s="73" t="s">
        <v>17</v>
      </c>
      <c r="D119" s="74">
        <v>43.86</v>
      </c>
      <c r="E119" s="7"/>
      <c r="F119" s="14"/>
      <c r="G119" s="9"/>
    </row>
    <row r="120" spans="1:7" s="1" customFormat="1" ht="45">
      <c r="A120" s="6" t="s">
        <v>506</v>
      </c>
      <c r="B120" s="72" t="s">
        <v>52</v>
      </c>
      <c r="C120" s="73" t="s">
        <v>18</v>
      </c>
      <c r="D120" s="74">
        <v>13.16</v>
      </c>
      <c r="E120" s="7"/>
      <c r="F120" s="14"/>
      <c r="G120" s="9"/>
    </row>
    <row r="121" spans="1:7" s="1" customFormat="1" ht="56.25">
      <c r="A121" s="6" t="s">
        <v>507</v>
      </c>
      <c r="B121" s="72" t="s">
        <v>62</v>
      </c>
      <c r="C121" s="73" t="s">
        <v>18</v>
      </c>
      <c r="D121" s="74">
        <v>6.58</v>
      </c>
      <c r="E121" s="7"/>
      <c r="F121" s="14"/>
      <c r="G121" s="9"/>
    </row>
    <row r="122" spans="1:7" s="1" customFormat="1" ht="33.75">
      <c r="A122" s="6" t="s">
        <v>508</v>
      </c>
      <c r="B122" s="72" t="s">
        <v>59</v>
      </c>
      <c r="C122" s="73" t="s">
        <v>18</v>
      </c>
      <c r="D122" s="74">
        <v>13.16</v>
      </c>
      <c r="E122" s="7"/>
      <c r="F122" s="10"/>
      <c r="G122" s="9"/>
    </row>
    <row r="123" spans="1:7" s="1" customFormat="1" ht="33.75">
      <c r="A123" s="6" t="s">
        <v>509</v>
      </c>
      <c r="B123" s="72" t="s">
        <v>60</v>
      </c>
      <c r="C123" s="73" t="s">
        <v>19</v>
      </c>
      <c r="D123" s="74">
        <v>342.16</v>
      </c>
      <c r="E123" s="7"/>
      <c r="F123" s="8"/>
      <c r="G123" s="9"/>
    </row>
    <row r="124" spans="1:7" s="1" customFormat="1">
      <c r="A124" s="16" t="s">
        <v>314</v>
      </c>
      <c r="B124" s="17" t="s">
        <v>38</v>
      </c>
      <c r="C124" s="18"/>
      <c r="D124" s="19"/>
      <c r="E124" s="59"/>
      <c r="F124" s="20"/>
      <c r="G124" s="59">
        <f>ROUND(SUM(G125:G128),2)</f>
        <v>0</v>
      </c>
    </row>
    <row r="125" spans="1:7" s="1" customFormat="1" ht="45">
      <c r="A125" s="6" t="s">
        <v>510</v>
      </c>
      <c r="B125" s="72" t="s">
        <v>193</v>
      </c>
      <c r="C125" s="73" t="s">
        <v>24</v>
      </c>
      <c r="D125" s="74">
        <v>56.29</v>
      </c>
      <c r="E125" s="7"/>
      <c r="F125" s="14"/>
      <c r="G125" s="9"/>
    </row>
    <row r="126" spans="1:7" s="1" customFormat="1" ht="45">
      <c r="A126" s="6" t="s">
        <v>511</v>
      </c>
      <c r="B126" s="72" t="s">
        <v>254</v>
      </c>
      <c r="C126" s="73" t="s">
        <v>17</v>
      </c>
      <c r="D126" s="74">
        <v>43.86</v>
      </c>
      <c r="E126" s="7"/>
      <c r="F126" s="14"/>
      <c r="G126" s="9"/>
    </row>
    <row r="127" spans="1:7" s="1" customFormat="1" ht="22.5">
      <c r="A127" s="6" t="s">
        <v>512</v>
      </c>
      <c r="B127" s="72" t="s">
        <v>64</v>
      </c>
      <c r="C127" s="73" t="s">
        <v>24</v>
      </c>
      <c r="D127" s="74">
        <v>45.92</v>
      </c>
      <c r="E127" s="7"/>
      <c r="F127" s="14"/>
      <c r="G127" s="9"/>
    </row>
    <row r="128" spans="1:7" s="1" customFormat="1" ht="45">
      <c r="A128" s="6" t="s">
        <v>513</v>
      </c>
      <c r="B128" s="72" t="s">
        <v>65</v>
      </c>
      <c r="C128" s="73" t="s">
        <v>24</v>
      </c>
      <c r="D128" s="74">
        <v>45.92</v>
      </c>
      <c r="E128" s="7"/>
      <c r="F128" s="8"/>
      <c r="G128" s="9"/>
    </row>
    <row r="129" spans="1:7" s="1" customFormat="1">
      <c r="A129" s="16" t="s">
        <v>315</v>
      </c>
      <c r="B129" s="17" t="s">
        <v>46</v>
      </c>
      <c r="C129" s="18"/>
      <c r="D129" s="19"/>
      <c r="E129" s="59"/>
      <c r="F129" s="20"/>
      <c r="G129" s="59">
        <f>ROUND(SUM(G130:G136),2)</f>
        <v>0</v>
      </c>
    </row>
    <row r="130" spans="1:7" s="1" customFormat="1" ht="45">
      <c r="A130" s="6" t="s">
        <v>514</v>
      </c>
      <c r="B130" s="72" t="s">
        <v>53</v>
      </c>
      <c r="C130" s="73" t="s">
        <v>18</v>
      </c>
      <c r="D130" s="74">
        <v>0.54</v>
      </c>
      <c r="E130" s="7"/>
      <c r="F130" s="14"/>
      <c r="G130" s="9"/>
    </row>
    <row r="131" spans="1:7" s="1" customFormat="1" ht="33.75">
      <c r="A131" s="6" t="s">
        <v>515</v>
      </c>
      <c r="B131" s="72" t="s">
        <v>37</v>
      </c>
      <c r="C131" s="73" t="s">
        <v>17</v>
      </c>
      <c r="D131" s="74">
        <v>4.32</v>
      </c>
      <c r="E131" s="7"/>
      <c r="F131" s="14"/>
      <c r="G131" s="9"/>
    </row>
    <row r="132" spans="1:7" s="1" customFormat="1" ht="22.5">
      <c r="A132" s="6" t="s">
        <v>516</v>
      </c>
      <c r="B132" s="72" t="s">
        <v>39</v>
      </c>
      <c r="C132" s="73" t="s">
        <v>18</v>
      </c>
      <c r="D132" s="74">
        <v>0.54</v>
      </c>
      <c r="E132" s="7"/>
      <c r="F132" s="8"/>
      <c r="G132" s="9"/>
    </row>
    <row r="133" spans="1:7" s="1" customFormat="1" ht="33.75">
      <c r="A133" s="6" t="s">
        <v>517</v>
      </c>
      <c r="B133" s="72" t="s">
        <v>73</v>
      </c>
      <c r="C133" s="73" t="s">
        <v>25</v>
      </c>
      <c r="D133" s="74">
        <v>2</v>
      </c>
      <c r="E133" s="7"/>
      <c r="F133" s="8"/>
      <c r="G133" s="9"/>
    </row>
    <row r="134" spans="1:7" s="1" customFormat="1" ht="33.75">
      <c r="A134" s="6" t="s">
        <v>518</v>
      </c>
      <c r="B134" s="72" t="s">
        <v>74</v>
      </c>
      <c r="C134" s="73" t="s">
        <v>25</v>
      </c>
      <c r="D134" s="74">
        <v>2</v>
      </c>
      <c r="E134" s="7"/>
      <c r="F134" s="8"/>
      <c r="G134" s="9"/>
    </row>
    <row r="135" spans="1:7" s="1" customFormat="1" ht="33.75">
      <c r="A135" s="6" t="s">
        <v>519</v>
      </c>
      <c r="B135" s="72" t="s">
        <v>59</v>
      </c>
      <c r="C135" s="73" t="s">
        <v>18</v>
      </c>
      <c r="D135" s="74">
        <v>0.54</v>
      </c>
      <c r="E135" s="7"/>
      <c r="F135" s="10"/>
      <c r="G135" s="9"/>
    </row>
    <row r="136" spans="1:7" s="1" customFormat="1" ht="33.75">
      <c r="A136" s="6" t="s">
        <v>520</v>
      </c>
      <c r="B136" s="72" t="s">
        <v>60</v>
      </c>
      <c r="C136" s="73" t="s">
        <v>19</v>
      </c>
      <c r="D136" s="74">
        <v>14.040000000000001</v>
      </c>
      <c r="E136" s="7"/>
      <c r="F136" s="8"/>
      <c r="G136" s="9"/>
    </row>
    <row r="137" spans="1:7">
      <c r="A137" s="3" t="s">
        <v>316</v>
      </c>
      <c r="B137" s="15" t="s">
        <v>202</v>
      </c>
      <c r="C137" s="12"/>
      <c r="D137" s="13"/>
      <c r="E137" s="4"/>
      <c r="F137" s="4"/>
      <c r="G137" s="58">
        <f>ROUND(SUM(G138,G144,G149),2)</f>
        <v>0</v>
      </c>
    </row>
    <row r="138" spans="1:7" s="1" customFormat="1">
      <c r="A138" s="16" t="s">
        <v>317</v>
      </c>
      <c r="B138" s="17" t="s">
        <v>31</v>
      </c>
      <c r="C138" s="18"/>
      <c r="D138" s="19"/>
      <c r="E138" s="59"/>
      <c r="F138" s="20"/>
      <c r="G138" s="59">
        <f>ROUND(SUM(G139:G143),2)</f>
        <v>0</v>
      </c>
    </row>
    <row r="139" spans="1:7" s="1" customFormat="1" ht="33.75">
      <c r="A139" s="6" t="s">
        <v>521</v>
      </c>
      <c r="B139" s="72" t="s">
        <v>61</v>
      </c>
      <c r="C139" s="73" t="s">
        <v>17</v>
      </c>
      <c r="D139" s="74">
        <v>44.38</v>
      </c>
      <c r="E139" s="7"/>
      <c r="F139" s="14"/>
      <c r="G139" s="9"/>
    </row>
    <row r="140" spans="1:7" s="1" customFormat="1" ht="45">
      <c r="A140" s="6" t="s">
        <v>522</v>
      </c>
      <c r="B140" s="72" t="s">
        <v>52</v>
      </c>
      <c r="C140" s="73" t="s">
        <v>18</v>
      </c>
      <c r="D140" s="74">
        <v>13.31</v>
      </c>
      <c r="E140" s="7"/>
      <c r="F140" s="14"/>
      <c r="G140" s="9"/>
    </row>
    <row r="141" spans="1:7" s="1" customFormat="1" ht="56.25">
      <c r="A141" s="6" t="s">
        <v>523</v>
      </c>
      <c r="B141" s="72" t="s">
        <v>62</v>
      </c>
      <c r="C141" s="73" t="s">
        <v>18</v>
      </c>
      <c r="D141" s="74">
        <v>6.66</v>
      </c>
      <c r="E141" s="7"/>
      <c r="F141" s="14"/>
      <c r="G141" s="9"/>
    </row>
    <row r="142" spans="1:7" s="1" customFormat="1" ht="33.75">
      <c r="A142" s="6" t="s">
        <v>524</v>
      </c>
      <c r="B142" s="72" t="s">
        <v>59</v>
      </c>
      <c r="C142" s="73" t="s">
        <v>18</v>
      </c>
      <c r="D142" s="74">
        <v>13.31</v>
      </c>
      <c r="E142" s="7"/>
      <c r="F142" s="10"/>
      <c r="G142" s="9"/>
    </row>
    <row r="143" spans="1:7" s="1" customFormat="1" ht="33.75">
      <c r="A143" s="6" t="s">
        <v>525</v>
      </c>
      <c r="B143" s="72" t="s">
        <v>60</v>
      </c>
      <c r="C143" s="73" t="s">
        <v>19</v>
      </c>
      <c r="D143" s="74">
        <v>346.06</v>
      </c>
      <c r="E143" s="7"/>
      <c r="F143" s="8"/>
      <c r="G143" s="9"/>
    </row>
    <row r="144" spans="1:7" s="1" customFormat="1">
      <c r="A144" s="16" t="s">
        <v>318</v>
      </c>
      <c r="B144" s="17" t="s">
        <v>38</v>
      </c>
      <c r="C144" s="18"/>
      <c r="D144" s="19"/>
      <c r="E144" s="59"/>
      <c r="F144" s="20"/>
      <c r="G144" s="59">
        <f>ROUND(SUM(G145:G148),2)</f>
        <v>0</v>
      </c>
    </row>
    <row r="145" spans="1:7" s="1" customFormat="1" ht="45">
      <c r="A145" s="6" t="s">
        <v>526</v>
      </c>
      <c r="B145" s="72" t="s">
        <v>193</v>
      </c>
      <c r="C145" s="73" t="s">
        <v>24</v>
      </c>
      <c r="D145" s="74">
        <v>46.08</v>
      </c>
      <c r="E145" s="7"/>
      <c r="F145" s="14"/>
      <c r="G145" s="9"/>
    </row>
    <row r="146" spans="1:7" s="1" customFormat="1" ht="45">
      <c r="A146" s="6" t="s">
        <v>529</v>
      </c>
      <c r="B146" s="72" t="s">
        <v>254</v>
      </c>
      <c r="C146" s="73" t="s">
        <v>17</v>
      </c>
      <c r="D146" s="74">
        <v>44.38</v>
      </c>
      <c r="E146" s="7"/>
      <c r="F146" s="14"/>
      <c r="G146" s="9"/>
    </row>
    <row r="147" spans="1:7" s="1" customFormat="1" ht="22.5">
      <c r="A147" s="6" t="s">
        <v>530</v>
      </c>
      <c r="B147" s="72" t="s">
        <v>64</v>
      </c>
      <c r="C147" s="73" t="s">
        <v>24</v>
      </c>
      <c r="D147" s="74">
        <v>40.340000000000003</v>
      </c>
      <c r="E147" s="7"/>
      <c r="F147" s="14"/>
      <c r="G147" s="9"/>
    </row>
    <row r="148" spans="1:7" s="1" customFormat="1" ht="45">
      <c r="A148" s="6" t="s">
        <v>531</v>
      </c>
      <c r="B148" s="72" t="s">
        <v>65</v>
      </c>
      <c r="C148" s="73" t="s">
        <v>24</v>
      </c>
      <c r="D148" s="74">
        <v>40.340000000000003</v>
      </c>
      <c r="E148" s="7"/>
      <c r="F148" s="8"/>
      <c r="G148" s="9"/>
    </row>
    <row r="149" spans="1:7" s="1" customFormat="1">
      <c r="A149" s="16" t="s">
        <v>319</v>
      </c>
      <c r="B149" s="17" t="s">
        <v>46</v>
      </c>
      <c r="C149" s="18"/>
      <c r="D149" s="19"/>
      <c r="E149" s="59"/>
      <c r="F149" s="20"/>
      <c r="G149" s="59">
        <f>ROUND(SUM(G150:G159),2)</f>
        <v>0</v>
      </c>
    </row>
    <row r="150" spans="1:7" s="1" customFormat="1" ht="45">
      <c r="A150" s="6" t="s">
        <v>532</v>
      </c>
      <c r="B150" s="72" t="s">
        <v>53</v>
      </c>
      <c r="C150" s="73" t="s">
        <v>18</v>
      </c>
      <c r="D150" s="74">
        <v>0.68</v>
      </c>
      <c r="E150" s="7"/>
      <c r="F150" s="8"/>
      <c r="G150" s="9"/>
    </row>
    <row r="151" spans="1:7" s="1" customFormat="1" ht="33.75">
      <c r="A151" s="6" t="s">
        <v>533</v>
      </c>
      <c r="B151" s="72" t="s">
        <v>37</v>
      </c>
      <c r="C151" s="73" t="s">
        <v>17</v>
      </c>
      <c r="D151" s="74">
        <v>5.4</v>
      </c>
      <c r="E151" s="7"/>
      <c r="F151" s="8"/>
      <c r="G151" s="9"/>
    </row>
    <row r="152" spans="1:7" s="1" customFormat="1" ht="22.5">
      <c r="A152" s="6" t="s">
        <v>534</v>
      </c>
      <c r="B152" s="72" t="s">
        <v>39</v>
      </c>
      <c r="C152" s="73" t="s">
        <v>18</v>
      </c>
      <c r="D152" s="74">
        <v>0.68</v>
      </c>
      <c r="E152" s="7"/>
      <c r="F152" s="8"/>
      <c r="G152" s="9"/>
    </row>
    <row r="153" spans="1:7" s="1" customFormat="1" ht="33.75">
      <c r="A153" s="6" t="s">
        <v>535</v>
      </c>
      <c r="B153" s="72" t="s">
        <v>203</v>
      </c>
      <c r="C153" s="73" t="s">
        <v>25</v>
      </c>
      <c r="D153" s="74">
        <v>1</v>
      </c>
      <c r="E153" s="7"/>
      <c r="F153" s="8"/>
      <c r="G153" s="9"/>
    </row>
    <row r="154" spans="1:7" s="1" customFormat="1" ht="33.75">
      <c r="A154" s="6" t="s">
        <v>536</v>
      </c>
      <c r="B154" s="72" t="s">
        <v>204</v>
      </c>
      <c r="C154" s="73" t="s">
        <v>25</v>
      </c>
      <c r="D154" s="74">
        <v>1</v>
      </c>
      <c r="E154" s="7"/>
      <c r="F154" s="8"/>
      <c r="G154" s="9"/>
    </row>
    <row r="155" spans="1:7" s="1" customFormat="1" ht="33.75">
      <c r="A155" s="6" t="s">
        <v>537</v>
      </c>
      <c r="B155" s="72" t="s">
        <v>205</v>
      </c>
      <c r="C155" s="73" t="s">
        <v>25</v>
      </c>
      <c r="D155" s="74">
        <v>1</v>
      </c>
      <c r="E155" s="7"/>
      <c r="F155" s="8"/>
      <c r="G155" s="9"/>
    </row>
    <row r="156" spans="1:7" s="1" customFormat="1" ht="33.75">
      <c r="A156" s="6" t="s">
        <v>538</v>
      </c>
      <c r="B156" s="72" t="s">
        <v>206</v>
      </c>
      <c r="C156" s="73" t="s">
        <v>25</v>
      </c>
      <c r="D156" s="74">
        <v>1</v>
      </c>
      <c r="E156" s="7"/>
      <c r="F156" s="8"/>
      <c r="G156" s="9"/>
    </row>
    <row r="157" spans="1:7" s="1" customFormat="1" ht="33.75">
      <c r="A157" s="6" t="s">
        <v>539</v>
      </c>
      <c r="B157" s="72" t="s">
        <v>207</v>
      </c>
      <c r="C157" s="73" t="s">
        <v>25</v>
      </c>
      <c r="D157" s="74">
        <v>1</v>
      </c>
      <c r="E157" s="7"/>
      <c r="F157" s="8"/>
      <c r="G157" s="9"/>
    </row>
    <row r="158" spans="1:7" s="1" customFormat="1" ht="33.75">
      <c r="A158" s="6" t="s">
        <v>540</v>
      </c>
      <c r="B158" s="72" t="s">
        <v>59</v>
      </c>
      <c r="C158" s="73" t="s">
        <v>18</v>
      </c>
      <c r="D158" s="74">
        <v>0.68</v>
      </c>
      <c r="E158" s="7"/>
      <c r="F158" s="10"/>
      <c r="G158" s="9"/>
    </row>
    <row r="159" spans="1:7" s="1" customFormat="1" ht="33.75">
      <c r="A159" s="6" t="s">
        <v>541</v>
      </c>
      <c r="B159" s="72" t="s">
        <v>60</v>
      </c>
      <c r="C159" s="73" t="s">
        <v>19</v>
      </c>
      <c r="D159" s="74">
        <v>17.68</v>
      </c>
      <c r="E159" s="7"/>
      <c r="F159" s="8"/>
      <c r="G159" s="9"/>
    </row>
    <row r="160" spans="1:7">
      <c r="A160" s="3" t="s">
        <v>320</v>
      </c>
      <c r="B160" s="15" t="s">
        <v>75</v>
      </c>
      <c r="C160" s="12"/>
      <c r="D160" s="13"/>
      <c r="E160" s="4"/>
      <c r="F160" s="4"/>
      <c r="G160" s="58">
        <f>ROUND(SUM(G161,G167,G172),2)</f>
        <v>0</v>
      </c>
    </row>
    <row r="161" spans="1:7" s="1" customFormat="1">
      <c r="A161" s="16" t="s">
        <v>321</v>
      </c>
      <c r="B161" s="17" t="s">
        <v>31</v>
      </c>
      <c r="C161" s="18"/>
      <c r="D161" s="19"/>
      <c r="E161" s="59"/>
      <c r="F161" s="20"/>
      <c r="G161" s="59">
        <f>ROUND(SUM(G162:G166),2)</f>
        <v>0</v>
      </c>
    </row>
    <row r="162" spans="1:7" s="1" customFormat="1" ht="33.75">
      <c r="A162" s="6" t="s">
        <v>542</v>
      </c>
      <c r="B162" s="72" t="s">
        <v>61</v>
      </c>
      <c r="C162" s="73" t="s">
        <v>17</v>
      </c>
      <c r="D162" s="74">
        <v>137.22</v>
      </c>
      <c r="E162" s="7"/>
      <c r="F162" s="14"/>
      <c r="G162" s="9"/>
    </row>
    <row r="163" spans="1:7" s="1" customFormat="1" ht="45">
      <c r="A163" s="6" t="s">
        <v>543</v>
      </c>
      <c r="B163" s="72" t="s">
        <v>52</v>
      </c>
      <c r="C163" s="73" t="s">
        <v>18</v>
      </c>
      <c r="D163" s="74">
        <v>41.17</v>
      </c>
      <c r="E163" s="7"/>
      <c r="F163" s="14"/>
      <c r="G163" s="9"/>
    </row>
    <row r="164" spans="1:7" s="1" customFormat="1" ht="56.25">
      <c r="A164" s="6" t="s">
        <v>544</v>
      </c>
      <c r="B164" s="72" t="s">
        <v>62</v>
      </c>
      <c r="C164" s="73" t="s">
        <v>18</v>
      </c>
      <c r="D164" s="74">
        <v>20.58</v>
      </c>
      <c r="E164" s="7"/>
      <c r="F164" s="14"/>
      <c r="G164" s="9"/>
    </row>
    <row r="165" spans="1:7" s="1" customFormat="1" ht="33.75">
      <c r="A165" s="6" t="s">
        <v>545</v>
      </c>
      <c r="B165" s="72" t="s">
        <v>59</v>
      </c>
      <c r="C165" s="73" t="s">
        <v>18</v>
      </c>
      <c r="D165" s="74">
        <v>41.17</v>
      </c>
      <c r="E165" s="7"/>
      <c r="F165" s="10"/>
      <c r="G165" s="9"/>
    </row>
    <row r="166" spans="1:7" s="1" customFormat="1" ht="33.75">
      <c r="A166" s="6" t="s">
        <v>546</v>
      </c>
      <c r="B166" s="72" t="s">
        <v>60</v>
      </c>
      <c r="C166" s="73" t="s">
        <v>19</v>
      </c>
      <c r="D166" s="74">
        <v>1070.42</v>
      </c>
      <c r="E166" s="7"/>
      <c r="F166" s="8"/>
      <c r="G166" s="9"/>
    </row>
    <row r="167" spans="1:7" s="1" customFormat="1">
      <c r="A167" s="16" t="s">
        <v>322</v>
      </c>
      <c r="B167" s="17" t="s">
        <v>38</v>
      </c>
      <c r="C167" s="18"/>
      <c r="D167" s="19"/>
      <c r="E167" s="59"/>
      <c r="F167" s="20"/>
      <c r="G167" s="59">
        <f>ROUND(SUM(G168:G171),2)</f>
        <v>0</v>
      </c>
    </row>
    <row r="168" spans="1:7" s="1" customFormat="1" ht="45">
      <c r="A168" s="6" t="s">
        <v>547</v>
      </c>
      <c r="B168" s="72" t="s">
        <v>193</v>
      </c>
      <c r="C168" s="73" t="s">
        <v>24</v>
      </c>
      <c r="D168" s="74">
        <v>12.63</v>
      </c>
      <c r="E168" s="7"/>
      <c r="F168" s="14"/>
      <c r="G168" s="9"/>
    </row>
    <row r="169" spans="1:7" s="1" customFormat="1" ht="45">
      <c r="A169" s="6" t="s">
        <v>548</v>
      </c>
      <c r="B169" s="72" t="s">
        <v>254</v>
      </c>
      <c r="C169" s="73" t="s">
        <v>17</v>
      </c>
      <c r="D169" s="74">
        <v>137.22</v>
      </c>
      <c r="E169" s="7"/>
      <c r="F169" s="14"/>
      <c r="G169" s="9"/>
    </row>
    <row r="170" spans="1:7" s="1" customFormat="1" ht="22.5">
      <c r="A170" s="6" t="s">
        <v>549</v>
      </c>
      <c r="B170" s="72" t="s">
        <v>64</v>
      </c>
      <c r="C170" s="73" t="s">
        <v>24</v>
      </c>
      <c r="D170" s="74">
        <v>133.27000000000001</v>
      </c>
      <c r="E170" s="7"/>
      <c r="F170" s="14"/>
      <c r="G170" s="9"/>
    </row>
    <row r="171" spans="1:7" s="1" customFormat="1" ht="45">
      <c r="A171" s="6" t="s">
        <v>550</v>
      </c>
      <c r="B171" s="72" t="s">
        <v>65</v>
      </c>
      <c r="C171" s="73" t="s">
        <v>24</v>
      </c>
      <c r="D171" s="74">
        <v>133.27000000000001</v>
      </c>
      <c r="E171" s="7"/>
      <c r="F171" s="8"/>
      <c r="G171" s="9"/>
    </row>
    <row r="172" spans="1:7" s="1" customFormat="1">
      <c r="A172" s="16" t="s">
        <v>323</v>
      </c>
      <c r="B172" s="17" t="s">
        <v>46</v>
      </c>
      <c r="C172" s="18"/>
      <c r="D172" s="19"/>
      <c r="E172" s="59"/>
      <c r="F172" s="20"/>
      <c r="G172" s="59">
        <f>ROUND(SUM(G173:G176),2)</f>
        <v>0</v>
      </c>
    </row>
    <row r="173" spans="1:7" s="1" customFormat="1" ht="33.75">
      <c r="A173" s="6" t="s">
        <v>551</v>
      </c>
      <c r="B173" s="72" t="s">
        <v>194</v>
      </c>
      <c r="C173" s="73" t="s">
        <v>25</v>
      </c>
      <c r="D173" s="74">
        <v>1</v>
      </c>
      <c r="E173" s="7"/>
      <c r="F173" s="8"/>
      <c r="G173" s="9"/>
    </row>
    <row r="174" spans="1:7" s="1" customFormat="1" ht="45">
      <c r="A174" s="6" t="s">
        <v>552</v>
      </c>
      <c r="B174" s="72" t="s">
        <v>379</v>
      </c>
      <c r="C174" s="73" t="s">
        <v>25</v>
      </c>
      <c r="D174" s="74">
        <v>1</v>
      </c>
      <c r="E174" s="7"/>
      <c r="F174" s="8"/>
      <c r="G174" s="9"/>
    </row>
    <row r="175" spans="1:7" s="1" customFormat="1" ht="45">
      <c r="A175" s="6" t="s">
        <v>553</v>
      </c>
      <c r="B175" s="72" t="s">
        <v>380</v>
      </c>
      <c r="C175" s="73" t="s">
        <v>25</v>
      </c>
      <c r="D175" s="74">
        <v>1</v>
      </c>
      <c r="E175" s="7"/>
      <c r="F175" s="8"/>
      <c r="G175" s="9"/>
    </row>
    <row r="176" spans="1:7" s="1" customFormat="1" ht="45">
      <c r="A176" s="6" t="s">
        <v>554</v>
      </c>
      <c r="B176" s="72" t="s">
        <v>381</v>
      </c>
      <c r="C176" s="73" t="s">
        <v>25</v>
      </c>
      <c r="D176" s="74">
        <v>1</v>
      </c>
      <c r="E176" s="7"/>
      <c r="F176" s="8"/>
      <c r="G176" s="9"/>
    </row>
    <row r="177" spans="1:7">
      <c r="A177" s="3" t="s">
        <v>324</v>
      </c>
      <c r="B177" s="15" t="s">
        <v>55</v>
      </c>
      <c r="C177" s="12"/>
      <c r="D177" s="13"/>
      <c r="E177" s="4"/>
      <c r="F177" s="4"/>
      <c r="G177" s="58">
        <f>ROUND(SUM(G178,G184,G189),2)</f>
        <v>0</v>
      </c>
    </row>
    <row r="178" spans="1:7" s="1" customFormat="1">
      <c r="A178" s="16" t="s">
        <v>325</v>
      </c>
      <c r="B178" s="17" t="s">
        <v>31</v>
      </c>
      <c r="C178" s="18"/>
      <c r="D178" s="19"/>
      <c r="E178" s="59"/>
      <c r="F178" s="20"/>
      <c r="G178" s="59">
        <f>ROUND(SUM(G179:G183),2)</f>
        <v>0</v>
      </c>
    </row>
    <row r="179" spans="1:7" s="1" customFormat="1" ht="33.75">
      <c r="A179" s="6" t="s">
        <v>555</v>
      </c>
      <c r="B179" s="72" t="s">
        <v>61</v>
      </c>
      <c r="C179" s="73" t="s">
        <v>17</v>
      </c>
      <c r="D179" s="74">
        <v>463.21</v>
      </c>
      <c r="E179" s="7"/>
      <c r="F179" s="8"/>
      <c r="G179" s="9"/>
    </row>
    <row r="180" spans="1:7" s="1" customFormat="1" ht="45">
      <c r="A180" s="6" t="s">
        <v>556</v>
      </c>
      <c r="B180" s="72" t="s">
        <v>52</v>
      </c>
      <c r="C180" s="73" t="s">
        <v>18</v>
      </c>
      <c r="D180" s="74">
        <v>138.96</v>
      </c>
      <c r="E180" s="7"/>
      <c r="F180" s="8"/>
      <c r="G180" s="9"/>
    </row>
    <row r="181" spans="1:7" s="1" customFormat="1" ht="56.25">
      <c r="A181" s="6" t="s">
        <v>557</v>
      </c>
      <c r="B181" s="72" t="s">
        <v>62</v>
      </c>
      <c r="C181" s="73" t="s">
        <v>18</v>
      </c>
      <c r="D181" s="74">
        <v>69.48</v>
      </c>
      <c r="E181" s="7"/>
      <c r="F181" s="8"/>
      <c r="G181" s="9"/>
    </row>
    <row r="182" spans="1:7" s="1" customFormat="1" ht="33.75">
      <c r="A182" s="6" t="s">
        <v>527</v>
      </c>
      <c r="B182" s="72" t="s">
        <v>59</v>
      </c>
      <c r="C182" s="73" t="s">
        <v>18</v>
      </c>
      <c r="D182" s="74">
        <v>138.96</v>
      </c>
      <c r="E182" s="7"/>
      <c r="F182" s="8"/>
      <c r="G182" s="9"/>
    </row>
    <row r="183" spans="1:7" s="1" customFormat="1" ht="33.75">
      <c r="A183" s="6" t="s">
        <v>558</v>
      </c>
      <c r="B183" s="72" t="s">
        <v>60</v>
      </c>
      <c r="C183" s="73" t="s">
        <v>19</v>
      </c>
      <c r="D183" s="74">
        <v>3612.96</v>
      </c>
      <c r="E183" s="7"/>
      <c r="F183" s="8"/>
      <c r="G183" s="9"/>
    </row>
    <row r="184" spans="1:7" s="1" customFormat="1">
      <c r="A184" s="16" t="s">
        <v>326</v>
      </c>
      <c r="B184" s="17" t="s">
        <v>56</v>
      </c>
      <c r="C184" s="18"/>
      <c r="D184" s="19"/>
      <c r="E184" s="59"/>
      <c r="F184" s="20"/>
      <c r="G184" s="59">
        <f>ROUND(SUM(G185:G188),2)</f>
        <v>0</v>
      </c>
    </row>
    <row r="185" spans="1:7" s="1" customFormat="1" ht="45">
      <c r="A185" s="6" t="s">
        <v>559</v>
      </c>
      <c r="B185" s="72" t="s">
        <v>193</v>
      </c>
      <c r="C185" s="73" t="s">
        <v>24</v>
      </c>
      <c r="D185" s="74">
        <v>163.5</v>
      </c>
      <c r="E185" s="7"/>
      <c r="F185" s="8"/>
      <c r="G185" s="9"/>
    </row>
    <row r="186" spans="1:7" s="1" customFormat="1" ht="33.75">
      <c r="A186" s="6" t="s">
        <v>560</v>
      </c>
      <c r="B186" s="72" t="s">
        <v>50</v>
      </c>
      <c r="C186" s="73" t="s">
        <v>17</v>
      </c>
      <c r="D186" s="74">
        <v>463.21</v>
      </c>
      <c r="E186" s="7"/>
      <c r="F186" s="8"/>
      <c r="G186" s="9"/>
    </row>
    <row r="187" spans="1:7" s="1" customFormat="1" ht="22.5">
      <c r="A187" s="6" t="s">
        <v>561</v>
      </c>
      <c r="B187" s="72" t="s">
        <v>64</v>
      </c>
      <c r="C187" s="73" t="s">
        <v>24</v>
      </c>
      <c r="D187" s="74">
        <v>365.96</v>
      </c>
      <c r="E187" s="7"/>
      <c r="F187" s="8"/>
      <c r="G187" s="9"/>
    </row>
    <row r="188" spans="1:7" s="1" customFormat="1" ht="56.25">
      <c r="A188" s="6" t="s">
        <v>562</v>
      </c>
      <c r="B188" s="72" t="s">
        <v>48</v>
      </c>
      <c r="C188" s="73" t="s">
        <v>17</v>
      </c>
      <c r="D188" s="74">
        <v>463.21</v>
      </c>
      <c r="E188" s="7"/>
      <c r="F188" s="8"/>
      <c r="G188" s="9"/>
    </row>
    <row r="189" spans="1:7" s="1" customFormat="1">
      <c r="A189" s="16" t="s">
        <v>327</v>
      </c>
      <c r="B189" s="17" t="s">
        <v>46</v>
      </c>
      <c r="C189" s="18"/>
      <c r="D189" s="19"/>
      <c r="E189" s="59"/>
      <c r="F189" s="20"/>
      <c r="G189" s="59">
        <f>ROUND(SUM(G190:G194),2)</f>
        <v>0</v>
      </c>
    </row>
    <row r="190" spans="1:7" s="1" customFormat="1" ht="33.75">
      <c r="A190" s="6" t="s">
        <v>563</v>
      </c>
      <c r="B190" s="72" t="s">
        <v>195</v>
      </c>
      <c r="C190" s="73" t="s">
        <v>25</v>
      </c>
      <c r="D190" s="74">
        <v>1</v>
      </c>
      <c r="E190" s="7"/>
      <c r="F190" s="8"/>
      <c r="G190" s="9"/>
    </row>
    <row r="191" spans="1:7" s="1" customFormat="1" ht="33.75">
      <c r="A191" s="6" t="s">
        <v>564</v>
      </c>
      <c r="B191" s="72" t="s">
        <v>196</v>
      </c>
      <c r="C191" s="73" t="s">
        <v>25</v>
      </c>
      <c r="D191" s="74">
        <v>1</v>
      </c>
      <c r="E191" s="7"/>
      <c r="F191" s="8"/>
      <c r="G191" s="9"/>
    </row>
    <row r="192" spans="1:7" s="1" customFormat="1" ht="33.75">
      <c r="A192" s="6" t="s">
        <v>565</v>
      </c>
      <c r="B192" s="72" t="s">
        <v>197</v>
      </c>
      <c r="C192" s="73" t="s">
        <v>25</v>
      </c>
      <c r="D192" s="74">
        <v>1</v>
      </c>
      <c r="E192" s="7"/>
      <c r="F192" s="8"/>
      <c r="G192" s="9"/>
    </row>
    <row r="193" spans="1:7" s="1" customFormat="1" ht="33.75">
      <c r="A193" s="6" t="s">
        <v>566</v>
      </c>
      <c r="B193" s="72" t="s">
        <v>382</v>
      </c>
      <c r="C193" s="73" t="s">
        <v>25</v>
      </c>
      <c r="D193" s="74">
        <v>1</v>
      </c>
      <c r="E193" s="7"/>
      <c r="F193" s="8"/>
      <c r="G193" s="9"/>
    </row>
    <row r="194" spans="1:7" s="1" customFormat="1" ht="33.75">
      <c r="A194" s="6" t="s">
        <v>567</v>
      </c>
      <c r="B194" s="72" t="s">
        <v>67</v>
      </c>
      <c r="C194" s="73" t="s">
        <v>28</v>
      </c>
      <c r="D194" s="74">
        <v>217.65</v>
      </c>
      <c r="E194" s="7"/>
      <c r="F194" s="8"/>
      <c r="G194" s="9"/>
    </row>
    <row r="195" spans="1:7">
      <c r="A195" s="3" t="s">
        <v>328</v>
      </c>
      <c r="B195" s="15" t="s">
        <v>185</v>
      </c>
      <c r="C195" s="12"/>
      <c r="D195" s="13"/>
      <c r="E195" s="4"/>
      <c r="F195" s="4"/>
      <c r="G195" s="58">
        <f>ROUND(SUM(G196,G202,G210,G217,G229),2)</f>
        <v>0</v>
      </c>
    </row>
    <row r="196" spans="1:7" s="1" customFormat="1">
      <c r="A196" s="16" t="s">
        <v>329</v>
      </c>
      <c r="B196" s="17" t="s">
        <v>31</v>
      </c>
      <c r="C196" s="18"/>
      <c r="D196" s="19"/>
      <c r="E196" s="59"/>
      <c r="F196" s="20"/>
      <c r="G196" s="59">
        <f>ROUND(SUM(G197:G201),2)</f>
        <v>0</v>
      </c>
    </row>
    <row r="197" spans="1:7" s="1" customFormat="1" ht="33.75">
      <c r="A197" s="6" t="s">
        <v>568</v>
      </c>
      <c r="B197" s="72" t="s">
        <v>61</v>
      </c>
      <c r="C197" s="73" t="s">
        <v>17</v>
      </c>
      <c r="D197" s="74">
        <v>667.13</v>
      </c>
      <c r="E197" s="7"/>
      <c r="F197" s="14"/>
      <c r="G197" s="9"/>
    </row>
    <row r="198" spans="1:7" s="1" customFormat="1" ht="45">
      <c r="A198" s="6" t="s">
        <v>569</v>
      </c>
      <c r="B198" s="72" t="s">
        <v>52</v>
      </c>
      <c r="C198" s="73" t="s">
        <v>18</v>
      </c>
      <c r="D198" s="74">
        <v>133.43</v>
      </c>
      <c r="E198" s="7"/>
      <c r="F198" s="14"/>
      <c r="G198" s="9"/>
    </row>
    <row r="199" spans="1:7" s="1" customFormat="1" ht="56.25">
      <c r="A199" s="6" t="s">
        <v>570</v>
      </c>
      <c r="B199" s="72" t="s">
        <v>62</v>
      </c>
      <c r="C199" s="73" t="s">
        <v>18</v>
      </c>
      <c r="D199" s="74">
        <v>133.43</v>
      </c>
      <c r="E199" s="7"/>
      <c r="F199" s="8"/>
      <c r="G199" s="9"/>
    </row>
    <row r="200" spans="1:7" s="1" customFormat="1" ht="33.75">
      <c r="A200" s="6" t="s">
        <v>571</v>
      </c>
      <c r="B200" s="72" t="s">
        <v>59</v>
      </c>
      <c r="C200" s="73" t="s">
        <v>18</v>
      </c>
      <c r="D200" s="74">
        <v>133.43</v>
      </c>
      <c r="E200" s="7"/>
      <c r="F200" s="10"/>
      <c r="G200" s="9"/>
    </row>
    <row r="201" spans="1:7" s="1" customFormat="1" ht="33.75">
      <c r="A201" s="6" t="s">
        <v>572</v>
      </c>
      <c r="B201" s="72" t="s">
        <v>60</v>
      </c>
      <c r="C201" s="73" t="s">
        <v>19</v>
      </c>
      <c r="D201" s="74">
        <v>3469.1800000000003</v>
      </c>
      <c r="E201" s="7"/>
      <c r="F201" s="8"/>
      <c r="G201" s="9"/>
    </row>
    <row r="202" spans="1:7" s="1" customFormat="1">
      <c r="A202" s="16" t="s">
        <v>330</v>
      </c>
      <c r="B202" s="17" t="s">
        <v>32</v>
      </c>
      <c r="C202" s="18"/>
      <c r="D202" s="19"/>
      <c r="E202" s="59"/>
      <c r="F202" s="20"/>
      <c r="G202" s="59">
        <f>ROUND(SUM(G203:G209),2)</f>
        <v>0</v>
      </c>
    </row>
    <row r="203" spans="1:7" s="1" customFormat="1" ht="33.75">
      <c r="A203" s="6" t="s">
        <v>573</v>
      </c>
      <c r="B203" s="72" t="s">
        <v>63</v>
      </c>
      <c r="C203" s="73" t="s">
        <v>17</v>
      </c>
      <c r="D203" s="74">
        <v>667.13</v>
      </c>
      <c r="E203" s="7"/>
      <c r="F203" s="8"/>
      <c r="G203" s="9"/>
    </row>
    <row r="204" spans="1:7" s="1" customFormat="1" ht="56.25">
      <c r="A204" s="6" t="s">
        <v>574</v>
      </c>
      <c r="B204" s="72" t="s">
        <v>415</v>
      </c>
      <c r="C204" s="73" t="s">
        <v>17</v>
      </c>
      <c r="D204" s="74">
        <v>667.13</v>
      </c>
      <c r="E204" s="7"/>
      <c r="F204" s="8"/>
      <c r="G204" s="9"/>
    </row>
    <row r="205" spans="1:7" s="1" customFormat="1" ht="22.5">
      <c r="A205" s="6" t="s">
        <v>575</v>
      </c>
      <c r="B205" s="72" t="s">
        <v>64</v>
      </c>
      <c r="C205" s="73" t="s">
        <v>24</v>
      </c>
      <c r="D205" s="74">
        <v>648.79</v>
      </c>
      <c r="E205" s="7"/>
      <c r="F205" s="14"/>
      <c r="G205" s="9"/>
    </row>
    <row r="206" spans="1:7" s="1" customFormat="1" ht="45">
      <c r="A206" s="6" t="s">
        <v>576</v>
      </c>
      <c r="B206" s="72" t="s">
        <v>65</v>
      </c>
      <c r="C206" s="73" t="s">
        <v>24</v>
      </c>
      <c r="D206" s="74">
        <v>648.79</v>
      </c>
      <c r="E206" s="7"/>
      <c r="F206" s="8"/>
      <c r="G206" s="9"/>
    </row>
    <row r="207" spans="1:7" s="1" customFormat="1" ht="45">
      <c r="A207" s="6" t="s">
        <v>577</v>
      </c>
      <c r="B207" s="72" t="s">
        <v>33</v>
      </c>
      <c r="C207" s="73" t="s">
        <v>24</v>
      </c>
      <c r="D207" s="74">
        <v>227.92</v>
      </c>
      <c r="E207" s="7"/>
      <c r="F207" s="14"/>
      <c r="G207" s="9"/>
    </row>
    <row r="208" spans="1:7" s="1" customFormat="1" ht="56.25">
      <c r="A208" s="6" t="s">
        <v>578</v>
      </c>
      <c r="B208" s="72" t="s">
        <v>40</v>
      </c>
      <c r="C208" s="73" t="s">
        <v>25</v>
      </c>
      <c r="D208" s="74">
        <v>2</v>
      </c>
      <c r="E208" s="7"/>
      <c r="F208" s="14"/>
      <c r="G208" s="9"/>
    </row>
    <row r="209" spans="1:7" s="1" customFormat="1" ht="45">
      <c r="A209" s="6" t="s">
        <v>579</v>
      </c>
      <c r="B209" s="72" t="s">
        <v>41</v>
      </c>
      <c r="C209" s="73" t="s">
        <v>25</v>
      </c>
      <c r="D209" s="74">
        <v>1</v>
      </c>
      <c r="E209" s="7"/>
      <c r="F209" s="14"/>
      <c r="G209" s="9"/>
    </row>
    <row r="210" spans="1:7" s="1" customFormat="1">
      <c r="A210" s="16" t="s">
        <v>331</v>
      </c>
      <c r="B210" s="17" t="s">
        <v>46</v>
      </c>
      <c r="C210" s="18"/>
      <c r="D210" s="19"/>
      <c r="E210" s="59"/>
      <c r="F210" s="20"/>
      <c r="G210" s="59">
        <f>ROUND(SUM(G211:G216),2)</f>
        <v>0</v>
      </c>
    </row>
    <row r="211" spans="1:7" s="1" customFormat="1" ht="33.75">
      <c r="A211" s="6" t="s">
        <v>580</v>
      </c>
      <c r="B211" s="72" t="s">
        <v>29</v>
      </c>
      <c r="C211" s="73" t="s">
        <v>17</v>
      </c>
      <c r="D211" s="74">
        <v>0.78</v>
      </c>
      <c r="E211" s="7"/>
      <c r="F211" s="8"/>
      <c r="G211" s="9"/>
    </row>
    <row r="212" spans="1:7" s="1" customFormat="1" ht="56.25">
      <c r="A212" s="6" t="s">
        <v>581</v>
      </c>
      <c r="B212" s="72" t="s">
        <v>384</v>
      </c>
      <c r="C212" s="73" t="s">
        <v>25</v>
      </c>
      <c r="D212" s="74">
        <v>2</v>
      </c>
      <c r="E212" s="7"/>
      <c r="F212" s="8"/>
      <c r="G212" s="9"/>
    </row>
    <row r="213" spans="1:7" s="1" customFormat="1" ht="56.25">
      <c r="A213" s="6" t="s">
        <v>582</v>
      </c>
      <c r="B213" s="72" t="s">
        <v>182</v>
      </c>
      <c r="C213" s="73" t="s">
        <v>25</v>
      </c>
      <c r="D213" s="74">
        <v>16</v>
      </c>
      <c r="E213" s="7"/>
      <c r="F213" s="14"/>
      <c r="G213" s="9"/>
    </row>
    <row r="214" spans="1:7" s="1" customFormat="1" ht="33.75">
      <c r="A214" s="6" t="s">
        <v>583</v>
      </c>
      <c r="B214" s="72" t="s">
        <v>183</v>
      </c>
      <c r="C214" s="73" t="s">
        <v>25</v>
      </c>
      <c r="D214" s="74">
        <v>2</v>
      </c>
      <c r="E214" s="7"/>
      <c r="F214" s="14"/>
      <c r="G214" s="9"/>
    </row>
    <row r="215" spans="1:7" s="77" customFormat="1" ht="45">
      <c r="A215" s="6" t="s">
        <v>584</v>
      </c>
      <c r="B215" s="72" t="s">
        <v>385</v>
      </c>
      <c r="C215" s="73" t="s">
        <v>28</v>
      </c>
      <c r="D215" s="74">
        <v>12.4</v>
      </c>
      <c r="E215" s="7"/>
      <c r="F215" s="14"/>
      <c r="G215" s="9"/>
    </row>
    <row r="216" spans="1:7" s="1" customFormat="1" ht="112.5">
      <c r="A216" s="6" t="s">
        <v>585</v>
      </c>
      <c r="B216" s="72" t="s">
        <v>386</v>
      </c>
      <c r="C216" s="73" t="s">
        <v>25</v>
      </c>
      <c r="D216" s="74">
        <v>2</v>
      </c>
      <c r="E216" s="7"/>
      <c r="F216" s="14"/>
      <c r="G216" s="9"/>
    </row>
    <row r="217" spans="1:7" s="1" customFormat="1">
      <c r="A217" s="16" t="s">
        <v>332</v>
      </c>
      <c r="B217" s="17" t="s">
        <v>42</v>
      </c>
      <c r="C217" s="18"/>
      <c r="D217" s="19"/>
      <c r="E217" s="59"/>
      <c r="F217" s="20"/>
      <c r="G217" s="59">
        <f>ROUND(SUM(G218:G228),2)</f>
        <v>0</v>
      </c>
    </row>
    <row r="218" spans="1:7" s="1" customFormat="1" ht="45">
      <c r="A218" s="6" t="s">
        <v>586</v>
      </c>
      <c r="B218" s="72" t="s">
        <v>53</v>
      </c>
      <c r="C218" s="73" t="s">
        <v>18</v>
      </c>
      <c r="D218" s="74">
        <v>4.8600000000000003</v>
      </c>
      <c r="E218" s="7"/>
      <c r="F218" s="14"/>
      <c r="G218" s="9"/>
    </row>
    <row r="219" spans="1:7" s="1" customFormat="1" ht="33.75">
      <c r="A219" s="6" t="s">
        <v>528</v>
      </c>
      <c r="B219" s="72" t="s">
        <v>36</v>
      </c>
      <c r="C219" s="73" t="s">
        <v>28</v>
      </c>
      <c r="D219" s="74">
        <v>384.37</v>
      </c>
      <c r="E219" s="7"/>
      <c r="F219" s="14"/>
      <c r="G219" s="9"/>
    </row>
    <row r="220" spans="1:7" s="1" customFormat="1" ht="33.75">
      <c r="A220" s="6" t="s">
        <v>587</v>
      </c>
      <c r="B220" s="72" t="s">
        <v>37</v>
      </c>
      <c r="C220" s="73" t="s">
        <v>17</v>
      </c>
      <c r="D220" s="74">
        <v>31.1</v>
      </c>
      <c r="E220" s="7"/>
      <c r="F220" s="14"/>
      <c r="G220" s="9"/>
    </row>
    <row r="221" spans="1:7" s="1" customFormat="1" ht="22.5">
      <c r="A221" s="6" t="s">
        <v>588</v>
      </c>
      <c r="B221" s="72" t="s">
        <v>43</v>
      </c>
      <c r="C221" s="73" t="s">
        <v>18</v>
      </c>
      <c r="D221" s="74">
        <v>3.11</v>
      </c>
      <c r="E221" s="7"/>
      <c r="F221" s="14"/>
      <c r="G221" s="9"/>
    </row>
    <row r="222" spans="1:7" s="1" customFormat="1" ht="56.25">
      <c r="A222" s="6" t="s">
        <v>589</v>
      </c>
      <c r="B222" s="72" t="s">
        <v>44</v>
      </c>
      <c r="C222" s="73" t="s">
        <v>25</v>
      </c>
      <c r="D222" s="74">
        <v>48</v>
      </c>
      <c r="E222" s="7"/>
      <c r="F222" s="14"/>
      <c r="G222" s="9"/>
    </row>
    <row r="223" spans="1:7" s="1" customFormat="1" ht="33.75">
      <c r="A223" s="6" t="s">
        <v>590</v>
      </c>
      <c r="B223" s="72" t="s">
        <v>47</v>
      </c>
      <c r="C223" s="73" t="s">
        <v>25</v>
      </c>
      <c r="D223" s="74">
        <v>12</v>
      </c>
      <c r="E223" s="7"/>
      <c r="F223" s="14"/>
      <c r="G223" s="9"/>
    </row>
    <row r="224" spans="1:7" s="1" customFormat="1" ht="22.5">
      <c r="A224" s="6" t="s">
        <v>591</v>
      </c>
      <c r="B224" s="72" t="s">
        <v>30</v>
      </c>
      <c r="C224" s="73" t="s">
        <v>18</v>
      </c>
      <c r="D224" s="74">
        <v>0.02</v>
      </c>
      <c r="E224" s="7"/>
      <c r="F224" s="14"/>
      <c r="G224" s="9"/>
    </row>
    <row r="225" spans="1:7" s="1" customFormat="1" ht="56.25">
      <c r="A225" s="6" t="s">
        <v>592</v>
      </c>
      <c r="B225" s="72" t="s">
        <v>184</v>
      </c>
      <c r="C225" s="73" t="s">
        <v>28</v>
      </c>
      <c r="D225" s="74">
        <v>958.78</v>
      </c>
      <c r="E225" s="7"/>
      <c r="F225" s="14"/>
      <c r="G225" s="9"/>
    </row>
    <row r="226" spans="1:7" s="1" customFormat="1" ht="33.75">
      <c r="A226" s="6" t="s">
        <v>593</v>
      </c>
      <c r="B226" s="72" t="s">
        <v>45</v>
      </c>
      <c r="C226" s="73" t="s">
        <v>28</v>
      </c>
      <c r="D226" s="74">
        <v>958.78</v>
      </c>
      <c r="E226" s="7"/>
      <c r="F226" s="14"/>
      <c r="G226" s="9"/>
    </row>
    <row r="227" spans="1:7" s="1" customFormat="1" ht="33.75">
      <c r="A227" s="6" t="s">
        <v>594</v>
      </c>
      <c r="B227" s="72" t="s">
        <v>59</v>
      </c>
      <c r="C227" s="73" t="s">
        <v>18</v>
      </c>
      <c r="D227" s="74">
        <v>4.8600000000000003</v>
      </c>
      <c r="E227" s="7"/>
      <c r="F227" s="10"/>
      <c r="G227" s="9"/>
    </row>
    <row r="228" spans="1:7" s="1" customFormat="1" ht="33.75">
      <c r="A228" s="6" t="s">
        <v>595</v>
      </c>
      <c r="B228" s="72" t="s">
        <v>60</v>
      </c>
      <c r="C228" s="73" t="s">
        <v>19</v>
      </c>
      <c r="D228" s="74">
        <v>126.36000000000001</v>
      </c>
      <c r="E228" s="7"/>
      <c r="F228" s="8"/>
      <c r="G228" s="9"/>
    </row>
    <row r="229" spans="1:7" s="1" customFormat="1">
      <c r="A229" s="16" t="s">
        <v>333</v>
      </c>
      <c r="B229" s="17" t="s">
        <v>83</v>
      </c>
      <c r="C229" s="18"/>
      <c r="D229" s="19"/>
      <c r="E229" s="59"/>
      <c r="F229" s="20"/>
      <c r="G229" s="59">
        <f>ROUND(SUM(G230:G234),2)</f>
        <v>0</v>
      </c>
    </row>
    <row r="230" spans="1:7" s="1" customFormat="1" ht="45">
      <c r="A230" s="6" t="s">
        <v>596</v>
      </c>
      <c r="B230" s="72" t="s">
        <v>53</v>
      </c>
      <c r="C230" s="73" t="s">
        <v>18</v>
      </c>
      <c r="D230" s="74">
        <v>14.48</v>
      </c>
      <c r="E230" s="7"/>
      <c r="F230" s="8"/>
      <c r="G230" s="9"/>
    </row>
    <row r="231" spans="1:7" s="1" customFormat="1" ht="33.75">
      <c r="A231" s="6" t="s">
        <v>597</v>
      </c>
      <c r="B231" s="72" t="s">
        <v>29</v>
      </c>
      <c r="C231" s="73" t="s">
        <v>17</v>
      </c>
      <c r="D231" s="74">
        <v>28.96</v>
      </c>
      <c r="E231" s="7"/>
      <c r="F231" s="8"/>
      <c r="G231" s="9"/>
    </row>
    <row r="232" spans="1:7" s="1" customFormat="1" ht="78.75">
      <c r="A232" s="6" t="s">
        <v>598</v>
      </c>
      <c r="B232" s="72" t="s">
        <v>365</v>
      </c>
      <c r="C232" s="73" t="s">
        <v>24</v>
      </c>
      <c r="D232" s="74">
        <v>64.349999999999994</v>
      </c>
      <c r="E232" s="7"/>
      <c r="F232" s="8"/>
      <c r="G232" s="9"/>
    </row>
    <row r="233" spans="1:7" s="1" customFormat="1" ht="33.75">
      <c r="A233" s="6" t="s">
        <v>599</v>
      </c>
      <c r="B233" s="72" t="s">
        <v>59</v>
      </c>
      <c r="C233" s="73" t="s">
        <v>18</v>
      </c>
      <c r="D233" s="74">
        <v>14.48</v>
      </c>
      <c r="E233" s="7"/>
      <c r="F233" s="10"/>
      <c r="G233" s="9"/>
    </row>
    <row r="234" spans="1:7" s="1" customFormat="1" ht="33.75">
      <c r="A234" s="6" t="s">
        <v>600</v>
      </c>
      <c r="B234" s="72" t="s">
        <v>60</v>
      </c>
      <c r="C234" s="73" t="s">
        <v>19</v>
      </c>
      <c r="D234" s="74">
        <v>376.48</v>
      </c>
      <c r="E234" s="7"/>
      <c r="F234" s="8"/>
      <c r="G234" s="9"/>
    </row>
    <row r="235" spans="1:7">
      <c r="A235" s="3" t="s">
        <v>334</v>
      </c>
      <c r="B235" s="15" t="s">
        <v>383</v>
      </c>
      <c r="C235" s="12"/>
      <c r="D235" s="13"/>
      <c r="E235" s="4"/>
      <c r="F235" s="4"/>
      <c r="G235" s="58">
        <f>ROUND(SUM(G236,G242,G256,G259,G262,G274),2)</f>
        <v>0</v>
      </c>
    </row>
    <row r="236" spans="1:7" s="1" customFormat="1">
      <c r="A236" s="16" t="s">
        <v>335</v>
      </c>
      <c r="B236" s="17" t="s">
        <v>31</v>
      </c>
      <c r="C236" s="18"/>
      <c r="D236" s="19"/>
      <c r="E236" s="59"/>
      <c r="F236" s="20"/>
      <c r="G236" s="59">
        <f>ROUND(SUM(G237:G241),2)</f>
        <v>0</v>
      </c>
    </row>
    <row r="237" spans="1:7" s="1" customFormat="1" ht="33.75">
      <c r="A237" s="6" t="s">
        <v>601</v>
      </c>
      <c r="B237" s="72" t="s">
        <v>61</v>
      </c>
      <c r="C237" s="73" t="s">
        <v>17</v>
      </c>
      <c r="D237" s="74">
        <v>667.7</v>
      </c>
      <c r="E237" s="7"/>
      <c r="F237" s="14"/>
      <c r="G237" s="9"/>
    </row>
    <row r="238" spans="1:7" s="1" customFormat="1" ht="45">
      <c r="A238" s="6" t="s">
        <v>602</v>
      </c>
      <c r="B238" s="72" t="s">
        <v>52</v>
      </c>
      <c r="C238" s="73" t="s">
        <v>18</v>
      </c>
      <c r="D238" s="74">
        <v>133.54</v>
      </c>
      <c r="E238" s="7"/>
      <c r="F238" s="14"/>
      <c r="G238" s="9"/>
    </row>
    <row r="239" spans="1:7" s="1" customFormat="1" ht="56.25">
      <c r="A239" s="6" t="s">
        <v>603</v>
      </c>
      <c r="B239" s="72" t="s">
        <v>62</v>
      </c>
      <c r="C239" s="73" t="s">
        <v>18</v>
      </c>
      <c r="D239" s="74">
        <v>133.54000000000002</v>
      </c>
      <c r="E239" s="7"/>
      <c r="F239" s="14"/>
      <c r="G239" s="9"/>
    </row>
    <row r="240" spans="1:7" s="1" customFormat="1" ht="33.75">
      <c r="A240" s="6" t="s">
        <v>604</v>
      </c>
      <c r="B240" s="72" t="s">
        <v>59</v>
      </c>
      <c r="C240" s="73" t="s">
        <v>18</v>
      </c>
      <c r="D240" s="74">
        <v>133.54000000000002</v>
      </c>
      <c r="E240" s="7"/>
      <c r="F240" s="10"/>
      <c r="G240" s="9"/>
    </row>
    <row r="241" spans="1:7" s="1" customFormat="1" ht="33.75">
      <c r="A241" s="6" t="s">
        <v>605</v>
      </c>
      <c r="B241" s="72" t="s">
        <v>60</v>
      </c>
      <c r="C241" s="73" t="s">
        <v>19</v>
      </c>
      <c r="D241" s="74">
        <v>3472.0400000000004</v>
      </c>
      <c r="E241" s="7"/>
      <c r="F241" s="8"/>
      <c r="G241" s="9"/>
    </row>
    <row r="242" spans="1:7" s="1" customFormat="1">
      <c r="A242" s="16" t="s">
        <v>336</v>
      </c>
      <c r="B242" s="17" t="s">
        <v>188</v>
      </c>
      <c r="C242" s="18"/>
      <c r="D242" s="19"/>
      <c r="E242" s="59"/>
      <c r="F242" s="20"/>
      <c r="G242" s="59">
        <f>ROUND(SUM(G243:G255),2)</f>
        <v>0</v>
      </c>
    </row>
    <row r="243" spans="1:7" s="1" customFormat="1" ht="33.75">
      <c r="A243" s="6" t="s">
        <v>606</v>
      </c>
      <c r="B243" s="72" t="s">
        <v>29</v>
      </c>
      <c r="C243" s="73" t="s">
        <v>17</v>
      </c>
      <c r="D243" s="74">
        <v>30.72</v>
      </c>
      <c r="E243" s="7"/>
      <c r="F243" s="14"/>
      <c r="G243" s="9"/>
    </row>
    <row r="244" spans="1:7" s="1" customFormat="1" ht="33.75">
      <c r="A244" s="6" t="s">
        <v>607</v>
      </c>
      <c r="B244" s="72" t="s">
        <v>35</v>
      </c>
      <c r="C244" s="73" t="s">
        <v>17</v>
      </c>
      <c r="D244" s="74">
        <v>87.78</v>
      </c>
      <c r="E244" s="7"/>
      <c r="F244" s="8"/>
      <c r="G244" s="9"/>
    </row>
    <row r="245" spans="1:7" s="1" customFormat="1" ht="33.75">
      <c r="A245" s="6" t="s">
        <v>608</v>
      </c>
      <c r="B245" s="72" t="s">
        <v>36</v>
      </c>
      <c r="C245" s="73" t="s">
        <v>28</v>
      </c>
      <c r="D245" s="74">
        <v>1537.91</v>
      </c>
      <c r="E245" s="7"/>
      <c r="F245" s="8"/>
      <c r="G245" s="9"/>
    </row>
    <row r="246" spans="1:7" s="1" customFormat="1" ht="22.5">
      <c r="A246" s="6" t="s">
        <v>609</v>
      </c>
      <c r="B246" s="72" t="s">
        <v>189</v>
      </c>
      <c r="C246" s="73" t="s">
        <v>18</v>
      </c>
      <c r="D246" s="74">
        <v>12.29</v>
      </c>
      <c r="E246" s="7"/>
      <c r="F246" s="8"/>
      <c r="G246" s="9"/>
    </row>
    <row r="247" spans="1:7" s="1" customFormat="1" ht="33.75">
      <c r="A247" s="6" t="s">
        <v>610</v>
      </c>
      <c r="B247" s="72" t="s">
        <v>190</v>
      </c>
      <c r="C247" s="73" t="s">
        <v>17</v>
      </c>
      <c r="D247" s="74">
        <v>49.38</v>
      </c>
      <c r="E247" s="7"/>
      <c r="F247" s="8"/>
      <c r="G247" s="9"/>
    </row>
    <row r="248" spans="1:7" s="61" customFormat="1" ht="33.75">
      <c r="A248" s="6" t="s">
        <v>611</v>
      </c>
      <c r="B248" s="72" t="s">
        <v>200</v>
      </c>
      <c r="C248" s="73" t="s">
        <v>17</v>
      </c>
      <c r="D248" s="74">
        <v>18.399999999999999</v>
      </c>
      <c r="E248" s="7"/>
      <c r="F248" s="8"/>
      <c r="G248" s="9"/>
    </row>
    <row r="249" spans="1:7" s="1" customFormat="1" ht="33.75">
      <c r="A249" s="6" t="s">
        <v>612</v>
      </c>
      <c r="B249" s="72" t="s">
        <v>63</v>
      </c>
      <c r="C249" s="73" t="s">
        <v>17</v>
      </c>
      <c r="D249" s="74">
        <v>667.7</v>
      </c>
      <c r="E249" s="7"/>
      <c r="F249" s="14"/>
      <c r="G249" s="9"/>
    </row>
    <row r="250" spans="1:7" s="1" customFormat="1" ht="45">
      <c r="A250" s="6" t="s">
        <v>613</v>
      </c>
      <c r="B250" s="72" t="s">
        <v>255</v>
      </c>
      <c r="C250" s="73" t="s">
        <v>17</v>
      </c>
      <c r="D250" s="74">
        <v>667.7</v>
      </c>
      <c r="E250" s="7"/>
      <c r="F250" s="14"/>
      <c r="G250" s="9"/>
    </row>
    <row r="251" spans="1:7" s="1" customFormat="1" ht="22.5">
      <c r="A251" s="6" t="s">
        <v>614</v>
      </c>
      <c r="B251" s="72" t="s">
        <v>64</v>
      </c>
      <c r="C251" s="73" t="s">
        <v>24</v>
      </c>
      <c r="D251" s="74">
        <v>614.29999999999995</v>
      </c>
      <c r="E251" s="7"/>
      <c r="F251" s="14"/>
      <c r="G251" s="9"/>
    </row>
    <row r="252" spans="1:7" s="1" customFormat="1" ht="45">
      <c r="A252" s="6" t="s">
        <v>615</v>
      </c>
      <c r="B252" s="72" t="s">
        <v>65</v>
      </c>
      <c r="C252" s="73" t="s">
        <v>24</v>
      </c>
      <c r="D252" s="74">
        <v>614.29999999999995</v>
      </c>
      <c r="E252" s="7"/>
      <c r="F252" s="8"/>
      <c r="G252" s="9"/>
    </row>
    <row r="253" spans="1:7" s="1" customFormat="1" ht="45">
      <c r="A253" s="6" t="s">
        <v>616</v>
      </c>
      <c r="B253" s="72" t="s">
        <v>33</v>
      </c>
      <c r="C253" s="73" t="s">
        <v>24</v>
      </c>
      <c r="D253" s="74">
        <v>372.08</v>
      </c>
      <c r="E253" s="7"/>
      <c r="F253" s="14"/>
      <c r="G253" s="9"/>
    </row>
    <row r="254" spans="1:7" s="1" customFormat="1" ht="56.25">
      <c r="A254" s="6" t="s">
        <v>617</v>
      </c>
      <c r="B254" s="72" t="s">
        <v>40</v>
      </c>
      <c r="C254" s="73" t="s">
        <v>25</v>
      </c>
      <c r="D254" s="74">
        <v>2</v>
      </c>
      <c r="E254" s="7"/>
      <c r="F254" s="14"/>
      <c r="G254" s="9"/>
    </row>
    <row r="255" spans="1:7" s="1" customFormat="1" ht="45">
      <c r="A255" s="6" t="s">
        <v>618</v>
      </c>
      <c r="B255" s="72" t="s">
        <v>41</v>
      </c>
      <c r="C255" s="73" t="s">
        <v>25</v>
      </c>
      <c r="D255" s="74">
        <v>1</v>
      </c>
      <c r="E255" s="7"/>
      <c r="F255" s="14"/>
      <c r="G255" s="9"/>
    </row>
    <row r="256" spans="1:7" s="1" customFormat="1">
      <c r="A256" s="16" t="s">
        <v>337</v>
      </c>
      <c r="B256" s="17" t="s">
        <v>191</v>
      </c>
      <c r="C256" s="18"/>
      <c r="D256" s="19"/>
      <c r="E256" s="59"/>
      <c r="F256" s="20"/>
      <c r="G256" s="59">
        <f>ROUND(SUM(G257:G258),2)</f>
        <v>0</v>
      </c>
    </row>
    <row r="257" spans="1:7" s="1" customFormat="1" ht="67.5">
      <c r="A257" s="6" t="s">
        <v>619</v>
      </c>
      <c r="B257" s="72" t="s">
        <v>192</v>
      </c>
      <c r="C257" s="73" t="s">
        <v>25</v>
      </c>
      <c r="D257" s="74">
        <v>2</v>
      </c>
      <c r="E257" s="7"/>
      <c r="F257" s="8"/>
      <c r="G257" s="9"/>
    </row>
    <row r="258" spans="1:7" s="1" customFormat="1" ht="56.25">
      <c r="A258" s="6" t="s">
        <v>620</v>
      </c>
      <c r="B258" s="72" t="s">
        <v>387</v>
      </c>
      <c r="C258" s="73" t="s">
        <v>25</v>
      </c>
      <c r="D258" s="74">
        <v>1</v>
      </c>
      <c r="E258" s="7"/>
      <c r="F258" s="8"/>
      <c r="G258" s="9"/>
    </row>
    <row r="259" spans="1:7" s="1" customFormat="1">
      <c r="A259" s="16" t="s">
        <v>338</v>
      </c>
      <c r="B259" s="17" t="s">
        <v>46</v>
      </c>
      <c r="C259" s="18"/>
      <c r="D259" s="19"/>
      <c r="E259" s="59"/>
      <c r="F259" s="20"/>
      <c r="G259" s="59">
        <f>ROUND(SUM(G260:G261),2)</f>
        <v>0</v>
      </c>
    </row>
    <row r="260" spans="1:7" s="1" customFormat="1" ht="56.25">
      <c r="A260" s="6" t="s">
        <v>621</v>
      </c>
      <c r="B260" s="72" t="s">
        <v>186</v>
      </c>
      <c r="C260" s="73" t="s">
        <v>25</v>
      </c>
      <c r="D260" s="74">
        <v>8</v>
      </c>
      <c r="E260" s="7"/>
      <c r="F260" s="8"/>
      <c r="G260" s="9"/>
    </row>
    <row r="261" spans="1:7" s="1" customFormat="1" ht="101.25">
      <c r="A261" s="6" t="s">
        <v>622</v>
      </c>
      <c r="B261" s="72" t="s">
        <v>187</v>
      </c>
      <c r="C261" s="73" t="s">
        <v>25</v>
      </c>
      <c r="D261" s="74">
        <v>2</v>
      </c>
      <c r="E261" s="7"/>
      <c r="F261" s="8"/>
      <c r="G261" s="9"/>
    </row>
    <row r="262" spans="1:7" s="1" customFormat="1">
      <c r="A262" s="16" t="s">
        <v>339</v>
      </c>
      <c r="B262" s="17" t="s">
        <v>42</v>
      </c>
      <c r="C262" s="18"/>
      <c r="D262" s="19"/>
      <c r="E262" s="59"/>
      <c r="F262" s="20"/>
      <c r="G262" s="59">
        <f>ROUND(SUM(G263:G273),2)</f>
        <v>0</v>
      </c>
    </row>
    <row r="263" spans="1:7" s="1" customFormat="1" ht="45">
      <c r="A263" s="6" t="s">
        <v>623</v>
      </c>
      <c r="B263" s="72" t="s">
        <v>53</v>
      </c>
      <c r="C263" s="73" t="s">
        <v>18</v>
      </c>
      <c r="D263" s="74">
        <v>4.8600000000000003</v>
      </c>
      <c r="E263" s="7"/>
      <c r="F263" s="14"/>
      <c r="G263" s="9"/>
    </row>
    <row r="264" spans="1:7" s="1" customFormat="1" ht="33.75">
      <c r="A264" s="6" t="s">
        <v>624</v>
      </c>
      <c r="B264" s="72" t="s">
        <v>36</v>
      </c>
      <c r="C264" s="73" t="s">
        <v>28</v>
      </c>
      <c r="D264" s="74">
        <v>384.37</v>
      </c>
      <c r="E264" s="7"/>
      <c r="F264" s="14"/>
      <c r="G264" s="9"/>
    </row>
    <row r="265" spans="1:7" s="1" customFormat="1" ht="33.75">
      <c r="A265" s="6" t="s">
        <v>625</v>
      </c>
      <c r="B265" s="72" t="s">
        <v>37</v>
      </c>
      <c r="C265" s="73" t="s">
        <v>17</v>
      </c>
      <c r="D265" s="74">
        <v>31.1</v>
      </c>
      <c r="E265" s="7"/>
      <c r="F265" s="14"/>
      <c r="G265" s="9"/>
    </row>
    <row r="266" spans="1:7" s="1" customFormat="1" ht="22.5">
      <c r="A266" s="6" t="s">
        <v>626</v>
      </c>
      <c r="B266" s="72" t="s">
        <v>43</v>
      </c>
      <c r="C266" s="73" t="s">
        <v>18</v>
      </c>
      <c r="D266" s="74">
        <v>3.11</v>
      </c>
      <c r="E266" s="7"/>
      <c r="F266" s="14"/>
      <c r="G266" s="9"/>
    </row>
    <row r="267" spans="1:7" s="1" customFormat="1" ht="56.25">
      <c r="A267" s="6" t="s">
        <v>627</v>
      </c>
      <c r="B267" s="72" t="s">
        <v>44</v>
      </c>
      <c r="C267" s="73" t="s">
        <v>25</v>
      </c>
      <c r="D267" s="74">
        <v>48</v>
      </c>
      <c r="E267" s="7"/>
      <c r="F267" s="14"/>
      <c r="G267" s="9"/>
    </row>
    <row r="268" spans="1:7" s="1" customFormat="1" ht="33.75">
      <c r="A268" s="6" t="s">
        <v>628</v>
      </c>
      <c r="B268" s="72" t="s">
        <v>47</v>
      </c>
      <c r="C268" s="73" t="s">
        <v>25</v>
      </c>
      <c r="D268" s="74">
        <v>12</v>
      </c>
      <c r="E268" s="7"/>
      <c r="F268" s="14"/>
      <c r="G268" s="9"/>
    </row>
    <row r="269" spans="1:7" s="1" customFormat="1" ht="22.5">
      <c r="A269" s="6" t="s">
        <v>629</v>
      </c>
      <c r="B269" s="72" t="s">
        <v>30</v>
      </c>
      <c r="C269" s="73" t="s">
        <v>18</v>
      </c>
      <c r="D269" s="74">
        <v>0.02</v>
      </c>
      <c r="E269" s="7"/>
      <c r="F269" s="14"/>
      <c r="G269" s="9"/>
    </row>
    <row r="270" spans="1:7" s="1" customFormat="1" ht="56.25">
      <c r="A270" s="6" t="s">
        <v>630</v>
      </c>
      <c r="B270" s="72" t="s">
        <v>184</v>
      </c>
      <c r="C270" s="73" t="s">
        <v>28</v>
      </c>
      <c r="D270" s="74">
        <v>958.78</v>
      </c>
      <c r="E270" s="7"/>
      <c r="F270" s="14"/>
      <c r="G270" s="9"/>
    </row>
    <row r="271" spans="1:7" s="1" customFormat="1" ht="33.75">
      <c r="A271" s="6" t="s">
        <v>631</v>
      </c>
      <c r="B271" s="72" t="s">
        <v>45</v>
      </c>
      <c r="C271" s="73" t="s">
        <v>28</v>
      </c>
      <c r="D271" s="74">
        <v>958.78</v>
      </c>
      <c r="E271" s="7"/>
      <c r="F271" s="14"/>
      <c r="G271" s="9"/>
    </row>
    <row r="272" spans="1:7" s="1" customFormat="1" ht="33.75">
      <c r="A272" s="6" t="s">
        <v>632</v>
      </c>
      <c r="B272" s="72" t="s">
        <v>59</v>
      </c>
      <c r="C272" s="73" t="s">
        <v>18</v>
      </c>
      <c r="D272" s="74">
        <v>4.8600000000000003</v>
      </c>
      <c r="E272" s="7"/>
      <c r="F272" s="10"/>
      <c r="G272" s="9"/>
    </row>
    <row r="273" spans="1:7" s="1" customFormat="1" ht="33.75">
      <c r="A273" s="6" t="s">
        <v>633</v>
      </c>
      <c r="B273" s="72" t="s">
        <v>60</v>
      </c>
      <c r="C273" s="73" t="s">
        <v>19</v>
      </c>
      <c r="D273" s="74">
        <v>126.36000000000001</v>
      </c>
      <c r="E273" s="7"/>
      <c r="F273" s="8"/>
      <c r="G273" s="9"/>
    </row>
    <row r="274" spans="1:7" s="1" customFormat="1">
      <c r="A274" s="16" t="s">
        <v>340</v>
      </c>
      <c r="B274" s="17" t="s">
        <v>83</v>
      </c>
      <c r="C274" s="18"/>
      <c r="D274" s="19"/>
      <c r="E274" s="59"/>
      <c r="F274" s="20"/>
      <c r="G274" s="59">
        <f>ROUND(SUM(G275:G279),2)</f>
        <v>0</v>
      </c>
    </row>
    <row r="275" spans="1:7" s="1" customFormat="1" ht="45">
      <c r="A275" s="6" t="s">
        <v>634</v>
      </c>
      <c r="B275" s="72" t="s">
        <v>53</v>
      </c>
      <c r="C275" s="73" t="s">
        <v>18</v>
      </c>
      <c r="D275" s="74">
        <v>15.65</v>
      </c>
      <c r="E275" s="7"/>
      <c r="F275" s="8"/>
      <c r="G275" s="9"/>
    </row>
    <row r="276" spans="1:7" s="1" customFormat="1" ht="33.75">
      <c r="A276" s="6" t="s">
        <v>635</v>
      </c>
      <c r="B276" s="72" t="s">
        <v>29</v>
      </c>
      <c r="C276" s="73" t="s">
        <v>17</v>
      </c>
      <c r="D276" s="74">
        <v>31.3</v>
      </c>
      <c r="E276" s="7"/>
      <c r="F276" s="8"/>
      <c r="G276" s="9"/>
    </row>
    <row r="277" spans="1:7" s="1" customFormat="1" ht="78.75">
      <c r="A277" s="6" t="s">
        <v>636</v>
      </c>
      <c r="B277" s="72" t="s">
        <v>365</v>
      </c>
      <c r="C277" s="73" t="s">
        <v>24</v>
      </c>
      <c r="D277" s="74">
        <v>69.55</v>
      </c>
      <c r="E277" s="7"/>
      <c r="F277" s="8"/>
      <c r="G277" s="9"/>
    </row>
    <row r="278" spans="1:7" s="1" customFormat="1" ht="33.75">
      <c r="A278" s="6" t="s">
        <v>637</v>
      </c>
      <c r="B278" s="72" t="s">
        <v>59</v>
      </c>
      <c r="C278" s="73" t="s">
        <v>18</v>
      </c>
      <c r="D278" s="74">
        <v>15.65</v>
      </c>
      <c r="E278" s="7"/>
      <c r="F278" s="10"/>
      <c r="G278" s="9"/>
    </row>
    <row r="279" spans="1:7" s="1" customFormat="1" ht="33.75">
      <c r="A279" s="6" t="s">
        <v>638</v>
      </c>
      <c r="B279" s="72" t="s">
        <v>60</v>
      </c>
      <c r="C279" s="73" t="s">
        <v>19</v>
      </c>
      <c r="D279" s="74">
        <v>406.90000000000003</v>
      </c>
      <c r="E279" s="7"/>
      <c r="F279" s="8"/>
      <c r="G279" s="9"/>
    </row>
    <row r="280" spans="1:7" s="1" customFormat="1">
      <c r="A280" s="3" t="s">
        <v>341</v>
      </c>
      <c r="B280" s="15" t="s">
        <v>208</v>
      </c>
      <c r="C280" s="12"/>
      <c r="D280" s="13"/>
      <c r="E280" s="13"/>
      <c r="F280" s="13"/>
      <c r="G280" s="5">
        <f>ROUND(SUM(G281,G288),2)</f>
        <v>0</v>
      </c>
    </row>
    <row r="281" spans="1:7" s="1" customFormat="1">
      <c r="A281" s="16" t="s">
        <v>120</v>
      </c>
      <c r="B281" s="17" t="s">
        <v>54</v>
      </c>
      <c r="C281" s="18"/>
      <c r="D281" s="19"/>
      <c r="E281" s="60"/>
      <c r="F281" s="20"/>
      <c r="G281" s="60">
        <f>ROUND(SUM(G282:G287),2)</f>
        <v>0</v>
      </c>
    </row>
    <row r="282" spans="1:7" s="1" customFormat="1" ht="33.75">
      <c r="A282" s="6" t="s">
        <v>639</v>
      </c>
      <c r="B282" s="72" t="s">
        <v>61</v>
      </c>
      <c r="C282" s="73" t="s">
        <v>17</v>
      </c>
      <c r="D282" s="74">
        <v>438.62</v>
      </c>
      <c r="E282" s="7"/>
      <c r="F282" s="8"/>
      <c r="G282" s="9"/>
    </row>
    <row r="283" spans="1:7" s="1" customFormat="1" ht="45">
      <c r="A283" s="6" t="s">
        <v>640</v>
      </c>
      <c r="B283" s="72" t="s">
        <v>52</v>
      </c>
      <c r="C283" s="73" t="s">
        <v>18</v>
      </c>
      <c r="D283" s="74">
        <v>87.72</v>
      </c>
      <c r="E283" s="7"/>
      <c r="F283" s="8"/>
      <c r="G283" s="9"/>
    </row>
    <row r="284" spans="1:7" s="1" customFormat="1" ht="56.25">
      <c r="A284" s="6" t="s">
        <v>641</v>
      </c>
      <c r="B284" s="72" t="s">
        <v>209</v>
      </c>
      <c r="C284" s="73" t="s">
        <v>18</v>
      </c>
      <c r="D284" s="74">
        <v>65.790000000000006</v>
      </c>
      <c r="E284" s="7"/>
      <c r="F284" s="8"/>
      <c r="G284" s="9"/>
    </row>
    <row r="285" spans="1:7" s="1" customFormat="1" ht="33.75">
      <c r="A285" s="6" t="s">
        <v>642</v>
      </c>
      <c r="B285" s="72" t="s">
        <v>210</v>
      </c>
      <c r="C285" s="73" t="s">
        <v>17</v>
      </c>
      <c r="D285" s="74">
        <v>438.62</v>
      </c>
      <c r="E285" s="7"/>
      <c r="F285" s="8"/>
      <c r="G285" s="9"/>
    </row>
    <row r="286" spans="1:7" s="1" customFormat="1" ht="33.75">
      <c r="A286" s="6" t="s">
        <v>643</v>
      </c>
      <c r="B286" s="72" t="s">
        <v>59</v>
      </c>
      <c r="C286" s="73" t="s">
        <v>18</v>
      </c>
      <c r="D286" s="74">
        <v>87.72</v>
      </c>
      <c r="E286" s="7"/>
      <c r="F286" s="8"/>
      <c r="G286" s="9"/>
    </row>
    <row r="287" spans="1:7" s="1" customFormat="1" ht="33.75">
      <c r="A287" s="6" t="s">
        <v>644</v>
      </c>
      <c r="B287" s="72" t="s">
        <v>60</v>
      </c>
      <c r="C287" s="73" t="s">
        <v>19</v>
      </c>
      <c r="D287" s="74">
        <v>2280.7199999999998</v>
      </c>
      <c r="E287" s="7"/>
      <c r="F287" s="8"/>
      <c r="G287" s="9"/>
    </row>
    <row r="288" spans="1:7" s="1" customFormat="1">
      <c r="A288" s="16" t="s">
        <v>119</v>
      </c>
      <c r="B288" s="17" t="s">
        <v>211</v>
      </c>
      <c r="C288" s="18"/>
      <c r="D288" s="19"/>
      <c r="E288" s="60"/>
      <c r="F288" s="20"/>
      <c r="G288" s="60">
        <f>ROUND(SUM(G289:G291),2)</f>
        <v>0</v>
      </c>
    </row>
    <row r="289" spans="1:7" s="1" customFormat="1" ht="45">
      <c r="A289" s="6" t="s">
        <v>645</v>
      </c>
      <c r="B289" s="72" t="s">
        <v>193</v>
      </c>
      <c r="C289" s="73" t="s">
        <v>24</v>
      </c>
      <c r="D289" s="74">
        <v>624.80999999999995</v>
      </c>
      <c r="E289" s="7"/>
      <c r="F289" s="8"/>
      <c r="G289" s="9"/>
    </row>
    <row r="290" spans="1:7" s="1" customFormat="1" ht="78.75">
      <c r="A290" s="6" t="s">
        <v>646</v>
      </c>
      <c r="B290" s="72" t="s">
        <v>388</v>
      </c>
      <c r="C290" s="73" t="s">
        <v>18</v>
      </c>
      <c r="D290" s="74">
        <v>21.93</v>
      </c>
      <c r="E290" s="7"/>
      <c r="F290" s="8"/>
      <c r="G290" s="9"/>
    </row>
    <row r="291" spans="1:7" s="1" customFormat="1" ht="33.75">
      <c r="A291" s="6" t="s">
        <v>647</v>
      </c>
      <c r="B291" s="72" t="s">
        <v>389</v>
      </c>
      <c r="C291" s="73" t="s">
        <v>17</v>
      </c>
      <c r="D291" s="74">
        <v>438.62</v>
      </c>
      <c r="E291" s="7"/>
      <c r="F291" s="8"/>
      <c r="G291" s="9"/>
    </row>
    <row r="292" spans="1:7" s="1" customFormat="1">
      <c r="A292" s="3" t="s">
        <v>342</v>
      </c>
      <c r="B292" s="15" t="s">
        <v>231</v>
      </c>
      <c r="C292" s="12"/>
      <c r="D292" s="13"/>
      <c r="E292" s="13"/>
      <c r="F292" s="13"/>
      <c r="G292" s="5">
        <f>ROUND(SUM(G293,G311,G321,),2)</f>
        <v>0</v>
      </c>
    </row>
    <row r="293" spans="1:7" s="1" customFormat="1">
      <c r="A293" s="16" t="s">
        <v>343</v>
      </c>
      <c r="B293" s="17" t="s">
        <v>232</v>
      </c>
      <c r="C293" s="18"/>
      <c r="D293" s="19"/>
      <c r="E293" s="60"/>
      <c r="F293" s="20"/>
      <c r="G293" s="60">
        <f>ROUND(SUM(G294:G310),2)</f>
        <v>0</v>
      </c>
    </row>
    <row r="294" spans="1:7" s="61" customFormat="1" ht="33.75">
      <c r="A294" s="6" t="s">
        <v>648</v>
      </c>
      <c r="B294" s="72" t="s">
        <v>61</v>
      </c>
      <c r="C294" s="73" t="s">
        <v>17</v>
      </c>
      <c r="D294" s="74">
        <v>11.76</v>
      </c>
      <c r="E294" s="7"/>
      <c r="F294" s="8"/>
      <c r="G294" s="9"/>
    </row>
    <row r="295" spans="1:7" s="61" customFormat="1" ht="45">
      <c r="A295" s="6" t="s">
        <v>649</v>
      </c>
      <c r="B295" s="72" t="s">
        <v>52</v>
      </c>
      <c r="C295" s="73" t="s">
        <v>18</v>
      </c>
      <c r="D295" s="74">
        <v>23.52</v>
      </c>
      <c r="E295" s="7"/>
      <c r="F295" s="8"/>
      <c r="G295" s="9"/>
    </row>
    <row r="296" spans="1:7" s="61" customFormat="1" ht="45">
      <c r="A296" s="6" t="s">
        <v>650</v>
      </c>
      <c r="B296" s="72" t="s">
        <v>233</v>
      </c>
      <c r="C296" s="73" t="s">
        <v>18</v>
      </c>
      <c r="D296" s="74">
        <v>10.23</v>
      </c>
      <c r="E296" s="7"/>
      <c r="F296" s="8"/>
      <c r="G296" s="9"/>
    </row>
    <row r="297" spans="1:7" s="61" customFormat="1" ht="33.75">
      <c r="A297" s="6" t="s">
        <v>651</v>
      </c>
      <c r="B297" s="72" t="s">
        <v>239</v>
      </c>
      <c r="C297" s="73" t="s">
        <v>17</v>
      </c>
      <c r="D297" s="74">
        <v>11.76</v>
      </c>
      <c r="E297" s="7"/>
      <c r="F297" s="8"/>
      <c r="G297" s="9"/>
    </row>
    <row r="298" spans="1:7" s="61" customFormat="1" ht="33.75">
      <c r="A298" s="6" t="s">
        <v>652</v>
      </c>
      <c r="B298" s="72" t="s">
        <v>35</v>
      </c>
      <c r="C298" s="73" t="s">
        <v>17</v>
      </c>
      <c r="D298" s="74">
        <v>25.06</v>
      </c>
      <c r="E298" s="7"/>
      <c r="F298" s="8"/>
      <c r="G298" s="9"/>
    </row>
    <row r="299" spans="1:7" s="61" customFormat="1" ht="33.75">
      <c r="A299" s="6" t="s">
        <v>653</v>
      </c>
      <c r="B299" s="72" t="s">
        <v>36</v>
      </c>
      <c r="C299" s="73" t="s">
        <v>28</v>
      </c>
      <c r="D299" s="74">
        <v>483.87</v>
      </c>
      <c r="E299" s="7"/>
      <c r="F299" s="8"/>
      <c r="G299" s="9"/>
    </row>
    <row r="300" spans="1:7" s="61" customFormat="1" ht="22.5">
      <c r="A300" s="6" t="s">
        <v>654</v>
      </c>
      <c r="B300" s="72" t="s">
        <v>39</v>
      </c>
      <c r="C300" s="73" t="s">
        <v>18</v>
      </c>
      <c r="D300" s="74">
        <v>1.88</v>
      </c>
      <c r="E300" s="7"/>
      <c r="F300" s="8"/>
      <c r="G300" s="9"/>
    </row>
    <row r="301" spans="1:7" s="61" customFormat="1" ht="45">
      <c r="A301" s="6" t="s">
        <v>655</v>
      </c>
      <c r="B301" s="72" t="s">
        <v>401</v>
      </c>
      <c r="C301" s="73" t="s">
        <v>18</v>
      </c>
      <c r="D301" s="74">
        <v>1.41</v>
      </c>
      <c r="E301" s="7"/>
      <c r="F301" s="8"/>
      <c r="G301" s="9"/>
    </row>
    <row r="302" spans="1:7" s="61" customFormat="1" ht="33.75">
      <c r="A302" s="6" t="s">
        <v>656</v>
      </c>
      <c r="B302" s="72" t="s">
        <v>234</v>
      </c>
      <c r="C302" s="73" t="s">
        <v>17</v>
      </c>
      <c r="D302" s="74">
        <v>26.72</v>
      </c>
      <c r="E302" s="7"/>
      <c r="F302" s="8"/>
      <c r="G302" s="9"/>
    </row>
    <row r="303" spans="1:7" s="61" customFormat="1" ht="33.75">
      <c r="A303" s="6" t="s">
        <v>657</v>
      </c>
      <c r="B303" s="72" t="s">
        <v>240</v>
      </c>
      <c r="C303" s="73" t="s">
        <v>17</v>
      </c>
      <c r="D303" s="74">
        <v>26.72</v>
      </c>
      <c r="E303" s="7"/>
      <c r="F303" s="8"/>
      <c r="G303" s="9"/>
    </row>
    <row r="304" spans="1:7" s="61" customFormat="1" ht="67.5">
      <c r="A304" s="6" t="s">
        <v>658</v>
      </c>
      <c r="B304" s="72" t="s">
        <v>216</v>
      </c>
      <c r="C304" s="73" t="s">
        <v>18</v>
      </c>
      <c r="D304" s="74">
        <v>9.1</v>
      </c>
      <c r="E304" s="7"/>
      <c r="F304" s="8"/>
      <c r="G304" s="9"/>
    </row>
    <row r="305" spans="1:7" s="61" customFormat="1" ht="33.75">
      <c r="A305" s="6" t="s">
        <v>659</v>
      </c>
      <c r="B305" s="72" t="s">
        <v>125</v>
      </c>
      <c r="C305" s="73" t="s">
        <v>17</v>
      </c>
      <c r="D305" s="74">
        <v>9.7200000000000006</v>
      </c>
      <c r="E305" s="7"/>
      <c r="F305" s="8"/>
      <c r="G305" s="9"/>
    </row>
    <row r="306" spans="1:7" s="61" customFormat="1" ht="78.75">
      <c r="A306" s="6" t="s">
        <v>660</v>
      </c>
      <c r="B306" s="72" t="s">
        <v>235</v>
      </c>
      <c r="C306" s="73" t="s">
        <v>25</v>
      </c>
      <c r="D306" s="74">
        <v>1</v>
      </c>
      <c r="E306" s="7"/>
      <c r="F306" s="8"/>
      <c r="G306" s="9"/>
    </row>
    <row r="307" spans="1:7" s="61" customFormat="1" ht="33.75">
      <c r="A307" s="6" t="s">
        <v>661</v>
      </c>
      <c r="B307" s="72" t="s">
        <v>241</v>
      </c>
      <c r="C307" s="73" t="s">
        <v>25</v>
      </c>
      <c r="D307" s="74">
        <v>1</v>
      </c>
      <c r="E307" s="7"/>
      <c r="F307" s="8"/>
      <c r="G307" s="9"/>
    </row>
    <row r="308" spans="1:7" s="61" customFormat="1" ht="56.25">
      <c r="A308" s="6" t="s">
        <v>662</v>
      </c>
      <c r="B308" s="72" t="s">
        <v>242</v>
      </c>
      <c r="C308" s="73" t="s">
        <v>25</v>
      </c>
      <c r="D308" s="74">
        <v>1</v>
      </c>
      <c r="E308" s="7"/>
      <c r="F308" s="8"/>
      <c r="G308" s="9"/>
    </row>
    <row r="309" spans="1:7" s="61" customFormat="1" ht="33.75">
      <c r="A309" s="6" t="s">
        <v>663</v>
      </c>
      <c r="B309" s="72" t="s">
        <v>59</v>
      </c>
      <c r="C309" s="73" t="s">
        <v>18</v>
      </c>
      <c r="D309" s="74">
        <v>33.75</v>
      </c>
      <c r="E309" s="7"/>
      <c r="F309" s="8"/>
      <c r="G309" s="9"/>
    </row>
    <row r="310" spans="1:7" s="61" customFormat="1" ht="33.75">
      <c r="A310" s="6" t="s">
        <v>664</v>
      </c>
      <c r="B310" s="72" t="s">
        <v>60</v>
      </c>
      <c r="C310" s="73" t="s">
        <v>19</v>
      </c>
      <c r="D310" s="74">
        <v>877.5</v>
      </c>
      <c r="E310" s="7"/>
      <c r="F310" s="8"/>
      <c r="G310" s="9"/>
    </row>
    <row r="311" spans="1:7" s="1" customFormat="1">
      <c r="A311" s="16" t="s">
        <v>344</v>
      </c>
      <c r="B311" s="17" t="s">
        <v>236</v>
      </c>
      <c r="C311" s="18"/>
      <c r="D311" s="19"/>
      <c r="E311" s="60"/>
      <c r="F311" s="20"/>
      <c r="G311" s="60">
        <f>ROUND(SUM(G312:G320),2)</f>
        <v>0</v>
      </c>
    </row>
    <row r="312" spans="1:7" s="1" customFormat="1" ht="33.75">
      <c r="A312" s="6" t="s">
        <v>665</v>
      </c>
      <c r="B312" s="72" t="s">
        <v>61</v>
      </c>
      <c r="C312" s="73" t="s">
        <v>17</v>
      </c>
      <c r="D312" s="74">
        <v>34.56</v>
      </c>
      <c r="E312" s="7"/>
      <c r="F312" s="8"/>
      <c r="G312" s="9"/>
    </row>
    <row r="313" spans="1:7" s="1" customFormat="1" ht="45">
      <c r="A313" s="6" t="s">
        <v>666</v>
      </c>
      <c r="B313" s="72" t="s">
        <v>52</v>
      </c>
      <c r="C313" s="73" t="s">
        <v>18</v>
      </c>
      <c r="D313" s="74">
        <v>12.79</v>
      </c>
      <c r="E313" s="7"/>
      <c r="F313" s="8"/>
      <c r="G313" s="9"/>
    </row>
    <row r="314" spans="1:7" s="1" customFormat="1" ht="67.5">
      <c r="A314" s="6" t="s">
        <v>667</v>
      </c>
      <c r="B314" s="72" t="s">
        <v>216</v>
      </c>
      <c r="C314" s="73" t="s">
        <v>18</v>
      </c>
      <c r="D314" s="74">
        <v>6.91</v>
      </c>
      <c r="E314" s="7"/>
      <c r="F314" s="8"/>
      <c r="G314" s="9"/>
    </row>
    <row r="315" spans="1:7" s="1" customFormat="1" ht="33.75">
      <c r="A315" s="6" t="s">
        <v>668</v>
      </c>
      <c r="B315" s="72" t="s">
        <v>29</v>
      </c>
      <c r="C315" s="73" t="s">
        <v>17</v>
      </c>
      <c r="D315" s="74">
        <v>34.56</v>
      </c>
      <c r="E315" s="7"/>
      <c r="F315" s="8"/>
      <c r="G315" s="9"/>
    </row>
    <row r="316" spans="1:7" s="1" customFormat="1" ht="33.75">
      <c r="A316" s="6" t="s">
        <v>669</v>
      </c>
      <c r="B316" s="72" t="s">
        <v>36</v>
      </c>
      <c r="C316" s="73" t="s">
        <v>28</v>
      </c>
      <c r="D316" s="74">
        <v>507.41</v>
      </c>
      <c r="E316" s="7"/>
      <c r="F316" s="8"/>
      <c r="G316" s="9"/>
    </row>
    <row r="317" spans="1:7" s="1" customFormat="1" ht="33.75">
      <c r="A317" s="6" t="s">
        <v>670</v>
      </c>
      <c r="B317" s="72" t="s">
        <v>237</v>
      </c>
      <c r="C317" s="73" t="s">
        <v>17</v>
      </c>
      <c r="D317" s="74">
        <v>16.420000000000002</v>
      </c>
      <c r="E317" s="7"/>
      <c r="F317" s="8"/>
      <c r="G317" s="9"/>
    </row>
    <row r="318" spans="1:7" s="1" customFormat="1" ht="45">
      <c r="A318" s="6" t="s">
        <v>671</v>
      </c>
      <c r="B318" s="72" t="s">
        <v>238</v>
      </c>
      <c r="C318" s="73" t="s">
        <v>18</v>
      </c>
      <c r="D318" s="74">
        <v>5.79</v>
      </c>
      <c r="E318" s="7"/>
      <c r="F318" s="8"/>
      <c r="G318" s="9"/>
    </row>
    <row r="319" spans="1:7" s="1" customFormat="1" ht="33.75">
      <c r="A319" s="6" t="s">
        <v>672</v>
      </c>
      <c r="B319" s="72" t="s">
        <v>59</v>
      </c>
      <c r="C319" s="73" t="s">
        <v>18</v>
      </c>
      <c r="D319" s="74">
        <v>12.79</v>
      </c>
      <c r="E319" s="7"/>
      <c r="F319" s="8"/>
      <c r="G319" s="9"/>
    </row>
    <row r="320" spans="1:7" s="1" customFormat="1" ht="33.75">
      <c r="A320" s="6" t="s">
        <v>673</v>
      </c>
      <c r="B320" s="72" t="s">
        <v>60</v>
      </c>
      <c r="C320" s="73" t="s">
        <v>19</v>
      </c>
      <c r="D320" s="74">
        <v>332.53999999999996</v>
      </c>
      <c r="E320" s="7"/>
      <c r="F320" s="8"/>
      <c r="G320" s="9"/>
    </row>
    <row r="321" spans="1:7" s="1" customFormat="1">
      <c r="A321" s="16" t="s">
        <v>345</v>
      </c>
      <c r="B321" s="17" t="s">
        <v>231</v>
      </c>
      <c r="C321" s="18"/>
      <c r="D321" s="19"/>
      <c r="E321" s="60"/>
      <c r="F321" s="20"/>
      <c r="G321" s="60">
        <f>ROUND(SUM(G322:G328),2)</f>
        <v>0</v>
      </c>
    </row>
    <row r="322" spans="1:7" s="1" customFormat="1" ht="409.5">
      <c r="A322" s="6" t="s">
        <v>674</v>
      </c>
      <c r="B322" s="72" t="s">
        <v>243</v>
      </c>
      <c r="C322" s="73" t="s">
        <v>25</v>
      </c>
      <c r="D322" s="74">
        <v>1</v>
      </c>
      <c r="E322" s="7"/>
      <c r="F322" s="8"/>
      <c r="G322" s="9"/>
    </row>
    <row r="323" spans="1:7" s="1" customFormat="1" ht="78.75">
      <c r="A323" s="6" t="s">
        <v>675</v>
      </c>
      <c r="B323" s="72" t="s">
        <v>143</v>
      </c>
      <c r="C323" s="73" t="s">
        <v>144</v>
      </c>
      <c r="D323" s="74">
        <v>14</v>
      </c>
      <c r="E323" s="7"/>
      <c r="F323" s="8"/>
      <c r="G323" s="9"/>
    </row>
    <row r="324" spans="1:7" s="1" customFormat="1" ht="45">
      <c r="A324" s="6" t="s">
        <v>676</v>
      </c>
      <c r="B324" s="72" t="s">
        <v>145</v>
      </c>
      <c r="C324" s="73" t="s">
        <v>144</v>
      </c>
      <c r="D324" s="74">
        <v>14</v>
      </c>
      <c r="E324" s="7"/>
      <c r="F324" s="8"/>
      <c r="G324" s="9"/>
    </row>
    <row r="325" spans="1:7" s="1" customFormat="1" ht="90">
      <c r="A325" s="6" t="s">
        <v>677</v>
      </c>
      <c r="B325" s="72" t="s">
        <v>244</v>
      </c>
      <c r="C325" s="73" t="s">
        <v>144</v>
      </c>
      <c r="D325" s="74">
        <v>4</v>
      </c>
      <c r="E325" s="7"/>
      <c r="F325" s="14"/>
      <c r="G325" s="9"/>
    </row>
    <row r="326" spans="1:7" s="1" customFormat="1" ht="67.5">
      <c r="A326" s="6" t="s">
        <v>678</v>
      </c>
      <c r="B326" s="72" t="s">
        <v>245</v>
      </c>
      <c r="C326" s="73" t="s">
        <v>144</v>
      </c>
      <c r="D326" s="74">
        <v>4</v>
      </c>
      <c r="E326" s="7"/>
      <c r="F326" s="14"/>
      <c r="G326" s="9"/>
    </row>
    <row r="327" spans="1:7" s="1" customFormat="1" ht="56.25">
      <c r="A327" s="6" t="s">
        <v>679</v>
      </c>
      <c r="B327" s="72" t="s">
        <v>414</v>
      </c>
      <c r="C327" s="73" t="s">
        <v>24</v>
      </c>
      <c r="D327" s="74">
        <v>33.159999999999997</v>
      </c>
      <c r="E327" s="7"/>
      <c r="F327" s="14"/>
      <c r="G327" s="9"/>
    </row>
    <row r="328" spans="1:7" s="1" customFormat="1" ht="33.75">
      <c r="A328" s="6" t="s">
        <v>680</v>
      </c>
      <c r="B328" s="72" t="s">
        <v>136</v>
      </c>
      <c r="C328" s="73" t="s">
        <v>24</v>
      </c>
      <c r="D328" s="74">
        <v>53.6</v>
      </c>
      <c r="E328" s="7"/>
      <c r="F328" s="8"/>
      <c r="G328" s="9"/>
    </row>
    <row r="329" spans="1:7" s="1" customFormat="1">
      <c r="A329" s="3" t="s">
        <v>24</v>
      </c>
      <c r="B329" s="4" t="s">
        <v>155</v>
      </c>
      <c r="C329" s="4"/>
      <c r="D329" s="4"/>
      <c r="E329" s="4"/>
      <c r="F329" s="4"/>
      <c r="G329" s="5">
        <f>+ROUND(SUM(G330,G336,G341,G348,G356,G369,G377,G400,G410),2)</f>
        <v>0</v>
      </c>
    </row>
    <row r="330" spans="1:7" s="1" customFormat="1">
      <c r="A330" s="16" t="s">
        <v>346</v>
      </c>
      <c r="B330" s="17" t="s">
        <v>31</v>
      </c>
      <c r="C330" s="18"/>
      <c r="D330" s="19"/>
      <c r="E330" s="59"/>
      <c r="F330" s="20"/>
      <c r="G330" s="59">
        <f>ROUND(SUM(G331:G335),2)</f>
        <v>0</v>
      </c>
    </row>
    <row r="331" spans="1:7" s="1" customFormat="1" ht="33.75">
      <c r="A331" s="6" t="s">
        <v>681</v>
      </c>
      <c r="B331" s="72" t="s">
        <v>61</v>
      </c>
      <c r="C331" s="73" t="s">
        <v>17</v>
      </c>
      <c r="D331" s="74">
        <v>12.18</v>
      </c>
      <c r="E331" s="7"/>
      <c r="F331" s="8"/>
      <c r="G331" s="9"/>
    </row>
    <row r="332" spans="1:7" s="1" customFormat="1" ht="45">
      <c r="A332" s="6" t="s">
        <v>682</v>
      </c>
      <c r="B332" s="72" t="s">
        <v>53</v>
      </c>
      <c r="C332" s="73" t="s">
        <v>18</v>
      </c>
      <c r="D332" s="74">
        <v>12.05</v>
      </c>
      <c r="E332" s="7"/>
      <c r="F332" s="8"/>
      <c r="G332" s="9"/>
    </row>
    <row r="333" spans="1:7" s="1" customFormat="1" ht="56.25">
      <c r="A333" s="6" t="s">
        <v>683</v>
      </c>
      <c r="B333" s="72" t="s">
        <v>62</v>
      </c>
      <c r="C333" s="73" t="s">
        <v>18</v>
      </c>
      <c r="D333" s="74">
        <v>6.15</v>
      </c>
      <c r="E333" s="7"/>
      <c r="F333" s="8"/>
      <c r="G333" s="9"/>
    </row>
    <row r="334" spans="1:7" s="1" customFormat="1" ht="33.75">
      <c r="A334" s="6" t="s">
        <v>684</v>
      </c>
      <c r="B334" s="72" t="s">
        <v>59</v>
      </c>
      <c r="C334" s="73" t="s">
        <v>18</v>
      </c>
      <c r="D334" s="74">
        <v>12.05</v>
      </c>
      <c r="E334" s="7"/>
      <c r="F334" s="8"/>
      <c r="G334" s="9"/>
    </row>
    <row r="335" spans="1:7" s="1" customFormat="1" ht="33.75">
      <c r="A335" s="6" t="s">
        <v>685</v>
      </c>
      <c r="B335" s="72" t="s">
        <v>60</v>
      </c>
      <c r="C335" s="73" t="s">
        <v>19</v>
      </c>
      <c r="D335" s="74">
        <v>313.3</v>
      </c>
      <c r="E335" s="7"/>
      <c r="F335" s="8"/>
      <c r="G335" s="9"/>
    </row>
    <row r="336" spans="1:7" s="1" customFormat="1">
      <c r="A336" s="16" t="s">
        <v>17</v>
      </c>
      <c r="B336" s="17" t="s">
        <v>77</v>
      </c>
      <c r="C336" s="18"/>
      <c r="D336" s="19"/>
      <c r="E336" s="60"/>
      <c r="F336" s="20"/>
      <c r="G336" s="60">
        <f>ROUND(SUM(G337:G340),2)</f>
        <v>0</v>
      </c>
    </row>
    <row r="337" spans="1:7" s="1" customFormat="1" ht="33.75">
      <c r="A337" s="6" t="s">
        <v>686</v>
      </c>
      <c r="B337" s="72" t="s">
        <v>29</v>
      </c>
      <c r="C337" s="73" t="s">
        <v>17</v>
      </c>
      <c r="D337" s="74">
        <v>11.48</v>
      </c>
      <c r="E337" s="7"/>
      <c r="F337" s="8"/>
      <c r="G337" s="9"/>
    </row>
    <row r="338" spans="1:7" s="1" customFormat="1" ht="33.75">
      <c r="A338" s="6" t="s">
        <v>687</v>
      </c>
      <c r="B338" s="72" t="s">
        <v>78</v>
      </c>
      <c r="C338" s="73" t="s">
        <v>17</v>
      </c>
      <c r="D338" s="74">
        <v>36.299999999999997</v>
      </c>
      <c r="E338" s="7"/>
      <c r="F338" s="8"/>
      <c r="G338" s="9"/>
    </row>
    <row r="339" spans="1:7" s="1" customFormat="1" ht="33.75">
      <c r="A339" s="6" t="s">
        <v>688</v>
      </c>
      <c r="B339" s="72" t="s">
        <v>36</v>
      </c>
      <c r="C339" s="73" t="s">
        <v>28</v>
      </c>
      <c r="D339" s="74">
        <v>213.05</v>
      </c>
      <c r="E339" s="7"/>
      <c r="F339" s="8"/>
      <c r="G339" s="9"/>
    </row>
    <row r="340" spans="1:7" s="1" customFormat="1" ht="22.5">
      <c r="A340" s="6" t="s">
        <v>689</v>
      </c>
      <c r="B340" s="72" t="s">
        <v>43</v>
      </c>
      <c r="C340" s="73" t="s">
        <v>18</v>
      </c>
      <c r="D340" s="74">
        <v>5.64</v>
      </c>
      <c r="E340" s="7"/>
      <c r="F340" s="14"/>
      <c r="G340" s="9"/>
    </row>
    <row r="341" spans="1:7" s="1" customFormat="1">
      <c r="A341" s="16" t="s">
        <v>18</v>
      </c>
      <c r="B341" s="17" t="s">
        <v>32</v>
      </c>
      <c r="C341" s="18"/>
      <c r="D341" s="19"/>
      <c r="E341" s="60"/>
      <c r="F341" s="20"/>
      <c r="G341" s="60">
        <f>ROUND(SUM(G342:G347),2)</f>
        <v>0</v>
      </c>
    </row>
    <row r="342" spans="1:7" s="1" customFormat="1" ht="33.75">
      <c r="A342" s="6" t="s">
        <v>690</v>
      </c>
      <c r="B342" s="72" t="s">
        <v>125</v>
      </c>
      <c r="C342" s="73" t="s">
        <v>17</v>
      </c>
      <c r="D342" s="74">
        <v>7.19</v>
      </c>
      <c r="E342" s="7"/>
      <c r="F342" s="8"/>
      <c r="G342" s="9"/>
    </row>
    <row r="343" spans="1:7" s="1" customFormat="1" ht="33.75">
      <c r="A343" s="6" t="s">
        <v>691</v>
      </c>
      <c r="B343" s="72" t="s">
        <v>402</v>
      </c>
      <c r="C343" s="73" t="s">
        <v>17</v>
      </c>
      <c r="D343" s="74">
        <v>2.4</v>
      </c>
      <c r="E343" s="7"/>
      <c r="F343" s="8"/>
      <c r="G343" s="9"/>
    </row>
    <row r="344" spans="1:7" s="1" customFormat="1" ht="33.75">
      <c r="A344" s="6" t="s">
        <v>692</v>
      </c>
      <c r="B344" s="72" t="s">
        <v>36</v>
      </c>
      <c r="C344" s="73" t="s">
        <v>28</v>
      </c>
      <c r="D344" s="74">
        <v>25.73</v>
      </c>
      <c r="E344" s="7"/>
      <c r="F344" s="14"/>
      <c r="G344" s="9"/>
    </row>
    <row r="345" spans="1:7" s="1" customFormat="1" ht="45">
      <c r="A345" s="6" t="s">
        <v>693</v>
      </c>
      <c r="B345" s="72" t="s">
        <v>259</v>
      </c>
      <c r="C345" s="73" t="s">
        <v>18</v>
      </c>
      <c r="D345" s="74">
        <v>1.08</v>
      </c>
      <c r="E345" s="7"/>
      <c r="F345" s="14"/>
      <c r="G345" s="9"/>
    </row>
    <row r="346" spans="1:7" s="1" customFormat="1" ht="33.75">
      <c r="A346" s="6" t="s">
        <v>694</v>
      </c>
      <c r="B346" s="72" t="s">
        <v>260</v>
      </c>
      <c r="C346" s="73" t="s">
        <v>17</v>
      </c>
      <c r="D346" s="74">
        <v>7.19</v>
      </c>
      <c r="E346" s="7"/>
      <c r="F346" s="14"/>
      <c r="G346" s="9"/>
    </row>
    <row r="347" spans="1:7" s="1" customFormat="1" ht="33.75">
      <c r="A347" s="6" t="s">
        <v>695</v>
      </c>
      <c r="B347" s="72" t="s">
        <v>86</v>
      </c>
      <c r="C347" s="73" t="s">
        <v>18</v>
      </c>
      <c r="D347" s="74">
        <v>2.93</v>
      </c>
      <c r="E347" s="7"/>
      <c r="F347" s="14"/>
      <c r="G347" s="9"/>
    </row>
    <row r="348" spans="1:7" s="1" customFormat="1">
      <c r="A348" s="16" t="s">
        <v>347</v>
      </c>
      <c r="B348" s="17" t="s">
        <v>122</v>
      </c>
      <c r="C348" s="18"/>
      <c r="D348" s="19"/>
      <c r="E348" s="60"/>
      <c r="F348" s="20"/>
      <c r="G348" s="60">
        <f>ROUND(SUM(G349:G355),2)</f>
        <v>0</v>
      </c>
    </row>
    <row r="349" spans="1:7" s="1" customFormat="1" ht="33.75">
      <c r="A349" s="6" t="s">
        <v>696</v>
      </c>
      <c r="B349" s="72" t="s">
        <v>35</v>
      </c>
      <c r="C349" s="73" t="s">
        <v>17</v>
      </c>
      <c r="D349" s="74">
        <v>17.510000000000002</v>
      </c>
      <c r="E349" s="7"/>
      <c r="F349" s="8"/>
      <c r="G349" s="9"/>
    </row>
    <row r="350" spans="1:7" s="1" customFormat="1" ht="33.75">
      <c r="A350" s="6" t="s">
        <v>697</v>
      </c>
      <c r="B350" s="72" t="s">
        <v>123</v>
      </c>
      <c r="C350" s="73" t="s">
        <v>17</v>
      </c>
      <c r="D350" s="74">
        <v>2.5099999999999998</v>
      </c>
      <c r="E350" s="7"/>
      <c r="F350" s="8"/>
      <c r="G350" s="9"/>
    </row>
    <row r="351" spans="1:7" s="1" customFormat="1" ht="33.75">
      <c r="A351" s="6" t="s">
        <v>698</v>
      </c>
      <c r="B351" s="72" t="s">
        <v>36</v>
      </c>
      <c r="C351" s="73" t="s">
        <v>28</v>
      </c>
      <c r="D351" s="74">
        <v>288.25</v>
      </c>
      <c r="E351" s="7"/>
      <c r="F351" s="8"/>
      <c r="G351" s="9"/>
    </row>
    <row r="352" spans="1:7" s="1" customFormat="1" ht="22.5">
      <c r="A352" s="6" t="s">
        <v>699</v>
      </c>
      <c r="B352" s="72" t="s">
        <v>43</v>
      </c>
      <c r="C352" s="73" t="s">
        <v>18</v>
      </c>
      <c r="D352" s="74">
        <v>2.93</v>
      </c>
      <c r="E352" s="7"/>
      <c r="F352" s="14"/>
      <c r="G352" s="9"/>
    </row>
    <row r="353" spans="1:7" s="1" customFormat="1" ht="33.75">
      <c r="A353" s="6" t="s">
        <v>700</v>
      </c>
      <c r="B353" s="72" t="s">
        <v>156</v>
      </c>
      <c r="C353" s="73" t="s">
        <v>17</v>
      </c>
      <c r="D353" s="74">
        <v>9.0299999999999994</v>
      </c>
      <c r="E353" s="7"/>
      <c r="F353" s="8"/>
      <c r="G353" s="9"/>
    </row>
    <row r="354" spans="1:7" s="1" customFormat="1" ht="22.5">
      <c r="A354" s="6" t="s">
        <v>701</v>
      </c>
      <c r="B354" s="72" t="s">
        <v>64</v>
      </c>
      <c r="C354" s="73" t="s">
        <v>24</v>
      </c>
      <c r="D354" s="74">
        <v>19.27</v>
      </c>
      <c r="E354" s="7"/>
      <c r="F354" s="14"/>
      <c r="G354" s="9"/>
    </row>
    <row r="355" spans="1:7" s="1" customFormat="1" ht="56.25">
      <c r="A355" s="6" t="s">
        <v>702</v>
      </c>
      <c r="B355" s="72" t="s">
        <v>124</v>
      </c>
      <c r="C355" s="73" t="s">
        <v>17</v>
      </c>
      <c r="D355" s="74">
        <v>36.61</v>
      </c>
      <c r="E355" s="7"/>
      <c r="F355" s="8"/>
      <c r="G355" s="9"/>
    </row>
    <row r="356" spans="1:7" s="1" customFormat="1">
      <c r="A356" s="16" t="s">
        <v>348</v>
      </c>
      <c r="B356" s="17" t="s">
        <v>126</v>
      </c>
      <c r="C356" s="18"/>
      <c r="D356" s="19"/>
      <c r="E356" s="60"/>
      <c r="F356" s="20"/>
      <c r="G356" s="60">
        <f>ROUND(SUM(G357:G368),2)</f>
        <v>0</v>
      </c>
    </row>
    <row r="357" spans="1:7" s="1" customFormat="1" ht="33.75">
      <c r="A357" s="6" t="s">
        <v>703</v>
      </c>
      <c r="B357" s="72" t="s">
        <v>157</v>
      </c>
      <c r="C357" s="73" t="s">
        <v>17</v>
      </c>
      <c r="D357" s="74">
        <v>68.81</v>
      </c>
      <c r="E357" s="7"/>
      <c r="F357" s="8"/>
      <c r="G357" s="9"/>
    </row>
    <row r="358" spans="1:7" s="1" customFormat="1" ht="33.75">
      <c r="A358" s="6" t="s">
        <v>704</v>
      </c>
      <c r="B358" s="72" t="s">
        <v>127</v>
      </c>
      <c r="C358" s="73" t="s">
        <v>17</v>
      </c>
      <c r="D358" s="74">
        <v>27.24</v>
      </c>
      <c r="E358" s="7"/>
      <c r="F358" s="8"/>
      <c r="G358" s="9"/>
    </row>
    <row r="359" spans="1:7" s="1" customFormat="1" ht="33.75">
      <c r="A359" s="6" t="s">
        <v>705</v>
      </c>
      <c r="B359" s="72" t="s">
        <v>158</v>
      </c>
      <c r="C359" s="73" t="s">
        <v>24</v>
      </c>
      <c r="D359" s="74">
        <v>9.9</v>
      </c>
      <c r="E359" s="7"/>
      <c r="F359" s="8"/>
      <c r="G359" s="9"/>
    </row>
    <row r="360" spans="1:7" s="1" customFormat="1" ht="45">
      <c r="A360" s="6" t="s">
        <v>706</v>
      </c>
      <c r="B360" s="72" t="s">
        <v>128</v>
      </c>
      <c r="C360" s="73" t="s">
        <v>24</v>
      </c>
      <c r="D360" s="74">
        <v>8.4</v>
      </c>
      <c r="E360" s="7"/>
      <c r="F360" s="8"/>
      <c r="G360" s="9"/>
    </row>
    <row r="361" spans="1:7" s="1" customFormat="1" ht="45">
      <c r="A361" s="6" t="s">
        <v>707</v>
      </c>
      <c r="B361" s="72" t="s">
        <v>129</v>
      </c>
      <c r="C361" s="73" t="s">
        <v>17</v>
      </c>
      <c r="D361" s="74">
        <v>27.24</v>
      </c>
      <c r="E361" s="7"/>
      <c r="F361" s="8"/>
      <c r="G361" s="9"/>
    </row>
    <row r="362" spans="1:7" s="1" customFormat="1" ht="45">
      <c r="A362" s="6" t="s">
        <v>708</v>
      </c>
      <c r="B362" s="72" t="s">
        <v>159</v>
      </c>
      <c r="C362" s="73" t="s">
        <v>17</v>
      </c>
      <c r="D362" s="74">
        <v>22.54</v>
      </c>
      <c r="E362" s="7"/>
      <c r="F362" s="8"/>
      <c r="G362" s="9"/>
    </row>
    <row r="363" spans="1:7" s="1" customFormat="1" ht="45">
      <c r="A363" s="6" t="s">
        <v>709</v>
      </c>
      <c r="B363" s="72" t="s">
        <v>130</v>
      </c>
      <c r="C363" s="73" t="s">
        <v>17</v>
      </c>
      <c r="D363" s="74">
        <v>6.77</v>
      </c>
      <c r="E363" s="7"/>
      <c r="F363" s="8"/>
      <c r="G363" s="9"/>
    </row>
    <row r="364" spans="1:7" s="1" customFormat="1" ht="45">
      <c r="A364" s="6" t="s">
        <v>710</v>
      </c>
      <c r="B364" s="72" t="s">
        <v>160</v>
      </c>
      <c r="C364" s="73" t="s">
        <v>24</v>
      </c>
      <c r="D364" s="74">
        <v>14.8</v>
      </c>
      <c r="E364" s="7"/>
      <c r="F364" s="8"/>
      <c r="G364" s="9"/>
    </row>
    <row r="365" spans="1:7" s="1" customFormat="1" ht="33.75">
      <c r="A365" s="6" t="s">
        <v>711</v>
      </c>
      <c r="B365" s="72" t="s">
        <v>131</v>
      </c>
      <c r="C365" s="73" t="s">
        <v>17</v>
      </c>
      <c r="D365" s="74">
        <v>44.28</v>
      </c>
      <c r="E365" s="7"/>
      <c r="F365" s="8"/>
      <c r="G365" s="9"/>
    </row>
    <row r="366" spans="1:7" s="1" customFormat="1" ht="56.25">
      <c r="A366" s="6" t="s">
        <v>712</v>
      </c>
      <c r="B366" s="72" t="s">
        <v>161</v>
      </c>
      <c r="C366" s="73" t="s">
        <v>18</v>
      </c>
      <c r="D366" s="74">
        <v>0.45</v>
      </c>
      <c r="E366" s="7"/>
      <c r="F366" s="8"/>
      <c r="G366" s="9"/>
    </row>
    <row r="367" spans="1:7" s="1" customFormat="1" ht="45">
      <c r="A367" s="6" t="s">
        <v>713</v>
      </c>
      <c r="B367" s="72" t="s">
        <v>162</v>
      </c>
      <c r="C367" s="73" t="s">
        <v>24</v>
      </c>
      <c r="D367" s="74">
        <v>13.87</v>
      </c>
      <c r="E367" s="7"/>
      <c r="F367" s="8"/>
      <c r="G367" s="9"/>
    </row>
    <row r="368" spans="1:7" s="1" customFormat="1" ht="90">
      <c r="A368" s="6" t="s">
        <v>714</v>
      </c>
      <c r="B368" s="72" t="s">
        <v>163</v>
      </c>
      <c r="C368" s="73" t="s">
        <v>17</v>
      </c>
      <c r="D368" s="74">
        <v>9.24</v>
      </c>
      <c r="E368" s="7"/>
      <c r="F368" s="8"/>
      <c r="G368" s="9"/>
    </row>
    <row r="369" spans="1:7" s="1" customFormat="1">
      <c r="A369" s="16" t="s">
        <v>349</v>
      </c>
      <c r="B369" s="17" t="s">
        <v>132</v>
      </c>
      <c r="C369" s="18"/>
      <c r="D369" s="19"/>
      <c r="E369" s="60"/>
      <c r="F369" s="20"/>
      <c r="G369" s="60">
        <f>ROUND(SUM(G370:G376),2)</f>
        <v>0</v>
      </c>
    </row>
    <row r="370" spans="1:7" s="1" customFormat="1" ht="90">
      <c r="A370" s="6" t="s">
        <v>715</v>
      </c>
      <c r="B370" s="72" t="s">
        <v>258</v>
      </c>
      <c r="C370" s="73" t="s">
        <v>28</v>
      </c>
      <c r="D370" s="74">
        <v>106.36</v>
      </c>
      <c r="E370" s="7"/>
      <c r="F370" s="8"/>
      <c r="G370" s="9"/>
    </row>
    <row r="371" spans="1:7" s="1" customFormat="1" ht="33.75">
      <c r="A371" s="6" t="s">
        <v>716</v>
      </c>
      <c r="B371" s="72" t="s">
        <v>164</v>
      </c>
      <c r="C371" s="73" t="s">
        <v>25</v>
      </c>
      <c r="D371" s="74">
        <v>2</v>
      </c>
      <c r="E371" s="7"/>
      <c r="F371" s="8"/>
      <c r="G371" s="9"/>
    </row>
    <row r="372" spans="1:7" s="1" customFormat="1" ht="56.25">
      <c r="A372" s="6" t="s">
        <v>717</v>
      </c>
      <c r="B372" s="72" t="s">
        <v>265</v>
      </c>
      <c r="C372" s="73" t="s">
        <v>28</v>
      </c>
      <c r="D372" s="74">
        <v>78.790000000000006</v>
      </c>
      <c r="E372" s="7"/>
      <c r="F372" s="8"/>
      <c r="G372" s="9"/>
    </row>
    <row r="373" spans="1:7" s="1" customFormat="1" ht="33.75">
      <c r="A373" s="6" t="s">
        <v>718</v>
      </c>
      <c r="B373" s="72" t="s">
        <v>263</v>
      </c>
      <c r="C373" s="73" t="s">
        <v>25</v>
      </c>
      <c r="D373" s="74">
        <v>2</v>
      </c>
      <c r="E373" s="7"/>
      <c r="F373" s="8"/>
      <c r="G373" s="9"/>
    </row>
    <row r="374" spans="1:7" s="1" customFormat="1" ht="33.75">
      <c r="A374" s="6" t="s">
        <v>719</v>
      </c>
      <c r="B374" s="72" t="s">
        <v>264</v>
      </c>
      <c r="C374" s="73" t="s">
        <v>25</v>
      </c>
      <c r="D374" s="74">
        <v>2</v>
      </c>
      <c r="E374" s="7"/>
      <c r="F374" s="8"/>
      <c r="G374" s="9"/>
    </row>
    <row r="375" spans="1:7" s="1" customFormat="1" ht="33.75">
      <c r="A375" s="6" t="s">
        <v>720</v>
      </c>
      <c r="B375" s="72" t="s">
        <v>133</v>
      </c>
      <c r="C375" s="73" t="s">
        <v>17</v>
      </c>
      <c r="D375" s="74">
        <v>3.38</v>
      </c>
      <c r="E375" s="7"/>
      <c r="F375" s="8"/>
      <c r="G375" s="9"/>
    </row>
    <row r="376" spans="1:7" s="1" customFormat="1" ht="33.75">
      <c r="A376" s="6" t="s">
        <v>721</v>
      </c>
      <c r="B376" s="72" t="s">
        <v>67</v>
      </c>
      <c r="C376" s="73" t="s">
        <v>28</v>
      </c>
      <c r="D376" s="74">
        <v>185.15</v>
      </c>
      <c r="E376" s="7"/>
      <c r="F376" s="8"/>
      <c r="G376" s="9"/>
    </row>
    <row r="377" spans="1:7" s="1" customFormat="1">
      <c r="A377" s="16" t="s">
        <v>350</v>
      </c>
      <c r="B377" s="17" t="s">
        <v>165</v>
      </c>
      <c r="C377" s="18"/>
      <c r="D377" s="19"/>
      <c r="E377" s="60"/>
      <c r="F377" s="20"/>
      <c r="G377" s="60">
        <f>ROUND(SUM(G378:G399),2)</f>
        <v>0</v>
      </c>
    </row>
    <row r="378" spans="1:7" s="1" customFormat="1" ht="22.5">
      <c r="A378" s="6" t="s">
        <v>722</v>
      </c>
      <c r="B378" s="72" t="s">
        <v>134</v>
      </c>
      <c r="C378" s="73" t="s">
        <v>24</v>
      </c>
      <c r="D378" s="74">
        <v>16.2</v>
      </c>
      <c r="E378" s="7"/>
      <c r="F378" s="8"/>
      <c r="G378" s="9"/>
    </row>
    <row r="379" spans="1:7" s="1" customFormat="1" ht="45">
      <c r="A379" s="6" t="s">
        <v>723</v>
      </c>
      <c r="B379" s="72" t="s">
        <v>52</v>
      </c>
      <c r="C379" s="73" t="s">
        <v>18</v>
      </c>
      <c r="D379" s="74">
        <v>11.06</v>
      </c>
      <c r="E379" s="7"/>
      <c r="F379" s="8"/>
      <c r="G379" s="9"/>
    </row>
    <row r="380" spans="1:7" s="1" customFormat="1" ht="112.5">
      <c r="A380" s="6" t="s">
        <v>724</v>
      </c>
      <c r="B380" s="72" t="s">
        <v>135</v>
      </c>
      <c r="C380" s="73" t="s">
        <v>25</v>
      </c>
      <c r="D380" s="74">
        <v>1</v>
      </c>
      <c r="E380" s="7"/>
      <c r="F380" s="8"/>
      <c r="G380" s="9"/>
    </row>
    <row r="381" spans="1:7" s="1" customFormat="1" ht="33.75">
      <c r="A381" s="6" t="s">
        <v>725</v>
      </c>
      <c r="B381" s="72" t="s">
        <v>136</v>
      </c>
      <c r="C381" s="73" t="s">
        <v>24</v>
      </c>
      <c r="D381" s="74">
        <v>8.1</v>
      </c>
      <c r="E381" s="7"/>
      <c r="F381" s="8"/>
      <c r="G381" s="9"/>
    </row>
    <row r="382" spans="1:7" s="1" customFormat="1" ht="22.5">
      <c r="A382" s="6" t="s">
        <v>726</v>
      </c>
      <c r="B382" s="72" t="s">
        <v>137</v>
      </c>
      <c r="C382" s="73" t="s">
        <v>25</v>
      </c>
      <c r="D382" s="74">
        <v>1</v>
      </c>
      <c r="E382" s="7"/>
      <c r="F382" s="8"/>
      <c r="G382" s="9"/>
    </row>
    <row r="383" spans="1:7" s="1" customFormat="1" ht="22.5">
      <c r="A383" s="6" t="s">
        <v>727</v>
      </c>
      <c r="B383" s="72" t="s">
        <v>138</v>
      </c>
      <c r="C383" s="73" t="s">
        <v>25</v>
      </c>
      <c r="D383" s="74">
        <v>1</v>
      </c>
      <c r="E383" s="7"/>
      <c r="F383" s="8"/>
      <c r="G383" s="9"/>
    </row>
    <row r="384" spans="1:7" s="1" customFormat="1" ht="33.75">
      <c r="A384" s="6" t="s">
        <v>728</v>
      </c>
      <c r="B384" s="72" t="s">
        <v>139</v>
      </c>
      <c r="C384" s="73" t="s">
        <v>25</v>
      </c>
      <c r="D384" s="74">
        <v>1</v>
      </c>
      <c r="E384" s="7"/>
      <c r="F384" s="8"/>
      <c r="G384" s="9"/>
    </row>
    <row r="385" spans="1:7" s="1" customFormat="1" ht="22.5">
      <c r="A385" s="6" t="s">
        <v>729</v>
      </c>
      <c r="B385" s="72" t="s">
        <v>166</v>
      </c>
      <c r="C385" s="73" t="s">
        <v>25</v>
      </c>
      <c r="D385" s="74">
        <v>1</v>
      </c>
      <c r="E385" s="7"/>
      <c r="F385" s="8"/>
      <c r="G385" s="9"/>
    </row>
    <row r="386" spans="1:7" s="1" customFormat="1" ht="22.5">
      <c r="A386" s="6" t="s">
        <v>730</v>
      </c>
      <c r="B386" s="72" t="s">
        <v>167</v>
      </c>
      <c r="C386" s="73" t="s">
        <v>25</v>
      </c>
      <c r="D386" s="74">
        <v>1</v>
      </c>
      <c r="E386" s="7"/>
      <c r="F386" s="8"/>
      <c r="G386" s="9"/>
    </row>
    <row r="387" spans="1:7" s="1" customFormat="1" ht="22.5">
      <c r="A387" s="6" t="s">
        <v>731</v>
      </c>
      <c r="B387" s="72" t="s">
        <v>168</v>
      </c>
      <c r="C387" s="73" t="s">
        <v>25</v>
      </c>
      <c r="D387" s="74">
        <v>1</v>
      </c>
      <c r="E387" s="7"/>
      <c r="F387" s="8"/>
      <c r="G387" s="9"/>
    </row>
    <row r="388" spans="1:7" s="1" customFormat="1" ht="22.5">
      <c r="A388" s="6" t="s">
        <v>732</v>
      </c>
      <c r="B388" s="72" t="s">
        <v>169</v>
      </c>
      <c r="C388" s="73" t="s">
        <v>25</v>
      </c>
      <c r="D388" s="74">
        <v>1</v>
      </c>
      <c r="E388" s="7"/>
      <c r="F388" s="8"/>
      <c r="G388" s="9"/>
    </row>
    <row r="389" spans="1:7" s="1" customFormat="1" ht="22.5">
      <c r="A389" s="6" t="s">
        <v>733</v>
      </c>
      <c r="B389" s="72" t="s">
        <v>170</v>
      </c>
      <c r="C389" s="73" t="s">
        <v>24</v>
      </c>
      <c r="D389" s="74">
        <v>8.1</v>
      </c>
      <c r="E389" s="7"/>
      <c r="F389" s="8"/>
      <c r="G389" s="9"/>
    </row>
    <row r="390" spans="1:7" s="1" customFormat="1" ht="22.5">
      <c r="A390" s="6" t="s">
        <v>734</v>
      </c>
      <c r="B390" s="72" t="s">
        <v>171</v>
      </c>
      <c r="C390" s="73" t="s">
        <v>25</v>
      </c>
      <c r="D390" s="74">
        <v>1</v>
      </c>
      <c r="E390" s="7"/>
      <c r="F390" s="8"/>
      <c r="G390" s="9"/>
    </row>
    <row r="391" spans="1:7" s="1" customFormat="1" ht="22.5">
      <c r="A391" s="6" t="s">
        <v>735</v>
      </c>
      <c r="B391" s="72" t="s">
        <v>172</v>
      </c>
      <c r="C391" s="73" t="s">
        <v>25</v>
      </c>
      <c r="D391" s="74">
        <v>1</v>
      </c>
      <c r="E391" s="7"/>
      <c r="F391" s="8"/>
      <c r="G391" s="9"/>
    </row>
    <row r="392" spans="1:7" s="1" customFormat="1" ht="22.5">
      <c r="A392" s="6" t="s">
        <v>736</v>
      </c>
      <c r="B392" s="72" t="s">
        <v>173</v>
      </c>
      <c r="C392" s="73" t="s">
        <v>25</v>
      </c>
      <c r="D392" s="74">
        <v>1</v>
      </c>
      <c r="E392" s="7"/>
      <c r="F392" s="8"/>
      <c r="G392" s="9"/>
    </row>
    <row r="393" spans="1:7" s="1" customFormat="1" ht="90">
      <c r="A393" s="6" t="s">
        <v>737</v>
      </c>
      <c r="B393" s="72" t="s">
        <v>174</v>
      </c>
      <c r="C393" s="73" t="s">
        <v>25</v>
      </c>
      <c r="D393" s="74">
        <v>1</v>
      </c>
      <c r="E393" s="7"/>
      <c r="F393" s="8"/>
      <c r="G393" s="9"/>
    </row>
    <row r="394" spans="1:7" s="1" customFormat="1" ht="22.5">
      <c r="A394" s="6" t="s">
        <v>738</v>
      </c>
      <c r="B394" s="72" t="s">
        <v>140</v>
      </c>
      <c r="C394" s="73" t="s">
        <v>18</v>
      </c>
      <c r="D394" s="74">
        <v>0.56999999999999995</v>
      </c>
      <c r="E394" s="7"/>
      <c r="F394" s="8"/>
      <c r="G394" s="9"/>
    </row>
    <row r="395" spans="1:7" s="1" customFormat="1" ht="33.75">
      <c r="A395" s="6" t="s">
        <v>739</v>
      </c>
      <c r="B395" s="72" t="s">
        <v>141</v>
      </c>
      <c r="C395" s="73" t="s">
        <v>18</v>
      </c>
      <c r="D395" s="74">
        <v>2.41</v>
      </c>
      <c r="E395" s="7"/>
      <c r="F395" s="8"/>
      <c r="G395" s="9"/>
    </row>
    <row r="396" spans="1:7" s="1" customFormat="1" ht="45">
      <c r="A396" s="6" t="s">
        <v>740</v>
      </c>
      <c r="B396" s="72" t="s">
        <v>88</v>
      </c>
      <c r="C396" s="73" t="s">
        <v>18</v>
      </c>
      <c r="D396" s="74">
        <v>4.76</v>
      </c>
      <c r="E396" s="7"/>
      <c r="F396" s="8"/>
      <c r="G396" s="9"/>
    </row>
    <row r="397" spans="1:7" s="1" customFormat="1" ht="56.25">
      <c r="A397" s="6" t="s">
        <v>741</v>
      </c>
      <c r="B397" s="72" t="s">
        <v>142</v>
      </c>
      <c r="C397" s="73" t="s">
        <v>18</v>
      </c>
      <c r="D397" s="74">
        <v>3.18</v>
      </c>
      <c r="E397" s="7"/>
      <c r="F397" s="8"/>
      <c r="G397" s="9"/>
    </row>
    <row r="398" spans="1:7" s="1" customFormat="1" ht="33.75">
      <c r="A398" s="6" t="s">
        <v>742</v>
      </c>
      <c r="B398" s="72" t="s">
        <v>59</v>
      </c>
      <c r="C398" s="73" t="s">
        <v>18</v>
      </c>
      <c r="D398" s="74">
        <v>6.3</v>
      </c>
      <c r="E398" s="7"/>
      <c r="F398" s="8"/>
      <c r="G398" s="9"/>
    </row>
    <row r="399" spans="1:7" s="1" customFormat="1" ht="33.75">
      <c r="A399" s="6" t="s">
        <v>743</v>
      </c>
      <c r="B399" s="72" t="s">
        <v>60</v>
      </c>
      <c r="C399" s="73" t="s">
        <v>19</v>
      </c>
      <c r="D399" s="74">
        <v>163.79999999999998</v>
      </c>
      <c r="E399" s="7"/>
      <c r="F399" s="8"/>
      <c r="G399" s="9"/>
    </row>
    <row r="400" spans="1:7" s="1" customFormat="1">
      <c r="A400" s="16" t="s">
        <v>351</v>
      </c>
      <c r="B400" s="17" t="s">
        <v>177</v>
      </c>
      <c r="C400" s="18"/>
      <c r="D400" s="19"/>
      <c r="E400" s="60"/>
      <c r="F400" s="20"/>
      <c r="G400" s="60">
        <f>ROUND(SUM(G401:G409),2)</f>
        <v>0</v>
      </c>
    </row>
    <row r="401" spans="1:7" s="1" customFormat="1" ht="78.75">
      <c r="A401" s="6" t="s">
        <v>744</v>
      </c>
      <c r="B401" s="72" t="s">
        <v>143</v>
      </c>
      <c r="C401" s="73" t="s">
        <v>144</v>
      </c>
      <c r="D401" s="74">
        <v>2</v>
      </c>
      <c r="E401" s="7"/>
      <c r="F401" s="8"/>
      <c r="G401" s="9"/>
    </row>
    <row r="402" spans="1:7" s="1" customFormat="1" ht="45">
      <c r="A402" s="6" t="s">
        <v>745</v>
      </c>
      <c r="B402" s="72" t="s">
        <v>145</v>
      </c>
      <c r="C402" s="73" t="s">
        <v>144</v>
      </c>
      <c r="D402" s="74">
        <v>2</v>
      </c>
      <c r="E402" s="7"/>
      <c r="F402" s="8"/>
      <c r="G402" s="9"/>
    </row>
    <row r="403" spans="1:7" s="1" customFormat="1" ht="33.75">
      <c r="A403" s="6" t="s">
        <v>746</v>
      </c>
      <c r="B403" s="72" t="s">
        <v>146</v>
      </c>
      <c r="C403" s="73" t="s">
        <v>25</v>
      </c>
      <c r="D403" s="74">
        <v>1</v>
      </c>
      <c r="E403" s="7"/>
      <c r="F403" s="64"/>
      <c r="G403" s="9"/>
    </row>
    <row r="404" spans="1:7" s="1" customFormat="1" ht="33.75">
      <c r="A404" s="6" t="s">
        <v>747</v>
      </c>
      <c r="B404" s="72" t="s">
        <v>175</v>
      </c>
      <c r="C404" s="73" t="s">
        <v>25</v>
      </c>
      <c r="D404" s="74">
        <v>1</v>
      </c>
      <c r="E404" s="7"/>
      <c r="F404" s="64"/>
      <c r="G404" s="9"/>
    </row>
    <row r="405" spans="1:7" s="1" customFormat="1" ht="33.75">
      <c r="A405" s="6" t="s">
        <v>748</v>
      </c>
      <c r="B405" s="72" t="s">
        <v>176</v>
      </c>
      <c r="C405" s="73" t="s">
        <v>25</v>
      </c>
      <c r="D405" s="74">
        <v>1</v>
      </c>
      <c r="E405" s="7"/>
      <c r="F405" s="64"/>
      <c r="G405" s="9"/>
    </row>
    <row r="406" spans="1:7" s="1" customFormat="1" ht="33.75">
      <c r="A406" s="6" t="s">
        <v>749</v>
      </c>
      <c r="B406" s="72" t="s">
        <v>147</v>
      </c>
      <c r="C406" s="73" t="s">
        <v>25</v>
      </c>
      <c r="D406" s="74">
        <v>1</v>
      </c>
      <c r="E406" s="7"/>
      <c r="F406" s="64"/>
      <c r="G406" s="9"/>
    </row>
    <row r="407" spans="1:7" s="1" customFormat="1" ht="33.75">
      <c r="A407" s="6" t="s">
        <v>750</v>
      </c>
      <c r="B407" s="72" t="s">
        <v>266</v>
      </c>
      <c r="C407" s="73" t="s">
        <v>25</v>
      </c>
      <c r="D407" s="74">
        <v>1</v>
      </c>
      <c r="E407" s="7"/>
      <c r="F407" s="64"/>
      <c r="G407" s="9"/>
    </row>
    <row r="408" spans="1:7" s="1" customFormat="1" ht="33.75">
      <c r="A408" s="6" t="s">
        <v>751</v>
      </c>
      <c r="B408" s="72" t="s">
        <v>148</v>
      </c>
      <c r="C408" s="73" t="s">
        <v>25</v>
      </c>
      <c r="D408" s="74">
        <v>1</v>
      </c>
      <c r="E408" s="7"/>
      <c r="F408" s="64"/>
      <c r="G408" s="9"/>
    </row>
    <row r="409" spans="1:7" s="1" customFormat="1" ht="56.25">
      <c r="A409" s="6" t="s">
        <v>752</v>
      </c>
      <c r="B409" s="72" t="s">
        <v>403</v>
      </c>
      <c r="C409" s="73" t="s">
        <v>25</v>
      </c>
      <c r="D409" s="74">
        <v>1</v>
      </c>
      <c r="E409" s="7"/>
      <c r="F409" s="64"/>
      <c r="G409" s="9"/>
    </row>
    <row r="410" spans="1:7" s="1" customFormat="1">
      <c r="A410" s="16" t="s">
        <v>352</v>
      </c>
      <c r="B410" s="17" t="s">
        <v>149</v>
      </c>
      <c r="C410" s="18"/>
      <c r="D410" s="19"/>
      <c r="E410" s="60"/>
      <c r="F410" s="20"/>
      <c r="G410" s="60">
        <f>ROUND(SUM(G411:G422),2)</f>
        <v>0</v>
      </c>
    </row>
    <row r="411" spans="1:7" s="1" customFormat="1" ht="45">
      <c r="A411" s="6" t="s">
        <v>753</v>
      </c>
      <c r="B411" s="72" t="s">
        <v>179</v>
      </c>
      <c r="C411" s="73" t="s">
        <v>25</v>
      </c>
      <c r="D411" s="74">
        <v>1</v>
      </c>
      <c r="E411" s="7"/>
      <c r="F411" s="8"/>
      <c r="G411" s="63"/>
    </row>
    <row r="412" spans="1:7" s="1" customFormat="1" ht="33.75">
      <c r="A412" s="6" t="s">
        <v>754</v>
      </c>
      <c r="B412" s="72" t="s">
        <v>404</v>
      </c>
      <c r="C412" s="73" t="s">
        <v>24</v>
      </c>
      <c r="D412" s="74">
        <v>22.4</v>
      </c>
      <c r="E412" s="7"/>
      <c r="F412" s="8"/>
      <c r="G412" s="63"/>
    </row>
    <row r="413" spans="1:7" s="1" customFormat="1" ht="22.5">
      <c r="A413" s="6" t="s">
        <v>755</v>
      </c>
      <c r="B413" s="72" t="s">
        <v>406</v>
      </c>
      <c r="C413" s="73" t="s">
        <v>24</v>
      </c>
      <c r="D413" s="74">
        <v>14.96</v>
      </c>
      <c r="E413" s="7"/>
      <c r="F413" s="8"/>
      <c r="G413" s="63"/>
    </row>
    <row r="414" spans="1:7" s="1" customFormat="1" ht="33.75">
      <c r="A414" s="6" t="s">
        <v>756</v>
      </c>
      <c r="B414" s="72" t="s">
        <v>180</v>
      </c>
      <c r="C414" s="73" t="s">
        <v>25</v>
      </c>
      <c r="D414" s="74">
        <v>2</v>
      </c>
      <c r="E414" s="7"/>
      <c r="F414" s="14"/>
      <c r="G414" s="63"/>
    </row>
    <row r="415" spans="1:7" s="1" customFormat="1" ht="67.5">
      <c r="A415" s="6" t="s">
        <v>757</v>
      </c>
      <c r="B415" s="72" t="s">
        <v>407</v>
      </c>
      <c r="C415" s="73" t="s">
        <v>144</v>
      </c>
      <c r="D415" s="74">
        <v>3</v>
      </c>
      <c r="E415" s="7"/>
      <c r="F415" s="14"/>
      <c r="G415" s="63"/>
    </row>
    <row r="416" spans="1:7" s="1" customFormat="1" ht="67.5">
      <c r="A416" s="6" t="s">
        <v>758</v>
      </c>
      <c r="B416" s="72" t="s">
        <v>408</v>
      </c>
      <c r="C416" s="73" t="s">
        <v>144</v>
      </c>
      <c r="D416" s="74">
        <v>3</v>
      </c>
      <c r="E416" s="7"/>
      <c r="F416" s="14"/>
      <c r="G416" s="63"/>
    </row>
    <row r="417" spans="1:7" s="1" customFormat="1" ht="33.75">
      <c r="A417" s="6" t="s">
        <v>759</v>
      </c>
      <c r="B417" s="72" t="s">
        <v>181</v>
      </c>
      <c r="C417" s="73" t="s">
        <v>25</v>
      </c>
      <c r="D417" s="74">
        <v>1</v>
      </c>
      <c r="E417" s="7"/>
      <c r="F417" s="8"/>
      <c r="G417" s="63"/>
    </row>
    <row r="418" spans="1:7" s="1" customFormat="1" ht="67.5">
      <c r="A418" s="6" t="s">
        <v>760</v>
      </c>
      <c r="B418" s="72" t="s">
        <v>153</v>
      </c>
      <c r="C418" s="73" t="s">
        <v>25</v>
      </c>
      <c r="D418" s="74">
        <v>3</v>
      </c>
      <c r="E418" s="7"/>
      <c r="F418" s="8"/>
      <c r="G418" s="63"/>
    </row>
    <row r="419" spans="1:7" s="1" customFormat="1" ht="56.25">
      <c r="A419" s="6" t="s">
        <v>761</v>
      </c>
      <c r="B419" s="72" t="s">
        <v>154</v>
      </c>
      <c r="C419" s="73" t="s">
        <v>25</v>
      </c>
      <c r="D419" s="74">
        <v>3</v>
      </c>
      <c r="E419" s="7"/>
      <c r="F419" s="8"/>
      <c r="G419" s="63"/>
    </row>
    <row r="420" spans="1:7" s="1" customFormat="1" ht="33.75">
      <c r="A420" s="6" t="s">
        <v>762</v>
      </c>
      <c r="B420" s="72" t="s">
        <v>405</v>
      </c>
      <c r="C420" s="73" t="s">
        <v>24</v>
      </c>
      <c r="D420" s="74">
        <v>14.96</v>
      </c>
      <c r="E420" s="7"/>
      <c r="F420" s="8"/>
      <c r="G420" s="63"/>
    </row>
    <row r="421" spans="1:7" s="1" customFormat="1" ht="33.75">
      <c r="A421" s="6" t="s">
        <v>763</v>
      </c>
      <c r="B421" s="72" t="s">
        <v>409</v>
      </c>
      <c r="C421" s="73" t="s">
        <v>25</v>
      </c>
      <c r="D421" s="74">
        <v>2</v>
      </c>
      <c r="E421" s="7"/>
      <c r="F421" s="8"/>
      <c r="G421" s="63"/>
    </row>
    <row r="422" spans="1:7" s="1" customFormat="1" ht="33.75">
      <c r="A422" s="6" t="s">
        <v>764</v>
      </c>
      <c r="B422" s="72" t="s">
        <v>410</v>
      </c>
      <c r="C422" s="73" t="s">
        <v>25</v>
      </c>
      <c r="D422" s="74">
        <v>7</v>
      </c>
      <c r="E422" s="7"/>
      <c r="F422" s="8"/>
      <c r="G422" s="63"/>
    </row>
    <row r="423" spans="1:7" s="1" customFormat="1">
      <c r="A423" s="3" t="s">
        <v>353</v>
      </c>
      <c r="B423" s="4" t="s">
        <v>270</v>
      </c>
      <c r="C423" s="4"/>
      <c r="D423" s="4"/>
      <c r="E423" s="4"/>
      <c r="F423" s="4"/>
      <c r="G423" s="5">
        <f>+ROUND(SUM(G424,G430,G440,G452,G460,G468),2)</f>
        <v>0</v>
      </c>
    </row>
    <row r="424" spans="1:7" s="1" customFormat="1">
      <c r="A424" s="16" t="s">
        <v>261</v>
      </c>
      <c r="B424" s="17" t="s">
        <v>31</v>
      </c>
      <c r="C424" s="18"/>
      <c r="D424" s="19"/>
      <c r="E424" s="59"/>
      <c r="F424" s="20"/>
      <c r="G424" s="59">
        <f>ROUND(SUM(G425:G429),2)</f>
        <v>0</v>
      </c>
    </row>
    <row r="425" spans="1:7" s="1" customFormat="1" ht="33.75">
      <c r="A425" s="6" t="s">
        <v>765</v>
      </c>
      <c r="B425" s="72" t="s">
        <v>61</v>
      </c>
      <c r="C425" s="73" t="s">
        <v>17</v>
      </c>
      <c r="D425" s="74">
        <v>151.19999999999999</v>
      </c>
      <c r="E425" s="7"/>
      <c r="F425" s="8"/>
      <c r="G425" s="9"/>
    </row>
    <row r="426" spans="1:7" s="1" customFormat="1" ht="45">
      <c r="A426" s="6" t="s">
        <v>766</v>
      </c>
      <c r="B426" s="72" t="s">
        <v>53</v>
      </c>
      <c r="C426" s="73" t="s">
        <v>18</v>
      </c>
      <c r="D426" s="74">
        <v>22.07</v>
      </c>
      <c r="E426" s="7"/>
      <c r="F426" s="8"/>
      <c r="G426" s="9"/>
    </row>
    <row r="427" spans="1:7" s="1" customFormat="1" ht="56.25">
      <c r="A427" s="6" t="s">
        <v>767</v>
      </c>
      <c r="B427" s="72" t="s">
        <v>62</v>
      </c>
      <c r="C427" s="73" t="s">
        <v>18</v>
      </c>
      <c r="D427" s="74">
        <v>9.93</v>
      </c>
      <c r="E427" s="7"/>
      <c r="F427" s="8"/>
      <c r="G427" s="9"/>
    </row>
    <row r="428" spans="1:7" s="1" customFormat="1" ht="33.75">
      <c r="A428" s="6" t="s">
        <v>768</v>
      </c>
      <c r="B428" s="72" t="s">
        <v>59</v>
      </c>
      <c r="C428" s="73" t="s">
        <v>18</v>
      </c>
      <c r="D428" s="74">
        <v>22.07</v>
      </c>
      <c r="E428" s="7"/>
      <c r="F428" s="8"/>
      <c r="G428" s="9"/>
    </row>
    <row r="429" spans="1:7" s="1" customFormat="1" ht="33.75">
      <c r="A429" s="6" t="s">
        <v>769</v>
      </c>
      <c r="B429" s="72" t="s">
        <v>60</v>
      </c>
      <c r="C429" s="73" t="s">
        <v>19</v>
      </c>
      <c r="D429" s="74">
        <v>573.82000000000005</v>
      </c>
      <c r="E429" s="7"/>
      <c r="F429" s="8"/>
      <c r="G429" s="9"/>
    </row>
    <row r="430" spans="1:7" s="1" customFormat="1">
      <c r="A430" s="16" t="s">
        <v>262</v>
      </c>
      <c r="B430" s="17" t="s">
        <v>77</v>
      </c>
      <c r="C430" s="18"/>
      <c r="D430" s="19"/>
      <c r="E430" s="60"/>
      <c r="F430" s="20"/>
      <c r="G430" s="60">
        <f>ROUND(SUM(G431:G439),2)</f>
        <v>0</v>
      </c>
    </row>
    <row r="431" spans="1:7" s="1" customFormat="1" ht="33.75">
      <c r="A431" s="6" t="s">
        <v>770</v>
      </c>
      <c r="B431" s="72" t="s">
        <v>29</v>
      </c>
      <c r="C431" s="73" t="s">
        <v>17</v>
      </c>
      <c r="D431" s="74">
        <v>74.430000000000007</v>
      </c>
      <c r="E431" s="7"/>
      <c r="F431" s="8"/>
      <c r="G431" s="9"/>
    </row>
    <row r="432" spans="1:7" s="1" customFormat="1" ht="33.75">
      <c r="A432" s="6" t="s">
        <v>771</v>
      </c>
      <c r="B432" s="72" t="s">
        <v>78</v>
      </c>
      <c r="C432" s="73" t="s">
        <v>17</v>
      </c>
      <c r="D432" s="74">
        <v>66.06</v>
      </c>
      <c r="E432" s="7"/>
      <c r="F432" s="8"/>
      <c r="G432" s="9"/>
    </row>
    <row r="433" spans="1:7" s="1" customFormat="1" ht="33.75">
      <c r="A433" s="6" t="s">
        <v>772</v>
      </c>
      <c r="B433" s="72" t="s">
        <v>237</v>
      </c>
      <c r="C433" s="73" t="s">
        <v>17</v>
      </c>
      <c r="D433" s="74">
        <v>64.28</v>
      </c>
      <c r="E433" s="7"/>
      <c r="F433" s="14"/>
      <c r="G433" s="9"/>
    </row>
    <row r="434" spans="1:7" s="1" customFormat="1" ht="33.75">
      <c r="A434" s="6" t="s">
        <v>773</v>
      </c>
      <c r="B434" s="72" t="s">
        <v>36</v>
      </c>
      <c r="C434" s="73" t="s">
        <v>28</v>
      </c>
      <c r="D434" s="74">
        <v>2231.96</v>
      </c>
      <c r="E434" s="7"/>
      <c r="F434" s="8"/>
      <c r="G434" s="9"/>
    </row>
    <row r="435" spans="1:7" s="1" customFormat="1" ht="33.75">
      <c r="A435" s="6" t="s">
        <v>774</v>
      </c>
      <c r="B435" s="72" t="s">
        <v>272</v>
      </c>
      <c r="C435" s="73" t="s">
        <v>18</v>
      </c>
      <c r="D435" s="74">
        <v>15.9</v>
      </c>
      <c r="E435" s="7"/>
      <c r="F435" s="14"/>
      <c r="G435" s="9"/>
    </row>
    <row r="436" spans="1:7" s="1" customFormat="1" ht="45">
      <c r="A436" s="6" t="s">
        <v>775</v>
      </c>
      <c r="B436" s="72" t="s">
        <v>271</v>
      </c>
      <c r="C436" s="73" t="s">
        <v>18</v>
      </c>
      <c r="D436" s="74">
        <v>5.8</v>
      </c>
      <c r="E436" s="7"/>
      <c r="F436" s="14"/>
      <c r="G436" s="9"/>
    </row>
    <row r="437" spans="1:7" s="1" customFormat="1" ht="45">
      <c r="A437" s="6" t="s">
        <v>776</v>
      </c>
      <c r="B437" s="72" t="s">
        <v>278</v>
      </c>
      <c r="C437" s="73" t="s">
        <v>25</v>
      </c>
      <c r="D437" s="74">
        <v>12</v>
      </c>
      <c r="E437" s="7"/>
      <c r="F437" s="14"/>
      <c r="G437" s="9"/>
    </row>
    <row r="438" spans="1:7" s="1" customFormat="1" ht="67.5">
      <c r="A438" s="6" t="s">
        <v>777</v>
      </c>
      <c r="B438" s="72" t="s">
        <v>279</v>
      </c>
      <c r="C438" s="73" t="s">
        <v>25</v>
      </c>
      <c r="D438" s="74">
        <v>96</v>
      </c>
      <c r="E438" s="7"/>
      <c r="F438" s="14"/>
      <c r="G438" s="9"/>
    </row>
    <row r="439" spans="1:7" s="1" customFormat="1" ht="22.5">
      <c r="A439" s="6" t="s">
        <v>778</v>
      </c>
      <c r="B439" s="72" t="s">
        <v>30</v>
      </c>
      <c r="C439" s="73" t="s">
        <v>18</v>
      </c>
      <c r="D439" s="74">
        <v>0.08</v>
      </c>
      <c r="E439" s="7"/>
      <c r="F439" s="14"/>
      <c r="G439" s="9"/>
    </row>
    <row r="440" spans="1:7" s="1" customFormat="1">
      <c r="A440" s="16" t="s">
        <v>354</v>
      </c>
      <c r="B440" s="17" t="s">
        <v>273</v>
      </c>
      <c r="C440" s="18"/>
      <c r="D440" s="19"/>
      <c r="E440" s="60"/>
      <c r="F440" s="20"/>
      <c r="G440" s="60">
        <f>ROUND(SUM(G441:G451),2)</f>
        <v>0</v>
      </c>
    </row>
    <row r="441" spans="1:7" s="1" customFormat="1" ht="33.75">
      <c r="A441" s="6" t="s">
        <v>779</v>
      </c>
      <c r="B441" s="72" t="s">
        <v>280</v>
      </c>
      <c r="C441" s="73" t="s">
        <v>17</v>
      </c>
      <c r="D441" s="74">
        <v>24.71</v>
      </c>
      <c r="E441" s="7"/>
      <c r="F441" s="14"/>
      <c r="G441" s="9"/>
    </row>
    <row r="442" spans="1:7" s="1" customFormat="1" ht="33.75">
      <c r="A442" s="6" t="s">
        <v>780</v>
      </c>
      <c r="B442" s="72" t="s">
        <v>274</v>
      </c>
      <c r="C442" s="73" t="s">
        <v>17</v>
      </c>
      <c r="D442" s="74">
        <v>25.68</v>
      </c>
      <c r="E442" s="7"/>
      <c r="F442" s="14"/>
      <c r="G442" s="9"/>
    </row>
    <row r="443" spans="1:7" s="1" customFormat="1" ht="33.75">
      <c r="A443" s="6" t="s">
        <v>781</v>
      </c>
      <c r="B443" s="72" t="s">
        <v>275</v>
      </c>
      <c r="C443" s="73" t="s">
        <v>17</v>
      </c>
      <c r="D443" s="74">
        <v>51.84</v>
      </c>
      <c r="E443" s="7"/>
      <c r="F443" s="14"/>
      <c r="G443" s="9"/>
    </row>
    <row r="444" spans="1:7" s="1" customFormat="1" ht="33.75">
      <c r="A444" s="6" t="s">
        <v>782</v>
      </c>
      <c r="B444" s="72" t="s">
        <v>36</v>
      </c>
      <c r="C444" s="73" t="s">
        <v>28</v>
      </c>
      <c r="D444" s="74">
        <v>6430.95</v>
      </c>
      <c r="E444" s="7"/>
      <c r="F444" s="14"/>
      <c r="G444" s="9"/>
    </row>
    <row r="445" spans="1:7" s="1" customFormat="1" ht="45">
      <c r="A445" s="6" t="s">
        <v>783</v>
      </c>
      <c r="B445" s="72" t="s">
        <v>411</v>
      </c>
      <c r="C445" s="73" t="s">
        <v>18</v>
      </c>
      <c r="D445" s="74">
        <v>42.83</v>
      </c>
      <c r="E445" s="7"/>
      <c r="F445" s="14"/>
      <c r="G445" s="9"/>
    </row>
    <row r="446" spans="1:7" s="1" customFormat="1" ht="33.75">
      <c r="A446" s="6" t="s">
        <v>784</v>
      </c>
      <c r="B446" s="72" t="s">
        <v>156</v>
      </c>
      <c r="C446" s="73" t="s">
        <v>17</v>
      </c>
      <c r="D446" s="74">
        <v>151.19999999999999</v>
      </c>
      <c r="E446" s="7"/>
      <c r="F446" s="8"/>
      <c r="G446" s="9"/>
    </row>
    <row r="447" spans="1:7" s="61" customFormat="1" ht="45">
      <c r="A447" s="6" t="s">
        <v>785</v>
      </c>
      <c r="B447" s="72" t="s">
        <v>276</v>
      </c>
      <c r="C447" s="73" t="s">
        <v>28</v>
      </c>
      <c r="D447" s="74">
        <v>1568.38</v>
      </c>
      <c r="E447" s="7"/>
      <c r="F447" s="14"/>
      <c r="G447" s="9"/>
    </row>
    <row r="448" spans="1:7" s="61" customFormat="1" ht="33.75">
      <c r="A448" s="6" t="s">
        <v>786</v>
      </c>
      <c r="B448" s="72" t="s">
        <v>277</v>
      </c>
      <c r="C448" s="73" t="s">
        <v>28</v>
      </c>
      <c r="D448" s="74">
        <v>1568.38</v>
      </c>
      <c r="E448" s="7"/>
      <c r="F448" s="14"/>
      <c r="G448" s="9"/>
    </row>
    <row r="449" spans="1:7" s="1" customFormat="1" ht="45">
      <c r="A449" s="6" t="s">
        <v>787</v>
      </c>
      <c r="B449" s="72" t="s">
        <v>278</v>
      </c>
      <c r="C449" s="73" t="s">
        <v>25</v>
      </c>
      <c r="D449" s="74">
        <v>12</v>
      </c>
      <c r="E449" s="7"/>
      <c r="F449" s="14"/>
      <c r="G449" s="9"/>
    </row>
    <row r="450" spans="1:7" s="1" customFormat="1" ht="56.25">
      <c r="A450" s="6" t="s">
        <v>788</v>
      </c>
      <c r="B450" s="72" t="s">
        <v>281</v>
      </c>
      <c r="C450" s="73" t="s">
        <v>25</v>
      </c>
      <c r="D450" s="74">
        <v>96</v>
      </c>
      <c r="E450" s="7"/>
      <c r="F450" s="14"/>
      <c r="G450" s="9"/>
    </row>
    <row r="451" spans="1:7" s="1" customFormat="1" ht="22.5">
      <c r="A451" s="6" t="s">
        <v>789</v>
      </c>
      <c r="B451" s="72" t="s">
        <v>30</v>
      </c>
      <c r="C451" s="73" t="s">
        <v>18</v>
      </c>
      <c r="D451" s="74">
        <v>0.08</v>
      </c>
      <c r="E451" s="7"/>
      <c r="F451" s="14"/>
      <c r="G451" s="9"/>
    </row>
    <row r="452" spans="1:7" s="1" customFormat="1">
      <c r="A452" s="16" t="s">
        <v>355</v>
      </c>
      <c r="B452" s="17" t="s">
        <v>126</v>
      </c>
      <c r="C452" s="18"/>
      <c r="D452" s="19"/>
      <c r="E452" s="60"/>
      <c r="F452" s="20"/>
      <c r="G452" s="60">
        <f>ROUND(SUM(G453:G459),2)</f>
        <v>0</v>
      </c>
    </row>
    <row r="453" spans="1:7" s="1" customFormat="1" ht="45">
      <c r="A453" s="6" t="s">
        <v>790</v>
      </c>
      <c r="B453" s="72" t="s">
        <v>129</v>
      </c>
      <c r="C453" s="73" t="s">
        <v>17</v>
      </c>
      <c r="D453" s="74">
        <v>25.68</v>
      </c>
      <c r="E453" s="7"/>
      <c r="F453" s="8"/>
      <c r="G453" s="9"/>
    </row>
    <row r="454" spans="1:7" s="1" customFormat="1" ht="45">
      <c r="A454" s="6" t="s">
        <v>791</v>
      </c>
      <c r="B454" s="72" t="s">
        <v>159</v>
      </c>
      <c r="C454" s="73" t="s">
        <v>17</v>
      </c>
      <c r="D454" s="74">
        <v>21.87</v>
      </c>
      <c r="E454" s="7"/>
      <c r="F454" s="8"/>
      <c r="G454" s="9"/>
    </row>
    <row r="455" spans="1:7" s="1" customFormat="1" ht="45">
      <c r="A455" s="6" t="s">
        <v>792</v>
      </c>
      <c r="B455" s="72" t="s">
        <v>130</v>
      </c>
      <c r="C455" s="73" t="s">
        <v>17</v>
      </c>
      <c r="D455" s="74">
        <v>4.8600000000000003</v>
      </c>
      <c r="E455" s="7"/>
      <c r="F455" s="8"/>
      <c r="G455" s="9"/>
    </row>
    <row r="456" spans="1:7" s="1" customFormat="1" ht="45">
      <c r="A456" s="6" t="s">
        <v>793</v>
      </c>
      <c r="B456" s="72" t="s">
        <v>160</v>
      </c>
      <c r="C456" s="73" t="s">
        <v>24</v>
      </c>
      <c r="D456" s="74">
        <v>9.7200000000000006</v>
      </c>
      <c r="E456" s="7"/>
      <c r="F456" s="8"/>
      <c r="G456" s="9"/>
    </row>
    <row r="457" spans="1:7" s="1" customFormat="1" ht="56.25">
      <c r="A457" s="6" t="s">
        <v>794</v>
      </c>
      <c r="B457" s="72" t="s">
        <v>161</v>
      </c>
      <c r="C457" s="73" t="s">
        <v>18</v>
      </c>
      <c r="D457" s="74">
        <v>4.3499999999999996</v>
      </c>
      <c r="E457" s="7"/>
      <c r="F457" s="8"/>
      <c r="G457" s="9"/>
    </row>
    <row r="458" spans="1:7" s="1" customFormat="1" ht="45">
      <c r="A458" s="6" t="s">
        <v>795</v>
      </c>
      <c r="B458" s="72" t="s">
        <v>162</v>
      </c>
      <c r="C458" s="73" t="s">
        <v>24</v>
      </c>
      <c r="D458" s="74">
        <v>48</v>
      </c>
      <c r="E458" s="7"/>
      <c r="F458" s="8"/>
      <c r="G458" s="9"/>
    </row>
    <row r="459" spans="1:7" s="1" customFormat="1" ht="90">
      <c r="A459" s="6" t="s">
        <v>796</v>
      </c>
      <c r="B459" s="72" t="s">
        <v>163</v>
      </c>
      <c r="C459" s="73" t="s">
        <v>17</v>
      </c>
      <c r="D459" s="74">
        <v>144.86000000000001</v>
      </c>
      <c r="E459" s="7"/>
      <c r="F459" s="8"/>
      <c r="G459" s="9"/>
    </row>
    <row r="460" spans="1:7" s="1" customFormat="1">
      <c r="A460" s="16" t="s">
        <v>356</v>
      </c>
      <c r="B460" s="17" t="s">
        <v>132</v>
      </c>
      <c r="C460" s="18"/>
      <c r="D460" s="19"/>
      <c r="E460" s="60"/>
      <c r="F460" s="20"/>
      <c r="G460" s="60">
        <f>ROUND(SUM(G461:G467),2)</f>
        <v>0</v>
      </c>
    </row>
    <row r="461" spans="1:7" s="1" customFormat="1" ht="90">
      <c r="A461" s="6" t="s">
        <v>797</v>
      </c>
      <c r="B461" s="72" t="s">
        <v>258</v>
      </c>
      <c r="C461" s="73" t="s">
        <v>28</v>
      </c>
      <c r="D461" s="74">
        <v>53.77</v>
      </c>
      <c r="E461" s="7"/>
      <c r="F461" s="8"/>
      <c r="G461" s="9"/>
    </row>
    <row r="462" spans="1:7" s="1" customFormat="1" ht="33.75">
      <c r="A462" s="6" t="s">
        <v>798</v>
      </c>
      <c r="B462" s="72" t="s">
        <v>164</v>
      </c>
      <c r="C462" s="73" t="s">
        <v>25</v>
      </c>
      <c r="D462" s="74">
        <v>1</v>
      </c>
      <c r="E462" s="7"/>
      <c r="F462" s="8"/>
      <c r="G462" s="9"/>
    </row>
    <row r="463" spans="1:7" s="1" customFormat="1" ht="56.25">
      <c r="A463" s="6" t="s">
        <v>799</v>
      </c>
      <c r="B463" s="72" t="s">
        <v>265</v>
      </c>
      <c r="C463" s="73" t="s">
        <v>28</v>
      </c>
      <c r="D463" s="74">
        <v>25.08</v>
      </c>
      <c r="E463" s="7"/>
      <c r="F463" s="8"/>
      <c r="G463" s="9"/>
    </row>
    <row r="464" spans="1:7" s="1" customFormat="1" ht="33.75">
      <c r="A464" s="6" t="s">
        <v>800</v>
      </c>
      <c r="B464" s="72" t="s">
        <v>263</v>
      </c>
      <c r="C464" s="73" t="s">
        <v>25</v>
      </c>
      <c r="D464" s="74">
        <v>1</v>
      </c>
      <c r="E464" s="7"/>
      <c r="F464" s="8"/>
      <c r="G464" s="9"/>
    </row>
    <row r="465" spans="1:7" s="1" customFormat="1" ht="33.75">
      <c r="A465" s="6" t="s">
        <v>801</v>
      </c>
      <c r="B465" s="72" t="s">
        <v>264</v>
      </c>
      <c r="C465" s="73" t="s">
        <v>25</v>
      </c>
      <c r="D465" s="74">
        <v>1</v>
      </c>
      <c r="E465" s="7"/>
      <c r="F465" s="8"/>
      <c r="G465" s="9"/>
    </row>
    <row r="466" spans="1:7" s="1" customFormat="1" ht="33.75">
      <c r="A466" s="6" t="s">
        <v>802</v>
      </c>
      <c r="B466" s="72" t="s">
        <v>133</v>
      </c>
      <c r="C466" s="73" t="s">
        <v>17</v>
      </c>
      <c r="D466" s="74">
        <v>0.69</v>
      </c>
      <c r="E466" s="7"/>
      <c r="F466" s="8"/>
      <c r="G466" s="9"/>
    </row>
    <row r="467" spans="1:7" s="1" customFormat="1" ht="33.75">
      <c r="A467" s="6" t="s">
        <v>803</v>
      </c>
      <c r="B467" s="72" t="s">
        <v>67</v>
      </c>
      <c r="C467" s="73" t="s">
        <v>28</v>
      </c>
      <c r="D467" s="74">
        <v>78.849999999999994</v>
      </c>
      <c r="E467" s="7"/>
      <c r="F467" s="8"/>
      <c r="G467" s="9"/>
    </row>
    <row r="468" spans="1:7" s="1" customFormat="1">
      <c r="A468" s="16" t="s">
        <v>357</v>
      </c>
      <c r="B468" s="17" t="s">
        <v>149</v>
      </c>
      <c r="C468" s="18"/>
      <c r="D468" s="19"/>
      <c r="E468" s="60"/>
      <c r="F468" s="20"/>
      <c r="G468" s="60">
        <f>ROUND(SUM(G469:G479),2)</f>
        <v>0</v>
      </c>
    </row>
    <row r="469" spans="1:7" s="1" customFormat="1" ht="45">
      <c r="A469" s="6" t="s">
        <v>804</v>
      </c>
      <c r="B469" s="72" t="s">
        <v>179</v>
      </c>
      <c r="C469" s="73" t="s">
        <v>25</v>
      </c>
      <c r="D469" s="74">
        <v>1</v>
      </c>
      <c r="E469" s="7"/>
      <c r="F469" s="8"/>
      <c r="G469" s="63"/>
    </row>
    <row r="470" spans="1:7" s="1" customFormat="1" ht="45">
      <c r="A470" s="6" t="s">
        <v>805</v>
      </c>
      <c r="B470" s="72" t="s">
        <v>150</v>
      </c>
      <c r="C470" s="73" t="s">
        <v>24</v>
      </c>
      <c r="D470" s="74">
        <v>25.13</v>
      </c>
      <c r="E470" s="7"/>
      <c r="F470" s="8"/>
      <c r="G470" s="63"/>
    </row>
    <row r="471" spans="1:7" s="1" customFormat="1" ht="22.5">
      <c r="A471" s="6" t="s">
        <v>806</v>
      </c>
      <c r="B471" s="72" t="s">
        <v>178</v>
      </c>
      <c r="C471" s="73" t="s">
        <v>24</v>
      </c>
      <c r="D471" s="74">
        <v>25.13</v>
      </c>
      <c r="E471" s="7"/>
      <c r="F471" s="8"/>
      <c r="G471" s="63"/>
    </row>
    <row r="472" spans="1:7" s="1" customFormat="1" ht="33.75">
      <c r="A472" s="6" t="s">
        <v>807</v>
      </c>
      <c r="B472" s="72" t="s">
        <v>180</v>
      </c>
      <c r="C472" s="73" t="s">
        <v>25</v>
      </c>
      <c r="D472" s="74">
        <v>1</v>
      </c>
      <c r="E472" s="7"/>
      <c r="F472" s="14"/>
      <c r="G472" s="63"/>
    </row>
    <row r="473" spans="1:7" s="1" customFormat="1" ht="78.75">
      <c r="A473" s="6" t="s">
        <v>808</v>
      </c>
      <c r="B473" s="72" t="s">
        <v>151</v>
      </c>
      <c r="C473" s="73" t="s">
        <v>144</v>
      </c>
      <c r="D473" s="74">
        <v>4</v>
      </c>
      <c r="E473" s="7"/>
      <c r="F473" s="14"/>
      <c r="G473" s="63"/>
    </row>
    <row r="474" spans="1:7" s="1" customFormat="1" ht="78.75">
      <c r="A474" s="6" t="s">
        <v>809</v>
      </c>
      <c r="B474" s="72" t="s">
        <v>152</v>
      </c>
      <c r="C474" s="73" t="s">
        <v>144</v>
      </c>
      <c r="D474" s="74">
        <v>1</v>
      </c>
      <c r="E474" s="7"/>
      <c r="F474" s="14"/>
      <c r="G474" s="63"/>
    </row>
    <row r="475" spans="1:7" s="1" customFormat="1" ht="33.75">
      <c r="A475" s="6" t="s">
        <v>810</v>
      </c>
      <c r="B475" s="72" t="s">
        <v>181</v>
      </c>
      <c r="C475" s="73" t="s">
        <v>25</v>
      </c>
      <c r="D475" s="74">
        <v>1</v>
      </c>
      <c r="E475" s="7"/>
      <c r="F475" s="8"/>
      <c r="G475" s="63"/>
    </row>
    <row r="476" spans="1:7" s="1" customFormat="1" ht="67.5">
      <c r="A476" s="6" t="s">
        <v>811</v>
      </c>
      <c r="B476" s="72" t="s">
        <v>153</v>
      </c>
      <c r="C476" s="73" t="s">
        <v>25</v>
      </c>
      <c r="D476" s="74">
        <v>1</v>
      </c>
      <c r="E476" s="7"/>
      <c r="F476" s="8"/>
      <c r="G476" s="63"/>
    </row>
    <row r="477" spans="1:7" s="1" customFormat="1" ht="56.25">
      <c r="A477" s="6" t="s">
        <v>812</v>
      </c>
      <c r="B477" s="72" t="s">
        <v>154</v>
      </c>
      <c r="C477" s="73" t="s">
        <v>25</v>
      </c>
      <c r="D477" s="74">
        <v>2</v>
      </c>
      <c r="E477" s="7"/>
      <c r="F477" s="8"/>
      <c r="G477" s="63"/>
    </row>
    <row r="478" spans="1:7" s="1" customFormat="1" ht="45">
      <c r="A478" s="6" t="s">
        <v>813</v>
      </c>
      <c r="B478" s="72" t="s">
        <v>282</v>
      </c>
      <c r="C478" s="73" t="s">
        <v>25</v>
      </c>
      <c r="D478" s="74">
        <v>6</v>
      </c>
      <c r="E478" s="7"/>
      <c r="F478" s="8"/>
      <c r="G478" s="63"/>
    </row>
    <row r="479" spans="1:7" s="1" customFormat="1" ht="45">
      <c r="A479" s="6" t="s">
        <v>814</v>
      </c>
      <c r="B479" s="72" t="s">
        <v>283</v>
      </c>
      <c r="C479" s="73" t="s">
        <v>25</v>
      </c>
      <c r="D479" s="74">
        <v>1</v>
      </c>
      <c r="E479" s="7"/>
      <c r="F479" s="8"/>
      <c r="G479" s="63"/>
    </row>
    <row r="480" spans="1:7">
      <c r="A480" s="3" t="s">
        <v>358</v>
      </c>
      <c r="B480" s="4" t="s">
        <v>268</v>
      </c>
      <c r="C480" s="4"/>
      <c r="D480" s="4"/>
      <c r="E480" s="4"/>
      <c r="F480" s="4"/>
      <c r="G480" s="5">
        <f>ROUND(SUM(G481:G489),2)</f>
        <v>0</v>
      </c>
    </row>
    <row r="481" spans="1:7" s="1" customFormat="1" ht="22.5">
      <c r="A481" s="6" t="s">
        <v>815</v>
      </c>
      <c r="B481" s="72" t="s">
        <v>134</v>
      </c>
      <c r="C481" s="73" t="s">
        <v>24</v>
      </c>
      <c r="D481" s="74">
        <v>68.400000000000006</v>
      </c>
      <c r="E481" s="7"/>
      <c r="F481" s="8"/>
      <c r="G481" s="9"/>
    </row>
    <row r="482" spans="1:7" s="1" customFormat="1" ht="45">
      <c r="A482" s="6" t="s">
        <v>816</v>
      </c>
      <c r="B482" s="72" t="s">
        <v>52</v>
      </c>
      <c r="C482" s="73" t="s">
        <v>18</v>
      </c>
      <c r="D482" s="74">
        <v>38.520000000000003</v>
      </c>
      <c r="E482" s="7"/>
      <c r="F482" s="8"/>
      <c r="G482" s="9"/>
    </row>
    <row r="483" spans="1:7" s="1" customFormat="1" ht="22.5">
      <c r="A483" s="6" t="s">
        <v>817</v>
      </c>
      <c r="B483" s="72" t="s">
        <v>140</v>
      </c>
      <c r="C483" s="73" t="s">
        <v>18</v>
      </c>
      <c r="D483" s="74">
        <v>5.32</v>
      </c>
      <c r="E483" s="7"/>
      <c r="F483" s="8"/>
      <c r="G483" s="9"/>
    </row>
    <row r="484" spans="1:7" s="1" customFormat="1" ht="33.75">
      <c r="A484" s="6" t="s">
        <v>818</v>
      </c>
      <c r="B484" s="72" t="s">
        <v>136</v>
      </c>
      <c r="C484" s="73" t="s">
        <v>24</v>
      </c>
      <c r="D484" s="74">
        <v>38.65</v>
      </c>
      <c r="E484" s="7"/>
      <c r="F484" s="8"/>
      <c r="G484" s="9"/>
    </row>
    <row r="485" spans="1:7" s="1" customFormat="1" ht="33.75">
      <c r="A485" s="6" t="s">
        <v>819</v>
      </c>
      <c r="B485" s="72" t="s">
        <v>269</v>
      </c>
      <c r="C485" s="73" t="s">
        <v>24</v>
      </c>
      <c r="D485" s="74">
        <v>29.75</v>
      </c>
      <c r="E485" s="7"/>
      <c r="F485" s="8"/>
      <c r="G485" s="9"/>
    </row>
    <row r="486" spans="1:7" s="1" customFormat="1" ht="33.75">
      <c r="A486" s="6" t="s">
        <v>820</v>
      </c>
      <c r="B486" s="72" t="s">
        <v>141</v>
      </c>
      <c r="C486" s="73" t="s">
        <v>18</v>
      </c>
      <c r="D486" s="74">
        <v>23.46</v>
      </c>
      <c r="E486" s="7"/>
      <c r="F486" s="10"/>
      <c r="G486" s="9"/>
    </row>
    <row r="487" spans="1:7" s="1" customFormat="1" ht="45">
      <c r="A487" s="6" t="s">
        <v>821</v>
      </c>
      <c r="B487" s="72" t="s">
        <v>88</v>
      </c>
      <c r="C487" s="73" t="s">
        <v>18</v>
      </c>
      <c r="D487" s="74">
        <v>4.8</v>
      </c>
      <c r="E487" s="7"/>
      <c r="F487" s="10"/>
      <c r="G487" s="9"/>
    </row>
    <row r="488" spans="1:7" s="1" customFormat="1" ht="56.25">
      <c r="A488" s="6" t="s">
        <v>822</v>
      </c>
      <c r="B488" s="72" t="s">
        <v>142</v>
      </c>
      <c r="C488" s="73" t="s">
        <v>18</v>
      </c>
      <c r="D488" s="74">
        <v>3.2</v>
      </c>
      <c r="E488" s="7"/>
      <c r="F488" s="8"/>
      <c r="G488" s="9"/>
    </row>
    <row r="489" spans="1:7" s="1" customFormat="1" ht="112.5">
      <c r="A489" s="6" t="s">
        <v>823</v>
      </c>
      <c r="B489" s="72" t="s">
        <v>267</v>
      </c>
      <c r="C489" s="73" t="s">
        <v>25</v>
      </c>
      <c r="D489" s="74">
        <v>5</v>
      </c>
      <c r="E489" s="7"/>
      <c r="F489" s="8"/>
      <c r="G489" s="9"/>
    </row>
    <row r="490" spans="1:7" s="69" customFormat="1">
      <c r="A490" s="65" t="s">
        <v>359</v>
      </c>
      <c r="B490" s="66" t="s">
        <v>219</v>
      </c>
      <c r="C490" s="67"/>
      <c r="D490" s="67"/>
      <c r="E490" s="67"/>
      <c r="F490" s="67"/>
      <c r="G490" s="68">
        <f>ROUND(SUM(G491:G501),2)</f>
        <v>0</v>
      </c>
    </row>
    <row r="491" spans="1:7" s="1" customFormat="1" ht="33.75">
      <c r="A491" s="6" t="s">
        <v>824</v>
      </c>
      <c r="B491" s="72" t="s">
        <v>226</v>
      </c>
      <c r="C491" s="73" t="s">
        <v>25</v>
      </c>
      <c r="D491" s="74">
        <v>14</v>
      </c>
      <c r="E491" s="7"/>
      <c r="F491" s="70"/>
      <c r="G491" s="9"/>
    </row>
    <row r="492" spans="1:7" s="1" customFormat="1" ht="33.75">
      <c r="A492" s="6" t="s">
        <v>825</v>
      </c>
      <c r="B492" s="72" t="s">
        <v>225</v>
      </c>
      <c r="C492" s="73" t="s">
        <v>25</v>
      </c>
      <c r="D492" s="74">
        <v>13</v>
      </c>
      <c r="E492" s="7"/>
      <c r="F492" s="70"/>
      <c r="G492" s="9"/>
    </row>
    <row r="493" spans="1:7" s="1" customFormat="1" ht="33.75">
      <c r="A493" s="6" t="s">
        <v>826</v>
      </c>
      <c r="B493" s="72" t="s">
        <v>220</v>
      </c>
      <c r="C493" s="73" t="s">
        <v>25</v>
      </c>
      <c r="D493" s="74">
        <v>12</v>
      </c>
      <c r="E493" s="7"/>
      <c r="F493" s="70"/>
      <c r="G493" s="9"/>
    </row>
    <row r="494" spans="1:7" s="1" customFormat="1" ht="33.75">
      <c r="A494" s="6" t="s">
        <v>827</v>
      </c>
      <c r="B494" s="72" t="s">
        <v>221</v>
      </c>
      <c r="C494" s="73" t="s">
        <v>25</v>
      </c>
      <c r="D494" s="74">
        <v>1866</v>
      </c>
      <c r="E494" s="7"/>
      <c r="F494" s="70"/>
      <c r="G494" s="9"/>
    </row>
    <row r="495" spans="1:7" s="1" customFormat="1" ht="33.75">
      <c r="A495" s="6" t="s">
        <v>828</v>
      </c>
      <c r="B495" s="72" t="s">
        <v>222</v>
      </c>
      <c r="C495" s="73" t="s">
        <v>25</v>
      </c>
      <c r="D495" s="74">
        <v>1458</v>
      </c>
      <c r="E495" s="7"/>
      <c r="F495" s="70"/>
      <c r="G495" s="9"/>
    </row>
    <row r="496" spans="1:7" s="1" customFormat="1" ht="33.75">
      <c r="A496" s="6" t="s">
        <v>829</v>
      </c>
      <c r="B496" s="72" t="s">
        <v>227</v>
      </c>
      <c r="C496" s="73" t="s">
        <v>25</v>
      </c>
      <c r="D496" s="74">
        <v>2292</v>
      </c>
      <c r="E496" s="7"/>
      <c r="F496" s="70"/>
      <c r="G496" s="9"/>
    </row>
    <row r="497" spans="1:7" s="1" customFormat="1" ht="33.75">
      <c r="A497" s="6" t="s">
        <v>830</v>
      </c>
      <c r="B497" s="72" t="s">
        <v>228</v>
      </c>
      <c r="C497" s="73" t="s">
        <v>25</v>
      </c>
      <c r="D497" s="74">
        <v>2466</v>
      </c>
      <c r="E497" s="7"/>
      <c r="F497" s="70"/>
      <c r="G497" s="9"/>
    </row>
    <row r="498" spans="1:7" s="1" customFormat="1" ht="33.75">
      <c r="A498" s="6" t="s">
        <v>831</v>
      </c>
      <c r="B498" s="72" t="s">
        <v>229</v>
      </c>
      <c r="C498" s="73" t="s">
        <v>25</v>
      </c>
      <c r="D498" s="74">
        <v>685</v>
      </c>
      <c r="E498" s="7"/>
      <c r="F498" s="70"/>
      <c r="G498" s="9"/>
    </row>
    <row r="499" spans="1:7" s="1" customFormat="1" ht="33.75">
      <c r="A499" s="6" t="s">
        <v>832</v>
      </c>
      <c r="B499" s="72" t="s">
        <v>230</v>
      </c>
      <c r="C499" s="73" t="s">
        <v>25</v>
      </c>
      <c r="D499" s="74">
        <v>202</v>
      </c>
      <c r="E499" s="7"/>
      <c r="F499" s="70"/>
      <c r="G499" s="9"/>
    </row>
    <row r="500" spans="1:7" s="1" customFormat="1" ht="22.5">
      <c r="A500" s="6" t="s">
        <v>833</v>
      </c>
      <c r="B500" s="72" t="s">
        <v>223</v>
      </c>
      <c r="C500" s="73" t="s">
        <v>17</v>
      </c>
      <c r="D500" s="74">
        <v>674.4</v>
      </c>
      <c r="E500" s="7"/>
      <c r="F500" s="70"/>
      <c r="G500" s="9"/>
    </row>
    <row r="501" spans="1:7" s="1" customFormat="1" ht="22.5">
      <c r="A501" s="6" t="s">
        <v>834</v>
      </c>
      <c r="B501" s="72" t="s">
        <v>224</v>
      </c>
      <c r="C501" s="73" t="s">
        <v>18</v>
      </c>
      <c r="D501" s="74">
        <v>42.8</v>
      </c>
      <c r="E501" s="7"/>
      <c r="F501" s="70"/>
      <c r="G501" s="9"/>
    </row>
    <row r="502" spans="1:7">
      <c r="A502" s="3" t="s">
        <v>360</v>
      </c>
      <c r="B502" s="4" t="s">
        <v>90</v>
      </c>
      <c r="C502" s="4"/>
      <c r="D502" s="4"/>
      <c r="E502" s="4"/>
      <c r="F502" s="4"/>
      <c r="G502" s="5">
        <f>ROUND(SUM(G503,G537),2)</f>
        <v>0</v>
      </c>
    </row>
    <row r="503" spans="1:7" s="61" customFormat="1">
      <c r="A503" s="16" t="s">
        <v>361</v>
      </c>
      <c r="B503" s="17" t="s">
        <v>121</v>
      </c>
      <c r="C503" s="18"/>
      <c r="D503" s="19"/>
      <c r="E503" s="60"/>
      <c r="F503" s="20"/>
      <c r="G503" s="60">
        <f>ROUND(SUM(G504:G536),2)</f>
        <v>0</v>
      </c>
    </row>
    <row r="504" spans="1:7" s="1" customFormat="1" ht="33.75">
      <c r="A504" s="6" t="s">
        <v>835</v>
      </c>
      <c r="B504" s="72" t="s">
        <v>91</v>
      </c>
      <c r="C504" s="73" t="s">
        <v>24</v>
      </c>
      <c r="D504" s="74">
        <v>590.4</v>
      </c>
      <c r="E504" s="7"/>
      <c r="F504" s="8"/>
      <c r="G504" s="9"/>
    </row>
    <row r="505" spans="1:7" s="1" customFormat="1" ht="22.5">
      <c r="A505" s="6" t="s">
        <v>836</v>
      </c>
      <c r="B505" s="72" t="s">
        <v>412</v>
      </c>
      <c r="C505" s="73" t="s">
        <v>24</v>
      </c>
      <c r="D505" s="74">
        <v>590.4</v>
      </c>
      <c r="E505" s="7"/>
      <c r="F505" s="8"/>
      <c r="G505" s="9"/>
    </row>
    <row r="506" spans="1:7" s="1" customFormat="1" ht="45">
      <c r="A506" s="6" t="s">
        <v>837</v>
      </c>
      <c r="B506" s="72" t="s">
        <v>92</v>
      </c>
      <c r="C506" s="73" t="s">
        <v>18</v>
      </c>
      <c r="D506" s="74">
        <v>35.42</v>
      </c>
      <c r="E506" s="7"/>
      <c r="F506" s="8"/>
      <c r="G506" s="9"/>
    </row>
    <row r="507" spans="1:7" s="1" customFormat="1" ht="45">
      <c r="A507" s="6" t="s">
        <v>488</v>
      </c>
      <c r="B507" s="72" t="s">
        <v>88</v>
      </c>
      <c r="C507" s="73" t="s">
        <v>18</v>
      </c>
      <c r="D507" s="74">
        <v>35.42</v>
      </c>
      <c r="E507" s="7"/>
      <c r="F507" s="8"/>
      <c r="G507" s="9"/>
    </row>
    <row r="508" spans="1:7" s="1" customFormat="1" ht="22.5">
      <c r="A508" s="6" t="s">
        <v>838</v>
      </c>
      <c r="B508" s="72" t="s">
        <v>93</v>
      </c>
      <c r="C508" s="73" t="s">
        <v>24</v>
      </c>
      <c r="D508" s="74">
        <v>32</v>
      </c>
      <c r="E508" s="7"/>
      <c r="F508" s="8"/>
      <c r="G508" s="9"/>
    </row>
    <row r="509" spans="1:7" s="1" customFormat="1" ht="22.5">
      <c r="A509" s="6" t="s">
        <v>839</v>
      </c>
      <c r="B509" s="72" t="s">
        <v>284</v>
      </c>
      <c r="C509" s="73" t="s">
        <v>25</v>
      </c>
      <c r="D509" s="74">
        <v>25</v>
      </c>
      <c r="E509" s="7"/>
      <c r="F509" s="8"/>
      <c r="G509" s="9"/>
    </row>
    <row r="510" spans="1:7" s="1" customFormat="1" ht="45">
      <c r="A510" s="6" t="s">
        <v>840</v>
      </c>
      <c r="B510" s="72" t="s">
        <v>94</v>
      </c>
      <c r="C510" s="73" t="s">
        <v>25</v>
      </c>
      <c r="D510" s="74">
        <v>34</v>
      </c>
      <c r="E510" s="7"/>
      <c r="F510" s="8"/>
      <c r="G510" s="9"/>
    </row>
    <row r="511" spans="1:7" s="1" customFormat="1" ht="45">
      <c r="A511" s="6" t="s">
        <v>841</v>
      </c>
      <c r="B511" s="72" t="s">
        <v>95</v>
      </c>
      <c r="C511" s="73" t="s">
        <v>25</v>
      </c>
      <c r="D511" s="74">
        <v>3</v>
      </c>
      <c r="E511" s="7"/>
      <c r="F511" s="8"/>
      <c r="G511" s="9"/>
    </row>
    <row r="512" spans="1:7" s="1" customFormat="1" ht="22.5">
      <c r="A512" s="6" t="s">
        <v>842</v>
      </c>
      <c r="B512" s="72" t="s">
        <v>96</v>
      </c>
      <c r="C512" s="73" t="s">
        <v>18</v>
      </c>
      <c r="D512" s="74">
        <v>1.62</v>
      </c>
      <c r="E512" s="7"/>
      <c r="F512" s="8"/>
      <c r="G512" s="9"/>
    </row>
    <row r="513" spans="1:7" s="1" customFormat="1" ht="45">
      <c r="A513" s="6" t="s">
        <v>843</v>
      </c>
      <c r="B513" s="72" t="s">
        <v>285</v>
      </c>
      <c r="C513" s="73" t="s">
        <v>25</v>
      </c>
      <c r="D513" s="74">
        <v>16</v>
      </c>
      <c r="E513" s="7"/>
      <c r="F513" s="8"/>
      <c r="G513" s="9"/>
    </row>
    <row r="514" spans="1:7" s="1" customFormat="1" ht="45">
      <c r="A514" s="6" t="s">
        <v>844</v>
      </c>
      <c r="B514" s="72" t="s">
        <v>286</v>
      </c>
      <c r="C514" s="73" t="s">
        <v>25</v>
      </c>
      <c r="D514" s="74">
        <v>16</v>
      </c>
      <c r="E514" s="7"/>
      <c r="F514" s="8"/>
      <c r="G514" s="9"/>
    </row>
    <row r="515" spans="1:7" s="1" customFormat="1" ht="123.75">
      <c r="A515" s="6" t="s">
        <v>845</v>
      </c>
      <c r="B515" s="72" t="s">
        <v>287</v>
      </c>
      <c r="C515" s="73" t="s">
        <v>25</v>
      </c>
      <c r="D515" s="74">
        <v>16</v>
      </c>
      <c r="E515" s="7"/>
      <c r="F515" s="8"/>
      <c r="G515" s="9"/>
    </row>
    <row r="516" spans="1:7" s="1" customFormat="1" ht="78.75">
      <c r="A516" s="6" t="s">
        <v>846</v>
      </c>
      <c r="B516" s="72" t="s">
        <v>288</v>
      </c>
      <c r="C516" s="73" t="s">
        <v>25</v>
      </c>
      <c r="D516" s="74">
        <v>32</v>
      </c>
      <c r="E516" s="7"/>
      <c r="F516" s="8"/>
      <c r="G516" s="9"/>
    </row>
    <row r="517" spans="1:7" s="1" customFormat="1" ht="123.75">
      <c r="A517" s="6" t="s">
        <v>847</v>
      </c>
      <c r="B517" s="72" t="s">
        <v>289</v>
      </c>
      <c r="C517" s="73" t="s">
        <v>25</v>
      </c>
      <c r="D517" s="74">
        <v>16</v>
      </c>
      <c r="E517" s="7"/>
      <c r="F517" s="8"/>
      <c r="G517" s="9"/>
    </row>
    <row r="518" spans="1:7" s="1" customFormat="1" ht="56.25">
      <c r="A518" s="6" t="s">
        <v>848</v>
      </c>
      <c r="B518" s="72" t="s">
        <v>290</v>
      </c>
      <c r="C518" s="73" t="s">
        <v>25</v>
      </c>
      <c r="D518" s="74">
        <v>16</v>
      </c>
      <c r="E518" s="7"/>
      <c r="F518" s="8"/>
      <c r="G518" s="9"/>
    </row>
    <row r="519" spans="1:7" s="1" customFormat="1" ht="33.75">
      <c r="A519" s="6" t="s">
        <v>849</v>
      </c>
      <c r="B519" s="72" t="s">
        <v>97</v>
      </c>
      <c r="C519" s="73" t="s">
        <v>25</v>
      </c>
      <c r="D519" s="74">
        <v>9</v>
      </c>
      <c r="E519" s="7"/>
      <c r="F519" s="8"/>
      <c r="G519" s="9"/>
    </row>
    <row r="520" spans="1:7" s="1" customFormat="1" ht="45">
      <c r="A520" s="6" t="s">
        <v>850</v>
      </c>
      <c r="B520" s="72" t="s">
        <v>98</v>
      </c>
      <c r="C520" s="73" t="s">
        <v>25</v>
      </c>
      <c r="D520" s="74">
        <v>96</v>
      </c>
      <c r="E520" s="7"/>
      <c r="F520" s="8"/>
      <c r="G520" s="9"/>
    </row>
    <row r="521" spans="1:7" s="1" customFormat="1" ht="45">
      <c r="A521" s="6" t="s">
        <v>851</v>
      </c>
      <c r="B521" s="72" t="s">
        <v>99</v>
      </c>
      <c r="C521" s="73" t="s">
        <v>24</v>
      </c>
      <c r="D521" s="74">
        <v>801.6</v>
      </c>
      <c r="E521" s="7"/>
      <c r="F521" s="8"/>
      <c r="G521" s="9"/>
    </row>
    <row r="522" spans="1:7" s="1" customFormat="1" ht="168.75">
      <c r="A522" s="6" t="s">
        <v>852</v>
      </c>
      <c r="B522" s="72" t="s">
        <v>291</v>
      </c>
      <c r="C522" s="73" t="s">
        <v>25</v>
      </c>
      <c r="D522" s="74">
        <v>1</v>
      </c>
      <c r="E522" s="7"/>
      <c r="F522" s="8"/>
      <c r="G522" s="9"/>
    </row>
    <row r="523" spans="1:7" s="1" customFormat="1" ht="281.25">
      <c r="A523" s="6" t="s">
        <v>853</v>
      </c>
      <c r="B523" s="72" t="s">
        <v>413</v>
      </c>
      <c r="C523" s="73" t="s">
        <v>25</v>
      </c>
      <c r="D523" s="74">
        <v>1</v>
      </c>
      <c r="E523" s="7"/>
      <c r="F523" s="8"/>
      <c r="G523" s="9"/>
    </row>
    <row r="524" spans="1:7" s="1" customFormat="1" ht="78.75">
      <c r="A524" s="6" t="s">
        <v>854</v>
      </c>
      <c r="B524" s="72" t="s">
        <v>100</v>
      </c>
      <c r="C524" s="73" t="s">
        <v>25</v>
      </c>
      <c r="D524" s="74">
        <v>2</v>
      </c>
      <c r="E524" s="7"/>
      <c r="F524" s="8"/>
      <c r="G524" s="9"/>
    </row>
    <row r="525" spans="1:7" s="1" customFormat="1" ht="33.75">
      <c r="A525" s="6" t="s">
        <v>855</v>
      </c>
      <c r="B525" s="72" t="s">
        <v>101</v>
      </c>
      <c r="C525" s="73" t="s">
        <v>25</v>
      </c>
      <c r="D525" s="74">
        <v>2</v>
      </c>
      <c r="E525" s="7"/>
      <c r="F525" s="8"/>
      <c r="G525" s="9"/>
    </row>
    <row r="526" spans="1:7" s="1" customFormat="1" ht="33.75">
      <c r="A526" s="6" t="s">
        <v>856</v>
      </c>
      <c r="B526" s="72" t="s">
        <v>292</v>
      </c>
      <c r="C526" s="73" t="s">
        <v>25</v>
      </c>
      <c r="D526" s="74">
        <v>32</v>
      </c>
      <c r="E526" s="7"/>
      <c r="F526" s="8"/>
      <c r="G526" s="9"/>
    </row>
    <row r="527" spans="1:7" s="1" customFormat="1" ht="33.75">
      <c r="A527" s="6" t="s">
        <v>857</v>
      </c>
      <c r="B527" s="72" t="s">
        <v>102</v>
      </c>
      <c r="C527" s="73" t="s">
        <v>25</v>
      </c>
      <c r="D527" s="74">
        <v>4</v>
      </c>
      <c r="E527" s="7"/>
      <c r="F527" s="8"/>
      <c r="G527" s="9"/>
    </row>
    <row r="528" spans="1:7" s="1" customFormat="1" ht="56.25">
      <c r="A528" s="6" t="s">
        <v>858</v>
      </c>
      <c r="B528" s="72" t="s">
        <v>103</v>
      </c>
      <c r="C528" s="73" t="s">
        <v>25</v>
      </c>
      <c r="D528" s="74">
        <v>1</v>
      </c>
      <c r="E528" s="7"/>
      <c r="F528" s="8"/>
      <c r="G528" s="9"/>
    </row>
    <row r="529" spans="1:31" s="1" customFormat="1" ht="22.5">
      <c r="A529" s="6" t="s">
        <v>859</v>
      </c>
      <c r="B529" s="72" t="s">
        <v>104</v>
      </c>
      <c r="C529" s="73" t="s">
        <v>25</v>
      </c>
      <c r="D529" s="74">
        <v>96</v>
      </c>
      <c r="E529" s="7"/>
      <c r="F529" s="8"/>
      <c r="G529" s="9"/>
    </row>
    <row r="530" spans="1:31" s="1" customFormat="1" ht="22.5">
      <c r="A530" s="6" t="s">
        <v>860</v>
      </c>
      <c r="B530" s="72" t="s">
        <v>105</v>
      </c>
      <c r="C530" s="73" t="s">
        <v>25</v>
      </c>
      <c r="D530" s="74">
        <v>32</v>
      </c>
      <c r="E530" s="7"/>
      <c r="F530" s="8"/>
      <c r="G530" s="9"/>
    </row>
    <row r="531" spans="1:31" s="1" customFormat="1" ht="22.5">
      <c r="A531" s="6" t="s">
        <v>861</v>
      </c>
      <c r="B531" s="72" t="s">
        <v>293</v>
      </c>
      <c r="C531" s="73" t="s">
        <v>25</v>
      </c>
      <c r="D531" s="74">
        <v>32</v>
      </c>
      <c r="E531" s="7"/>
      <c r="F531" s="8"/>
      <c r="G531" s="9"/>
    </row>
    <row r="532" spans="1:31" s="1" customFormat="1" ht="33.75">
      <c r="A532" s="6" t="s">
        <v>862</v>
      </c>
      <c r="B532" s="72" t="s">
        <v>106</v>
      </c>
      <c r="C532" s="73" t="s">
        <v>25</v>
      </c>
      <c r="D532" s="74">
        <v>32</v>
      </c>
      <c r="E532" s="7"/>
      <c r="F532" s="8"/>
      <c r="G532" s="9"/>
    </row>
    <row r="533" spans="1:31" s="1" customFormat="1" ht="33.75">
      <c r="A533" s="6" t="s">
        <v>863</v>
      </c>
      <c r="B533" s="72" t="s">
        <v>107</v>
      </c>
      <c r="C533" s="73" t="s">
        <v>108</v>
      </c>
      <c r="D533" s="74">
        <v>24</v>
      </c>
      <c r="E533" s="7"/>
      <c r="F533" s="8"/>
      <c r="G533" s="9"/>
    </row>
    <row r="534" spans="1:31" s="1" customFormat="1" ht="33.75">
      <c r="A534" s="6" t="s">
        <v>864</v>
      </c>
      <c r="B534" s="72" t="s">
        <v>109</v>
      </c>
      <c r="C534" s="73" t="s">
        <v>108</v>
      </c>
      <c r="D534" s="74">
        <v>32</v>
      </c>
      <c r="E534" s="7"/>
      <c r="F534" s="8"/>
      <c r="G534" s="9"/>
    </row>
    <row r="535" spans="1:31" s="1" customFormat="1" ht="33.75">
      <c r="A535" s="6" t="s">
        <v>865</v>
      </c>
      <c r="B535" s="72" t="s">
        <v>110</v>
      </c>
      <c r="C535" s="73" t="s">
        <v>24</v>
      </c>
      <c r="D535" s="74">
        <v>76.8</v>
      </c>
      <c r="E535" s="7"/>
      <c r="F535" s="8"/>
      <c r="G535" s="9"/>
    </row>
    <row r="536" spans="1:31" s="1" customFormat="1" ht="22.5">
      <c r="A536" s="6" t="s">
        <v>866</v>
      </c>
      <c r="B536" s="72" t="s">
        <v>294</v>
      </c>
      <c r="C536" s="73" t="s">
        <v>18</v>
      </c>
      <c r="D536" s="74">
        <v>0.21</v>
      </c>
      <c r="E536" s="7"/>
      <c r="F536" s="8"/>
      <c r="G536" s="9"/>
      <c r="I536" s="2"/>
      <c r="J536" s="2"/>
      <c r="K536" s="2"/>
      <c r="L536" s="2"/>
      <c r="M536" s="2"/>
      <c r="N536" s="2"/>
      <c r="O536" s="2"/>
      <c r="P536" s="2"/>
      <c r="Q536" s="2"/>
      <c r="R536" s="2"/>
      <c r="S536" s="2"/>
      <c r="T536" s="2"/>
      <c r="U536" s="2"/>
      <c r="V536" s="2"/>
      <c r="W536" s="2"/>
      <c r="X536" s="2"/>
      <c r="Y536" s="2"/>
      <c r="Z536" s="2"/>
      <c r="AA536" s="2"/>
      <c r="AB536" s="2"/>
      <c r="AC536" s="2"/>
      <c r="AD536" s="2"/>
      <c r="AE536" s="2"/>
    </row>
    <row r="537" spans="1:31" s="61" customFormat="1">
      <c r="A537" s="16" t="s">
        <v>362</v>
      </c>
      <c r="B537" s="17" t="s">
        <v>111</v>
      </c>
      <c r="C537" s="18"/>
      <c r="D537" s="19"/>
      <c r="E537" s="60"/>
      <c r="F537" s="20"/>
      <c r="G537" s="60">
        <f>ROUND(SUM(G538:G547),2)</f>
        <v>0</v>
      </c>
    </row>
    <row r="538" spans="1:31" s="62" customFormat="1" ht="33.75">
      <c r="A538" s="6" t="s">
        <v>867</v>
      </c>
      <c r="B538" s="72" t="s">
        <v>35</v>
      </c>
      <c r="C538" s="73" t="s">
        <v>17</v>
      </c>
      <c r="D538" s="74">
        <v>1.99</v>
      </c>
      <c r="E538" s="7"/>
      <c r="F538" s="8"/>
      <c r="G538" s="9"/>
    </row>
    <row r="539" spans="1:31" s="62" customFormat="1" ht="33.75">
      <c r="A539" s="6" t="s">
        <v>868</v>
      </c>
      <c r="B539" s="72" t="s">
        <v>112</v>
      </c>
      <c r="C539" s="73" t="s">
        <v>17</v>
      </c>
      <c r="D539" s="74">
        <v>0.2</v>
      </c>
      <c r="E539" s="7"/>
      <c r="F539" s="8"/>
      <c r="G539" s="9"/>
    </row>
    <row r="540" spans="1:31" s="62" customFormat="1" ht="33.75">
      <c r="A540" s="6" t="s">
        <v>869</v>
      </c>
      <c r="B540" s="72" t="s">
        <v>36</v>
      </c>
      <c r="C540" s="73" t="s">
        <v>28</v>
      </c>
      <c r="D540" s="74">
        <v>43.44</v>
      </c>
      <c r="E540" s="7"/>
      <c r="F540" s="8"/>
      <c r="G540" s="9"/>
    </row>
    <row r="541" spans="1:31" s="62" customFormat="1" ht="22.5">
      <c r="A541" s="6" t="s">
        <v>870</v>
      </c>
      <c r="B541" s="72" t="s">
        <v>39</v>
      </c>
      <c r="C541" s="73" t="s">
        <v>18</v>
      </c>
      <c r="D541" s="74">
        <v>0.26</v>
      </c>
      <c r="E541" s="7"/>
      <c r="F541" s="8"/>
      <c r="G541" s="9"/>
    </row>
    <row r="542" spans="1:31" s="62" customFormat="1" ht="56.25">
      <c r="A542" s="6" t="s">
        <v>871</v>
      </c>
      <c r="B542" s="72" t="s">
        <v>118</v>
      </c>
      <c r="C542" s="73" t="s">
        <v>17</v>
      </c>
      <c r="D542" s="74">
        <v>1.95</v>
      </c>
      <c r="E542" s="7"/>
      <c r="F542" s="8"/>
      <c r="G542" s="9"/>
    </row>
    <row r="543" spans="1:31" s="62" customFormat="1" ht="33.75">
      <c r="A543" s="6" t="s">
        <v>872</v>
      </c>
      <c r="B543" s="72" t="s">
        <v>113</v>
      </c>
      <c r="C543" s="73" t="s">
        <v>17</v>
      </c>
      <c r="D543" s="74">
        <v>4.8</v>
      </c>
      <c r="E543" s="7"/>
      <c r="F543" s="8"/>
      <c r="G543" s="9"/>
    </row>
    <row r="544" spans="1:31" s="62" customFormat="1" ht="33.75">
      <c r="A544" s="6" t="s">
        <v>873</v>
      </c>
      <c r="B544" s="72" t="s">
        <v>114</v>
      </c>
      <c r="C544" s="73" t="s">
        <v>24</v>
      </c>
      <c r="D544" s="74">
        <v>3.4</v>
      </c>
      <c r="E544" s="7"/>
      <c r="F544" s="8"/>
      <c r="G544" s="9"/>
    </row>
    <row r="545" spans="1:7" s="62" customFormat="1" ht="33.75">
      <c r="A545" s="6" t="s">
        <v>874</v>
      </c>
      <c r="B545" s="72" t="s">
        <v>115</v>
      </c>
      <c r="C545" s="73" t="s">
        <v>24</v>
      </c>
      <c r="D545" s="74">
        <v>6.8</v>
      </c>
      <c r="E545" s="7"/>
      <c r="F545" s="8"/>
      <c r="G545" s="9"/>
    </row>
    <row r="546" spans="1:7" s="62" customFormat="1" ht="33.75">
      <c r="A546" s="6" t="s">
        <v>875</v>
      </c>
      <c r="B546" s="72" t="s">
        <v>116</v>
      </c>
      <c r="C546" s="73" t="s">
        <v>17</v>
      </c>
      <c r="D546" s="74">
        <v>4.8</v>
      </c>
      <c r="E546" s="7"/>
      <c r="F546" s="8"/>
      <c r="G546" s="9"/>
    </row>
    <row r="547" spans="1:7" s="62" customFormat="1" ht="45">
      <c r="A547" s="6" t="s">
        <v>876</v>
      </c>
      <c r="B547" s="72" t="s">
        <v>117</v>
      </c>
      <c r="C547" s="73" t="s">
        <v>28</v>
      </c>
      <c r="D547" s="74">
        <v>49.05</v>
      </c>
      <c r="E547" s="7"/>
      <c r="F547" s="8"/>
      <c r="G547" s="9"/>
    </row>
    <row r="548" spans="1:7">
      <c r="A548" s="3" t="s">
        <v>363</v>
      </c>
      <c r="B548" s="15" t="s">
        <v>26</v>
      </c>
      <c r="C548" s="12"/>
      <c r="D548" s="13"/>
      <c r="E548" s="13"/>
      <c r="F548" s="13"/>
      <c r="G548" s="5">
        <f>ROUND(SUM(G549),2)</f>
        <v>0</v>
      </c>
    </row>
    <row r="549" spans="1:7" s="1" customFormat="1" ht="22.5">
      <c r="A549" s="6" t="s">
        <v>877</v>
      </c>
      <c r="B549" s="72" t="s">
        <v>27</v>
      </c>
      <c r="C549" s="73" t="s">
        <v>17</v>
      </c>
      <c r="D549" s="74">
        <v>2790.8499999999995</v>
      </c>
      <c r="E549" s="7"/>
      <c r="F549" s="14"/>
      <c r="G549" s="9"/>
    </row>
    <row r="550" spans="1:7" s="35" customFormat="1">
      <c r="A550" s="37"/>
      <c r="B550" s="38"/>
      <c r="C550" s="39"/>
      <c r="D550" s="40"/>
      <c r="E550" s="36"/>
      <c r="F550" s="36"/>
      <c r="G550" s="41"/>
    </row>
    <row r="551" spans="1:7" s="35" customFormat="1">
      <c r="A551" s="37"/>
      <c r="B551" s="38"/>
      <c r="C551" s="39"/>
      <c r="D551" s="40"/>
      <c r="E551" s="36"/>
      <c r="F551" s="36"/>
      <c r="G551" s="41"/>
    </row>
    <row r="552" spans="1:7" s="35" customFormat="1">
      <c r="A552" s="37"/>
      <c r="B552" s="38"/>
      <c r="C552" s="39"/>
      <c r="D552" s="40"/>
      <c r="E552" s="36"/>
      <c r="F552" s="36"/>
      <c r="G552" s="41"/>
    </row>
    <row r="553" spans="1:7" s="35" customFormat="1">
      <c r="A553" s="37"/>
      <c r="B553" s="38"/>
      <c r="C553" s="39"/>
      <c r="D553" s="40"/>
      <c r="E553" s="36"/>
      <c r="F553" s="36"/>
      <c r="G553" s="41"/>
    </row>
    <row r="554" spans="1:7" s="35" customFormat="1">
      <c r="A554" s="37"/>
      <c r="B554" s="38"/>
      <c r="C554" s="39"/>
      <c r="D554" s="40"/>
      <c r="E554" s="36"/>
      <c r="F554" s="36"/>
      <c r="G554" s="41"/>
    </row>
    <row r="555" spans="1:7" s="35" customFormat="1">
      <c r="A555" s="37"/>
      <c r="B555" s="38"/>
      <c r="C555" s="39"/>
      <c r="D555" s="40"/>
      <c r="E555" s="36"/>
      <c r="F555" s="36"/>
      <c r="G555" s="41"/>
    </row>
    <row r="556" spans="1:7" s="35" customFormat="1">
      <c r="A556" s="37"/>
      <c r="B556" s="38"/>
      <c r="C556" s="39"/>
      <c r="D556" s="40"/>
      <c r="E556" s="36"/>
      <c r="F556" s="36"/>
      <c r="G556" s="41"/>
    </row>
    <row r="557" spans="1:7" s="35" customFormat="1">
      <c r="A557" s="37"/>
      <c r="B557" s="38"/>
      <c r="C557" s="39"/>
      <c r="D557" s="40"/>
      <c r="E557" s="36"/>
      <c r="F557" s="36"/>
      <c r="G557" s="41"/>
    </row>
    <row r="558" spans="1:7" s="35" customFormat="1">
      <c r="A558" s="37"/>
      <c r="B558" s="38"/>
      <c r="C558" s="39"/>
      <c r="D558" s="40"/>
      <c r="E558" s="36"/>
      <c r="F558" s="36"/>
      <c r="G558" s="41"/>
    </row>
    <row r="559" spans="1:7" s="35" customFormat="1">
      <c r="A559" s="37"/>
      <c r="B559" s="38"/>
      <c r="C559" s="39"/>
      <c r="D559" s="40"/>
      <c r="E559" s="36"/>
      <c r="F559" s="36"/>
      <c r="G559" s="41"/>
    </row>
    <row r="560" spans="1:7" s="35" customFormat="1">
      <c r="A560" s="37"/>
      <c r="B560" s="38"/>
      <c r="C560" s="39"/>
      <c r="D560" s="40"/>
      <c r="E560" s="36"/>
      <c r="F560" s="36"/>
      <c r="G560" s="41"/>
    </row>
    <row r="561" spans="1:7" s="35" customFormat="1">
      <c r="A561" s="37"/>
      <c r="B561" s="38"/>
      <c r="C561" s="39"/>
      <c r="D561" s="40"/>
      <c r="E561" s="36"/>
      <c r="F561" s="36"/>
      <c r="G561" s="41"/>
    </row>
    <row r="562" spans="1:7" s="35" customFormat="1">
      <c r="A562" s="37"/>
      <c r="B562" s="38"/>
      <c r="C562" s="39"/>
      <c r="D562" s="40"/>
      <c r="E562" s="36"/>
      <c r="F562" s="36"/>
      <c r="G562" s="41"/>
    </row>
    <row r="563" spans="1:7" s="35" customFormat="1">
      <c r="A563" s="37"/>
      <c r="B563" s="38"/>
      <c r="C563" s="39"/>
      <c r="D563" s="40"/>
      <c r="E563" s="36"/>
      <c r="F563" s="36"/>
      <c r="G563" s="41"/>
    </row>
    <row r="564" spans="1:7">
      <c r="A564" s="3"/>
      <c r="B564" s="15" t="s">
        <v>881</v>
      </c>
      <c r="C564" s="12"/>
      <c r="D564" s="13"/>
      <c r="E564" s="13"/>
      <c r="F564" s="13"/>
      <c r="G564" s="5"/>
    </row>
    <row r="565" spans="1:7" s="35" customFormat="1">
      <c r="A565" s="37"/>
      <c r="B565" s="38"/>
      <c r="C565" s="39"/>
      <c r="D565" s="40"/>
      <c r="E565" s="36"/>
      <c r="F565" s="36"/>
      <c r="G565" s="41"/>
    </row>
    <row r="566" spans="1:7" s="35" customFormat="1">
      <c r="A566" s="37"/>
      <c r="B566" s="38"/>
      <c r="C566" s="39"/>
      <c r="D566" s="40"/>
      <c r="E566" s="36"/>
      <c r="F566" s="36"/>
      <c r="G566" s="41"/>
    </row>
    <row r="567" spans="1:7" s="35" customFormat="1">
      <c r="A567" s="37"/>
      <c r="B567" s="38"/>
      <c r="C567" s="39"/>
      <c r="D567" s="40"/>
      <c r="E567" s="36"/>
      <c r="F567" s="36"/>
      <c r="G567" s="41"/>
    </row>
    <row r="568" spans="1:7" s="119" customFormat="1">
      <c r="A568" s="116" t="str">
        <f>A16</f>
        <v>A</v>
      </c>
      <c r="B568" s="117" t="str">
        <f>B16</f>
        <v>PRELIMINARES</v>
      </c>
      <c r="C568" s="117"/>
      <c r="D568" s="117"/>
      <c r="E568" s="117"/>
      <c r="F568" s="118"/>
      <c r="G568" s="128">
        <f>G16</f>
        <v>0</v>
      </c>
    </row>
    <row r="569" spans="1:7" s="119" customFormat="1">
      <c r="A569" s="116" t="str">
        <f>A45</f>
        <v xml:space="preserve">B </v>
      </c>
      <c r="B569" s="117" t="str">
        <f>B45</f>
        <v>INGRESO PRINCIPAL</v>
      </c>
      <c r="C569" s="117"/>
      <c r="D569" s="117"/>
      <c r="E569" s="117"/>
      <c r="F569" s="118"/>
      <c r="G569" s="128">
        <f>G45</f>
        <v>0</v>
      </c>
    </row>
    <row r="570" spans="1:7" s="119" customFormat="1">
      <c r="A570" s="120" t="str">
        <f>+A46</f>
        <v>B1</v>
      </c>
      <c r="B570" s="121" t="str">
        <f>+B46</f>
        <v>MURO DE CONCRETO</v>
      </c>
      <c r="C570" s="122"/>
      <c r="D570" s="123"/>
      <c r="E570" s="118"/>
      <c r="F570" s="118"/>
      <c r="G570" s="129">
        <f>+G46</f>
        <v>0</v>
      </c>
    </row>
    <row r="571" spans="1:7" s="119" customFormat="1">
      <c r="A571" s="124" t="str">
        <f>+A58</f>
        <v>B2</v>
      </c>
      <c r="B571" s="121" t="str">
        <f>+B58</f>
        <v>PORTÓN DE HERRERÍA</v>
      </c>
      <c r="C571" s="122"/>
      <c r="D571" s="123"/>
      <c r="E571" s="118"/>
      <c r="F571" s="118"/>
      <c r="G571" s="129">
        <f>+G58</f>
        <v>0</v>
      </c>
    </row>
    <row r="572" spans="1:7" s="119" customFormat="1">
      <c r="A572" s="124" t="str">
        <f>+A64</f>
        <v>B3</v>
      </c>
      <c r="B572" s="121" t="str">
        <f>+B64</f>
        <v>PLACA CONMEMORATIVA</v>
      </c>
      <c r="C572" s="122"/>
      <c r="D572" s="123"/>
      <c r="E572" s="118"/>
      <c r="F572" s="118"/>
      <c r="G572" s="129">
        <f>+G64</f>
        <v>0</v>
      </c>
    </row>
    <row r="573" spans="1:7" s="119" customFormat="1">
      <c r="A573" s="124" t="str">
        <f>+A67</f>
        <v>B4</v>
      </c>
      <c r="B573" s="121" t="str">
        <f>+B67</f>
        <v>CUBIERTA ESTRUCTURAL DEL INGRESO</v>
      </c>
      <c r="C573" s="122"/>
      <c r="D573" s="123"/>
      <c r="E573" s="118"/>
      <c r="F573" s="118"/>
      <c r="G573" s="129">
        <f>+G67</f>
        <v>0</v>
      </c>
    </row>
    <row r="574" spans="1:7" s="119" customFormat="1">
      <c r="A574" s="116" t="str">
        <f>A73</f>
        <v>C</v>
      </c>
      <c r="B574" s="117" t="str">
        <f>B73</f>
        <v>CERCADO PERIMETRAL DE HERRERÍA</v>
      </c>
      <c r="C574" s="117"/>
      <c r="D574" s="117"/>
      <c r="E574" s="117"/>
      <c r="F574" s="118"/>
      <c r="G574" s="128">
        <f>G73</f>
        <v>0</v>
      </c>
    </row>
    <row r="575" spans="1:7" s="119" customFormat="1">
      <c r="A575" s="124" t="str">
        <f>A74</f>
        <v>C1</v>
      </c>
      <c r="B575" s="121" t="str">
        <f>+B74</f>
        <v>EXCAVACIONES Y RELLENOS</v>
      </c>
      <c r="C575" s="122"/>
      <c r="D575" s="123"/>
      <c r="E575" s="118"/>
      <c r="F575" s="118"/>
      <c r="G575" s="129">
        <f>+G74</f>
        <v>0</v>
      </c>
    </row>
    <row r="576" spans="1:7" s="119" customFormat="1">
      <c r="A576" s="124" t="str">
        <f>A79</f>
        <v>C2</v>
      </c>
      <c r="B576" s="121" t="str">
        <f>+B79</f>
        <v>MAMPOSTERÍA</v>
      </c>
      <c r="C576" s="122"/>
      <c r="D576" s="123"/>
      <c r="E576" s="118"/>
      <c r="F576" s="118"/>
      <c r="G576" s="129">
        <f>+G79</f>
        <v>0</v>
      </c>
    </row>
    <row r="577" spans="1:7" s="119" customFormat="1">
      <c r="A577" s="124" t="str">
        <f>A87</f>
        <v>C3</v>
      </c>
      <c r="B577" s="121" t="str">
        <f>+B87</f>
        <v>HERRERÍA</v>
      </c>
      <c r="C577" s="122"/>
      <c r="D577" s="123"/>
      <c r="E577" s="118"/>
      <c r="F577" s="118"/>
      <c r="G577" s="129">
        <f>+G87</f>
        <v>0</v>
      </c>
    </row>
    <row r="578" spans="1:7" s="119" customFormat="1">
      <c r="A578" s="125" t="str">
        <f>+A90</f>
        <v>D</v>
      </c>
      <c r="B578" s="126" t="str">
        <f>+B90</f>
        <v>ANDADORES</v>
      </c>
      <c r="C578" s="126"/>
      <c r="D578" s="126"/>
      <c r="E578" s="126"/>
      <c r="F578" s="118"/>
      <c r="G578" s="128">
        <f>+G90</f>
        <v>0</v>
      </c>
    </row>
    <row r="579" spans="1:7" s="119" customFormat="1">
      <c r="A579" s="124" t="str">
        <f>+A91</f>
        <v>D1</v>
      </c>
      <c r="B579" s="121" t="str">
        <f>+B91</f>
        <v>EXCAVACIONES Y RELLENOS</v>
      </c>
      <c r="C579" s="122"/>
      <c r="D579" s="123"/>
      <c r="E579" s="118"/>
      <c r="F579" s="118"/>
      <c r="G579" s="129">
        <f>+G91</f>
        <v>0</v>
      </c>
    </row>
    <row r="580" spans="1:7" s="119" customFormat="1">
      <c r="A580" s="124" t="str">
        <f>+A97</f>
        <v>D2</v>
      </c>
      <c r="B580" s="121" t="str">
        <f>+B97</f>
        <v>PISOS DE CONCRETO Y ALBAÑILERIAS</v>
      </c>
      <c r="C580" s="122"/>
      <c r="D580" s="123"/>
      <c r="E580" s="118"/>
      <c r="F580" s="118"/>
      <c r="G580" s="129">
        <f>+G97</f>
        <v>0</v>
      </c>
    </row>
    <row r="581" spans="1:7" s="119" customFormat="1">
      <c r="A581" s="124" t="str">
        <f>+A110</f>
        <v>D3</v>
      </c>
      <c r="B581" s="121" t="str">
        <f>+B110</f>
        <v>MUROS DE MAMPOSTERÍA</v>
      </c>
      <c r="C581" s="122"/>
      <c r="D581" s="123"/>
      <c r="E581" s="118"/>
      <c r="F581" s="118"/>
      <c r="G581" s="129">
        <f>+G110</f>
        <v>0</v>
      </c>
    </row>
    <row r="582" spans="1:7" s="119" customFormat="1">
      <c r="A582" s="124" t="str">
        <f>+A115</f>
        <v>D4</v>
      </c>
      <c r="B582" s="121" t="str">
        <f>+B115</f>
        <v>MOBILIARIO</v>
      </c>
      <c r="C582" s="122"/>
      <c r="D582" s="123"/>
      <c r="E582" s="118"/>
      <c r="F582" s="118"/>
      <c r="G582" s="129">
        <f>+G115</f>
        <v>0</v>
      </c>
    </row>
    <row r="583" spans="1:7" s="119" customFormat="1">
      <c r="A583" s="125" t="str">
        <f>+A117</f>
        <v>E</v>
      </c>
      <c r="B583" s="126" t="str">
        <f>+B117</f>
        <v>ÁREA DE PÍCNIC</v>
      </c>
      <c r="C583" s="126"/>
      <c r="D583" s="126"/>
      <c r="E583" s="126"/>
      <c r="F583" s="118"/>
      <c r="G583" s="128">
        <f>+G117</f>
        <v>0</v>
      </c>
    </row>
    <row r="584" spans="1:7" s="119" customFormat="1">
      <c r="A584" s="124" t="str">
        <f>+A118</f>
        <v>E1</v>
      </c>
      <c r="B584" s="121" t="str">
        <f>+B118</f>
        <v>EXCAVACIONES Y RELLENOS</v>
      </c>
      <c r="C584" s="122"/>
      <c r="D584" s="123"/>
      <c r="E584" s="118"/>
      <c r="F584" s="118"/>
      <c r="G584" s="129">
        <f>+G118</f>
        <v>0</v>
      </c>
    </row>
    <row r="585" spans="1:7" s="119" customFormat="1">
      <c r="A585" s="124" t="str">
        <f>+A124</f>
        <v>E2</v>
      </c>
      <c r="B585" s="121" t="str">
        <f>+B124</f>
        <v>PISO DE CONCRETO</v>
      </c>
      <c r="C585" s="122"/>
      <c r="D585" s="123"/>
      <c r="E585" s="118"/>
      <c r="F585" s="118"/>
      <c r="G585" s="129">
        <f>+G124</f>
        <v>0</v>
      </c>
    </row>
    <row r="586" spans="1:7" s="119" customFormat="1">
      <c r="A586" s="124" t="str">
        <f>+A129</f>
        <v>E3</v>
      </c>
      <c r="B586" s="121" t="str">
        <f>+B129</f>
        <v>MOBILIARIO</v>
      </c>
      <c r="C586" s="122"/>
      <c r="D586" s="123"/>
      <c r="E586" s="118"/>
      <c r="F586" s="118"/>
      <c r="G586" s="129">
        <f>+G129</f>
        <v>0</v>
      </c>
    </row>
    <row r="587" spans="1:7" s="119" customFormat="1">
      <c r="A587" s="125" t="str">
        <f>+A137</f>
        <v>F</v>
      </c>
      <c r="B587" s="126" t="str">
        <f>+B137</f>
        <v>ÁREA DE EJERCITADORES</v>
      </c>
      <c r="C587" s="126"/>
      <c r="D587" s="126"/>
      <c r="E587" s="126"/>
      <c r="F587" s="118"/>
      <c r="G587" s="128">
        <f>+G137</f>
        <v>0</v>
      </c>
    </row>
    <row r="588" spans="1:7" s="119" customFormat="1">
      <c r="A588" s="124" t="str">
        <f>+A138</f>
        <v>F1</v>
      </c>
      <c r="B588" s="121" t="str">
        <f>+B138</f>
        <v>EXCAVACIONES Y RELLENOS</v>
      </c>
      <c r="C588" s="122"/>
      <c r="D588" s="123"/>
      <c r="E588" s="118"/>
      <c r="F588" s="118"/>
      <c r="G588" s="129">
        <f>+G138</f>
        <v>0</v>
      </c>
    </row>
    <row r="589" spans="1:7" s="119" customFormat="1">
      <c r="A589" s="124" t="str">
        <f>+A144</f>
        <v>F2</v>
      </c>
      <c r="B589" s="121" t="str">
        <f>+B144</f>
        <v>PISO DE CONCRETO</v>
      </c>
      <c r="C589" s="122"/>
      <c r="D589" s="123"/>
      <c r="E589" s="118"/>
      <c r="F589" s="118"/>
      <c r="G589" s="129">
        <f>+G144</f>
        <v>0</v>
      </c>
    </row>
    <row r="590" spans="1:7" s="119" customFormat="1">
      <c r="A590" s="124" t="str">
        <f>+A149</f>
        <v>F3</v>
      </c>
      <c r="B590" s="121" t="str">
        <f>+B149</f>
        <v>MOBILIARIO</v>
      </c>
      <c r="C590" s="122"/>
      <c r="D590" s="123"/>
      <c r="E590" s="118"/>
      <c r="F590" s="118"/>
      <c r="G590" s="129">
        <f>+G149</f>
        <v>0</v>
      </c>
    </row>
    <row r="591" spans="1:7" s="119" customFormat="1">
      <c r="A591" s="125" t="str">
        <f>+A160</f>
        <v xml:space="preserve">G </v>
      </c>
      <c r="B591" s="126" t="str">
        <f>+B160</f>
        <v>ÁREA DE CALISTENIA</v>
      </c>
      <c r="C591" s="126"/>
      <c r="D591" s="126"/>
      <c r="E591" s="126"/>
      <c r="F591" s="118"/>
      <c r="G591" s="128">
        <f>+G160</f>
        <v>0</v>
      </c>
    </row>
    <row r="592" spans="1:7" s="119" customFormat="1">
      <c r="A592" s="124" t="str">
        <f>+A161</f>
        <v>G1</v>
      </c>
      <c r="B592" s="121" t="str">
        <f>+B161</f>
        <v>EXCAVACIONES Y RELLENOS</v>
      </c>
      <c r="C592" s="122"/>
      <c r="D592" s="123"/>
      <c r="E592" s="118"/>
      <c r="F592" s="118"/>
      <c r="G592" s="129">
        <f>G161</f>
        <v>0</v>
      </c>
    </row>
    <row r="593" spans="1:7" s="119" customFormat="1">
      <c r="A593" s="124" t="str">
        <f>+A167</f>
        <v>G2</v>
      </c>
      <c r="B593" s="121" t="str">
        <f>+B167</f>
        <v>PISO DE CONCRETO</v>
      </c>
      <c r="C593" s="122"/>
      <c r="D593" s="123"/>
      <c r="E593" s="118"/>
      <c r="F593" s="118"/>
      <c r="G593" s="129">
        <f>G167</f>
        <v>0</v>
      </c>
    </row>
    <row r="594" spans="1:7" s="119" customFormat="1">
      <c r="A594" s="124" t="str">
        <f>+A172</f>
        <v>G3</v>
      </c>
      <c r="B594" s="121" t="str">
        <f>+B172</f>
        <v>MOBILIARIO</v>
      </c>
      <c r="C594" s="122"/>
      <c r="D594" s="123"/>
      <c r="E594" s="118"/>
      <c r="F594" s="118"/>
      <c r="G594" s="129">
        <f>G172</f>
        <v>0</v>
      </c>
    </row>
    <row r="595" spans="1:7" s="119" customFormat="1">
      <c r="A595" s="125" t="str">
        <f>+A177</f>
        <v>H</v>
      </c>
      <c r="B595" s="126" t="str">
        <f>+B177</f>
        <v>ÁREA DE JUEGOS INFANTILES</v>
      </c>
      <c r="C595" s="126"/>
      <c r="D595" s="126"/>
      <c r="E595" s="126"/>
      <c r="F595" s="118"/>
      <c r="G595" s="128">
        <f>+G177</f>
        <v>0</v>
      </c>
    </row>
    <row r="596" spans="1:7" s="119" customFormat="1">
      <c r="A596" s="124" t="str">
        <f>+A178</f>
        <v>H1</v>
      </c>
      <c r="B596" s="121" t="str">
        <f>+B178</f>
        <v>EXCAVACIONES Y RELLENOS</v>
      </c>
      <c r="C596" s="122"/>
      <c r="D596" s="123"/>
      <c r="E596" s="118"/>
      <c r="F596" s="118"/>
      <c r="G596" s="129">
        <f>+G178</f>
        <v>0</v>
      </c>
    </row>
    <row r="597" spans="1:7" s="119" customFormat="1">
      <c r="A597" s="124" t="str">
        <f>+A184</f>
        <v>H2</v>
      </c>
      <c r="B597" s="121" t="str">
        <f>+B184</f>
        <v>PISO AMORTIGUANTE</v>
      </c>
      <c r="C597" s="122"/>
      <c r="D597" s="123"/>
      <c r="E597" s="118"/>
      <c r="F597" s="118"/>
      <c r="G597" s="129">
        <f>+G184</f>
        <v>0</v>
      </c>
    </row>
    <row r="598" spans="1:7" s="119" customFormat="1">
      <c r="A598" s="124" t="str">
        <f>+A189</f>
        <v>H3</v>
      </c>
      <c r="B598" s="121" t="str">
        <f>+B189</f>
        <v>MOBILIARIO</v>
      </c>
      <c r="C598" s="122"/>
      <c r="D598" s="123"/>
      <c r="E598" s="118"/>
      <c r="F598" s="118"/>
      <c r="G598" s="129">
        <f>+G189</f>
        <v>0</v>
      </c>
    </row>
    <row r="599" spans="1:7" s="119" customFormat="1">
      <c r="A599" s="125" t="str">
        <f>+A195</f>
        <v>I</v>
      </c>
      <c r="B599" s="126" t="str">
        <f>+B195</f>
        <v>CANCHA DE BASQUETBOL</v>
      </c>
      <c r="C599" s="126"/>
      <c r="D599" s="126"/>
      <c r="E599" s="126"/>
      <c r="F599" s="118"/>
      <c r="G599" s="128">
        <f>+G195</f>
        <v>0</v>
      </c>
    </row>
    <row r="600" spans="1:7" s="119" customFormat="1">
      <c r="A600" s="124" t="str">
        <f>+A196</f>
        <v>I1</v>
      </c>
      <c r="B600" s="121" t="str">
        <f>+B196</f>
        <v>EXCAVACIONES Y RELLENOS</v>
      </c>
      <c r="C600" s="122"/>
      <c r="D600" s="123"/>
      <c r="E600" s="118"/>
      <c r="F600" s="118"/>
      <c r="G600" s="129">
        <f>+G196</f>
        <v>0</v>
      </c>
    </row>
    <row r="601" spans="1:7" s="119" customFormat="1">
      <c r="A601" s="124" t="str">
        <f>+A202</f>
        <v>I2</v>
      </c>
      <c r="B601" s="121" t="str">
        <f>+B202</f>
        <v>LOSA DE CONCRETO</v>
      </c>
      <c r="C601" s="122"/>
      <c r="D601" s="123"/>
      <c r="E601" s="118"/>
      <c r="F601" s="118"/>
      <c r="G601" s="129">
        <f>+G202</f>
        <v>0</v>
      </c>
    </row>
    <row r="602" spans="1:7" s="119" customFormat="1">
      <c r="A602" s="124" t="str">
        <f>+A210</f>
        <v>I3</v>
      </c>
      <c r="B602" s="121" t="str">
        <f>+B210</f>
        <v>MOBILIARIO</v>
      </c>
      <c r="C602" s="122"/>
      <c r="D602" s="123"/>
      <c r="E602" s="118"/>
      <c r="F602" s="118"/>
      <c r="G602" s="129">
        <f>+G210</f>
        <v>0</v>
      </c>
    </row>
    <row r="603" spans="1:7" s="119" customFormat="1">
      <c r="A603" s="124" t="str">
        <f>+A217</f>
        <v>I4</v>
      </c>
      <c r="B603" s="121" t="str">
        <f>+B217</f>
        <v>BACKSTOP</v>
      </c>
      <c r="C603" s="122"/>
      <c r="D603" s="123"/>
      <c r="E603" s="118"/>
      <c r="F603" s="118"/>
      <c r="G603" s="129">
        <f>+G217</f>
        <v>0</v>
      </c>
    </row>
    <row r="604" spans="1:7" s="119" customFormat="1">
      <c r="A604" s="124" t="str">
        <f>+A229</f>
        <v>I5</v>
      </c>
      <c r="B604" s="121" t="str">
        <f>+B229</f>
        <v>CANALETA PLUVIAL</v>
      </c>
      <c r="C604" s="122"/>
      <c r="D604" s="123"/>
      <c r="E604" s="118"/>
      <c r="F604" s="118"/>
      <c r="G604" s="129">
        <f>+G229</f>
        <v>0</v>
      </c>
    </row>
    <row r="605" spans="1:7" s="119" customFormat="1">
      <c r="A605" s="125" t="str">
        <f>+A235</f>
        <v>J</v>
      </c>
      <c r="B605" s="126" t="str">
        <f>+B235</f>
        <v>CANCHA DE USOS MÚLTIPLES</v>
      </c>
      <c r="C605" s="126"/>
      <c r="D605" s="126"/>
      <c r="E605" s="126"/>
      <c r="F605" s="118"/>
      <c r="G605" s="128">
        <f>+G235</f>
        <v>0</v>
      </c>
    </row>
    <row r="606" spans="1:7" s="119" customFormat="1">
      <c r="A606" s="124" t="str">
        <f>+A236</f>
        <v>J1</v>
      </c>
      <c r="B606" s="121" t="str">
        <f>+B236</f>
        <v>EXCAVACIONES Y RELLENOS</v>
      </c>
      <c r="C606" s="122"/>
      <c r="D606" s="123"/>
      <c r="E606" s="118"/>
      <c r="F606" s="118"/>
      <c r="G606" s="129">
        <f>+G236</f>
        <v>0</v>
      </c>
    </row>
    <row r="607" spans="1:7" s="119" customFormat="1">
      <c r="A607" s="124" t="str">
        <f>+A242</f>
        <v>J2</v>
      </c>
      <c r="B607" s="121" t="str">
        <f>+B242</f>
        <v xml:space="preserve">LOSA DE CONCRETO Y ALBAÑILERIAS </v>
      </c>
      <c r="C607" s="122"/>
      <c r="D607" s="123"/>
      <c r="E607" s="118"/>
      <c r="F607" s="118"/>
      <c r="G607" s="129">
        <f>+G242</f>
        <v>0</v>
      </c>
    </row>
    <row r="608" spans="1:7" s="119" customFormat="1">
      <c r="A608" s="124" t="str">
        <f>+A256</f>
        <v>J3</v>
      </c>
      <c r="B608" s="121" t="str">
        <f>+B256</f>
        <v>RED DE VOLEIBOL</v>
      </c>
      <c r="C608" s="122"/>
      <c r="D608" s="123"/>
      <c r="E608" s="118"/>
      <c r="F608" s="118"/>
      <c r="G608" s="129">
        <f>+G256</f>
        <v>0</v>
      </c>
    </row>
    <row r="609" spans="1:7" s="119" customFormat="1">
      <c r="A609" s="124" t="str">
        <f>+A259</f>
        <v>J4</v>
      </c>
      <c r="B609" s="121" t="str">
        <f>+B259</f>
        <v>MOBILIARIO</v>
      </c>
      <c r="C609" s="122"/>
      <c r="D609" s="123"/>
      <c r="E609" s="118"/>
      <c r="F609" s="118"/>
      <c r="G609" s="129">
        <f>+G259</f>
        <v>0</v>
      </c>
    </row>
    <row r="610" spans="1:7" s="119" customFormat="1">
      <c r="A610" s="124" t="str">
        <f>+A262</f>
        <v>J5</v>
      </c>
      <c r="B610" s="121" t="str">
        <f>+B262</f>
        <v>BACKSTOP</v>
      </c>
      <c r="C610" s="122"/>
      <c r="D610" s="123"/>
      <c r="E610" s="118"/>
      <c r="F610" s="118"/>
      <c r="G610" s="129">
        <f>+G262</f>
        <v>0</v>
      </c>
    </row>
    <row r="611" spans="1:7" s="119" customFormat="1">
      <c r="A611" s="124" t="str">
        <f>+A274</f>
        <v>J6</v>
      </c>
      <c r="B611" s="121" t="str">
        <f>+B274</f>
        <v>CANALETA PLUVIAL</v>
      </c>
      <c r="C611" s="122"/>
      <c r="D611" s="123"/>
      <c r="E611" s="118"/>
      <c r="F611" s="118"/>
      <c r="G611" s="129">
        <f>+G274</f>
        <v>0</v>
      </c>
    </row>
    <row r="612" spans="1:7" s="119" customFormat="1">
      <c r="A612" s="125" t="str">
        <f>+A280</f>
        <v>K</v>
      </c>
      <c r="B612" s="126" t="str">
        <f>+B280</f>
        <v>PISTA DE TROTE</v>
      </c>
      <c r="C612" s="126"/>
      <c r="D612" s="126"/>
      <c r="E612" s="126"/>
      <c r="F612" s="118"/>
      <c r="G612" s="128">
        <f>+G280</f>
        <v>0</v>
      </c>
    </row>
    <row r="613" spans="1:7" s="119" customFormat="1">
      <c r="A613" s="124" t="str">
        <f>+A281</f>
        <v>K1</v>
      </c>
      <c r="B613" s="121" t="str">
        <f>+B281</f>
        <v>PRELIMINARES</v>
      </c>
      <c r="C613" s="122"/>
      <c r="D613" s="123"/>
      <c r="E613" s="118"/>
      <c r="F613" s="118"/>
      <c r="G613" s="129">
        <f>+G281</f>
        <v>0</v>
      </c>
    </row>
    <row r="614" spans="1:7" s="119" customFormat="1">
      <c r="A614" s="124" t="str">
        <f>+A288</f>
        <v>K2</v>
      </c>
      <c r="B614" s="121" t="str">
        <f>+B288</f>
        <v>CARPETA ASFÁLTICA</v>
      </c>
      <c r="C614" s="122"/>
      <c r="D614" s="123"/>
      <c r="E614" s="118"/>
      <c r="F614" s="118"/>
      <c r="G614" s="129">
        <f>+G288</f>
        <v>0</v>
      </c>
    </row>
    <row r="615" spans="1:7" s="119" customFormat="1">
      <c r="A615" s="125" t="str">
        <f>+A292</f>
        <v>L</v>
      </c>
      <c r="B615" s="126" t="str">
        <f>+B292</f>
        <v>MÓDULO DE SANITARIOS</v>
      </c>
      <c r="C615" s="126"/>
      <c r="D615" s="126"/>
      <c r="E615" s="126"/>
      <c r="F615" s="118"/>
      <c r="G615" s="128">
        <f>+G292</f>
        <v>0</v>
      </c>
    </row>
    <row r="616" spans="1:7" s="119" customFormat="1">
      <c r="A616" s="124" t="str">
        <f>+A293</f>
        <v>L1</v>
      </c>
      <c r="B616" s="121" t="str">
        <f>+B293</f>
        <v>CISTERNA</v>
      </c>
      <c r="C616" s="122"/>
      <c r="D616" s="123"/>
      <c r="E616" s="118"/>
      <c r="F616" s="118"/>
      <c r="G616" s="129">
        <f>+G293</f>
        <v>0</v>
      </c>
    </row>
    <row r="617" spans="1:7" s="119" customFormat="1">
      <c r="A617" s="124" t="str">
        <f>+A311</f>
        <v>L2</v>
      </c>
      <c r="B617" s="121" t="str">
        <f>+B311</f>
        <v>PLATAFORMA PARA RECIBIR MÓDULO DE SANITARIOS</v>
      </c>
      <c r="C617" s="122"/>
      <c r="D617" s="123"/>
      <c r="E617" s="118"/>
      <c r="F617" s="118"/>
      <c r="G617" s="129">
        <f>+G311</f>
        <v>0</v>
      </c>
    </row>
    <row r="618" spans="1:7" s="119" customFormat="1">
      <c r="A618" s="124" t="str">
        <f>+A321</f>
        <v>L3</v>
      </c>
      <c r="B618" s="121" t="str">
        <f>+B321</f>
        <v>MÓDULO DE SANITARIOS</v>
      </c>
      <c r="C618" s="122"/>
      <c r="D618" s="123"/>
      <c r="E618" s="118"/>
      <c r="F618" s="118"/>
      <c r="G618" s="129">
        <f>+G321</f>
        <v>0</v>
      </c>
    </row>
    <row r="619" spans="1:7" s="119" customFormat="1">
      <c r="A619" s="116" t="str">
        <f>A329</f>
        <v>M</v>
      </c>
      <c r="B619" s="117" t="str">
        <f>B329</f>
        <v>CASETA DE VIGILANCIA</v>
      </c>
      <c r="C619" s="117"/>
      <c r="D619" s="117"/>
      <c r="E619" s="117"/>
      <c r="F619" s="118"/>
      <c r="G619" s="128">
        <f>G329</f>
        <v>0</v>
      </c>
    </row>
    <row r="620" spans="1:7" s="119" customFormat="1">
      <c r="A620" s="124" t="str">
        <f>A330</f>
        <v>M1</v>
      </c>
      <c r="B620" s="121" t="str">
        <f>B330</f>
        <v>EXCAVACIONES Y RELLENOS</v>
      </c>
      <c r="C620" s="122"/>
      <c r="D620" s="123"/>
      <c r="E620" s="118"/>
      <c r="F620" s="118"/>
      <c r="G620" s="129">
        <f>G330</f>
        <v>0</v>
      </c>
    </row>
    <row r="621" spans="1:7" s="119" customFormat="1">
      <c r="A621" s="124" t="str">
        <f>A336</f>
        <v>M2</v>
      </c>
      <c r="B621" s="121" t="str">
        <f>B336</f>
        <v>CIMENTACIÓN</v>
      </c>
      <c r="C621" s="122"/>
      <c r="D621" s="123"/>
      <c r="E621" s="118"/>
      <c r="F621" s="118"/>
      <c r="G621" s="129">
        <f>G336</f>
        <v>0</v>
      </c>
    </row>
    <row r="622" spans="1:7" s="119" customFormat="1">
      <c r="A622" s="124" t="str">
        <f>+A341</f>
        <v>M3</v>
      </c>
      <c r="B622" s="121" t="str">
        <f>+B341</f>
        <v>LOSA DE CONCRETO</v>
      </c>
      <c r="C622" s="122"/>
      <c r="D622" s="123"/>
      <c r="E622" s="118"/>
      <c r="F622" s="118"/>
      <c r="G622" s="129">
        <f>+G341</f>
        <v>0</v>
      </c>
    </row>
    <row r="623" spans="1:7" s="119" customFormat="1">
      <c r="A623" s="124" t="str">
        <f>+A348</f>
        <v>M4</v>
      </c>
      <c r="B623" s="121" t="str">
        <f>+B348</f>
        <v>ALBAÑILERIAS</v>
      </c>
      <c r="C623" s="122"/>
      <c r="D623" s="123"/>
      <c r="E623" s="118"/>
      <c r="F623" s="118"/>
      <c r="G623" s="129">
        <f>+G348</f>
        <v>0</v>
      </c>
    </row>
    <row r="624" spans="1:7" s="119" customFormat="1">
      <c r="A624" s="124" t="str">
        <f>+A356</f>
        <v>M5</v>
      </c>
      <c r="B624" s="121" t="str">
        <f>+B356</f>
        <v xml:space="preserve">RECUBRIMIENTOS Y ACABADOS </v>
      </c>
      <c r="C624" s="122"/>
      <c r="D624" s="123"/>
      <c r="E624" s="118"/>
      <c r="F624" s="118"/>
      <c r="G624" s="129">
        <f>G356</f>
        <v>0</v>
      </c>
    </row>
    <row r="625" spans="1:7" s="119" customFormat="1">
      <c r="A625" s="124" t="str">
        <f>A369</f>
        <v>M6</v>
      </c>
      <c r="B625" s="121" t="str">
        <f>B369</f>
        <v xml:space="preserve">PUERTAS, VENTANAS Y HERRERÍA </v>
      </c>
      <c r="C625" s="122"/>
      <c r="D625" s="123"/>
      <c r="E625" s="118"/>
      <c r="F625" s="118"/>
      <c r="G625" s="129">
        <f>G369</f>
        <v>0</v>
      </c>
    </row>
    <row r="626" spans="1:7" s="119" customFormat="1">
      <c r="A626" s="124" t="str">
        <f>A377</f>
        <v>M7</v>
      </c>
      <c r="B626" s="121" t="str">
        <f>B377</f>
        <v>DESCARGA SANITARIA Y TOMA DOMICILIARIA</v>
      </c>
      <c r="C626" s="122"/>
      <c r="D626" s="123"/>
      <c r="E626" s="118"/>
      <c r="F626" s="118"/>
      <c r="G626" s="129">
        <f>G377</f>
        <v>0</v>
      </c>
    </row>
    <row r="627" spans="1:7" s="119" customFormat="1">
      <c r="A627" s="124" t="str">
        <f>A400</f>
        <v>M8</v>
      </c>
      <c r="B627" s="121" t="str">
        <f>B400</f>
        <v xml:space="preserve">MOBILIARIO E INSTALACIÓN HIDRÁULICA Y SANITARIA </v>
      </c>
      <c r="C627" s="122"/>
      <c r="D627" s="123"/>
      <c r="E627" s="118"/>
      <c r="F627" s="118"/>
      <c r="G627" s="129">
        <f>G400</f>
        <v>0</v>
      </c>
    </row>
    <row r="628" spans="1:7" s="119" customFormat="1">
      <c r="A628" s="124" t="str">
        <f>A410</f>
        <v>M9</v>
      </c>
      <c r="B628" s="121" t="str">
        <f>B410</f>
        <v xml:space="preserve">INSTALACIÓN ELÉCTRICA </v>
      </c>
      <c r="C628" s="122"/>
      <c r="D628" s="123"/>
      <c r="E628" s="118"/>
      <c r="F628" s="118"/>
      <c r="G628" s="129">
        <f>G410</f>
        <v>0</v>
      </c>
    </row>
    <row r="629" spans="1:7" s="119" customFormat="1">
      <c r="A629" s="116" t="str">
        <f>+A423</f>
        <v>N</v>
      </c>
      <c r="B629" s="117" t="str">
        <f>+B423</f>
        <v>TERRAZA Y BODEGA</v>
      </c>
      <c r="C629" s="117"/>
      <c r="D629" s="117"/>
      <c r="E629" s="117"/>
      <c r="F629" s="118"/>
      <c r="G629" s="128">
        <f>+G423</f>
        <v>0</v>
      </c>
    </row>
    <row r="630" spans="1:7" s="119" customFormat="1">
      <c r="A630" s="124" t="str">
        <f>+A424</f>
        <v>N1</v>
      </c>
      <c r="B630" s="121" t="str">
        <f>+B424</f>
        <v>EXCAVACIONES Y RELLENOS</v>
      </c>
      <c r="C630" s="122"/>
      <c r="D630" s="123"/>
      <c r="E630" s="118"/>
      <c r="F630" s="118"/>
      <c r="G630" s="129">
        <f>+G424</f>
        <v>0</v>
      </c>
    </row>
    <row r="631" spans="1:7" s="119" customFormat="1">
      <c r="A631" s="124" t="str">
        <f>+A430</f>
        <v>N2</v>
      </c>
      <c r="B631" s="121" t="str">
        <f>+B430</f>
        <v>CIMENTACIÓN</v>
      </c>
      <c r="C631" s="122"/>
      <c r="D631" s="123"/>
      <c r="E631" s="118"/>
      <c r="F631" s="118"/>
      <c r="G631" s="129">
        <f>+G430</f>
        <v>0</v>
      </c>
    </row>
    <row r="632" spans="1:7" s="119" customFormat="1">
      <c r="A632" s="124" t="str">
        <f>+A440</f>
        <v>N3</v>
      </c>
      <c r="B632" s="121" t="str">
        <f>+B440</f>
        <v>ESTRUCTURA</v>
      </c>
      <c r="C632" s="122"/>
      <c r="D632" s="123"/>
      <c r="E632" s="118"/>
      <c r="F632" s="118"/>
      <c r="G632" s="129">
        <f>+G440</f>
        <v>0</v>
      </c>
    </row>
    <row r="633" spans="1:7" s="119" customFormat="1">
      <c r="A633" s="124" t="str">
        <f>+A452</f>
        <v>N4</v>
      </c>
      <c r="B633" s="121" t="str">
        <f>+B452</f>
        <v xml:space="preserve">RECUBRIMIENTOS Y ACABADOS </v>
      </c>
      <c r="C633" s="122"/>
      <c r="D633" s="123"/>
      <c r="E633" s="118"/>
      <c r="F633" s="118"/>
      <c r="G633" s="129">
        <f>+G452</f>
        <v>0</v>
      </c>
    </row>
    <row r="634" spans="1:7" s="119" customFormat="1">
      <c r="A634" s="124" t="str">
        <f>+A460</f>
        <v>N5</v>
      </c>
      <c r="B634" s="121" t="str">
        <f>+B460</f>
        <v xml:space="preserve">PUERTAS, VENTANAS Y HERRERÍA </v>
      </c>
      <c r="C634" s="122"/>
      <c r="D634" s="123"/>
      <c r="E634" s="118"/>
      <c r="F634" s="118"/>
      <c r="G634" s="129">
        <f>+G460</f>
        <v>0</v>
      </c>
    </row>
    <row r="635" spans="1:7" s="119" customFormat="1">
      <c r="A635" s="124" t="str">
        <f>+A468</f>
        <v>N6</v>
      </c>
      <c r="B635" s="121" t="str">
        <f>+B468</f>
        <v xml:space="preserve">INSTALACIÓN ELÉCTRICA </v>
      </c>
      <c r="C635" s="122"/>
      <c r="D635" s="123"/>
      <c r="E635" s="118"/>
      <c r="F635" s="118"/>
      <c r="G635" s="129">
        <f>+G468</f>
        <v>0</v>
      </c>
    </row>
    <row r="636" spans="1:7" s="119" customFormat="1">
      <c r="A636" s="116" t="str">
        <f>+A480</f>
        <v>O</v>
      </c>
      <c r="B636" s="117" t="str">
        <f>+B480</f>
        <v>INSTALACIÓN PLUVIAL</v>
      </c>
      <c r="C636" s="117"/>
      <c r="D636" s="117"/>
      <c r="E636" s="117"/>
      <c r="F636" s="118"/>
      <c r="G636" s="128">
        <f>+G480</f>
        <v>0</v>
      </c>
    </row>
    <row r="637" spans="1:7" s="119" customFormat="1">
      <c r="A637" s="116" t="str">
        <f>+A490</f>
        <v>P</v>
      </c>
      <c r="B637" s="117" t="str">
        <f>+B490</f>
        <v>VEGETACIÓN Y ARBOLADO</v>
      </c>
      <c r="C637" s="117"/>
      <c r="D637" s="117"/>
      <c r="E637" s="117"/>
      <c r="F637" s="118"/>
      <c r="G637" s="128">
        <f>+G490</f>
        <v>0</v>
      </c>
    </row>
    <row r="638" spans="1:7" s="119" customFormat="1">
      <c r="A638" s="116" t="str">
        <f>A502</f>
        <v>Q</v>
      </c>
      <c r="B638" s="117" t="str">
        <f>B502</f>
        <v>RED DE ALUMBRADO PÚBLICO</v>
      </c>
      <c r="C638" s="117"/>
      <c r="D638" s="117"/>
      <c r="E638" s="117"/>
      <c r="F638" s="118"/>
      <c r="G638" s="128">
        <f>G502</f>
        <v>0</v>
      </c>
    </row>
    <row r="639" spans="1:7" s="119" customFormat="1">
      <c r="A639" s="124" t="str">
        <f>+A503</f>
        <v>Q1</v>
      </c>
      <c r="B639" s="121" t="str">
        <f>+B503</f>
        <v>ALUMBRADO PÚBLICO</v>
      </c>
      <c r="C639" s="122"/>
      <c r="D639" s="123"/>
      <c r="E639" s="118"/>
      <c r="F639" s="118"/>
      <c r="G639" s="129">
        <f>+G503</f>
        <v>0</v>
      </c>
    </row>
    <row r="640" spans="1:7" s="119" customFormat="1">
      <c r="A640" s="124" t="str">
        <f>+A537</f>
        <v>Q2</v>
      </c>
      <c r="B640" s="121" t="str">
        <f>+B537</f>
        <v>MURETE DE MEDICIÓN</v>
      </c>
      <c r="C640" s="122"/>
      <c r="D640" s="123"/>
      <c r="E640" s="118"/>
      <c r="F640" s="118"/>
      <c r="G640" s="129">
        <f>+G537</f>
        <v>0</v>
      </c>
    </row>
    <row r="641" spans="1:7" s="119" customFormat="1">
      <c r="A641" s="116" t="str">
        <f>A548</f>
        <v>R</v>
      </c>
      <c r="B641" s="117" t="str">
        <f>+B548</f>
        <v>LIMPIEZA</v>
      </c>
      <c r="C641" s="117"/>
      <c r="D641" s="117"/>
      <c r="E641" s="117"/>
      <c r="F641" s="118"/>
      <c r="G641" s="128">
        <f>G548</f>
        <v>0</v>
      </c>
    </row>
    <row r="642" spans="1:7" s="35" customFormat="1">
      <c r="A642" s="37"/>
      <c r="B642" s="38"/>
      <c r="C642" s="39"/>
      <c r="D642" s="40"/>
      <c r="E642" s="36"/>
      <c r="F642" s="36"/>
      <c r="G642" s="129"/>
    </row>
    <row r="643" spans="1:7" s="35" customFormat="1">
      <c r="A643" s="42"/>
      <c r="B643" s="43"/>
      <c r="C643" s="44"/>
      <c r="D643" s="56"/>
      <c r="E643" s="45"/>
      <c r="F643" s="45"/>
      <c r="G643" s="130"/>
    </row>
    <row r="644" spans="1:7" s="35" customFormat="1">
      <c r="A644" s="42"/>
      <c r="B644" s="43"/>
      <c r="C644" s="44"/>
      <c r="D644" s="56"/>
      <c r="E644" s="45"/>
      <c r="F644" s="45"/>
      <c r="G644" s="130"/>
    </row>
    <row r="645" spans="1:7" s="35" customFormat="1">
      <c r="A645" s="37"/>
      <c r="B645" s="38"/>
      <c r="C645" s="39"/>
      <c r="D645" s="40"/>
      <c r="E645" s="36"/>
      <c r="F645" s="36"/>
      <c r="G645" s="129"/>
    </row>
    <row r="646" spans="1:7" s="35" customFormat="1" ht="15" customHeight="1">
      <c r="A646" s="80" t="s">
        <v>23</v>
      </c>
      <c r="B646" s="80"/>
      <c r="C646" s="80"/>
      <c r="D646" s="80"/>
      <c r="E646" s="80"/>
      <c r="F646" s="127" t="s">
        <v>14</v>
      </c>
      <c r="G646" s="131">
        <f>ROUND(SUM(G568,G569,G574,G578,G583,G587,G591,G595,G599,G605,G612,G615,G619,G629,G636,G637,G638,G641),2)</f>
        <v>0</v>
      </c>
    </row>
    <row r="647" spans="1:7" s="35" customFormat="1" ht="15" customHeight="1">
      <c r="A647" s="81"/>
      <c r="B647" s="81"/>
      <c r="C647" s="81"/>
      <c r="D647" s="81"/>
      <c r="E647" s="81"/>
      <c r="F647" s="127" t="s">
        <v>15</v>
      </c>
      <c r="G647" s="131">
        <f>ROUND(PRODUCT(G646,0.16),2)</f>
        <v>0</v>
      </c>
    </row>
    <row r="648" spans="1:7" s="35" customFormat="1" ht="15.75">
      <c r="A648" s="81"/>
      <c r="B648" s="81"/>
      <c r="C648" s="81"/>
      <c r="D648" s="81"/>
      <c r="E648" s="81"/>
      <c r="F648" s="127" t="s">
        <v>16</v>
      </c>
      <c r="G648" s="132">
        <f>ROUND(SUM(G646,G647),2)</f>
        <v>0</v>
      </c>
    </row>
  </sheetData>
  <protectedRanges>
    <protectedRange sqref="B9:C9 B5" name="DATOS_3"/>
    <protectedRange sqref="C1" name="DATOS_1_2"/>
    <protectedRange sqref="F4:F7" name="DATOS_3_1"/>
  </protectedRanges>
  <mergeCells count="21">
    <mergeCell ref="C1:F1"/>
    <mergeCell ref="C2:F3"/>
    <mergeCell ref="B5:B7"/>
    <mergeCell ref="C8:F8"/>
    <mergeCell ref="B9:B10"/>
    <mergeCell ref="C9:F9"/>
    <mergeCell ref="C10:F10"/>
    <mergeCell ref="G9:G10"/>
    <mergeCell ref="A12:G12"/>
    <mergeCell ref="B641:E641"/>
    <mergeCell ref="A15:G15"/>
    <mergeCell ref="B568:E568"/>
    <mergeCell ref="B574:E574"/>
    <mergeCell ref="B569:E569"/>
    <mergeCell ref="B638:E638"/>
    <mergeCell ref="B619:E619"/>
    <mergeCell ref="B636:E636"/>
    <mergeCell ref="B629:E629"/>
    <mergeCell ref="B637:E637"/>
    <mergeCell ref="A647:E648"/>
    <mergeCell ref="A646:E646"/>
  </mergeCells>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3" manualBreakCount="3">
    <brk id="63" max="6" man="1"/>
    <brk id="188" max="6" man="1"/>
    <brk id="34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DOPI-MUN-CUSMAX-EP-LP-096-2023</vt:lpstr>
      <vt:lpstr>'DOPI-MUN-CUSMAX-EP-LP-096-2023'!Área_de_impresión</vt:lpstr>
      <vt:lpstr>'DOPI-MUN-CUSMAX-EP-LP-096-2023'!Títulos_a_imprimir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2023-09-28T19:17:35Z</cp:lastPrinted>
  <dcterms:created xsi:type="dcterms:W3CDTF">2019-08-15T17:13:54Z</dcterms:created>
  <dcterms:modified xsi:type="dcterms:W3CDTF">2023-10-02T16:44:47Z</dcterms:modified>
</cp:coreProperties>
</file>