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10.20.47.239\Presupuesto Base\CATALOGOS 2023\UEP-UPCOP\98 - 17.Oct-2023 Av. Pablo Neruda F02\"/>
    </mc:Choice>
  </mc:AlternateContent>
  <xr:revisionPtr revIDLastSave="0" documentId="13_ncr:1_{A09FA599-2813-46CF-B7CA-6923422B0896}" xr6:coauthVersionLast="36" xr6:coauthVersionMax="36" xr10:uidLastSave="{00000000-0000-0000-0000-000000000000}"/>
  <bookViews>
    <workbookView xWindow="0" yWindow="0" windowWidth="14415" windowHeight="8280" xr2:uid="{00000000-000D-0000-FFFF-FFFF00000000}"/>
  </bookViews>
  <sheets>
    <sheet name="DOPI-MUN-RM-PAV-LP-126-2023" sheetId="3" r:id="rId1"/>
  </sheets>
  <externalReferences>
    <externalReference r:id="rId2"/>
    <externalReference r:id="rId3"/>
    <externalReference r:id="rId4"/>
  </externalReferences>
  <definedNames>
    <definedName name="_xlnm._FilterDatabase" localSheetId="0" hidden="1">'DOPI-MUN-RM-PAV-LP-126-2023'!$A$14:$G$278</definedName>
    <definedName name="_Order1" hidden="1">255</definedName>
    <definedName name="_Order2" hidden="1">255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'DOPI-MUN-RM-PAV-LP-126-2023'!$A$1:$G$315</definedName>
    <definedName name="asd">#REF!</definedName>
    <definedName name="aw">#REF!</definedName>
    <definedName name="BasDat">[3]CATALOGO!$A$15:$K$266</definedName>
    <definedName name="BasDat2">#REF!</definedName>
    <definedName name="BASE">#REF!</definedName>
    <definedName name="_xlnm.Database">#REF!</definedName>
    <definedName name="C_O_N_T_R_A_T_A_D_O">#REF!</definedName>
    <definedName name="cambio">#REF!</definedName>
    <definedName name="CAMPO">#REF!</definedName>
    <definedName name="cargo">#REF!</definedName>
    <definedName name="cargocontacto">#REF!</definedName>
    <definedName name="cargocontacto1">#REF!</definedName>
    <definedName name="cargoresponsabledelaobra">#REF!</definedName>
    <definedName name="cargovendedor">#REF!</definedName>
    <definedName name="celcambio">#REF!</definedName>
    <definedName name="CENTRAL">#REF!</definedName>
    <definedName name="ciudad">#REF!</definedName>
    <definedName name="ciudadcliente">#REF!</definedName>
    <definedName name="ciudaddelaobra">#REF!</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lumnaImporte">#REF!</definedName>
    <definedName name="ColumnaImporte2">#REF!</definedName>
    <definedName name="ColumnaPorcentaje">#REF!</definedName>
    <definedName name="ColumnaPorcentaje2">#REF!</definedName>
    <definedName name="contactocliente">#REF!</definedName>
    <definedName name="CostoMatriz1">#REF!</definedName>
    <definedName name="CostoMatriz2">#REF!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#REF!</definedName>
    <definedName name="direcciondeconcurso">#REF!</definedName>
    <definedName name="direcciondelaobra">#REF!</definedName>
    <definedName name="DISPONIBLE">#REF!</definedName>
    <definedName name="domicilio">#REF!</definedName>
    <definedName name="E">#REF!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FINANCIAMIENTO">#REF!</definedName>
    <definedName name="GT">#REF!</definedName>
    <definedName name="Hola">#REF!</definedName>
    <definedName name="I______M______P______O______R______T______E______S">#REF!</definedName>
    <definedName name="IMPORTES">#REF!</definedName>
    <definedName name="imss">#REF!</definedName>
    <definedName name="INDIRECTOS">#REF!</definedName>
    <definedName name="infonavit">#REF!</definedName>
    <definedName name="InicioCostoDirecto">#REF!</definedName>
    <definedName name="LARGOB" localSheetId="0">[1]DATOS!$B$30</definedName>
    <definedName name="LARGOB">[2]DATOS!$B$30</definedName>
    <definedName name="LARGOV" localSheetId="0">[1]DATOS!$B$5</definedName>
    <definedName name="LARGOV">[2]DATOS!$B$5</definedName>
    <definedName name="lista">"listad9"</definedName>
    <definedName name="mailcontacto">#REF!</definedName>
    <definedName name="mailvendedor">#REF!</definedName>
    <definedName name="MATERIALES">#REF!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ecioConLetra">#REF!</definedName>
    <definedName name="PrecioMatriz1">#REF!</definedName>
    <definedName name="PrecioMatriz2">#REF!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fc">#REF!</definedName>
    <definedName name="SAD">#REF!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 localSheetId="0">'DOPI-MUN-RM-PAV-LP-126-2023'!$1:$14</definedName>
    <definedName name="TOTAL">#REF!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UTILIDAD">#REF!</definedName>
    <definedName name="V______O______L______U______M______E______N______E______S">#REF!</definedName>
    <definedName name="VOLUMENES">#REF!</definedName>
    <definedName name="VolumenPresupuesto">#REF!</definedName>
    <definedName name="w">#REF!</definedName>
    <definedName name="YHARA">#REF!</definedName>
  </definedNames>
  <calcPr calcId="191029"/>
</workbook>
</file>

<file path=xl/calcChain.xml><?xml version="1.0" encoding="utf-8"?>
<calcChain xmlns="http://schemas.openxmlformats.org/spreadsheetml/2006/main">
  <c r="B283" i="3" l="1"/>
  <c r="A308" i="3" l="1"/>
  <c r="A307" i="3"/>
  <c r="A302" i="3"/>
  <c r="A296" i="3"/>
  <c r="B308" i="3"/>
  <c r="G277" i="3"/>
  <c r="G308" i="3" s="1"/>
  <c r="B307" i="3" l="1"/>
  <c r="B306" i="3"/>
  <c r="A306" i="3"/>
  <c r="B305" i="3"/>
  <c r="A305" i="3"/>
  <c r="B304" i="3"/>
  <c r="A304" i="3"/>
  <c r="B303" i="3"/>
  <c r="B302" i="3"/>
  <c r="A303" i="3"/>
  <c r="B301" i="3"/>
  <c r="A301" i="3"/>
  <c r="B300" i="3"/>
  <c r="A300" i="3"/>
  <c r="B299" i="3"/>
  <c r="A299" i="3"/>
  <c r="B298" i="3"/>
  <c r="A298" i="3"/>
  <c r="B297" i="3"/>
  <c r="B296" i="3"/>
  <c r="A297" i="3"/>
  <c r="G222" i="3" l="1"/>
  <c r="G306" i="3" s="1"/>
  <c r="G137" i="3"/>
  <c r="G299" i="3" s="1"/>
  <c r="G121" i="3"/>
  <c r="G298" i="3" s="1"/>
  <c r="G107" i="3"/>
  <c r="G182" i="3"/>
  <c r="G195" i="3"/>
  <c r="G304" i="3" s="1"/>
  <c r="G172" i="3"/>
  <c r="G301" i="3" s="1"/>
  <c r="G210" i="3"/>
  <c r="G305" i="3" s="1"/>
  <c r="G155" i="3"/>
  <c r="G300" i="3" s="1"/>
  <c r="G248" i="3"/>
  <c r="G307" i="3" s="1"/>
  <c r="G181" i="3" l="1"/>
  <c r="G302" i="3" s="1"/>
  <c r="G303" i="3"/>
  <c r="G106" i="3"/>
  <c r="G296" i="3" s="1"/>
  <c r="G297" i="3"/>
  <c r="G83" i="3" l="1"/>
  <c r="G43" i="3" l="1"/>
  <c r="G35" i="3"/>
  <c r="B295" i="3" l="1"/>
  <c r="B294" i="3"/>
  <c r="B293" i="3"/>
  <c r="B292" i="3"/>
  <c r="B291" i="3"/>
  <c r="B290" i="3"/>
  <c r="B289" i="3"/>
  <c r="B288" i="3"/>
  <c r="B287" i="3"/>
  <c r="G100" i="3" l="1"/>
  <c r="G295" i="3" s="1"/>
  <c r="G52" i="3"/>
  <c r="G291" i="3" s="1"/>
  <c r="G17" i="3"/>
  <c r="G290" i="3"/>
  <c r="G289" i="3"/>
  <c r="G74" i="3"/>
  <c r="G292" i="3" s="1"/>
  <c r="G16" i="3" l="1"/>
  <c r="G287" i="3" s="1"/>
  <c r="G288" i="3"/>
  <c r="G82" i="3"/>
  <c r="G293" i="3" s="1"/>
  <c r="G294" i="3"/>
  <c r="G313" i="3" l="1"/>
  <c r="G314" i="3" s="1"/>
  <c r="G315" i="3" s="1"/>
</calcChain>
</file>

<file path=xl/sharedStrings.xml><?xml version="1.0" encoding="utf-8"?>
<sst xmlns="http://schemas.openxmlformats.org/spreadsheetml/2006/main" count="804" uniqueCount="501">
  <si>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</si>
  <si>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</si>
  <si>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</si>
  <si>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</si>
  <si>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</si>
  <si>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</si>
  <si>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</si>
  <si>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</si>
  <si>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</si>
  <si>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</si>
  <si>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</si>
  <si>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</si>
  <si>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</si>
  <si>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</si>
  <si>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</si>
  <si>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</si>
  <si>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</si>
  <si>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</si>
  <si>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</si>
  <si>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</si>
  <si>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</si>
  <si>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</si>
  <si>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</si>
  <si>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</si>
  <si>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</si>
  <si>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</si>
  <si>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</si>
  <si>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</si>
  <si>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</si>
  <si>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</si>
  <si>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</si>
  <si>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</si>
  <si>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</si>
  <si>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</si>
  <si>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</si>
  <si>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</si>
  <si>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</si>
  <si>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</si>
  <si>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</si>
  <si>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</si>
  <si>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</si>
  <si>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</si>
  <si>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KG</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</si>
  <si>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</si>
  <si>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</si>
  <si>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</si>
  <si>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</si>
  <si>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</si>
  <si>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</si>
  <si>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</si>
  <si>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</si>
  <si>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</si>
  <si>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</si>
  <si>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</si>
  <si>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</si>
  <si>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</si>
  <si>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</si>
  <si>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TEE DE 6" X 4"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</si>
  <si>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</si>
  <si>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VÁLVULA COMPUERTA VÁSTAGO FIJO DE 152 MM (6") DE DIÁMETRO DE  FO.FO.,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</si>
  <si>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</si>
  <si>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</si>
  <si>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</si>
  <si>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</si>
  <si>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</si>
  <si>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</si>
  <si>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</si>
  <si>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</si>
  <si>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</si>
  <si>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</si>
  <si>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</si>
  <si>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</si>
  <si>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</si>
  <si>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</si>
  <si>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</si>
  <si>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</si>
  <si>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</si>
  <si>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</si>
  <si>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</si>
  <si>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</si>
  <si>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</si>
  <si>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</si>
  <si>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E INSTALACIÓN DE INSERTOR DE BRONCE DE 1/2", INCLUYE: MATERIAL, MANO DE OBRA, EQUIPO Y HERRAMIENTA.</t>
  </si>
  <si>
    <t>G</t>
  </si>
  <si>
    <t>CATÁLOGO DE CONCEPTOS</t>
  </si>
  <si>
    <t>PLANTILLA DE 5 CM DE ESPESOR DE CONCRETO HECHO EN OBRA DE F´C=100 KG/CM2, INCLUYE: PREPARACIÓN DE LA SUPERFICIE, NIVELACIÓN, MAESTREADO, COLADO, MANO DE OBRA, EQUIPO Y HERRAMIENTA.</t>
  </si>
  <si>
    <t>MURO TIPO TEZON DE BLOCK 11 X 14 X 28 CM ASENTADO CON MORTERO CEMENTO-ARENA 1:3, ACABADO COMÚN, INCLUYE: MATERIALES, MANO DE OBRA, EQUIPO Y HERRAMIENTA.</t>
  </si>
  <si>
    <t>BOCAS DE TORMENTA</t>
  </si>
  <si>
    <t>SUMINISTRO Y COLOCACIÓN DE HERRERÍA ESTRUCTURAL A BASE DE PERFILES IPR, IPS, PARA UTILIZAR EN BOCAS DE TORMENTA, INCLUYE, HERRAMIENTA, HABILITADO, ACARREOS, CORTES, DESPERDICIOS, SOLDADURAS, PINTURA ANTICORROSIVA (PRIMER), MATERIALES, EQUIPO Y MANO DE OBRA.</t>
  </si>
  <si>
    <t>BANQUETAS, CRUCES PEATONALES Y ACCESIBILIDAD UNIVERSAL</t>
  </si>
  <si>
    <t>ALCANTARILLADO SANITARIO Y PLUVIAL</t>
  </si>
  <si>
    <t>F3</t>
  </si>
  <si>
    <t>F4</t>
  </si>
  <si>
    <t>H</t>
  </si>
  <si>
    <t>SUMINISTRO E INSTALACIÓN DE ABRAZADERA DE BRONCE DE 6" X 1/2", INCLUYE: MATERIAL, MANO DE OBRA, EQUIPO Y HERRAMIENTA.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</si>
  <si>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</si>
  <si>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 xml:space="preserve">SUMINISTRO Y COLOCACIÓN DE GRAVA DE 3/4", PARA FONDO DE REGISTRO ELÉCTRICO, INCLUYE: HERRAMIENTA, ACARREOS Y MANO DE OBRA. </t>
  </si>
  <si>
    <t>POZOS DE VISITA</t>
  </si>
  <si>
    <t>E4</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</si>
  <si>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</si>
  <si>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</si>
  <si>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</si>
  <si>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</si>
  <si>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</si>
  <si>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PLANTILLA DE MAMPOSTERÍA DE PIEDRA BRAZA DE 0.30 M DE ESPESOR  ASENTADA CON MORTERO CEMENTO-ARENA 1:3, INCLUYE: HERRAMIENTA, SUMINISTRO DE MATERIALES, ACARREOS, DESPERDICIOS, EQUIPO Y MANO DE OBRA.</t>
  </si>
  <si>
    <t>REVESTIMIENTO DE 10 CM DE ESPESOR EN BOCA DE TORMENTA A BASE DE CONCRETO PREMEZCLADO F'C= 200 KG/CM2, R.N., T.M.A. 19 MM R.N., INCLUYE: HERRAMIENTA, PREPARACIÓN DE LA SUPERFICIE, SUMINISTRO DE MATERIALES, NIVELACIÓN, MAESTREADO, COLADO,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</si>
  <si>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</si>
  <si>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</si>
  <si>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</si>
  <si>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</si>
  <si>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</si>
  <si>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</si>
  <si>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</si>
  <si>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</si>
  <si>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</si>
  <si>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</si>
  <si>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</si>
  <si>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</si>
  <si>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</si>
  <si>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</si>
  <si>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</si>
  <si>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</si>
  <si>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</si>
  <si>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</si>
  <si>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</si>
  <si>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</si>
  <si>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</si>
  <si>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EXTREMIDAD DE 4" DE DIÁMETRO DE FO.FO., INCLUYE: 50 % DE TORNILLOS Y EMPAQUES, MATERIAL, ACARREOS, MANO DE OBRA, EQUIPO Y HERRAMIENTA.</t>
  </si>
  <si>
    <t>SUMINISTRO E INSTALACIÓN DE EXTREMIDAD DE 6" DE DIÁMETRO DE FO.FO., INCLUYE: 50 % DE TORNILLOS Y EMPAQUES, MATERIAL, ACARREOS, MANO DE OBRA, EQUIPO Y HERRAMIENTA.</t>
  </si>
  <si>
    <t>E5</t>
  </si>
  <si>
    <t>POZOS DE ABSORCIÓN</t>
  </si>
  <si>
    <t xml:space="preserve">SUMINISTRO Y COLOCACIÓN DE POZO DE ABSORCIÓN DE 12.00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</si>
  <si>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ASENTAMIENTO DE PLACAS METÁLICAS DE POSTES A BASE DE GROUT NO METÁLICO, INCLUYE: MATERIALES, MANO DE OBRA, EQUIPO Y HERRAMIENTA.</t>
  </si>
  <si>
    <t>SUMINISTRO E INSTALACIÓN DE JUNTA GIBAULT COMPLETA DE 6" DE DIÁMETRO DE FO.FO., INCLUYE: MATERIAL, ACARREOS, MANO DE OBRA, EQUIPO Y HERRAMIENTA.</t>
  </si>
  <si>
    <t>SUMINISTRO E INSTALACIÓN DE JUNTA GIBAULT COMPLETA DE 4" DE DIÁMETRO DE FO.FO., INCLUYE: MATERIAL, ACARREOS, MANO DE OBRA, EQUIPO Y HERRAMIENTA.</t>
  </si>
  <si>
    <t>SUMINISTRO E INSTALACIÓN DE TEE DE 6" X 6" DE DIÁMETRO DE FO.FO., INCLUYE: 50 % DE TORNILLOS Y EMPAQUES, MATERIAL, ACARREOS, MANO DE OBRA, EQUIPO Y HERRAMIENTA.</t>
  </si>
  <si>
    <t>SUMINISTRO Y COLOCACIÓN DE CONTRAMARCO DE CANAL SENCILLO DE 4" DE 2.20 M DE LONGITUD, INCLUYE: HERRAMIENTA, NIVELACIÓN, MATERIALES, EQUIPO Y MANO DE OBRA.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</si>
  <si>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</si>
  <si>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</si>
  <si>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</si>
  <si>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</si>
  <si>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</si>
  <si>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</si>
  <si>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</si>
  <si>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</si>
  <si>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</si>
  <si>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</si>
  <si>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PAVIMENTO Y/O LOSA DE CONCRETO EXISTENTE, INCLUYE: HERRAMIENTA, ACARREO LIBRE A BANCO DE OBRA PARA SU POSTERIOR RETIRO, VOLUMEN MEDIDO EN SECCIÓN, ABUNDAMIENTO, EQUIPO Y MANO DE OBRA.</t>
  </si>
  <si>
    <t>DEMOLICIÓN POR MEDIOS MECÁNICOS DE PAVIMENTO DE EMPEDRADO ZAMPEADO, INCLUYE: HERRAMIENTA, ACARREO LIBRE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</si>
  <si>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</si>
  <si>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</si>
  <si>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</si>
  <si>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</si>
  <si>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</si>
  <si>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</si>
  <si>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</si>
  <si>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</si>
  <si>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</si>
  <si>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</si>
  <si>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</si>
  <si>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</si>
  <si>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</si>
  <si>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</si>
  <si>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</si>
  <si>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</si>
  <si>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</si>
  <si>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</si>
  <si>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</si>
  <si>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</si>
  <si>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</si>
  <si>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</si>
  <si>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</si>
  <si>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</si>
  <si>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SUMINISTRO E INSTALACIÓN DE TUBERÍA DE P.V.C. PARA ALCANTARILLADO SANITARIO SERIE 20, DIÁMETRO DE 10",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</si>
  <si>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</si>
  <si>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</si>
  <si>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</si>
  <si>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</si>
  <si>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</si>
  <si>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</si>
  <si>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</si>
  <si>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</si>
  <si>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INSTALACIÓN Y JUNTEO DE TUBO DE P.V.C. HIDRÁULICO RD-26 DE 6"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</si>
  <si>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</si>
  <si>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</si>
  <si>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</si>
  <si>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</si>
  <si>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</si>
  <si>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</si>
  <si>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</si>
  <si>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</si>
  <si>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LUMINARIO TIPO VIALIDAD MARCA SIGNIFY USO INTEMPERIE MODELO ROAD FOCUS, FABRICADA EN FUNDICIÓN DE ALUMINIO INYECTADA A PRESIÓN PINTADA CON PINTURA POLIÉSTER APLICADA MEDIANTE PROCESO ELECTROESTÁTICO COLOR GRIS, EQUIPADA CON DRIVER QUE TRABAJA A 120 A 277 VOLTS, CON UN CONSUMO MÁXIMO DE 72 WATTS Y 32 LEDS EFICIENCIA LUMÍNICA DE 9,408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RFS-72W32LED4K-G2-R2M-UNV-DMG-PH9-RCD7-GY3</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</si>
  <si>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</si>
  <si>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</si>
  <si>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DOPI-032</t>
  </si>
  <si>
    <t>DOPI-031</t>
  </si>
  <si>
    <t>DOPI-030</t>
  </si>
  <si>
    <t>DOPI-029</t>
  </si>
  <si>
    <t>DOPI-028</t>
  </si>
  <si>
    <t>DOPI-027</t>
  </si>
  <si>
    <t>DOPI-026</t>
  </si>
  <si>
    <t>DOPI-025</t>
  </si>
  <si>
    <t>DOPI-024</t>
  </si>
  <si>
    <t>DOPI-023</t>
  </si>
  <si>
    <t>DOPI-022</t>
  </si>
  <si>
    <t>DOPI-021</t>
  </si>
  <si>
    <t>DOPI-020</t>
  </si>
  <si>
    <t>DOPI-019</t>
  </si>
  <si>
    <t>DOPI-018</t>
  </si>
  <si>
    <t>DOPI-017</t>
  </si>
  <si>
    <t>DOPI-016</t>
  </si>
  <si>
    <t>DOPI-015</t>
  </si>
  <si>
    <t>DOPI-014</t>
  </si>
  <si>
    <t>DOPI-013</t>
  </si>
  <si>
    <t>DOPI-012</t>
  </si>
  <si>
    <t>DOPI-011</t>
  </si>
  <si>
    <t>DOPI-010</t>
  </si>
  <si>
    <t>DOPI-009</t>
  </si>
  <si>
    <t>DOPI-008</t>
  </si>
  <si>
    <t>DOPI-007</t>
  </si>
  <si>
    <t>DOPI-006</t>
  </si>
  <si>
    <t>DOPI-005</t>
  </si>
  <si>
    <t>DOPI-004</t>
  </si>
  <si>
    <t>DOPI-003</t>
  </si>
  <si>
    <t>DOPI-002</t>
  </si>
  <si>
    <t>DOPI-001</t>
  </si>
  <si>
    <t>DEMOLICIÓN DE MAMPOSTERÍA POR MEDIOS MECÁNICOS, INCLUYE: HERRAMIENTA, ACOPIO DE LOS MATERIALES PARA SU POSTERIOR RETIRO, VOLUMEN MEDIDO EN SECCIONES, ABUNDAMIENTO, EQUIPO Y MANO DE OBRA.</t>
  </si>
  <si>
    <t>DOPI-034</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</si>
  <si>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</si>
  <si>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</si>
  <si>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</si>
  <si>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</si>
  <si>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</si>
  <si>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</si>
  <si>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</si>
  <si>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</si>
  <si>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</si>
  <si>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</si>
  <si>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</si>
  <si>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</si>
  <si>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</si>
  <si>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</si>
  <si>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</si>
  <si>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</si>
  <si>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</si>
  <si>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</si>
  <si>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</si>
  <si>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</si>
  <si>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</si>
  <si>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</si>
  <si>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</si>
  <si>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</si>
  <si>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</si>
  <si>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</si>
  <si>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</si>
  <si>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</si>
  <si>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</si>
  <si>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</si>
  <si>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DOPI-065</t>
  </si>
  <si>
    <t>DOPI-066</t>
  </si>
  <si>
    <t>PAVIMENTO DE 20 CM DE ESPESOR DE CONCRETO HIDRÁULICO PREMEZCLADO MR-45,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</si>
  <si>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</si>
  <si>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R.N.,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</si>
  <si>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3 DÍAS, T.M.A. 38 MM, ACABADO TEXTURIZADO CON PEINE DE 1" DE SEPARACIÓN APROXIMADA, INCLUYE: HERRAMIENTA, CIMBRA, DESCIMBRA, MATERIALES, ACARREOS, VOLTEADO, VIBRADO, CURADO, PRUEBAS DE LABORATORIO, EQUIPO Y MANO DE OBRA.</t>
  </si>
  <si>
    <t>LOSA DE CONCRETO</t>
  </si>
  <si>
    <t>HUELLA DE 30 CM DE ANCHO Y 5 CM DE ESPESOR A BASE DE CONCRETO HECHO EN OBRA F'C= 200 KG/CM2., R.N., T.M.A. 19 MM, ACABADO ESCOBILLADO, INCLUYE: CIMBRA PERIMETRAL, COLADO, CURADO, MATERIAL, DESPERDICIOS, MANO DE OBRA, HERRAMIENTA, EQUIPO Y ACARREOS.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</si>
  <si>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</si>
  <si>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</si>
  <si>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</si>
  <si>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</si>
  <si>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</si>
  <si>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</si>
  <si>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</si>
  <si>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</si>
  <si>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</si>
  <si>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</si>
  <si>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SUMINISTRO Y APLICACIÓN DE PINTURA TERMOPLÁSTICA BLANCA,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</si>
  <si>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SUMINISTRO Y COLOCACIÓN DE BOYA METÁLICA DE TRÁNSITO AMARILLA DE 23 X 23 CM, INCLUYE: MATERIALES, ACARREOS, FIJACIÓN, MANO DE OBRA, EQUIPO Y HERRAMIENTA.</t>
  </si>
  <si>
    <t>DOPI-067</t>
  </si>
  <si>
    <t>DOPI-068</t>
  </si>
  <si>
    <t>DOPI-069</t>
  </si>
  <si>
    <t>DOPI-070</t>
  </si>
  <si>
    <t>DEMOLICIÓN POR MEDIOS MECÁNICOS DE CARPETA ASFÁLTICA SOBRE BASE DE EMPEDRADO, INCLUYE: HERRAMIENTA, ACARREO A BANCO DE OBRA PARA SU POSTERIOR RETIRO, VOLUMEN MEDIDO EN SECCIÓN, ABUNDAMIENTO, EQUIPO Y MANO DE OBRA.</t>
  </si>
  <si>
    <t xml:space="preserve">DEMOLICIÓN POR MEDIOS MECÁNICOS DE PAVIMENTO ASFÁLTICO, INCLUYE: HERRAMIENTA, ACARREO LIBRE A BANCO DE OBRA PARA SU POSTERIOR RETIRO, VOLUMEN MEDIDO EN SECCIÓN, ABUNDAMIENTO, EQUIPO Y MANO DE OBRA. </t>
  </si>
  <si>
    <t>DESMONTAJE DE BARANDAL DE HERRERÍA EXISTENTE DE 0.50 A 1.50 M DE ALTURA SIN RECUPERACIÓN, INCLUYE: HERRAMIENTA, CORTES, DEMOLICIÓN DE ANCLAS, ACARREOS AL SITIO DE APILE, EQUIPO Y MANO DE OBRA.</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</si>
  <si>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</si>
  <si>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 xml:space="preserve">DESMONTAJE SIN RECUPERACIÓN DE CUBIERTA A BASE DE LÁMINA (GALVANIZADA, PVC, FIBROCEMENTO, CARTÓN PETROLIFICADO, POLICARBONATO Y/O MATERIALES SIMILARES) CON ESTRUCTURA DE PTR DE DISTINTAS MEDIDAS Y CALIBRES, A CUALQUIER ALTURA, INCLUYE: HERRAMIENTA, ACARREOS, APILE DE MATERIAL A BODEGA DONDE INDIQUE SUPERVISIÓN DENTRO Y FUERA DE LA OBRA, EQUIPO Y MANO DE OBRA. </t>
  </si>
  <si>
    <t xml:space="preserve">DESMONTAJE, RETIRO Y REUBICACIÓN DE SEMÁFORO VEHICULAR Y/O PEATONAL, INCLUYE:  HERRAMIENTA, DESCONEXIÓN, GRÚA, DESMONTAJE, DEMOLICIÓN DE DADO DE CONCRETO, SEÑALIZACIÓN, CONEXIÓN, LIMPIEZA, EQUIPO Y MANO DE OBRA. </t>
  </si>
  <si>
    <t>DESMONTAJE Y RETIRO CON RECUPERACIÓN DE POSTE DE ALUMBRADO EXISTENTE DE HASTA 9.00 M DE ALTURA CON BRAZO Y LUMINARIA, INCLUYE: HERRAMIENTA, DEMOLICIÓN DE DADO DE CONCRETO, DESCONEXIÓN, RETIRO DE LUMINARIA, RETIRO DE CABLEADO, ACARREOS Y RETIRO FUERA DE LA OBRA AL LUGAR INDICADO POR LA SUPERVISIÓN, EQUIPO Y MANO DE OBRA.</t>
  </si>
  <si>
    <t>RETIRO Y REUBICACIÓN DE POSTE DE MADERA DE TELMEX DE 7.00 A 10.00 M DE ALTURA, INCLUYE: HERRAMIENTA, DESCONEXIÓN Y SOSTENIMIENTO DE CABLEADO, DESMONTAJE DE POSTE Y COLOCACIÓN EN SU NUEVA UBICACIÓN, ALINEADO Y PLOMEADO, ACOSTILLADO Y RELLENO DE LA CEPA, CONEXIÓN, EQUIPO Y MANO DE OBRA ESPECIALIZADA.</t>
  </si>
  <si>
    <t>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</si>
  <si>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SUMINISTRO Y COLOCACIÓN DE MACHUELO PREFABRICADO F´C= 250 KG/CM2, TIPO LINEAL DE 12 CM DE ANCHO X 25 CM DE ALTURA X LARGO VARIABLE, EN CONCRETO NATURAL, INCLUYE: HERRAMIENTA, ACARREOS, CORTES, DESPERDICIOS, NIVELADO, MATERIALES, EQUIPO Y MANO DE OBRA.</t>
  </si>
  <si>
    <t>SUMINISTRO Y APLICACIÓN DE PINTURA TERMOPLÁSTICA PARA LEYENDA "SOLO DER" Y/O "SOLO IZQ"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</si>
  <si>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</si>
  <si>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</si>
  <si>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</si>
  <si>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VÁLVULA DE COMPUERTA RESILENTE DE 3" VÁSTAGO FIJO HIDROSTÁTICA, INCLUYE: 50 % DE TORNILLOS Y EMPAQUES, MATERIAL, ACARREOS, MANO DE OBRA, EQUIPO Y HERRAMIENTA.</t>
  </si>
  <si>
    <t>SUMINISTRO E INSTALACIÓN DE TEE DE 6" X 3" DE DIÁMETRO DE FO.FO., INCLUYE: 50 % DE TORNILLOS Y EMPAQUES, MATERIAL, ACARREOS, MANO DE OBRA, EQUIPO Y HERRAMIENTA.</t>
  </si>
  <si>
    <t>SUMINISTRO E INSTALACIÓN DE JUNTA GIBAULT COMPLETA DE 12" DE DIÁMETRO DE FO.FO., INCLUYE: MATERIAL, ACARREOS, MANO DE OBRA, EQUIPO Y HERRAMIENTA.</t>
  </si>
  <si>
    <t>SUMINISTRO E INSTALACIÓN DE EXTREMIDAD DE 12" DE DIÁMETRO DE FO.FO., INCLUYE: 50 % DE TORNILLOS Y EMPAQUES, MATERIAL, ACARREOS, MANO DE OBRA, EQUIPO Y HERRAMIENTA.</t>
  </si>
  <si>
    <t>SUMINISTRO E INSTALACIÓN DE JUNTA GIBAULT COMPLETA DE 3" DE DIÁMETRO DE FO.FO., INCLUYE: MATERIAL, ACARREOS, MANO DE OBRA, EQUIPO Y HERRAMIENTA.</t>
  </si>
  <si>
    <t>SUMINISTRO E INSTALACIÓN DE EXTREMIDAD DE 3" DE DIÁMETRO DE FO.FO., INCLUYE: 50 % DE TORNILLOS Y EMPAQUES, MATERIAL, ACARREOS, MANO DE OBRA, EQUIPO Y HERRAMIENTA.</t>
  </si>
  <si>
    <t>SUMINISTRO, INSTALACIÓN Y JUNTEO DE TUBO DE P.V.C. HIDRÁULICO RD-26 DE 3" DE DIÁMETRO, INCLUYE: MATERIAL, ACARREO AL SITIO DE COLOCACIÓN, DESPERDICIOS, PRUEBA HIDROSTÁTICA, MANO DE OBRA, EQUIPO Y HERRAMIENTA.</t>
  </si>
  <si>
    <t>DOPI-033</t>
  </si>
  <si>
    <t>DOPI-035</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</si>
  <si>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</si>
  <si>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</si>
  <si>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</si>
  <si>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</si>
  <si>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</si>
  <si>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</si>
  <si>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</si>
  <si>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</si>
  <si>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</si>
  <si>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</si>
  <si>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</si>
  <si>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</si>
  <si>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</si>
  <si>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</si>
  <si>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</si>
  <si>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</si>
  <si>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</si>
  <si>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</si>
  <si>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</si>
  <si>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</si>
  <si>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</si>
  <si>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</si>
  <si>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</si>
  <si>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</si>
  <si>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</si>
  <si>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</si>
  <si>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</si>
  <si>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</si>
  <si>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</si>
  <si>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</si>
  <si>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</si>
  <si>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</si>
  <si>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</si>
  <si>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</si>
  <si>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</si>
  <si>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</si>
  <si>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</si>
  <si>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</si>
  <si>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</si>
  <si>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</si>
  <si>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</si>
  <si>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</si>
  <si>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</si>
  <si>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</si>
  <si>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</si>
  <si>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</si>
  <si>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</si>
  <si>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</si>
  <si>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</si>
  <si>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</si>
  <si>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</si>
  <si>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</si>
  <si>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</si>
  <si>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</si>
  <si>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</si>
  <si>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</si>
  <si>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</si>
  <si>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</si>
  <si>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</si>
  <si>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</si>
  <si>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</si>
  <si>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</si>
  <si>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</si>
  <si>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</si>
  <si>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</si>
  <si>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</si>
  <si>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</si>
  <si>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</si>
  <si>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</si>
  <si>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</si>
  <si>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</si>
  <si>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</si>
  <si>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</si>
  <si>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</si>
  <si>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</si>
  <si>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</si>
  <si>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</si>
  <si>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</si>
  <si>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</si>
  <si>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</si>
  <si>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</si>
  <si>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</si>
  <si>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</si>
  <si>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</si>
  <si>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</si>
  <si>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</si>
  <si>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</si>
  <si>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</si>
  <si>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</si>
  <si>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</si>
  <si>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</si>
  <si>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</si>
  <si>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</si>
  <si>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</si>
  <si>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</si>
  <si>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</si>
  <si>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</si>
  <si>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</si>
  <si>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</si>
  <si>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</si>
  <si>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</si>
  <si>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</si>
  <si>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</si>
  <si>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</si>
  <si>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</si>
  <si>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</si>
  <si>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</si>
  <si>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</si>
  <si>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</si>
  <si>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</si>
  <si>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</si>
  <si>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</si>
  <si>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</si>
  <si>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</si>
  <si>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</si>
  <si>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</si>
  <si>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</si>
  <si>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</si>
  <si>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</si>
  <si>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</si>
  <si>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</si>
  <si>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</si>
  <si>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</si>
  <si>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</si>
  <si>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</si>
  <si>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</si>
  <si>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</si>
  <si>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</si>
  <si>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</si>
  <si>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</si>
  <si>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</si>
  <si>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</si>
  <si>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</si>
  <si>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</si>
  <si>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</si>
  <si>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</si>
  <si>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</si>
  <si>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</si>
  <si>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</si>
  <si>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</si>
  <si>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</si>
  <si>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</si>
  <si>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</si>
  <si>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</si>
  <si>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</si>
  <si>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</si>
  <si>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</si>
  <si>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</si>
  <si>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</si>
  <si>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</si>
  <si>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</si>
  <si>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</si>
  <si>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</si>
  <si>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</si>
  <si>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</si>
  <si>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</si>
  <si>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</si>
  <si>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</si>
  <si>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</si>
  <si>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</si>
  <si>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</si>
  <si>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</si>
  <si>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</si>
  <si>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</si>
  <si>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</si>
  <si>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</si>
  <si>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</si>
  <si>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</si>
  <si>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</si>
  <si>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</si>
  <si>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</si>
  <si>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CAMA DE ESPESOR VARIABLE A BASE DE MATERIAL DE BANCO (GRAVA TRITURADA DE 3/4") PARA APOYO DE TUBERÍAS. INCLUYE: HERRAMIENTA, SUMINISTRO, EXTENDIDO DE MATERIAL, VOLUMEN MEDIDO COMPACTO, MATERIALES, EQUIPO Y MANO DE OBRA.</t>
  </si>
  <si>
    <t>SUMINISTRO, INSTALACIÓN Y JUNTEO DE TUBO DE P.V.C. HIDRÁULICO RD-26 DE 12" DE DIÁMETRO, INCLUYE: MATERIAL, ACARREO AL SITIO DE COLOCACIÓN, DESPERDICIOS, PRUEBA HIDROSTÁTICA, MANO DE OBRA, EQUIPO Y HERRAMIENTA.</t>
  </si>
  <si>
    <t>SUMINISTRO E INSTALACIÓN DE ABRAZADERA DE BRONCE DE 12" X 1/2", INCLUYE: MATERIAL, MANO DE OBRA, EQUIPO Y HERRAMIENTA.</t>
  </si>
  <si>
    <t>SUMINISTRO E INSTALACIÓN DE CODOS DE 90°, 45°, 22° Ó 11° X 102 MM (4") DE DIÁMETRO DE FO.FO., INCLUYE: 50 % DE TORNILLOS Y EMPAQUES, MATERIAL, ACARREOS, MANO DE OBRA, EQUIPO Y HERRAMIENTA.</t>
  </si>
  <si>
    <t>SUMINISTRO E INSTALACIÓN DE CODOS DE 90°, 45°, 22° Ó 11° X 152 MM (12") DE DIÁMETRO DE FO.FO., INCLUYE: 50 % DE TORNILLOS Y EMPAQUES, MATERIAL, ACARREOS, MANO DE OBRA, EQUIPO Y HERRAMIENTA.</t>
  </si>
  <si>
    <t>SUMINISTRO E INSTALACIÓN DE TEE DE 12" X 4" DE DIÁMETRO DE FO.FO., INCLUYE: 50 % DE TORNILLOS Y EMPAQUES, MATERIAL, ACARREOS, MANO DE OBRA, EQUIPO Y HERRAMIENTA.</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</si>
  <si>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</si>
  <si>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</si>
  <si>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E INSTALACIÓN DE TUBERÍA DE P.V.C. PARA ALCANTARILLADO DIÁMETRO DE 6" SERIE 20, INCLUYE: MATERIALES NECESARIOS, EQUIPO, MANO DE OBRA Y PRUEBA HIDROSTÁTICA.</t>
  </si>
  <si>
    <t>SUMINISTRO E INSTALACIÓN DE MANGA DE EMPOTRAMIENTO DE  P.V.C. DE 6" DE DIÁMETRO SERIE 20,  INCLUYE: MATERIAL, ACARREOS, MANO  DE OBRA Y HERRAMIENTA.</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</si>
  <si>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</si>
  <si>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</si>
  <si>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rPr>
        <sz val="8"/>
        <color rgb="FF000000"/>
        <rFont val="Isidora Bold"/>
      </rPr>
      <t>POSTE METÁLICO</t>
    </r>
    <r>
      <rPr>
        <sz val="8"/>
        <color indexed="8"/>
        <rFont val="Isidora Bold"/>
      </rPr>
      <t xml:space="preserve"> CÓNICO CIRCULAR DE</t>
    </r>
    <r>
      <rPr>
        <sz val="8"/>
        <color rgb="FF000000"/>
        <rFont val="Isidora Bold"/>
      </rPr>
      <t xml:space="preserve"> 7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</si>
  <si>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r>
      <rPr>
        <sz val="8"/>
        <color rgb="FF000000"/>
        <rFont val="Isidora Bold"/>
      </rPr>
      <t>SUMINISTRO Y COLOCACIÓN DE BRAZO TIPO "I" DE 1.80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</si>
  <si>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7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</si>
  <si>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</si>
  <si>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</si>
  <si>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</si>
  <si>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</si>
  <si>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Pavimentación con concreto hidráulico de la calle Pablo Neruda, incluye: alcantarillado sanitario, agua potable, banquetas, cruces peatonales, accesibilidad universal, señalética horizontal - vertical y obras complementarias frente 02, municipio de Zapopan, Jalisco</t>
  </si>
  <si>
    <t>DOPI-MUN-RM-PAV-LP-126-2023</t>
  </si>
  <si>
    <t>RESUMEN DE PARTIDAS</t>
  </si>
  <si>
    <t>LICITACIONES PUBLICAS No.</t>
  </si>
  <si>
    <t>PE-1</t>
  </si>
  <si>
    <t>RAZÓN SOCIAL DEL 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</si>
</sst>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1">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11"/>
      <color theme="1"/>
      <name val="Arial"/>
      <family val="2"/>
    </font>
    <font>
      <sz val="10"/>
      <color theme="8" tint="-0.249977111117893"/>
      <name val="Arial"/>
      <family val="2"/>
    </font>
    <font>
      <sz val="8"/>
      <color indexed="8"/>
      <name val="Isidora Bold"/>
    </font>
    <font>
      <b/>
      <sz val="8"/>
      <name val="Isidora Bold"/>
    </font>
    <font>
      <b/>
      <sz val="20"/>
      <name val="Isidora Bold"/>
    </font>
    <font>
      <b/>
      <sz val="22"/>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8">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0" fontId="25" fillId="0" borderId="0"/>
    <xf numFmtId="0" fontId="1" fillId="0" borderId="0"/>
    <xf numFmtId="0" fontId="1" fillId="0" borderId="0"/>
    <xf numFmtId="44" fontId="25" fillId="0" borderId="0" applyFont="0" applyFill="0" applyBorder="0" applyAlignment="0" applyProtection="0"/>
    <xf numFmtId="0" fontId="1" fillId="0" borderId="0"/>
    <xf numFmtId="0" fontId="2" fillId="0" borderId="0"/>
  </cellStyleXfs>
  <cellXfs count="123">
    <xf numFmtId="0" fontId="0" fillId="0" borderId="0" xfId="0"/>
    <xf numFmtId="0" fontId="6" fillId="0" borderId="0" xfId="3" applyFont="1" applyFill="1"/>
    <xf numFmtId="0" fontId="7" fillId="0" borderId="0" xfId="3" applyFont="1" applyFill="1"/>
    <xf numFmtId="4" fontId="7" fillId="0" borderId="0" xfId="3" applyNumberFormat="1" applyFont="1" applyFill="1"/>
    <xf numFmtId="0" fontId="8" fillId="0" borderId="1" xfId="2" applyFont="1" applyBorder="1" applyAlignment="1">
      <alignment vertical="top" wrapText="1"/>
    </xf>
    <xf numFmtId="0" fontId="9" fillId="0" borderId="2" xfId="2" applyNumberFormat="1" applyFont="1" applyBorder="1" applyAlignment="1">
      <alignment horizontal="justify" vertical="top" wrapText="1"/>
    </xf>
    <xf numFmtId="0" fontId="8" fillId="0" borderId="2" xfId="2" applyNumberFormat="1" applyFont="1" applyBorder="1" applyAlignment="1">
      <alignment vertical="top" wrapText="1"/>
    </xf>
    <xf numFmtId="0" fontId="7" fillId="0" borderId="0" xfId="3" applyFont="1" applyFill="1" applyBorder="1"/>
    <xf numFmtId="0" fontId="8" fillId="0" borderId="4" xfId="2" applyFont="1" applyBorder="1" applyAlignment="1">
      <alignment vertical="top" wrapText="1"/>
    </xf>
    <xf numFmtId="0" fontId="9" fillId="0" borderId="5" xfId="2" applyNumberFormat="1" applyFont="1" applyBorder="1" applyAlignment="1">
      <alignment horizontal="justify" vertical="top" wrapText="1"/>
    </xf>
    <xf numFmtId="0" fontId="8" fillId="0" borderId="5" xfId="2" applyNumberFormat="1" applyFont="1" applyBorder="1" applyAlignment="1">
      <alignment vertical="top" wrapText="1"/>
    </xf>
    <xf numFmtId="165" fontId="11" fillId="0" borderId="5" xfId="2" applyNumberFormat="1" applyFont="1" applyFill="1" applyBorder="1" applyAlignment="1">
      <alignment vertical="top"/>
    </xf>
    <xf numFmtId="0" fontId="9" fillId="0" borderId="5" xfId="2" applyNumberFormat="1" applyFont="1" applyBorder="1" applyAlignment="1">
      <alignment horizontal="center" vertical="top" wrapText="1"/>
    </xf>
    <xf numFmtId="14" fontId="8" fillId="0" borderId="0" xfId="2" applyNumberFormat="1" applyFont="1" applyFill="1" applyBorder="1" applyAlignment="1">
      <alignment horizontal="justify" vertical="top" wrapText="1"/>
    </xf>
    <xf numFmtId="0" fontId="13" fillId="0" borderId="5" xfId="2" applyFont="1" applyFill="1" applyBorder="1" applyAlignment="1">
      <alignment horizontal="left"/>
    </xf>
    <xf numFmtId="14" fontId="8" fillId="0" borderId="7" xfId="2" applyNumberFormat="1" applyFont="1" applyFill="1" applyBorder="1" applyAlignment="1">
      <alignment horizontal="justify" vertical="top" wrapText="1"/>
    </xf>
    <xf numFmtId="0" fontId="8" fillId="0" borderId="5" xfId="2" applyNumberFormat="1" applyFont="1" applyBorder="1" applyAlignment="1">
      <alignment vertical="top"/>
    </xf>
    <xf numFmtId="0" fontId="9" fillId="0" borderId="2" xfId="5" applyNumberFormat="1" applyFont="1" applyBorder="1" applyAlignment="1">
      <alignment horizontal="center" vertical="top" wrapText="1"/>
    </xf>
    <xf numFmtId="0" fontId="8" fillId="0" borderId="6" xfId="2" applyFont="1" applyBorder="1" applyAlignment="1">
      <alignment vertical="top" wrapText="1"/>
    </xf>
    <xf numFmtId="0" fontId="14" fillId="0" borderId="0" xfId="2" applyFont="1" applyFill="1" applyBorder="1" applyAlignment="1">
      <alignment horizontal="center"/>
    </xf>
    <xf numFmtId="0" fontId="14" fillId="0" borderId="0" xfId="2" applyFont="1" applyFill="1" applyBorder="1" applyAlignment="1">
      <alignment horizontal="justify" wrapText="1"/>
    </xf>
    <xf numFmtId="0" fontId="14" fillId="0" borderId="0" xfId="2" applyFont="1" applyFill="1" applyBorder="1" applyAlignment="1">
      <alignment horizontal="centerContinuous"/>
    </xf>
    <xf numFmtId="4" fontId="14" fillId="0" borderId="0" xfId="2" applyNumberFormat="1" applyFont="1" applyFill="1" applyBorder="1" applyAlignment="1">
      <alignment horizontal="center"/>
    </xf>
    <xf numFmtId="0" fontId="15" fillId="0" borderId="0" xfId="3" applyFont="1" applyFill="1" applyBorder="1" applyAlignment="1">
      <alignment horizontal="right" vertical="top"/>
    </xf>
    <xf numFmtId="0" fontId="6" fillId="0" borderId="0" xfId="3" applyFont="1" applyFill="1" applyBorder="1" applyAlignment="1">
      <alignment vertical="top" wrapText="1"/>
    </xf>
    <xf numFmtId="4" fontId="7" fillId="0" borderId="0" xfId="3" applyNumberFormat="1" applyFont="1" applyFill="1" applyBorder="1"/>
    <xf numFmtId="49" fontId="9" fillId="2" borderId="0" xfId="2" applyNumberFormat="1" applyFont="1" applyFill="1" applyBorder="1" applyAlignment="1">
      <alignment horizontal="center" vertical="center" wrapText="1"/>
    </xf>
    <xf numFmtId="49" fontId="16" fillId="3" borderId="0" xfId="3" applyNumberFormat="1" applyFont="1" applyFill="1" applyBorder="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Fill="1" applyAlignment="1">
      <alignment wrapText="1"/>
    </xf>
    <xf numFmtId="0" fontId="18" fillId="2" borderId="0" xfId="3" applyFont="1" applyFill="1" applyBorder="1" applyAlignment="1">
      <alignment horizontal="center" vertical="center" wrapText="1"/>
    </xf>
    <xf numFmtId="0" fontId="18" fillId="2" borderId="0" xfId="3" applyFont="1" applyFill="1" applyBorder="1" applyAlignment="1">
      <alignment horizontal="justify" vertical="top"/>
    </xf>
    <xf numFmtId="0" fontId="18" fillId="2" borderId="0" xfId="3" applyFont="1" applyFill="1" applyBorder="1" applyAlignment="1">
      <alignment horizontal="center" vertical="top" wrapText="1"/>
    </xf>
    <xf numFmtId="164" fontId="18" fillId="2" borderId="0" xfId="3" applyNumberFormat="1" applyFont="1" applyFill="1" applyBorder="1" applyAlignment="1">
      <alignment horizontal="right" vertical="top" wrapText="1"/>
    </xf>
    <xf numFmtId="44" fontId="18" fillId="2" borderId="0" xfId="1" applyFont="1" applyFill="1" applyBorder="1" applyAlignment="1">
      <alignment horizontal="center" vertical="top" wrapText="1"/>
    </xf>
    <xf numFmtId="164" fontId="18" fillId="2" borderId="0" xfId="3" applyNumberFormat="1" applyFont="1" applyFill="1" applyBorder="1" applyAlignment="1">
      <alignment horizontal="left" vertical="top" wrapText="1"/>
    </xf>
    <xf numFmtId="49" fontId="19" fillId="0" borderId="0" xfId="0" applyNumberFormat="1" applyFont="1" applyAlignment="1">
      <alignment horizontal="center" vertical="top"/>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164" fontId="19" fillId="0" borderId="0" xfId="0" applyNumberFormat="1" applyFont="1" applyFill="1" applyAlignment="1">
      <alignment horizontal="right" vertical="justify"/>
    </xf>
    <xf numFmtId="0" fontId="20" fillId="0" borderId="0" xfId="0" applyNumberFormat="1" applyFont="1" applyFill="1" applyBorder="1" applyAlignment="1">
      <alignment horizontal="center" vertical="top" wrapText="1"/>
    </xf>
    <xf numFmtId="44" fontId="6" fillId="0" borderId="0" xfId="1" applyFont="1" applyFill="1" applyBorder="1" applyAlignment="1">
      <alignment horizontal="center" vertical="top" wrapText="1"/>
    </xf>
    <xf numFmtId="0" fontId="17" fillId="0" borderId="0" xfId="3" applyFont="1" applyAlignment="1">
      <alignment wrapText="1"/>
    </xf>
    <xf numFmtId="164" fontId="19" fillId="0" borderId="0" xfId="0" applyNumberFormat="1" applyFont="1" applyAlignment="1">
      <alignment horizontal="right" vertical="justify"/>
    </xf>
    <xf numFmtId="0" fontId="20" fillId="0" borderId="0" xfId="0" applyFont="1" applyAlignment="1">
      <alignment horizontal="center" vertical="top" wrapText="1"/>
    </xf>
    <xf numFmtId="2" fontId="16" fillId="3" borderId="0" xfId="3" applyNumberFormat="1" applyFont="1" applyFill="1" applyBorder="1" applyAlignment="1">
      <alignment vertical="top"/>
    </xf>
    <xf numFmtId="4" fontId="20" fillId="0" borderId="0" xfId="0" applyNumberFormat="1" applyFont="1" applyFill="1" applyBorder="1" applyAlignment="1">
      <alignment horizontal="center" vertical="top" wrapText="1"/>
    </xf>
    <xf numFmtId="0" fontId="7" fillId="4" borderId="0" xfId="3" applyFont="1" applyFill="1"/>
    <xf numFmtId="0" fontId="7" fillId="0" borderId="0" xfId="3" applyFont="1" applyFill="1" applyAlignment="1">
      <alignment wrapText="1"/>
    </xf>
    <xf numFmtId="49" fontId="16" fillId="0" borderId="0" xfId="3" applyNumberFormat="1" applyFont="1" applyFill="1" applyBorder="1" applyAlignment="1">
      <alignment horizontal="center" vertical="center" wrapText="1"/>
    </xf>
    <xf numFmtId="164" fontId="16" fillId="0" borderId="0" xfId="3" applyNumberFormat="1" applyFont="1" applyFill="1" applyBorder="1" applyAlignment="1">
      <alignment horizontal="right" vertical="top" wrapText="1"/>
    </xf>
    <xf numFmtId="0" fontId="18" fillId="0" borderId="0" xfId="3" applyNumberFormat="1" applyFont="1" applyFill="1" applyBorder="1" applyAlignment="1">
      <alignment horizontal="center" vertical="center" wrapText="1"/>
    </xf>
    <xf numFmtId="0" fontId="18" fillId="0" borderId="0" xfId="3" applyNumberFormat="1" applyFont="1" applyFill="1" applyBorder="1" applyAlignment="1">
      <alignment horizontal="justify" vertical="top"/>
    </xf>
    <xf numFmtId="0" fontId="16" fillId="0" borderId="0" xfId="3" applyFont="1" applyFill="1" applyBorder="1" applyAlignment="1">
      <alignment vertical="top" wrapText="1"/>
    </xf>
    <xf numFmtId="4" fontId="21" fillId="0" borderId="0" xfId="3" applyNumberFormat="1" applyFont="1" applyFill="1" applyBorder="1" applyAlignment="1">
      <alignment horizontal="right" vertical="top" wrapText="1"/>
    </xf>
    <xf numFmtId="164" fontId="18" fillId="0" borderId="0" xfId="1" applyNumberFormat="1" applyFont="1" applyFill="1" applyBorder="1" applyAlignment="1">
      <alignment horizontal="right" vertical="top"/>
    </xf>
    <xf numFmtId="0" fontId="18" fillId="0" borderId="0" xfId="3" applyFont="1" applyFill="1" applyBorder="1" applyAlignment="1">
      <alignment horizontal="center" vertical="center" wrapText="1"/>
    </xf>
    <xf numFmtId="2" fontId="18" fillId="0" borderId="0" xfId="3" applyNumberFormat="1" applyFont="1" applyFill="1" applyBorder="1" applyAlignment="1">
      <alignment horizontal="justify" vertical="top"/>
    </xf>
    <xf numFmtId="44" fontId="18" fillId="0" borderId="0" xfId="3" applyNumberFormat="1" applyFont="1" applyFill="1" applyBorder="1" applyAlignment="1">
      <alignment horizontal="justify" vertical="top"/>
    </xf>
    <xf numFmtId="164" fontId="22" fillId="2" borderId="0" xfId="1" applyNumberFormat="1" applyFont="1" applyFill="1" applyBorder="1" applyAlignment="1">
      <alignment horizontal="right" vertical="top" wrapText="1"/>
    </xf>
    <xf numFmtId="164" fontId="22" fillId="2" borderId="0" xfId="3" applyNumberFormat="1" applyFont="1" applyFill="1" applyBorder="1" applyAlignment="1">
      <alignment horizontal="right" vertical="top" wrapText="1"/>
    </xf>
    <xf numFmtId="164" fontId="23" fillId="2" borderId="0" xfId="3" applyNumberFormat="1" applyFont="1" applyFill="1" applyBorder="1" applyAlignment="1">
      <alignment horizontal="right" vertical="top" wrapText="1"/>
    </xf>
    <xf numFmtId="0" fontId="24" fillId="0" borderId="0" xfId="0" applyFont="1"/>
    <xf numFmtId="0" fontId="7" fillId="0" borderId="0" xfId="3" applyFont="1"/>
    <xf numFmtId="0" fontId="24" fillId="0" borderId="0" xfId="12" applyFont="1"/>
    <xf numFmtId="0" fontId="24" fillId="0" borderId="0" xfId="12" applyFont="1" applyAlignment="1">
      <alignment horizontal="center" vertical="top"/>
    </xf>
    <xf numFmtId="44" fontId="6" fillId="0" borderId="0" xfId="15" applyFont="1" applyFill="1" applyBorder="1" applyAlignment="1">
      <alignment horizontal="center" vertical="top" wrapText="1"/>
    </xf>
    <xf numFmtId="164" fontId="19" fillId="0" borderId="0" xfId="12" applyNumberFormat="1" applyFont="1" applyAlignment="1">
      <alignment horizontal="right" vertical="justify"/>
    </xf>
    <xf numFmtId="4" fontId="20" fillId="0" borderId="0" xfId="0" applyNumberFormat="1" applyFont="1" applyAlignment="1">
      <alignment horizontal="center" vertical="top" wrapText="1"/>
    </xf>
    <xf numFmtId="0" fontId="26" fillId="0" borderId="0" xfId="3" applyFont="1" applyFill="1" applyAlignment="1">
      <alignment wrapText="1"/>
    </xf>
    <xf numFmtId="2" fontId="20" fillId="0" borderId="0" xfId="0" applyNumberFormat="1" applyFont="1" applyAlignment="1">
      <alignment horizontal="center" vertical="top" wrapText="1"/>
    </xf>
    <xf numFmtId="2" fontId="16" fillId="3" borderId="0" xfId="3" applyNumberFormat="1" applyFont="1" applyFill="1" applyAlignment="1">
      <alignment vertical="top"/>
    </xf>
    <xf numFmtId="49" fontId="16" fillId="3" borderId="0" xfId="3" applyNumberFormat="1" applyFont="1" applyFill="1" applyAlignment="1">
      <alignment horizontal="center" vertical="center" wrapText="1"/>
    </xf>
    <xf numFmtId="164" fontId="18" fillId="2" borderId="0" xfId="3" applyNumberFormat="1" applyFont="1" applyFill="1" applyAlignment="1">
      <alignment horizontal="left" vertical="top" wrapText="1"/>
    </xf>
    <xf numFmtId="164" fontId="18" fillId="2" borderId="0" xfId="3" applyNumberFormat="1" applyFont="1" applyFill="1" applyAlignment="1">
      <alignment horizontal="right" vertical="top" wrapText="1"/>
    </xf>
    <xf numFmtId="0" fontId="18" fillId="2" borderId="0" xfId="3" applyFont="1" applyFill="1" applyAlignment="1">
      <alignment horizontal="center" vertical="top" wrapText="1"/>
    </xf>
    <xf numFmtId="0" fontId="18" fillId="2" borderId="0" xfId="3" applyFont="1" applyFill="1" applyAlignment="1">
      <alignment horizontal="justify" vertical="top"/>
    </xf>
    <xf numFmtId="0" fontId="18" fillId="2" borderId="0" xfId="3" applyFont="1" applyFill="1" applyAlignment="1">
      <alignment horizontal="center" vertical="center" wrapText="1"/>
    </xf>
    <xf numFmtId="0" fontId="16" fillId="0" borderId="0" xfId="3" applyNumberFormat="1" applyFont="1" applyFill="1" applyBorder="1" applyAlignment="1">
      <alignment horizontal="center" vertical="center" wrapText="1"/>
    </xf>
    <xf numFmtId="0" fontId="10" fillId="0" borderId="1" xfId="2" applyFont="1" applyFill="1" applyBorder="1" applyAlignment="1">
      <alignment horizontal="center" vertical="top" wrapText="1"/>
    </xf>
    <xf numFmtId="0" fontId="10" fillId="0" borderId="3" xfId="2" applyFont="1" applyFill="1" applyBorder="1" applyAlignment="1">
      <alignment horizontal="center" vertical="top" wrapText="1"/>
    </xf>
    <xf numFmtId="2" fontId="12" fillId="0" borderId="5" xfId="4" applyNumberFormat="1" applyFont="1" applyFill="1" applyBorder="1" applyAlignment="1">
      <alignment horizontal="justify" vertical="top" wrapText="1"/>
    </xf>
    <xf numFmtId="2" fontId="12" fillId="0" borderId="8" xfId="4" applyNumberFormat="1" applyFont="1" applyFill="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NumberFormat="1" applyFont="1" applyBorder="1" applyAlignment="1">
      <alignment horizontal="justify" vertical="top" wrapText="1"/>
    </xf>
    <xf numFmtId="0" fontId="8" fillId="0" borderId="8" xfId="2" applyNumberFormat="1"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NumberFormat="1" applyFont="1" applyFill="1" applyBorder="1" applyAlignment="1">
      <alignment horizontal="center" vertical="center" wrapText="1"/>
    </xf>
    <xf numFmtId="2" fontId="16" fillId="0" borderId="0" xfId="3" applyNumberFormat="1" applyFont="1" applyFill="1" applyBorder="1" applyAlignment="1">
      <alignment horizontal="left" vertical="top"/>
    </xf>
    <xf numFmtId="0" fontId="23" fillId="2" borderId="0" xfId="5" applyNumberFormat="1" applyFont="1" applyFill="1" applyBorder="1" applyAlignment="1">
      <alignment horizontal="center" vertical="center" wrapText="1"/>
    </xf>
    <xf numFmtId="2" fontId="28" fillId="0" borderId="0" xfId="0" applyNumberFormat="1" applyFont="1" applyFill="1" applyAlignment="1">
      <alignment horizontal="justify" vertical="top" wrapText="1"/>
    </xf>
    <xf numFmtId="164" fontId="10" fillId="0" borderId="0" xfId="1" applyNumberFormat="1" applyFont="1" applyFill="1" applyBorder="1" applyAlignment="1">
      <alignment horizontal="right" vertical="top"/>
    </xf>
    <xf numFmtId="0" fontId="10" fillId="2" borderId="0" xfId="5" applyFont="1" applyFill="1" applyBorder="1" applyAlignment="1">
      <alignment horizontal="right" vertical="top" wrapText="1"/>
    </xf>
    <xf numFmtId="0" fontId="10" fillId="0" borderId="14" xfId="2" applyFont="1" applyFill="1" applyBorder="1" applyAlignment="1">
      <alignment horizontal="center" vertical="top" wrapText="1"/>
    </xf>
    <xf numFmtId="0" fontId="29" fillId="0" borderId="4"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29" fillId="0" borderId="12" xfId="2" applyFont="1" applyFill="1" applyBorder="1" applyAlignment="1">
      <alignment horizontal="center" vertical="center"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Border="1" applyAlignment="1">
      <alignment horizontal="center" vertical="top"/>
    </xf>
    <xf numFmtId="2" fontId="8" fillId="0" borderId="0"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0" fontId="30" fillId="0" borderId="5" xfId="5" applyNumberFormat="1" applyFont="1" applyBorder="1" applyAlignment="1">
      <alignment horizontal="center" vertical="center" wrapText="1"/>
    </xf>
    <xf numFmtId="0" fontId="30" fillId="0" borderId="8" xfId="5" applyNumberFormat="1" applyFont="1" applyBorder="1" applyAlignment="1">
      <alignment horizontal="center" vertical="center" wrapText="1"/>
    </xf>
    <xf numFmtId="0" fontId="9" fillId="0" borderId="14"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49" fontId="9" fillId="2" borderId="0" xfId="2" applyNumberFormat="1"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Alignment="1"/>
  </cellXfs>
  <cellStyles count="18">
    <cellStyle name="Millares 2" xfId="7" xr:uid="{00000000-0005-0000-0000-000000000000}"/>
    <cellStyle name="Millares 2 2" xfId="9" xr:uid="{00000000-0005-0000-0000-000001000000}"/>
    <cellStyle name="Moneda" xfId="1" builtinId="4"/>
    <cellStyle name="Moneda 2" xfId="8" xr:uid="{00000000-0005-0000-0000-000003000000}"/>
    <cellStyle name="Moneda 2 2" xfId="15" xr:uid="{00000000-0005-0000-0000-000004000000}"/>
    <cellStyle name="Normal" xfId="0" builtinId="0"/>
    <cellStyle name="Normal 2" xfId="4" xr:uid="{00000000-0005-0000-0000-000006000000}"/>
    <cellStyle name="Normal 2 2" xfId="5" xr:uid="{00000000-0005-0000-0000-000007000000}"/>
    <cellStyle name="Normal 2 2 3" xfId="14" xr:uid="{00000000-0005-0000-0000-000008000000}"/>
    <cellStyle name="Normal 2 3" xfId="17" xr:uid="{00000000-0005-0000-0000-000009000000}"/>
    <cellStyle name="Normal 2 3 2" xfId="16" xr:uid="{00000000-0005-0000-0000-00000A000000}"/>
    <cellStyle name="Normal 3" xfId="3" xr:uid="{00000000-0005-0000-0000-00000B000000}"/>
    <cellStyle name="Normal 3 2" xfId="2" xr:uid="{00000000-0005-0000-0000-00000C000000}"/>
    <cellStyle name="Normal 3 3" xfId="13" xr:uid="{00000000-0005-0000-0000-00000D000000}"/>
    <cellStyle name="Normal 4" xfId="6" xr:uid="{00000000-0005-0000-0000-00000E000000}"/>
    <cellStyle name="Normal 4 2" xfId="11" xr:uid="{00000000-0005-0000-0000-00000F000000}"/>
    <cellStyle name="Normal 5" xfId="10" xr:uid="{00000000-0005-0000-0000-000010000000}"/>
    <cellStyle name="Normal 5 2" xfId="12" xr:uid="{00000000-0005-0000-0000-000011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198932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54717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opi/Documents/AA%20SimConstruccion/3G%20Acevedo/ProyectosPlazasZapopan0522/AA%20Proy%20San%20Esteban/DOPI-007%20Presupuesto/Generadores%20Sn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Preliminares y Demoliciones"/>
      <sheetName val="No 3"/>
      <sheetName val="No 4"/>
      <sheetName val="Hoja5"/>
      <sheetName val="Hoja6"/>
      <sheetName val="Hoja7"/>
      <sheetName val="Hoja8"/>
      <sheetName val="Hoja9"/>
      <sheetName val="Hoja10"/>
      <sheetName val="Hoja11"/>
      <sheetName val="Hoja12"/>
      <sheetName val="EXPLANADA"/>
    </sheetNames>
    <sheetDataSet>
      <sheetData sheetId="0">
        <row r="15">
          <cell r="A15">
            <v>1</v>
          </cell>
          <cell r="B15" t="str">
            <v>CATÁLOGO DE CONCEPTOS</v>
          </cell>
        </row>
        <row r="16">
          <cell r="A16">
            <v>2</v>
          </cell>
        </row>
        <row r="17">
          <cell r="A17">
            <v>3</v>
          </cell>
          <cell r="B17" t="str">
            <v>CLAVE</v>
          </cell>
          <cell r="C17" t="str">
            <v xml:space="preserve">DESCRIPCIÓN </v>
          </cell>
          <cell r="D17" t="str">
            <v>UNIDAD</v>
          </cell>
          <cell r="E17" t="str">
            <v>CANTIDAD</v>
          </cell>
          <cell r="G17" t="str">
            <v>PRECIO UNITARIO ($)</v>
          </cell>
          <cell r="H17" t="str">
            <v>PRECIO UNITARIO ($) CON LETRA</v>
          </cell>
          <cell r="I17" t="str">
            <v>IMPORTE ($) M. N.</v>
          </cell>
        </row>
        <row r="18">
          <cell r="A18">
            <v>4</v>
          </cell>
        </row>
        <row r="19">
          <cell r="A19">
            <v>5</v>
          </cell>
          <cell r="B19" t="str">
            <v>A</v>
          </cell>
          <cell r="C19" t="str">
            <v>PRELIMINARES Y DEMOLICIONES</v>
          </cell>
          <cell r="I19">
            <v>946638.33</v>
          </cell>
        </row>
        <row r="20">
          <cell r="A20">
            <v>6</v>
          </cell>
          <cell r="B20" t="str">
            <v>DOPI-1</v>
          </cell>
          <cell r="C20" t="str">
            <v>TRAZO Y NIVELACIÓN CON EQUIPO TOPOGRÁFICO DEL TERRENO ESTABLECIENDO EJES, REFERENCIAS Y BANCOS DE NIVEL, LAS VECES QUE SEA NECESARIO. INCLUYE: MOJONERAS, CRUCETAS, ESTACAS, HILOS, MARCAS Y TRAZOS CON CALHIDRA, MANO DE OBRA, EQUIPO Y HERRAMIENTA.</v>
          </cell>
          <cell r="D20" t="str">
            <v>M2</v>
          </cell>
          <cell r="E20">
            <v>2741.08</v>
          </cell>
          <cell r="G20">
            <v>13.58</v>
          </cell>
          <cell r="H20" t="str">
            <v>TRECE PESOS 58/100 M.N.</v>
          </cell>
          <cell r="I20">
            <v>18436.89</v>
          </cell>
        </row>
        <row r="21">
          <cell r="A21">
            <v>7</v>
          </cell>
          <cell r="B21" t="str">
            <v>DOPI-2</v>
          </cell>
          <cell r="C21" t="str">
            <v>TALA, DERRIBO Y RETIRO DE ÁRBOL, CON ALTURA DE HASTA 5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v>
          </cell>
          <cell r="D21" t="str">
            <v>PZA</v>
          </cell>
          <cell r="E21">
            <v>6</v>
          </cell>
          <cell r="F21">
            <v>3557.88</v>
          </cell>
          <cell r="G21">
            <v>1204.05</v>
          </cell>
          <cell r="H21" t="str">
            <v>UN MIL DOSCIENTOS CUATRO PESOS 05/100 M.N.</v>
          </cell>
          <cell r="I21">
            <v>1204.05</v>
          </cell>
        </row>
        <row r="22">
          <cell r="A22">
            <v>8</v>
          </cell>
          <cell r="B22" t="str">
            <v>DOPI-3</v>
          </cell>
          <cell r="C22" t="str">
            <v>TRASPLANTE DE ÁRBOL, CON ALTURA DE 3.01 A 5.00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2" t="str">
            <v>PZA</v>
          </cell>
          <cell r="E22">
            <v>0</v>
          </cell>
          <cell r="G22">
            <v>2713.69</v>
          </cell>
          <cell r="H22" t="str">
            <v>DOS MIL SETECIENTOS TRECE PESOS 69/100 M.N.</v>
          </cell>
          <cell r="I22">
            <v>16282.14</v>
          </cell>
        </row>
        <row r="23">
          <cell r="A23">
            <v>9</v>
          </cell>
          <cell r="B23" t="str">
            <v>DOPI-4</v>
          </cell>
          <cell r="C23" t="str">
            <v>TRASPLANTE DE ÁRBOL, CON ALTURA DE HASTA 3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3" t="str">
            <v>PZA</v>
          </cell>
          <cell r="E23">
            <v>1</v>
          </cell>
          <cell r="G23">
            <v>2345.48</v>
          </cell>
          <cell r="H23" t="str">
            <v>DOS MIL TRESCIENTOS CUARENTA Y CINCO PESOS 48/100 M.N.</v>
          </cell>
          <cell r="I23">
            <v>2345.48</v>
          </cell>
        </row>
        <row r="24">
          <cell r="A24">
            <v>10</v>
          </cell>
          <cell r="B24" t="str">
            <v>DOPI-5</v>
          </cell>
          <cell r="C24" t="str">
            <v>FUMIGACIÓN, LIMPIEZA Y PODA DE MANTENIMIENTO A LOS ÁRBOLES QUE PERMANECEN, RETIRO DE ARBUSTOS Y MALEZA NO DESEADA EN JARDINERAS. INCLUYE: HERRAMIENTA, EQUIPO DE SEGURIDAD, CORTES, APILE, CARGA Y ACARREO A LUGAR INDICADO POR SUPERVISIÓN PARA SU POSTERIOR RETIRO FUERA DE LA OBRA, EQUIPO, MANO DE OBRA Y LIMPIEZA DEL SITIO DE LOS TRABAJOS.</v>
          </cell>
          <cell r="D24" t="str">
            <v>M2</v>
          </cell>
          <cell r="E24">
            <v>108.9</v>
          </cell>
        </row>
        <row r="25">
          <cell r="A25">
            <v>11</v>
          </cell>
          <cell r="B25" t="str">
            <v>DOPI-6</v>
          </cell>
          <cell r="C25" t="str">
            <v>SUMINISTRO Y COLOCACIÓN DE TIERRA DE CAMPO PARA JARDINERAS, ENRIQUECIDA CON UN 15% DE ARENA DE RIO O ARENA PUMITICA, 15% DE PERLITA AGRÍCOLA O JAL CON GRANULOMETRÍA ENTRE 1/8" Y 1/2" LIBRE DE FINOS Y 10% DE HUMUS DE LOMBRÍZ. INCLUYE: HERRAMIENTA, EQUIPO DE SEGURIDAD, ACARREOS INTERNOS, EQUIPO, MANO DE OBRA Y LIMPIEZA DEL SITIO DE LOS TRABAJOS.</v>
          </cell>
          <cell r="D25" t="str">
            <v>M3</v>
          </cell>
          <cell r="E25">
            <v>209.63</v>
          </cell>
        </row>
        <row r="26">
          <cell r="A26">
            <v>12</v>
          </cell>
          <cell r="B26" t="str">
            <v>DOPI-7</v>
          </cell>
          <cell r="C26" t="str">
            <v>DESMONTAJE DE HERRERÍA DE BARANDALES EN QUIOSCO Y JARDINERAS EXISTENTES DE 0.30 A 1.10 M DE ALTURA A BASE DE CUADRADOS, SOLERAS Y TUBULARES CUADRADOS, SIN RECUPERACIÓN, INCLUYE: HERRAMIENTA, CORTES, DEMOLICIÓN DE ANCLAS, ACARREO A LUGAR INDICADO POR SUPERVISIÓN FUERA DE LA OBRA, EQUIPO Y MANO DE OBRA.</v>
          </cell>
          <cell r="D26" t="str">
            <v>M</v>
          </cell>
          <cell r="E26">
            <v>221.17</v>
          </cell>
          <cell r="F26">
            <v>134.1</v>
          </cell>
          <cell r="G26">
            <v>134.1</v>
          </cell>
          <cell r="H26" t="str">
            <v>CIENTO TREINTA Y CUATRO PESOS 10/100 M.N.</v>
          </cell>
          <cell r="I26">
            <v>33978.26</v>
          </cell>
        </row>
        <row r="27">
          <cell r="A27">
            <v>13</v>
          </cell>
          <cell r="B27" t="str">
            <v>DOPI-8</v>
          </cell>
          <cell r="C27" t="str">
            <v>DESMONTAJE DE PUERTAS, MAMPARAS Y VENTANAS DE HERRERÍA EN OFICINAS Y BAÑOS SIN RECUPERACIÓN. INCLUYE: HERRAMIENTA, CORTES, DEMOLICIÓN DE ANCLAS, ACARREO A LUGAR INDICADO POR SUPERVISIÓN FUERA DE LA OBRA, EQUIPO Y MANO DE OBRA.</v>
          </cell>
          <cell r="D27" t="str">
            <v>M2</v>
          </cell>
          <cell r="E27">
            <v>34.28</v>
          </cell>
          <cell r="G27">
            <v>118.71</v>
          </cell>
          <cell r="H27" t="str">
            <v>CIENTO DIECIOCHO PESOS 71/100 M.N.</v>
          </cell>
          <cell r="I27">
            <v>4831.5</v>
          </cell>
        </row>
        <row r="28">
          <cell r="A28">
            <v>14</v>
          </cell>
          <cell r="B28" t="str">
            <v>DOPI-9</v>
          </cell>
          <cell r="C28" t="str">
            <v>DESMONTAJE DE PUERTAS DE CARPINTERÍA EN OFICINAS SIN RECUPERACIÓN. INCLUYE: HERRAMIENTA, CORTES, DEMOLICIÓN DE ANCLAS, ACARREO A LUGAR INDICADO POR SUPERVISIÓN PARA SU POSTERIOR RETIRO FUERA DE LA OBRA, EQUIPO Y MANO DE OBRA.</v>
          </cell>
          <cell r="D28" t="str">
            <v>M2</v>
          </cell>
          <cell r="E28">
            <v>4.91</v>
          </cell>
          <cell r="F28">
            <v>112.78</v>
          </cell>
          <cell r="G28">
            <v>109.67</v>
          </cell>
          <cell r="H28" t="str">
            <v>CIENTO NUEVE PESOS 67/100 M.N.</v>
          </cell>
          <cell r="I28">
            <v>329.01</v>
          </cell>
        </row>
        <row r="29">
          <cell r="A29">
            <v>15</v>
          </cell>
          <cell r="B29" t="str">
            <v>DOPI-10</v>
          </cell>
          <cell r="C29" t="str">
            <v>DESMONTAJE Y RETIRO DE CICLO-PUERTO EXISTENTE A BASE DE TUBERÍA DE 3", CON RECUPERACIÓN, INCLUYE: HERRAMIENTA, DEMOLICIÓN DE ANCLAJES DE CONCRETO, ACARREO A LUGAR INDICADO POR SUPERVISIÓN FUERA DE LA OBRA, EQUIPO Y MANO DE OBRA.</v>
          </cell>
          <cell r="D29" t="str">
            <v>PZA</v>
          </cell>
          <cell r="E29">
            <v>4</v>
          </cell>
          <cell r="F29">
            <v>112.78</v>
          </cell>
          <cell r="G29">
            <v>109.67</v>
          </cell>
          <cell r="H29" t="str">
            <v>CIENTO NUEVE PESOS 67/100 M.N.</v>
          </cell>
          <cell r="I29">
            <v>329.01</v>
          </cell>
        </row>
        <row r="30">
          <cell r="A30">
            <v>16</v>
          </cell>
          <cell r="B30" t="str">
            <v>DOPI-11</v>
          </cell>
          <cell r="C30" t="str">
            <v>DESMONTAJE Y RETIRO DE CASETA TELEFÓNICA EXISTENTE, CON RECUPERACIÓN, INCLUYE: HERRAMIENTA, RETIRO DE ELEMENTOS DE FIJACIÓN, DESCONEXIONES, DEMOLICIÓN DE ANCLAJES DE CONCRETO, ACARREO A LUGAR INDICADO POR SUPERVISIÓN FUERA DE LA OBRA, EQUIPO Y MANO DE OBRA.</v>
          </cell>
          <cell r="D30" t="str">
            <v>PZA</v>
          </cell>
          <cell r="E30">
            <v>1</v>
          </cell>
          <cell r="F30">
            <v>382.15</v>
          </cell>
          <cell r="G30">
            <v>1037.71</v>
          </cell>
          <cell r="H30" t="str">
            <v>UN MIL TREINTA Y SIETE PESOS 71/100 M.N.</v>
          </cell>
          <cell r="I30">
            <v>1037.71</v>
          </cell>
        </row>
        <row r="31">
          <cell r="A31">
            <v>17</v>
          </cell>
          <cell r="B31" t="str">
            <v>DOPI-12</v>
          </cell>
          <cell r="C31" t="str">
            <v>DESMONTAJE Y RETIRO DE BANCAS EXISTENTES ELABORADAS A BASE DE FIERRO DULCE, CON MEDIDAS PROMEDIO DE 2.60 X 0.60 M, CON RECUPERACIÓN, INCLUYE: HERRAMIENTA, DEMOLICIÓN DE ANCLAJES DE CONCRETO, MEDIDAS PROMEDIO, ACARREO A LUGAR INDICADO POR SUPERVISIÓN FUERA DE LA OBRA, EQUIPO Y MANO DE OBRA.</v>
          </cell>
          <cell r="D31" t="str">
            <v>PZA</v>
          </cell>
          <cell r="E31">
            <v>12</v>
          </cell>
          <cell r="F31">
            <v>1104.21</v>
          </cell>
          <cell r="G31">
            <v>652.48</v>
          </cell>
          <cell r="H31" t="str">
            <v>SEISCIENTOS CINCUENTA Y DOS PESOS 48/100 M.N.</v>
          </cell>
          <cell r="I31">
            <v>7829.76</v>
          </cell>
        </row>
        <row r="32">
          <cell r="A32">
            <v>18</v>
          </cell>
          <cell r="B32" t="str">
            <v>DOPI-13</v>
          </cell>
          <cell r="C32" t="str">
            <v>DESMONTAJE Y RETIRO DE BOTES DE BASURA EXISTENTES FABRICADOS CON LÁMINA DE ACERO Y PERFILES TUBULARES, SIN RECUPERACIÓN, LOS CUALES CONSISTE EN DOS BOTES CON UN DIÁMETRO DE 0.60 M X 0.93 M DE ALTURA Y TRES POSTES TUBULARES DE ACERO CON UNA ALTURA DE 1.00 M, INCLUYE: HERRAMIENTA, DEMOLICIÓN DE ANCLAJES DE CONCRETO, ACARREO A LUGAR INDICADO POR SUPERVISIÓN FUERA DE LA OBRA, EQUIPO Y MANO DE OBRA</v>
          </cell>
          <cell r="D32" t="str">
            <v>PZA</v>
          </cell>
          <cell r="E32">
            <v>3</v>
          </cell>
          <cell r="F32">
            <v>538.61</v>
          </cell>
          <cell r="G32">
            <v>90.54</v>
          </cell>
          <cell r="H32" t="str">
            <v>NOVENTA PESOS 54/100 M.N.</v>
          </cell>
          <cell r="I32">
            <v>271.62</v>
          </cell>
        </row>
        <row r="33">
          <cell r="A33">
            <v>19</v>
          </cell>
          <cell r="B33" t="str">
            <v>DOPI-14</v>
          </cell>
          <cell r="C33" t="str">
            <v>DESMONTAJE, RETIRO DE POSTE Y LUMINARIA DE HASTA 4.5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v>
          </cell>
          <cell r="D33" t="str">
            <v>PZA</v>
          </cell>
          <cell r="E33">
            <v>7</v>
          </cell>
          <cell r="F33">
            <v>1597.36</v>
          </cell>
          <cell r="G33">
            <v>925.65</v>
          </cell>
          <cell r="H33" t="str">
            <v>NOVECIENTOS VEINTICINCO PESOS 65/100 M.N.</v>
          </cell>
          <cell r="I33">
            <v>6479.55</v>
          </cell>
        </row>
        <row r="34">
          <cell r="A34">
            <v>20</v>
          </cell>
          <cell r="B34" t="str">
            <v>DOPI-15</v>
          </cell>
          <cell r="C34" t="str">
            <v>DEMOLICIÓN  DE GUARNICIÓN TIPO "I" O TIPO "L" POR MEDIOS MECÁNICOS, INCLUYE: CORTE CON DISCO DE DIAMANTE PARA DELIMITAR ÁREAS, ACARREO DEL MATERIAL A BANCO DE OBRA PARA SU POSTERIOR RETIRO, MANO DE OBRA, EQUIPO Y HERRAMIENTA.</v>
          </cell>
          <cell r="D34" t="str">
            <v>M3</v>
          </cell>
          <cell r="E34">
            <v>21.03</v>
          </cell>
          <cell r="F34">
            <v>474.35</v>
          </cell>
          <cell r="G34">
            <v>251.68</v>
          </cell>
          <cell r="H34" t="str">
            <v>DOSCIENTOS CINCUENTA Y UN PESOS 68/100 M.N.</v>
          </cell>
          <cell r="I34">
            <v>79777.53</v>
          </cell>
        </row>
        <row r="35">
          <cell r="A35">
            <v>21</v>
          </cell>
          <cell r="B35" t="str">
            <v>DOPI-16</v>
          </cell>
          <cell r="C35" t="str">
            <v>DEMOLICIÓN DE CONCRETO SIMPLE EN BANQUETAS, POR MEDIOS MECÁNICOS, INCLUYE: ACARREO DEL MATERIAL A BANCO DE OBRA PARA SU POSTERIOR RETIRO Y LIMPIEZA DEL ÁREA DE LOS TRABAJOS, MANO DE OBRA, EQUIPO Y HERRAMIENTA.</v>
          </cell>
          <cell r="D35" t="str">
            <v>M3</v>
          </cell>
          <cell r="E35">
            <v>13.62</v>
          </cell>
          <cell r="F35">
            <v>310.5</v>
          </cell>
          <cell r="G35">
            <v>242.2</v>
          </cell>
          <cell r="H35" t="str">
            <v>DOSCIENTOS CUARENTA Y DOS PESOS 20/100 M.N.</v>
          </cell>
          <cell r="I35">
            <v>5255.74</v>
          </cell>
        </row>
        <row r="36">
          <cell r="A36">
            <v>22</v>
          </cell>
          <cell r="B36" t="str">
            <v>DOPI-17</v>
          </cell>
          <cell r="C36" t="str">
            <v>DEMOLICIÓN DE PAVIMENTO ASFÁLTICO DE HASTA 12 CM DE ESPESOR, INCLUYE: ACARREO DEL MATERIAL A BANCO DE ACOPIO EN OBRA PARA SU POSTERIOR RETIRO Y LIMPIEZA DEL ÁREA DE LOS TRABAJOS, MANO DE OBRA, EQUIPO Y HERRAMIENTA.</v>
          </cell>
          <cell r="D36" t="str">
            <v>M2</v>
          </cell>
          <cell r="E36">
            <v>31.09</v>
          </cell>
          <cell r="F36">
            <v>304.25</v>
          </cell>
          <cell r="G36">
            <v>242.2</v>
          </cell>
          <cell r="H36" t="str">
            <v>DOSCIENTOS CUARENTA Y DOS PESOS 20/100 M.N.</v>
          </cell>
          <cell r="I36">
            <v>5255.74</v>
          </cell>
        </row>
        <row r="37">
          <cell r="A37">
            <v>23</v>
          </cell>
          <cell r="B37" t="str">
            <v>DOPI-18</v>
          </cell>
          <cell r="C37" t="str">
            <v>DEMOLICIÓN POR MEDIOS MECÁNICOS DE MURO DE PIEDRA, DE HASTA 1.8 M DE ALTURA, CON RECUPERACIÓN DE LA PIEDRA, INCLUYE: HERRAMIENTA, DEMOLICIÓN DE SARDINEL DE CONCRETO DE 10 CM EN CORONA, MANO DE OBRA, RETIRO Y ACARREO DEL MATERIAL A BANCO DE OBRA, SELECCION Y ACOPIO DE LA PIEDRA PARA SU POSTERIOR USO Y LIMPIEZA DEL ÁREA DE LOS TRABAJOS.</v>
          </cell>
          <cell r="D37" t="str">
            <v>M3</v>
          </cell>
          <cell r="E37">
            <v>67.88</v>
          </cell>
          <cell r="F37">
            <v>304.25</v>
          </cell>
          <cell r="G37">
            <v>440.62</v>
          </cell>
          <cell r="H37" t="str">
            <v>CUATROCIENTOS CUARENTA PESOS 62/100 M.N.</v>
          </cell>
          <cell r="I37">
            <v>128872.54</v>
          </cell>
        </row>
        <row r="38">
          <cell r="A38">
            <v>24</v>
          </cell>
          <cell r="B38" t="str">
            <v>DOPI-19</v>
          </cell>
          <cell r="C38" t="str">
            <v>DEMOLICIÓN DE PAVIMENTO DE LOSETA DE ADOQUÍN, POR MEDIOS MECÁNICOS, DE HASTA 5 CM DE ESPESOR PROMEDIO, INCLUYE: HERRAMIENTA, ACARREO DEL MATERIAL A BANCO DE ACOPIO EN OBRA PARA SU POSTERIOR RETIRO, LIMPIEZA DEL ÁREA DE LOS TRABAJOS, EQUIPO Y MANO DE OBRA.</v>
          </cell>
          <cell r="D38" t="str">
            <v>M2</v>
          </cell>
          <cell r="E38">
            <v>680.97</v>
          </cell>
          <cell r="F38">
            <v>116.75</v>
          </cell>
          <cell r="G38">
            <v>266.48</v>
          </cell>
          <cell r="H38" t="str">
            <v>DOSCIENTOS SESENTA Y SEIS PESOS 48/100 M.N.</v>
          </cell>
          <cell r="I38">
            <v>173313.26</v>
          </cell>
        </row>
        <row r="39">
          <cell r="A39">
            <v>25</v>
          </cell>
          <cell r="B39" t="str">
            <v>DOPI-20</v>
          </cell>
          <cell r="C39" t="str">
            <v>DEMOLICIÓN DE FIRME DE MORTERO, POR MEDIOS MECÁNICOS, DE HASTA 10 CM DE ESPESOR PROMEDIO, INCLUYE: HERRAMIENTA, ACARREO DEL MATERIAL A BANCO DE OBRA PARA SU POSTERIOR RETIRO, LIMPIEZA DEL ÁREA DE LOS TRABAJOS, EQUIPO Y MANO DE OBRA .</v>
          </cell>
          <cell r="D39" t="str">
            <v>M2</v>
          </cell>
          <cell r="E39">
            <v>680.97</v>
          </cell>
          <cell r="G39">
            <v>266.48</v>
          </cell>
          <cell r="H39" t="str">
            <v>DOSCIENTOS SESENTA Y SEIS PESOS 48/100 M.N.</v>
          </cell>
          <cell r="I39">
            <v>173313.26</v>
          </cell>
        </row>
        <row r="40">
          <cell r="A40">
            <v>26</v>
          </cell>
          <cell r="B40" t="str">
            <v>DOPI-21</v>
          </cell>
          <cell r="C40" t="str">
            <v>DEMOLICIÓN DE PAVIMENTO DE ADOQUÍN, POR MEDIOS MECÁNICOS, DE HASTA 10 CM DE ESPESOR PROMEDIO, INCLUYE: HERRAMIENTA, ACARREO DEL MATERIAL A BANCO DE ACOPIO EN OBRA PARA SU POSTERIOR RETIRO, LIMPIEZA DEL ÁREA DE LOS TRABAJOS, EQUIPO Y MANO DE OBRA.</v>
          </cell>
          <cell r="D40" t="str">
            <v>M2</v>
          </cell>
          <cell r="E40">
            <v>254.47</v>
          </cell>
          <cell r="G40">
            <v>314.26</v>
          </cell>
          <cell r="H40" t="str">
            <v>TRESCIENTOS CATORCE PESOS 26/100 M.N.</v>
          </cell>
          <cell r="I40">
            <v>4566.83</v>
          </cell>
        </row>
        <row r="41">
          <cell r="A41">
            <v>27</v>
          </cell>
          <cell r="B41" t="str">
            <v>DOPI-22</v>
          </cell>
          <cell r="C41" t="str">
            <v>DEMOLICIÓN DE ESCALONES FORJADOS EN LADRILLO, CON LOSA DE CONCRETO SIMPLE DE 8 CM DE ESPESOR O LOSETA DE CANTERA, INCLUYE: HERRAMIENTA, MANO DE OBRA, ACARREOS DE MATERIAL PRODUCTO DE DEMOLICIONES A BANCO DE ACOPIO EN OBRA PARA SU POSTERIOR RETIRO.</v>
          </cell>
          <cell r="D41" t="str">
            <v>M3</v>
          </cell>
          <cell r="E41">
            <v>4.7</v>
          </cell>
          <cell r="G41">
            <v>249.61</v>
          </cell>
          <cell r="H41" t="str">
            <v>DOSCIENTOS CUARENTA Y NUEVE PESOS 61/100 M.N.</v>
          </cell>
          <cell r="I41">
            <v>3629.33</v>
          </cell>
        </row>
        <row r="42">
          <cell r="A42">
            <v>28</v>
          </cell>
          <cell r="B42" t="str">
            <v>DOPI-23</v>
          </cell>
          <cell r="C42" t="str">
            <v>DEMOLICIÓN DE ESTRUCTURAS REALIZADAS A BASE DE MUROS DE LADRILLO ROJO O BLOCK DE JALCRETO Y LOSA DE CONCRETO SIMPLE DE HASTA 12 CM DE ESPESOR, VOLUMEN MEDIDO EN BANCO. INCLUYE: HERRAMIENTA, MANO DE OBRA, ACARREOS DE MATERIAL PRODUCTO DE DEMOLICIONES A BANCO DE ACOPIO EN OBRA PARA SU POSTERIOR RETIRO Y LIMPIEZA DEL ÁREA DE LOS TRABAJOS.</v>
          </cell>
          <cell r="D42" t="str">
            <v>M3</v>
          </cell>
          <cell r="E42">
            <v>14.49</v>
          </cell>
          <cell r="G42">
            <v>314.26</v>
          </cell>
          <cell r="H42" t="str">
            <v>TRESCIENTOS CATORCE PESOS 26/100 M.N.</v>
          </cell>
          <cell r="I42">
            <v>4566.83</v>
          </cell>
        </row>
        <row r="43">
          <cell r="A43">
            <v>29</v>
          </cell>
          <cell r="B43" t="str">
            <v>DOPI-24</v>
          </cell>
          <cell r="C43" t="str">
            <v>DEMOLICIÓN POR MEDIOS MANUALES DE MURO DE LADRILLO ROJO O BLOCK DE JALCRETO, DE HASTA 4.00 M DE ALTURA, INCLUYE: HERRAMIENTA, DEMOLICIÓN DE ENJARRES, CASTILLOS Y DALAS DE CONCRETO ARMADO DE 14 CM DE ESPESOR, MANO DE OBRA, RETIRO Y ACARREO DEL MATERIAL A BANCO DE ACOPIO EN OBRA Y LIMPIEZA DEL ÁREA DE LOS TRABAJOS.</v>
          </cell>
          <cell r="D43" t="str">
            <v>M2</v>
          </cell>
          <cell r="E43">
            <v>4.09</v>
          </cell>
          <cell r="G43">
            <v>320.19</v>
          </cell>
          <cell r="H43" t="str">
            <v>TRESCIENTOS VEINTE PESOS 19/100 M.N.</v>
          </cell>
          <cell r="I43">
            <v>1232.73</v>
          </cell>
        </row>
        <row r="44">
          <cell r="A44">
            <v>30</v>
          </cell>
          <cell r="B44" t="str">
            <v>DOPI-25</v>
          </cell>
          <cell r="C44" t="str">
            <v>DEMOLICIÓN POR MEDIOS MANUALES DE APLANADO DE 2.00 CM EN MUROS Y/O PLAFONES, 0.00 A 2.00 M DE ALTURA, INCLUYE: HERRAMIENTA, ANDAMIOS, ACARREO DEL MATERIAL A BANCO DE ACOPIO EN OBRA PARA SU POSTERIOR RETIRO, LIMPIEZA DEL ÁREA DE LOS TRABAJOS, EQUIPO Y MANO DE OBRA.</v>
          </cell>
          <cell r="D44" t="str">
            <v>M2</v>
          </cell>
          <cell r="E44">
            <v>328.88</v>
          </cell>
          <cell r="G44">
            <v>154.88</v>
          </cell>
          <cell r="H44" t="str">
            <v>CIENTO CINCUENTA Y CUATRO PESOS 88/100 M.N.</v>
          </cell>
          <cell r="I44">
            <v>73865.37</v>
          </cell>
        </row>
        <row r="45">
          <cell r="A45">
            <v>31</v>
          </cell>
          <cell r="B45" t="str">
            <v>DOPI-26</v>
          </cell>
          <cell r="C45" t="str">
            <v>DEMOLICIÓN POR MEDIOS MANUALES DE APLANADO DE 2.00 CM EN MUROS Y/O PLAFONES, DE 2.00 A 4.00 M DE ALTURA, INCLUYE: HERRAMIENTA, ANDAMIOS, ACARREO DEL MATERIAL A BANCO DE ACOPIO EN OBRA PARA SU POSTERIOR RETIRO, LIMPIEZA DEL ÁREA DE LOS TRABAJOS, EQUIPO Y MANO DE OBRA.</v>
          </cell>
          <cell r="D45" t="str">
            <v>M2</v>
          </cell>
          <cell r="E45">
            <v>160.52000000000001</v>
          </cell>
          <cell r="G45">
            <v>1493.75</v>
          </cell>
          <cell r="H45" t="str">
            <v>UN MIL CUATROCIENTOS NOVENTA Y TRES PESOS 75/100 M.N.</v>
          </cell>
          <cell r="I45">
            <v>1493.75</v>
          </cell>
        </row>
        <row r="46">
          <cell r="A46">
            <v>32</v>
          </cell>
          <cell r="B46" t="str">
            <v>DOPI-27</v>
          </cell>
          <cell r="C46" t="str">
            <v>DEMOLICIÓN POR MEDIOS MANUALES DE APLANADO DE 3.00 CM EN MUROS RECUBIERTOS DE AZULEJO, DE 0.00 A 2.00 M DE ALTURA, INCLUYE: HERRAMIENTA, ANDAMIOS, ACARREO DEL MATERIAL A BANCO DE ACOPIO EN OBRA PARA SU POSTERIOR RETIRO, LIMPIEZA DEL ÁREA DE LOS TRABAJOS, EQUIPO Y MANO DE OBRA.</v>
          </cell>
          <cell r="D46" t="str">
            <v>M2</v>
          </cell>
          <cell r="E46">
            <v>36.200000000000003</v>
          </cell>
          <cell r="G46">
            <v>196.16</v>
          </cell>
          <cell r="H46" t="str">
            <v>CIENTO NOVENTA Y SEIS PESOS 16/100 M.N.</v>
          </cell>
          <cell r="I46">
            <v>7100.99</v>
          </cell>
        </row>
        <row r="47">
          <cell r="A47">
            <v>33</v>
          </cell>
          <cell r="B47" t="str">
            <v>DOPI-28</v>
          </cell>
          <cell r="C47" t="str">
            <v>REMOCIÓN DE MOLDURAS DE PIEDRA TIPO CANTERA Y DEMOLICIÓN DE ENJARRES EN MUROS Y COLUMNAS, POR MEDIOS MANUALES, SIN RECUPERACIÓN. INCLUYE: HERRAMIENTA, ANDAMIOS, ACARREO DEL MATERIAL A BANCO DE ACOPIO PARA SU POSTERIOR  RETIRO, LIMPIEZA DEL ÁREA DE LOS TRABAJOS, EQUIPO Y MANO DE OBRA.</v>
          </cell>
          <cell r="D47" t="str">
            <v>M2</v>
          </cell>
          <cell r="E47">
            <v>124.29</v>
          </cell>
          <cell r="G47">
            <v>229.02</v>
          </cell>
          <cell r="H47" t="str">
            <v>DOSCIENTOS VEINTINUEVE PESOS 02/100 M.N.</v>
          </cell>
          <cell r="I47">
            <v>28464.9</v>
          </cell>
        </row>
        <row r="48">
          <cell r="A48">
            <v>34</v>
          </cell>
          <cell r="B48" t="str">
            <v>DOPI-29</v>
          </cell>
          <cell r="C48" t="str">
            <v>RETIRO DE ASTA BANDERA METÁLICA A BASE DE TUBO METÁLICO DE HASTA 4" DE DIÁMETRO Y HASTA 8 M DE ALTURA, SIN RECUPERACIÓN.  INCLUYE CORTES, DEMOLICIÓN DE LAS ANCLAS, DADO Y ZAPATA, MANIOBRAS, HERRAMIENTA, MANO DE OBRA, EQUIPO DE CORTE, ACARREOS AL BANCO DE ACOPIO Y SU POSTERIOR RETIRO FUERA DE LA OBRA, LIMPIEZA DEL ÁREA DE LOS TRABAJOS, EQUIPO Y MANO DE OBRA.</v>
          </cell>
          <cell r="D48" t="str">
            <v>PZA</v>
          </cell>
          <cell r="E48">
            <v>1</v>
          </cell>
          <cell r="G48">
            <v>1493.75</v>
          </cell>
          <cell r="H48" t="str">
            <v>UN MIL CUATROCIENTOS NOVENTA Y TRES PESOS 75/100 M.N.</v>
          </cell>
          <cell r="I48">
            <v>1493.75</v>
          </cell>
        </row>
        <row r="49">
          <cell r="A49">
            <v>35</v>
          </cell>
          <cell r="B49" t="str">
            <v>DOPI-30</v>
          </cell>
          <cell r="C49" t="str">
            <v>REMOCIÓN DE LOSETAS DE PIEDRA TIPO CANTERA Y DEMOLICIÓN DE ENJARRES EN MUROS Y COLUMNAS, POR MEDIOS MANUALES, SIN RECUPERACIÓN. INCLUYE: HERRAMIENTA, ANDAMIOS, ACARREO DEL MATERIAL A BANCO DE ACOPIO PARA SU POSTERIOR  RETIRO, LIMPIEZA DEL ÁREA DE LOS TRABAJOS, EQUIPO Y MANO DE OBRA.</v>
          </cell>
          <cell r="D49" t="str">
            <v>M2</v>
          </cell>
          <cell r="E49">
            <v>25.55</v>
          </cell>
          <cell r="G49">
            <v>190.73</v>
          </cell>
          <cell r="H49" t="str">
            <v>CIENTO NOVENTA PESOS 73/100 M.N.</v>
          </cell>
          <cell r="I49">
            <v>4873.1499999999996</v>
          </cell>
        </row>
        <row r="50">
          <cell r="A50">
            <v>36</v>
          </cell>
          <cell r="B50" t="str">
            <v>DOPI-31</v>
          </cell>
          <cell r="C50" t="str">
            <v>REMOCIÓN DE MOLDURAS DE PIEDRA TIPO CANTERA, POR MEDIOS MANUALES, SIN RECUPERACIÓN. INCLUYE: HERRAMIENTA, ANDAMIOS, ACARREO DEL MATERIAL A BANCO DE ACOPIO PARA SU POSTERIOR  RETIRO, LIMPIEZA DEL ÁREA DE LOS TRABAJOS, EQUIPO Y MANO DE OBRA.</v>
          </cell>
          <cell r="D50" t="str">
            <v>M</v>
          </cell>
          <cell r="I50">
            <v>784940.02999999991</v>
          </cell>
        </row>
        <row r="51">
          <cell r="A51">
            <v>37</v>
          </cell>
          <cell r="B51" t="str">
            <v>DOPI-32</v>
          </cell>
          <cell r="C51" t="str">
            <v>CARGA MECÁNICA Y ACARREO EN CAMIÓN 1 ER. KILOMETRO, DE MATERIAL PRODUCTO DE EXCAVACIÓN, DEMOLICIÓN Y/O ESCOMBROS, INCLUYE: REGALÍAS AL BANCO DE TIRO, MANO DE OBRA, EQUIPO Y HERRAMIENTA.</v>
          </cell>
          <cell r="D51" t="str">
            <v>M3</v>
          </cell>
          <cell r="E51">
            <v>733.23</v>
          </cell>
          <cell r="G51">
            <v>80.319999999999993</v>
          </cell>
          <cell r="H51" t="str">
            <v>OCHENTA PESOS 32/100 M.N.</v>
          </cell>
          <cell r="I51">
            <v>58893.03</v>
          </cell>
        </row>
        <row r="52">
          <cell r="A52">
            <v>38</v>
          </cell>
          <cell r="B52" t="str">
            <v>DOPI-33</v>
          </cell>
          <cell r="C52" t="str">
            <v>ACARREO EN CAMIÓN A KILÓMETROS SUBSECUENTES AL PRIMERO, DE MATERIAL PRODUCTO DE EXCAVACIÓN, DEMOLICIÓN Y/O ESCOMBROS A TIRADERO AUTORIZADO POR SUPERVISIÓN, INCLUYE: MANO DE OBRA, EQUIPO Y HERRAMIENTA.</v>
          </cell>
          <cell r="D52" t="str">
            <v>M3/KM</v>
          </cell>
          <cell r="E52">
            <v>5865.84</v>
          </cell>
          <cell r="G52">
            <v>8</v>
          </cell>
          <cell r="H52" t="str">
            <v>OCHO PESOS 00/100 M.N.</v>
          </cell>
          <cell r="I52">
            <v>46926.720000000001</v>
          </cell>
        </row>
        <row r="53">
          <cell r="A53">
            <v>39</v>
          </cell>
          <cell r="B53" t="str">
            <v>B</v>
          </cell>
          <cell r="C53" t="str">
            <v>EXPLANADA</v>
          </cell>
          <cell r="D53" t="str">
            <v>M3</v>
          </cell>
          <cell r="E53">
            <v>47.52</v>
          </cell>
          <cell r="F53">
            <v>79.790000000000006</v>
          </cell>
          <cell r="G53">
            <v>332.13</v>
          </cell>
          <cell r="H53" t="str">
            <v>TRESCIENTOS TREINTA Y DOS PESOS 13/100 M.N.</v>
          </cell>
          <cell r="I53">
            <v>784940.02999999991</v>
          </cell>
        </row>
        <row r="54">
          <cell r="A54">
            <v>40</v>
          </cell>
          <cell r="B54" t="str">
            <v>DOPI-34</v>
          </cell>
          <cell r="C54" t="str">
            <v>CORTE A CIELO ABIERTO DEL TERRENO NATURAL POR MEDIOS MECÁNICOS, MEDIDO EN SECCIONES.  INCLUYE: AFINE DE LA SUPERFICIE, ACARREOS HASTA 3 ESTACIONES, ACAMELLONADO DE LOS EXEDENTES, MANO DE OBRA, EQUIPO Y HERRAMIENTA.</v>
          </cell>
          <cell r="D54" t="str">
            <v>M3</v>
          </cell>
          <cell r="E54">
            <v>407.09999999999997</v>
          </cell>
          <cell r="G54">
            <v>38.229999999999997</v>
          </cell>
          <cell r="H54" t="str">
            <v>TREINTA Y OCHO PESOS 23/100 M.N.</v>
          </cell>
          <cell r="I54">
            <v>15563.43</v>
          </cell>
        </row>
        <row r="55">
          <cell r="A55">
            <v>41</v>
          </cell>
          <cell r="B55" t="str">
            <v>DOPI-35</v>
          </cell>
          <cell r="C55" t="str">
            <v>RELLENO Y CONFORMACIÓN DE TERRAPLEN CON MATERIAL PRODUCTO DE LOS CORTES, COMPACTADO EN CAPAS DE 20 CM DE AL 90% ± 2 DE SU P.V.S.M., PRUEBA AASHTO ESTANDAR, CBR DEL 5% MÍNIMO, INCLUYE: AFINE, INCORPORACIÓN DE HUMEDAD ÓPTIMA, INCORPORACIÓN DE MATERIAL DE BANCO, CONFORMACIÓN, MANO DE OBRA, EQUIPO Y HERRAMIENTA.</v>
          </cell>
          <cell r="D55" t="str">
            <v>M3</v>
          </cell>
          <cell r="E55">
            <v>226.48</v>
          </cell>
          <cell r="G55">
            <v>85.55</v>
          </cell>
          <cell r="H55" t="str">
            <v>OCHENTA Y CINCO PESOS 55/100 M.N.</v>
          </cell>
          <cell r="I55">
            <v>19375.36</v>
          </cell>
        </row>
        <row r="56">
          <cell r="A56">
            <v>42</v>
          </cell>
          <cell r="B56" t="str">
            <v>DOPI-33</v>
          </cell>
          <cell r="C56" t="str">
            <v>SUMINISTRO, EXTENDIDO, CONFORMADO Y COMPACTADO DE MATERIAL DE BANCO (TEPETATE), PARA RELLENOS A CIELO ABIERTO.</v>
          </cell>
          <cell r="D56" t="str">
            <v>M3</v>
          </cell>
          <cell r="E56">
            <v>116.08</v>
          </cell>
          <cell r="F56">
            <v>79.790000000000006</v>
          </cell>
          <cell r="G56">
            <v>603.9</v>
          </cell>
          <cell r="H56" t="str">
            <v>SEISCIENTOS TRES PESOS 90/100 M.N.</v>
          </cell>
          <cell r="I56">
            <v>70100.710000000006</v>
          </cell>
        </row>
        <row r="57">
          <cell r="A57">
            <v>43</v>
          </cell>
          <cell r="B57" t="str">
            <v>DOPI-36</v>
          </cell>
          <cell r="C57" t="str">
            <v>EXCAVACIÓN POR MEDIOS MANUALES EN MATERIAL TIPO II, DE 0.00 A -2.00 M DE PROFUNDIDAD, INCLUYE: AFINE DE PLANTILLA Y TALUDES, ACARREO DEL MATERIAL A BANCO DE OBRA PARA SU POSTERIOR RETIRO, MANO DE OBRA, EQUIPO Y HERRAMIENTA. (MEDIDO EN TERRENO NATURAL POR SECCIÓN).</v>
          </cell>
          <cell r="D57" t="str">
            <v>M3</v>
          </cell>
          <cell r="E57">
            <v>21.45</v>
          </cell>
          <cell r="G57">
            <v>221.27</v>
          </cell>
          <cell r="H57" t="str">
            <v>DOSCIENTOS VEINTIUN PESOS 27/100 M.N.</v>
          </cell>
          <cell r="I57">
            <v>4746.24</v>
          </cell>
        </row>
        <row r="58">
          <cell r="A58">
            <v>44</v>
          </cell>
          <cell r="B58" t="str">
            <v>DOPI-37</v>
          </cell>
          <cell r="C58" t="str">
            <v>LIMPIEZA DE MUROS DE PIEDRA Y/O CANTERA A BASE DE SANDBLASTEO PARA LA ELIMINACIÓN DE PINTURA Y SUCIEDAD, INCLUYE: HERRAMIENTA, EQUIPO DE SANDBLAST, EQUIPO DE PROTECCIÓN PARA LA OPERACIÓN, ANDAMIOS HASTA UNA ALTURA DE 5.00 M, DELIMITACIÓN DE LAS ÁREAS A TRABAJAR, MATERIALES,  MANO DE OBRA Y LIMPIEZA DEL SITIO DE TRABAJO.</v>
          </cell>
          <cell r="D58" t="str">
            <v>M2</v>
          </cell>
          <cell r="E58">
            <v>114.55</v>
          </cell>
          <cell r="G58">
            <v>108.11</v>
          </cell>
          <cell r="H58" t="str">
            <v>CIENTO OCHO PESOS 11/100 M.N.</v>
          </cell>
          <cell r="I58">
            <v>12384</v>
          </cell>
        </row>
        <row r="59">
          <cell r="A59">
            <v>45</v>
          </cell>
          <cell r="B59" t="str">
            <v>DOPI-38</v>
          </cell>
          <cell r="C59"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59" t="str">
            <v>M2</v>
          </cell>
          <cell r="E59">
            <v>116.08</v>
          </cell>
          <cell r="G59">
            <v>603.9</v>
          </cell>
          <cell r="H59" t="str">
            <v>SEISCIENTOS TRES PESOS 90/100 M.N.</v>
          </cell>
          <cell r="I59">
            <v>70100.710000000006</v>
          </cell>
        </row>
        <row r="60">
          <cell r="A60">
            <v>46</v>
          </cell>
          <cell r="B60" t="str">
            <v>DOPI-39</v>
          </cell>
          <cell r="C60" t="str">
            <v>ELABORACIÓN DE FIRME DE CONCRETO F'C= 150 KG/CM2 DE 8 CM ESPESOR, ACABADO COMUN. INCLUYE: HERRAMIENTA, SUMINISTRO DE MATERIALES, ACARREOS, NIVELACIÓN, CIMBRA, DESCIMBRA, COLADO, CURADO, DESPERDICIOS, EQUIPO Y MANO DE OBRA.</v>
          </cell>
          <cell r="D60" t="str">
            <v>M2</v>
          </cell>
          <cell r="E60">
            <v>621.41999999999996</v>
          </cell>
          <cell r="G60">
            <v>297.24</v>
          </cell>
          <cell r="H60" t="str">
            <v>DOSCIENTOS NOVENTA Y SIETE PESOS 24/100 M.N.</v>
          </cell>
          <cell r="I60">
            <v>184710.88</v>
          </cell>
        </row>
        <row r="61">
          <cell r="A61">
            <v>47</v>
          </cell>
          <cell r="B61" t="str">
            <v>DOPI-40</v>
          </cell>
          <cell r="C61" t="str">
            <v>CENEFA DE 10 CM DE ESPESOR A BASE DE CONCRETO COLOR BLANCO PREMEZCLADO F´C= 200 KG/CM2, R. N., T.M.A.19 MM, CON AGREGADO DE MARMOL Y MARMOLINA, ACABADO LAVADO, INCLUYE: CIMBRA, DESCIMBRA, COLADO, DESMOLDANTE, BARNIZ, CURADO, MATERIALES, MANO DE OBRA, EQUIPO Y HERRAMIENTA.</v>
          </cell>
          <cell r="D61" t="str">
            <v>M2</v>
          </cell>
          <cell r="E61">
            <v>230.77500000000001</v>
          </cell>
          <cell r="F61">
            <v>16.3</v>
          </cell>
          <cell r="G61">
            <v>564.67999999999995</v>
          </cell>
          <cell r="H61" t="str">
            <v>QUINIENTOS SESENTA Y CUATRO PESOS 68/100 M.N.</v>
          </cell>
          <cell r="I61">
            <v>130314.03</v>
          </cell>
        </row>
        <row r="62">
          <cell r="A62">
            <v>48</v>
          </cell>
          <cell r="B62" t="str">
            <v>DOPI-41</v>
          </cell>
          <cell r="C62" t="str">
            <v>SUMINISTRO Y COLOCACIÓN DE PIEDRA DE COLOR ROJO SANGRE DE PICHÓN DE 0.40 X 0.40 M Y ESPESOR VARIABLE DE 3 A 5 CM, ASENTADA CON PEGAPIEDRA PERDURA O CALIDAD SIMILAR, CON UN ESPESOR TOTAL MÁXIMO DE 10 CM, JUNTA DE 2 CM DE ESPESOR CON MORTERO CEMENTO ARENA PROPORCIÓN 1:3, INCLUYE: HERRAMIENTA, SUMINISTRO DE MATERIALES, ACARREOS, NIVELACIÓN,CORTES, REMATES, DESPERDICIOS, EQUIPO Y MANO DE OBRA.</v>
          </cell>
          <cell r="D62" t="str">
            <v>M2</v>
          </cell>
          <cell r="E62">
            <v>358.29</v>
          </cell>
          <cell r="G62">
            <v>828.15</v>
          </cell>
          <cell r="H62" t="str">
            <v>OCHOCIENTOS VEINTIOCHO PESOS 15/100 M.N.</v>
          </cell>
          <cell r="I62">
            <v>296717.86</v>
          </cell>
        </row>
        <row r="63">
          <cell r="A63">
            <v>49</v>
          </cell>
          <cell r="B63" t="str">
            <v>DOPI-42</v>
          </cell>
          <cell r="C63" t="str">
            <v>SUMINISTRO Y APLICACIÓN DE SELLADOR ACRÍLICO TRANSPARENTE PARA PIEDRA, CON RENDIMIENTO DE 5 M2/L. INCLUYE: HERRAMIENTA, LIMPIEZA Y PREPARACIÓN DE LA SUPERFICIE, MATERIALES, EQUIPO Y MANO DE OBRA.</v>
          </cell>
          <cell r="D63" t="str">
            <v>M2</v>
          </cell>
          <cell r="E63">
            <v>358.29</v>
          </cell>
          <cell r="G63">
            <v>77.59</v>
          </cell>
          <cell r="H63" t="str">
            <v>SETENTA Y SIETE PESOS 59/100 M.N.</v>
          </cell>
          <cell r="I63">
            <v>118351.6</v>
          </cell>
        </row>
        <row r="64">
          <cell r="A64">
            <v>50</v>
          </cell>
          <cell r="B64" t="str">
            <v>DOPI-43</v>
          </cell>
          <cell r="C64" t="str">
            <v>EXCAVACIÓN POR MEDIOS MANUALES EN MATERIAL TIPO II, DE 0.00 A -2.00 M DE PROFUNDIDAD, INCLUYE: AFINE DE PLANTILLA Y TALUDES, ACARREO DEL MATERIAL A BANCO DE OBRA PARA SU POSTERIOR RETIRO, MANO DE OBRA, EQUIPO Y HERRAMIENTA. (MEDIDO EN TERRENO NATURAL POR SECCIÓN).</v>
          </cell>
          <cell r="D64" t="str">
            <v>M3</v>
          </cell>
          <cell r="E64">
            <v>22.535</v>
          </cell>
          <cell r="F64">
            <v>16.3</v>
          </cell>
          <cell r="G64">
            <v>748.87</v>
          </cell>
          <cell r="H64" t="str">
            <v>SETECIENTOS CUARENTA Y OCHO PESOS 87/100 M.N.</v>
          </cell>
          <cell r="I64">
            <v>2636.02</v>
          </cell>
        </row>
        <row r="65">
          <cell r="A65">
            <v>51</v>
          </cell>
          <cell r="B65" t="str">
            <v>DOPI-44</v>
          </cell>
          <cell r="C65" t="str">
            <v>CORTE CON DISCO DE DIAMANTE HASTA 1/3 DE ESPESOR DE LA LOSA Y HASTA 3 MM DE ANCHO, INCLUYE: EQUIPO, PREPARACIONES, MANO DE OBRA Y LIMPIEZA DE LA SUPERFICIE DE TRABAJOS.</v>
          </cell>
          <cell r="D65" t="str">
            <v>M</v>
          </cell>
          <cell r="E65">
            <v>37.6</v>
          </cell>
          <cell r="G65">
            <v>65.39</v>
          </cell>
          <cell r="H65" t="str">
            <v>SESENTA Y CINCO PESOS 39/100 M.N.</v>
          </cell>
          <cell r="I65">
            <v>2458.66</v>
          </cell>
        </row>
        <row r="66">
          <cell r="A66">
            <v>52</v>
          </cell>
          <cell r="B66" t="str">
            <v>DOPI-45</v>
          </cell>
          <cell r="C66" t="str">
            <v>QUIOSCO</v>
          </cell>
          <cell r="D66" t="str">
            <v>M</v>
          </cell>
          <cell r="E66">
            <v>4.5599999999999996</v>
          </cell>
          <cell r="G66">
            <v>647.66999999999996</v>
          </cell>
          <cell r="H66" t="str">
            <v>SEISCIENTOS CUARENTA Y SIETE PESOS 67/100 M.N.</v>
          </cell>
          <cell r="I66">
            <v>118351.6</v>
          </cell>
        </row>
        <row r="67">
          <cell r="A67">
            <v>53</v>
          </cell>
          <cell r="B67" t="str">
            <v>DOPI-46</v>
          </cell>
          <cell r="C67" t="str">
            <v>SUMINISTRO Y COLOCACIÓN DE LOSETA DE CANTERA TIPO ATEMAJAC EN FORMATO 46 X 46 X 3 CM CON CORTES LATERALES PERFILADOS EN ÁNGULO DE 45°, EN COLUMNAS HASTA UNA ALTURA DE 2.20 M. JUNTEADOS A HUESO. INCUYE: ACARREOS, HERRAMIENTA, MANO DE OBRA, CORTES, DESPERDICIOS, ANDAMIOS Y LIMPIEZA DEL ÁREA DE TRABAJO.</v>
          </cell>
          <cell r="D67" t="str">
            <v>M2</v>
          </cell>
          <cell r="E67">
            <v>3.5200000000000005</v>
          </cell>
          <cell r="G67">
            <v>748.87</v>
          </cell>
          <cell r="H67" t="str">
            <v>SETECIENTOS CUARENTA Y OCHO PESOS 87/100 M.N.</v>
          </cell>
          <cell r="I67">
            <v>2636.02</v>
          </cell>
        </row>
        <row r="68">
          <cell r="A68">
            <v>54</v>
          </cell>
          <cell r="B68" t="str">
            <v>DOPI-47</v>
          </cell>
          <cell r="C68" t="str">
            <v>SUMINISTRO Y COLOCACIÓN DE MOLDURA TIPO PECHO DE PALOMA ELABORADA EN CANTERA TIPO ATEMAJAC DE 20 X 20 CM. ACENTADA CON PEGAPIEDRA PERDURA O DE CALIDAD SIMILAR. INCLUYE: MATERIALES, HERRAMIENTA, ANDAMIOS, CORTES, DESPERDICIOS, MANO DE OBRA Y LIMPIEZA DE LA SUPERFICIE DE TRABAJOS.</v>
          </cell>
          <cell r="D68" t="str">
            <v>M</v>
          </cell>
          <cell r="E68">
            <v>37.6</v>
          </cell>
          <cell r="G68">
            <v>897.51</v>
          </cell>
          <cell r="H68" t="str">
            <v>OCHOCIENTOS NOVENTA Y SIETE PESOS 51/100 M.N.</v>
          </cell>
          <cell r="I68">
            <v>33746.379999999997</v>
          </cell>
        </row>
        <row r="69">
          <cell r="A69">
            <v>55</v>
          </cell>
          <cell r="B69" t="str">
            <v>DOPI-48</v>
          </cell>
          <cell r="C69" t="str">
            <v>SUMINISTRO Y COLOCACIÓN DE MOLDURA TIPO PECHO DE PALOMA ELABORADA EN CANTERA TIPO ATEMAJAC DE 8 X 8 CM. ACENTADA CON PEGAPIEDRA PERDURA O DE CALIDAD SIMILAR. INCLUYE: MATERIALES, HERRAMIENTA, ANDAMIOS, CORTES, DESPERDICIOS, MANO DE OBRA Y LIMPIEZA DE LA SUPERFICIE DE TRABAJOS.</v>
          </cell>
          <cell r="D69" t="str">
            <v>M</v>
          </cell>
          <cell r="E69">
            <v>4.5599999999999996</v>
          </cell>
          <cell r="G69">
            <v>647.66999999999996</v>
          </cell>
          <cell r="H69" t="str">
            <v>SEISCIENTOS CUARENTA Y SIETE PESOS 67/100 M.N.</v>
          </cell>
          <cell r="I69">
            <v>2953.38</v>
          </cell>
        </row>
        <row r="70">
          <cell r="A70">
            <v>56</v>
          </cell>
          <cell r="B70" t="str">
            <v>DOPI-49</v>
          </cell>
          <cell r="C70" t="str">
            <v>SUMINISTRO Y COLOCACIÓN DE MOLDURA TIPO MEDIA CAÑA ELABORADA EN CANTERA TIPO ATEMAJAC DE 3 X 5 CM. ACENTADA CON PEGAPIEDRA PERDURA O DE CALIDAD SIMILAR. INCLUYE: MATERIALES, HERRAMIENTA, ANDAMIOS, CORTES, DESPERDICIOS, MANO DE OBRA Y LIMPIEZA DE LA SUPERFICIE DE TRABAJOS.</v>
          </cell>
          <cell r="D70" t="str">
            <v>M</v>
          </cell>
          <cell r="E70">
            <v>2.2000000000000002</v>
          </cell>
          <cell r="G70">
            <v>223.86</v>
          </cell>
          <cell r="H70" t="str">
            <v>DOSCIENTOS VEINTITRES PESOS 86/100 M.N.</v>
          </cell>
          <cell r="I70">
            <v>492.49</v>
          </cell>
        </row>
        <row r="71">
          <cell r="A71">
            <v>57</v>
          </cell>
          <cell r="B71" t="str">
            <v>DOPI-50</v>
          </cell>
          <cell r="C71" t="str">
            <v>LIMPIEZA DE BÓVEDA DE LADRILLO ROJO POR MEDIOS MANUALES, CON CEPILLO DE ALAMBRE, NO CARDA MECÁNICA. INCLUYE: MATERIALES, HERRAMIENTA, ANDAMIOS, REPARACIÓN Y /O RESANE DE PIEZAS DAÑADAS, MANO DE OBRA Y LIMPIEZA DE LA SUPERFICIE DE TRABAJO.</v>
          </cell>
          <cell r="D71" t="str">
            <v>M2</v>
          </cell>
          <cell r="E71">
            <v>19.360000000000003</v>
          </cell>
          <cell r="G71">
            <v>44.69</v>
          </cell>
          <cell r="H71" t="str">
            <v>CUARENTA Y CUATRO PESOS 69/100 M.N.</v>
          </cell>
          <cell r="I71">
            <v>865.2</v>
          </cell>
        </row>
        <row r="72">
          <cell r="A72">
            <v>58</v>
          </cell>
          <cell r="B72" t="str">
            <v>DOPI-51</v>
          </cell>
          <cell r="C72" t="str">
            <v>FORJADO DE ESCALONES DE 30X16 CM PROM. A BASE DE MURO TIPO TEZÓN DE BLOCK DE JALCRETO 11X14X28 CM, ASENTADO CON MORTERO CEMENTO- ARENA 1:3; Y APLANADO DE 2.50 CM. DE ESPESOR EN MURO Y BOQUILLAS, CON MORTERO CEMENTO-ARENA 1:3, ACABADO PULIDO O APALILLADO,  INCLUYE: HERRAMIENTA, MATERIALES, EQUIPO, MANO DE OBRA Y LIMPIEZA DE LA SUPERFICIE DE TRABAJO.</v>
          </cell>
          <cell r="D72" t="str">
            <v>M</v>
          </cell>
          <cell r="E72">
            <v>9.3000000000000007</v>
          </cell>
          <cell r="G72">
            <v>497.39</v>
          </cell>
          <cell r="H72" t="str">
            <v>CUATROCIENTOS NOVENTA Y SIETE PESOS 39/100 M.N.</v>
          </cell>
          <cell r="I72">
            <v>4625.7299999999996</v>
          </cell>
        </row>
        <row r="73">
          <cell r="A73">
            <v>59</v>
          </cell>
          <cell r="B73" t="str">
            <v>DOPI-52</v>
          </cell>
          <cell r="C73" t="str">
            <v>HUELLA DE 36 CM DE ANCHO Y 4 CM DE ESPESOR A BASE DE PIEDRA CANTERA TIPO ATEMAJAC, CON NARIZ BOLEADA EN MEDIA CAÑA ASENTADA CON PEGAPIEDRA PERDURA O DE CALIDAD SIMILAR, JUNTEADA A HUESO.. INCLUYE: MATERIALES, CORTES DESPERDICIOS, HERRAMIENTA, ACARREOS, EQUIPO, MANO DE OBRA Y LIMPIEZA DE LA SUPERFICIE DE TRABAJO.</v>
          </cell>
          <cell r="D73" t="str">
            <v>M</v>
          </cell>
          <cell r="E73">
            <v>9.3000000000000007</v>
          </cell>
          <cell r="G73">
            <v>883.15</v>
          </cell>
          <cell r="H73" t="str">
            <v>OCHOCIENTOS OCHENTA Y TRES PESOS 15/100 M.N.</v>
          </cell>
          <cell r="I73">
            <v>8213.2999999999993</v>
          </cell>
        </row>
        <row r="74">
          <cell r="A74">
            <v>60</v>
          </cell>
          <cell r="B74" t="str">
            <v>DOPI-53</v>
          </cell>
          <cell r="C74" t="str">
            <v>ELABORACIÓN DE FIRME DE CONCRETO F'C= 150 KG/CM2 DE 8 CM ESPESOR, ACABADO COMÚN. INCLUYE: HERRAMIENTA, SUMINISTRO DE MATERIALES, ACARREOS, NIVELACIÓN, CIMBRA, DESCIMBRA, COLADO, CURADO, DESPERDICIOS, EQUIPO, MANO DE OBRA Y LIMPIEZA DE LA SUPERFICIE DE TRABAJO.</v>
          </cell>
          <cell r="D74" t="str">
            <v>M2</v>
          </cell>
          <cell r="E74">
            <v>18.37</v>
          </cell>
          <cell r="G74">
            <v>297.24</v>
          </cell>
          <cell r="H74" t="str">
            <v>DOSCIENTOS NOVENTA Y SIETE PESOS 24/100 M.N.</v>
          </cell>
          <cell r="I74">
            <v>5460.3</v>
          </cell>
        </row>
        <row r="75">
          <cell r="A75">
            <v>61</v>
          </cell>
          <cell r="B75" t="str">
            <v>DOPI-54</v>
          </cell>
          <cell r="C75"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v>
          </cell>
          <cell r="D75" t="str">
            <v>M2</v>
          </cell>
          <cell r="E75">
            <v>18.37</v>
          </cell>
          <cell r="F75">
            <v>472.52</v>
          </cell>
          <cell r="G75">
            <v>658.88</v>
          </cell>
          <cell r="H75" t="str">
            <v>SEISCIENTOS CINCUENTA Y OCHO PESOS 88/100 M.N.</v>
          </cell>
          <cell r="I75">
            <v>12103.63</v>
          </cell>
        </row>
        <row r="76">
          <cell r="A76">
            <v>62</v>
          </cell>
          <cell r="B76" t="str">
            <v>DOPI-55</v>
          </cell>
          <cell r="C76" t="str">
            <v>PLANTILLA DE 5 CM DE ESPESOR DE CONCRETO HECHO EN OBRA DE F´C=100 KG/CM2, INCLUYE: PREPARACIÓN DE LA SUPERFICIE, NIVELACIÓN, MAESTREADO, COLADO, MANO DE OBRA, EQUIPO, HERRAMIENTA Y LIMPIEZA DE LA SUPERFICIE DE TRABAJO.</v>
          </cell>
          <cell r="D76" t="str">
            <v>M2</v>
          </cell>
          <cell r="E76">
            <v>20.25</v>
          </cell>
          <cell r="G76">
            <v>142.88999999999999</v>
          </cell>
          <cell r="H76" t="str">
            <v>CIENTO CUARENTA Y DOS PESOS 89/100 M.N.</v>
          </cell>
          <cell r="I76">
            <v>2893.52</v>
          </cell>
        </row>
        <row r="77">
          <cell r="A77">
            <v>63</v>
          </cell>
          <cell r="B77" t="str">
            <v>DOPI-56</v>
          </cell>
          <cell r="C77" t="str">
            <v xml:space="preserve">ELABORACIÓN DE DENTELLÓN DE PIEDRA DE BANCO LOCAL, SIMILAR A LA EXISTENTE, ACENTADA CON MORTERO CEMENTO ARENA EN PROPORCION 1:3. ACOMODADA PIEDRA POR PIEDRA (NO RENCHIDO). INCLUYE: MATERIALES, NIVELACIÓN, ALINEACIÓN CON HILO Y PLOMO EN TODA LA SUPERFICIE VISIBLE, ACOMODO DE LA PIEDRA BUSCANDO SU MEJOR CARA, MANO DE OBRA EQUIPO, CORTES, DESPERDICIOS EQUIPO, MANO DE OBRA Y LIMPIEZA DE LA SUPERFICIE DE TRABAJO. </v>
          </cell>
          <cell r="D77" t="str">
            <v>M3</v>
          </cell>
          <cell r="E77">
            <v>20</v>
          </cell>
          <cell r="G77">
            <v>872.32</v>
          </cell>
          <cell r="H77" t="str">
            <v>OCHOCIENTOS SETENTA Y DOS PESOS 32/100 M.N.</v>
          </cell>
          <cell r="I77">
            <v>17446.400000000001</v>
          </cell>
        </row>
        <row r="78">
          <cell r="A78">
            <v>64</v>
          </cell>
          <cell r="B78" t="str">
            <v>DOPI-57</v>
          </cell>
          <cell r="C78" t="str">
            <v>SUMINISTRO Y COLOCACIÓN DE BARANDAL METÁLICO PREFABRICADO MOD J140102 REJA BALCONES, ODÍN O SIMILAR, DE 100 CM DE ALTURA. INCLUYE: MATERIALES, HERRAMIENTA, ACARREOS, PLOMEO, NIVELACIÓN, ANCLAJES, FIJACIÓN, DESPERDICIOS, EQUIPO, MANO DE OBRA Y LIMPIEZA DE LA SUPERFICIE DE TRABAJO.</v>
          </cell>
          <cell r="D78" t="str">
            <v>M</v>
          </cell>
          <cell r="E78">
            <v>17.739999999999998</v>
          </cell>
          <cell r="F78">
            <v>472.52</v>
          </cell>
          <cell r="G78">
            <v>1269.42</v>
          </cell>
          <cell r="H78" t="str">
            <v>UN MIL DOSCIENTOS SESENTA Y NUEVE PESOS 42/100 M.N.</v>
          </cell>
          <cell r="I78">
            <v>275505.23999999993</v>
          </cell>
        </row>
        <row r="79">
          <cell r="A79">
            <v>65</v>
          </cell>
          <cell r="B79" t="str">
            <v>DOPI-58</v>
          </cell>
          <cell r="C79" t="str">
            <v>SUMINISTRO Y APLICACIÓN DE SELLADOR ACRÍLICO TRANSPARENTE PARA PIEDRA, CON RENDIMIENTO DE 5 M2/L. INCLUYE: HERRAMIENTA, LIMPIEZA Y PREPARACIÓN DE LA SUPERFICIE, MATERIALES, EQUIPO Y MANO DE OBRA.</v>
          </cell>
          <cell r="D79" t="str">
            <v>M2</v>
          </cell>
          <cell r="E79">
            <v>36.54</v>
          </cell>
          <cell r="G79">
            <v>77.59</v>
          </cell>
          <cell r="H79" t="str">
            <v>SETENTA Y SIETE PESOS 59/100 M.N.</v>
          </cell>
          <cell r="I79">
            <v>2835.14</v>
          </cell>
        </row>
        <row r="80">
          <cell r="A80">
            <v>66</v>
          </cell>
          <cell r="B80" t="str">
            <v>DOPI-59</v>
          </cell>
          <cell r="C80" t="str">
            <v>EXCAVACIÓN POR CUALQUIER MEDIO EN MATERIAL TIPO II, DE 0.00 A -2.00 M DE PROFUNDIDAD, MEDIDO EN TERRENO NATURAL POR SECCIÓN. INCLUYE: AFINE DE PLANTILLA Y TALUDES, ACARREO DEL MATERIAL A BANCO DE OBRA PARA SU POSTERIOR RETIRO, MANO DE OBRA, EQUIPO, HERRAMIENTA Y LIMPIEZA DEL SITIO DE LOS TRABAJOS.</v>
          </cell>
          <cell r="D80" t="str">
            <v>M3</v>
          </cell>
          <cell r="E80">
            <v>10</v>
          </cell>
          <cell r="G80">
            <v>156.06</v>
          </cell>
          <cell r="H80" t="str">
            <v>CIENTO CINCUENTA Y SEIS PESOS 06/100 M.N.</v>
          </cell>
          <cell r="I80">
            <v>1560.6</v>
          </cell>
        </row>
        <row r="81">
          <cell r="A81">
            <v>67</v>
          </cell>
          <cell r="B81" t="str">
            <v>DOPI-60</v>
          </cell>
          <cell r="C81" t="str">
            <v>JARDINERAS</v>
          </cell>
          <cell r="D81" t="str">
            <v>M3</v>
          </cell>
          <cell r="E81">
            <v>114.12</v>
          </cell>
          <cell r="G81">
            <v>488.56</v>
          </cell>
          <cell r="H81" t="str">
            <v>CUATROCIENTOS OCHENTA Y OCHO PESOS 56/100 M.N.</v>
          </cell>
          <cell r="I81">
            <v>275505.23999999993</v>
          </cell>
        </row>
        <row r="82">
          <cell r="A82">
            <v>68</v>
          </cell>
          <cell r="B82" t="str">
            <v>DOPI-61</v>
          </cell>
          <cell r="C82" t="str">
            <v>PLANTILLA DE 5 CM DE ESPESOR DE CONCRETO HECHO EN OBRA DE F´C=100 KG/CM2, INCLUYE: PREPARACIÓN DE LA SUPERFICIE, NIVELACIÓN, MAESTREADO, COLADO, MANO DE OBRA, EQUIPO, HERRAMIENTA Y LIMPIEZA DEL SITIO DE LOS TRABAJOS.</v>
          </cell>
          <cell r="D82" t="str">
            <v>M2</v>
          </cell>
          <cell r="E82">
            <v>187.85</v>
          </cell>
          <cell r="G82">
            <v>142.88999999999999</v>
          </cell>
          <cell r="H82" t="str">
            <v>CIENTO CUARENTA Y DOS PESOS 89/100 M.N.</v>
          </cell>
          <cell r="I82">
            <v>26841.89</v>
          </cell>
        </row>
        <row r="83">
          <cell r="A83">
            <v>69</v>
          </cell>
          <cell r="B83" t="str">
            <v>DOPI-62</v>
          </cell>
          <cell r="C83" t="str">
            <v>ELABORACIÓN DE MURO DE PIEDRA DE 45 CM DE ANCHO, CON PIEDRA DE BANCO LOCAL, SIMILAR A LA EXISTENTE Y PIEDRA RECUPERADA EN DEMOLICIONES DE JARDINERAS, ACENTADA CON MORTERO CEMENTO ARENA EN PROPORCION 1:3. NO INCLUYE EL SUMINISTRO DE PIEDRA, SÍ INCLUYE: NIVELACIÓN, ALINEACIÓN CON HILO Y PLOMO EN TODA SU SUPERFICIE VISIBLE, ACOMODO DE LA PIEDRA BUSCANDO SU MEJOR CARA, EQUIPO, CORTES, DESPERDICIOS, HERRAMIENTA Y LIMPIEZA DEL SITIO DE LOS TRABAJOS.</v>
          </cell>
          <cell r="D83" t="str">
            <v>M2</v>
          </cell>
          <cell r="E83">
            <v>253.6</v>
          </cell>
          <cell r="G83">
            <v>431.86</v>
          </cell>
          <cell r="H83" t="str">
            <v>CUATROCIENTOS TREINTA Y UN PESOS 86/100 M.N.</v>
          </cell>
          <cell r="I83">
            <v>109519.7</v>
          </cell>
        </row>
        <row r="84">
          <cell r="A84">
            <v>70</v>
          </cell>
          <cell r="B84" t="str">
            <v>DOPI-63</v>
          </cell>
          <cell r="C84" t="str">
            <v>SUMINISTRO DE PIEDRA DE BANCO LOCAL SIMILAR A LA EXISTENTE, PUESTA EN OBRA. EN TAMAÑOS ENTRE 0.20 Y 0.45 M DE DIAMÉTRO, MEDIDA EN MURO TERMINADO. INCLUYE: ACARREOS, DESPERDICIOS, SELECCIÓN DEL MATERIAL, HERRAMIENTA Y LIMPIEZA DEL SITIO DE LOS TRABAJOS.</v>
          </cell>
          <cell r="D84" t="str">
            <v>M3</v>
          </cell>
          <cell r="E84">
            <v>114.12</v>
          </cell>
          <cell r="G84">
            <v>488.56</v>
          </cell>
          <cell r="H84" t="str">
            <v>CUATROCIENTOS OCHENTA Y OCHO PESOS 56/100 M.N.</v>
          </cell>
          <cell r="I84">
            <v>55754.47</v>
          </cell>
        </row>
        <row r="85">
          <cell r="A85">
            <v>71</v>
          </cell>
          <cell r="B85" t="str">
            <v>DOPI-64</v>
          </cell>
          <cell r="C85" t="str">
            <v>ELABORCIÓN DE SARDINEL DE REMATE DE CORONA DE 10 CM DE ESPESOR, EN MUROS DE PIEDRA DE JARDINERAS A BASE DE CONCRETO F'C=250 KG/CM2 COLOR BLANCO INTEGRAL CON AGREGADO DE MÁRMOL DEL #3 Y MARMOLINA. ACABADO LAVADO, UNO DE LOS CANTOS BOLEADO CON MEDIA CAÑA DE 10 CM DE DIÁMETRO, ARMADO COM MALLA ELECTROSOLDADA 6-6 10X10 Y ANCLADO CON VARILLAS DEL No. 3 DE 40 CM DE LONGITUD Y GANCHO DE 10 CM, AL MURO DE PIEDRA @ 90CM. INCLUYE: COLADO, VIBRADO, CIMBRA, DESCIMBRA, ACARREOS, MATERIALES, HERRAMIENTA, MANO DE OBRA Y LIMPIEZA DE LA SUPERFICIE DE TRABAJO.</v>
          </cell>
          <cell r="D85" t="str">
            <v>M2</v>
          </cell>
          <cell r="E85">
            <v>94.69</v>
          </cell>
          <cell r="G85">
            <v>597.57000000000005</v>
          </cell>
          <cell r="H85" t="str">
            <v>QUINIENTOS NOVENTA Y SIETE PESOS 57/100 M.N.</v>
          </cell>
          <cell r="I85">
            <v>56583.9</v>
          </cell>
        </row>
        <row r="86">
          <cell r="A86">
            <v>72</v>
          </cell>
          <cell r="B86" t="str">
            <v>DOPI-56</v>
          </cell>
          <cell r="C86"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86" t="str">
            <v>M3</v>
          </cell>
          <cell r="E86">
            <v>80.680000000000007</v>
          </cell>
          <cell r="G86">
            <v>81.09</v>
          </cell>
          <cell r="H86" t="str">
            <v>OCHENTA Y UN PESOS 09/100 M.N.</v>
          </cell>
          <cell r="I86">
            <v>275889.90999999992</v>
          </cell>
        </row>
        <row r="87">
          <cell r="A87">
            <v>73</v>
          </cell>
          <cell r="B87" t="str">
            <v>DOPI-57</v>
          </cell>
          <cell r="C87" t="str">
            <v>SUMINISTRO Y APLICACIÓN DE IMPERMEABILIZANTE ASFÁLTICO VAPORTITE 550 O SIMILAR EN CARA INTERIOR DE MUROS DE JARDINERAS. INCLUYE: PREPARACIÓN DE LA SUPERFICIE, MATERIALES, HERRAMIENTA, MANO DE OBRA Y LIMPIEZA DEL SITIO DE LOS TRABAJOS.</v>
          </cell>
          <cell r="D87" t="str">
            <v>M2</v>
          </cell>
          <cell r="E87">
            <v>122.10250000000001</v>
          </cell>
          <cell r="G87">
            <v>91.9</v>
          </cell>
          <cell r="H87" t="str">
            <v>NOVENTA Y UN PESOS 90/100 M.N.</v>
          </cell>
          <cell r="I87">
            <v>11221.22</v>
          </cell>
        </row>
        <row r="88">
          <cell r="A88">
            <v>74</v>
          </cell>
          <cell r="B88" t="str">
            <v>DOPI-58</v>
          </cell>
          <cell r="C88" t="str">
            <v>SUMINISTRO Y APLICACIÓN DE SELLADOR ACRÍLICO TRANSPARENTE PARA PIEDRA, CON RENDIMIENTO DE 5 M2/L. INCLUYE: HERRAMIENTA, SUMINISTRO Y APLICACIÓN, LIMPIEZA Y PREPARACIÓN DE LA SUPERFICIE, MATERIALES, EQUIPO Y MANO DE OBRA. INCLUYE: HERRAMIENTA, MATERIALES, ACARREOS, DESPERDICIOS, EQUIPO Y MANO DE OBRA.</v>
          </cell>
          <cell r="D88" t="str">
            <v>M2</v>
          </cell>
          <cell r="E88">
            <v>116.53200000000001</v>
          </cell>
          <cell r="G88">
            <v>77.59</v>
          </cell>
          <cell r="H88" t="str">
            <v>SETENTA Y SIETE PESOS 59/100 M.N.</v>
          </cell>
          <cell r="I88">
            <v>9041.7199999999993</v>
          </cell>
        </row>
        <row r="89">
          <cell r="A89">
            <v>75</v>
          </cell>
          <cell r="B89" t="str">
            <v>DOPI-59</v>
          </cell>
          <cell r="C89" t="str">
            <v>REHABILITACION DE OFICINAS</v>
          </cell>
          <cell r="D89" t="str">
            <v>M</v>
          </cell>
          <cell r="E89">
            <v>51.5</v>
          </cell>
          <cell r="G89">
            <v>72.19</v>
          </cell>
          <cell r="H89" t="str">
            <v>SETENTA Y DOS PESOS 19/100 M.N.</v>
          </cell>
          <cell r="I89">
            <v>275889.90999999992</v>
          </cell>
        </row>
        <row r="90">
          <cell r="A90">
            <v>76</v>
          </cell>
          <cell r="B90" t="str">
            <v>DOPI-60</v>
          </cell>
          <cell r="C90" t="str">
            <v>LIMPIEZA DE BÓVEDA DE LADRILLO ROJO APARENTE, POR MEDIOS MANUALES, CON CEPILLO DE ALAMBRE, NO CARDA MECÁNICA. INCLUYE: MATERIALES, HERRAMIENTA, ANDAMIOS, REPARACIÓN Y /O RESANE DE PIEZAS DAÑADAS, MANO DE OBRA Y LIMPIEZA DE LA SUPERFICIE DE TRABAJOS.</v>
          </cell>
          <cell r="D90" t="str">
            <v>M2</v>
          </cell>
          <cell r="E90">
            <v>121.75</v>
          </cell>
          <cell r="G90">
            <v>44.69</v>
          </cell>
          <cell r="H90" t="str">
            <v>CUARENTA Y CUATRO PESOS 69/100 M.N.</v>
          </cell>
          <cell r="I90">
            <v>5441.01</v>
          </cell>
        </row>
        <row r="91">
          <cell r="A91">
            <v>77</v>
          </cell>
          <cell r="B91" t="str">
            <v>E</v>
          </cell>
          <cell r="C91"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91" t="str">
            <v>M2</v>
          </cell>
          <cell r="E91">
            <v>219.2</v>
          </cell>
          <cell r="G91">
            <v>211.96</v>
          </cell>
          <cell r="H91" t="str">
            <v>DOSCIENTOS ONCE PESOS 96/100 M.N.</v>
          </cell>
          <cell r="I91">
            <v>46461.63</v>
          </cell>
        </row>
        <row r="92">
          <cell r="A92">
            <v>78</v>
          </cell>
          <cell r="B92" t="str">
            <v>DOPI-61</v>
          </cell>
          <cell r="C92" t="str">
            <v>BOQUILLA DE 15 A 25 CM DE ANCHO, CON MORTERO CEMENTO ARENA PROPORCIÓN 1:3, TERMINADO PULIDO Y/O APALILLADO FINO, EN APERTURA DE VANOS DE PUERTAS, VENTANAS Y/O PRETILES, INCLUYE: HERRAMIENTA, SUMINISTRO, ACABADO, EQUIPO Y MANO DE OBRA.</v>
          </cell>
          <cell r="D92" t="str">
            <v>M</v>
          </cell>
          <cell r="E92">
            <v>51.5</v>
          </cell>
          <cell r="G92">
            <v>72.19</v>
          </cell>
          <cell r="H92" t="str">
            <v>SETENTA Y DOS PESOS 19/100 M.N.</v>
          </cell>
          <cell r="I92">
            <v>3717.79</v>
          </cell>
        </row>
        <row r="93">
          <cell r="A93">
            <v>79</v>
          </cell>
          <cell r="B93" t="str">
            <v>DOPI-62</v>
          </cell>
          <cell r="C93" t="str">
            <v>FILETES Y BOLEADOS, HECHOS CON MORTERO CEMENTO-ARENA EN PROPORCIÓN 1:3, TANTO INCLINADOS COMO VERTICALES A TIRO DE HILO Y ESCUADRA,  INCLUYE: DESPERDICIOS, ANDAMIOS, ACARREO DE MATERIALES AL SITIO DE SU UTILIZACIÓN, A CUALQUIER NIVEL, EQUIPO Y MANO DE OBRA.</v>
          </cell>
          <cell r="D93" t="str">
            <v>M</v>
          </cell>
          <cell r="E93">
            <v>103</v>
          </cell>
          <cell r="G93">
            <v>60.31</v>
          </cell>
          <cell r="H93" t="str">
            <v>SESENTA PESOS 31/100 M.N.</v>
          </cell>
          <cell r="I93">
            <v>6211.93</v>
          </cell>
        </row>
        <row r="94">
          <cell r="A94">
            <v>80</v>
          </cell>
          <cell r="B94" t="str">
            <v>DOPI-63</v>
          </cell>
          <cell r="C94" t="str">
            <v>ELABORACIÓN DE FIRME DE CONCRETO F'C= 150 KG/CM2 DE 8 CM ESPESOR, ACABADO COMUN. INCLUYE: HERRAMIENTA, SUMINISTRO DE MATERIALES, ACARREOS, NIVELACIÓN, CIMBRA, DESCIMBRA, COLADO, CURADO, DESPERDICIOS, EQUIPO Y MANO DE OBRA.</v>
          </cell>
          <cell r="D94" t="str">
            <v>M2</v>
          </cell>
          <cell r="E94">
            <v>110.45</v>
          </cell>
          <cell r="G94">
            <v>297.24</v>
          </cell>
          <cell r="H94" t="str">
            <v>DOSCIENTOS NOVENTA Y SIETE PESOS 24/100 M.N.</v>
          </cell>
          <cell r="I94">
            <v>32830.160000000003</v>
          </cell>
        </row>
        <row r="95">
          <cell r="A95">
            <v>81</v>
          </cell>
          <cell r="B95" t="str">
            <v>DOPI-64</v>
          </cell>
          <cell r="C95" t="str">
            <v>SUMINISTRO Y COLOCACIÓN DE PISO PORCELÁNICO MOD. NILO IVORY DE 60.8 X 60.8 CM ACENTADO Y JUNTEADO CON ADHESIVO ADVANCED PORCELÁNICO INTERCERAMIC O CALIDAD SIMILAR, INCLUYE: MATERIALES, RECORTES, DESPERDICIOS, EQUIPO, MANO DE OBRA Y LIMPIEZA DE LA SUPERFICIE DE TRABAJOS.</v>
          </cell>
          <cell r="D95" t="str">
            <v>M2</v>
          </cell>
          <cell r="E95">
            <v>110.45</v>
          </cell>
          <cell r="G95">
            <v>625.4</v>
          </cell>
          <cell r="H95" t="str">
            <v>SEISCIENTOS VEINTICINCO PESOS 40/100 M.N.</v>
          </cell>
          <cell r="I95">
            <v>69075.429999999993</v>
          </cell>
        </row>
        <row r="96">
          <cell r="A96">
            <v>82</v>
          </cell>
          <cell r="B96" t="str">
            <v>DOPI-65</v>
          </cell>
          <cell r="C96" t="str">
            <v>SUMINISTRO Y COLOCACIÓN DE ZOCLO DE 60.8 X 9.5 XM ELABORADO A BASE DE PISO PORCELÁNICO MOD. NILO IVORY DE 60.8 X 60.8 CM,  ACENTADO Y JUNTEADO CON ADHESIVO ADVANCED PORCELÁNICO INTERCERAMIC O CALIDAD SIMILAR, INCLUYE: MATERIALES, RECORTES, DESPERDICIOS, EQUIPO, MANO DE OBRA Y LIMPIEZA DE LA SUPERFICIE DE TRABAJOS.</v>
          </cell>
          <cell r="D96" t="str">
            <v>M</v>
          </cell>
          <cell r="E96">
            <v>74.25</v>
          </cell>
          <cell r="G96">
            <v>122.82</v>
          </cell>
          <cell r="H96" t="str">
            <v>CIENTO VEINTIDOS PESOS 82/100 M.N.</v>
          </cell>
          <cell r="I96">
            <v>9119.39</v>
          </cell>
        </row>
        <row r="97">
          <cell r="A97">
            <v>83</v>
          </cell>
          <cell r="B97" t="str">
            <v>DOPI-66</v>
          </cell>
          <cell r="C97" t="str">
            <v>SUMINISTRO Y APLICACIÓN DE PINTURA VINÍLICA LÍNEA VINIMEX PREMIUM DE COMEX A DOS MANOS, A CUALQUIER ALTURA, EN CUALQUIER COLOR, LIMPIANDO Y PREPARANDO LA SUPERFICIE CON SELLADOR ACRÍLICO Y FONDO BLANCO, INCLUYE: MATERIALES, ANDAMIOS, MANO DE OBRA, EQUIPO Y HERRAMIENTA.</v>
          </cell>
          <cell r="D97" t="str">
            <v>M2</v>
          </cell>
          <cell r="E97">
            <v>380.1</v>
          </cell>
          <cell r="G97">
            <v>98.4</v>
          </cell>
          <cell r="H97" t="str">
            <v>NOVENTA Y OCHO PESOS 40/100 M.N.</v>
          </cell>
          <cell r="I97">
            <v>37401.839999999997</v>
          </cell>
        </row>
        <row r="98">
          <cell r="A98">
            <v>84</v>
          </cell>
          <cell r="B98" t="str">
            <v>DOPI-67</v>
          </cell>
          <cell r="C98"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98" t="str">
            <v>M2</v>
          </cell>
          <cell r="E98">
            <v>123.75</v>
          </cell>
          <cell r="G98">
            <v>113.55</v>
          </cell>
          <cell r="H98" t="str">
            <v>CIENTO TRECE PESOS 55/100 M.N.</v>
          </cell>
          <cell r="I98">
            <v>14051.81</v>
          </cell>
        </row>
        <row r="99">
          <cell r="A99">
            <v>85</v>
          </cell>
          <cell r="B99" t="str">
            <v>DOPI-68</v>
          </cell>
          <cell r="C99" t="str">
            <v>SUMINISTRO Y COLOCACIÓN DE RECUBRIMIENTO DE PIEDRA NATURAL EXTRAIDA DE BANCO LOCAL, EN MUROS, ACENTADA Y JUNTEADA CON PEGAPIEDRA PERDURA O DE CALIDAD SIMILAR, INCLUYE: MATERIALES, RUPTURA DE PIEDRA PARA DAR CARA DE CONTACTO, PREPARACIÓN DE LA SUPERFICIE DEL MURO, ACARREOS, MANO DE OBRA, DESPERDICIOS, HERRAMIENTAS, EQUIPO Y LIMPIEZA DEL ÁREA DE TRABAJO.</v>
          </cell>
          <cell r="D99" t="str">
            <v>M2</v>
          </cell>
          <cell r="E99">
            <v>10.57</v>
          </cell>
          <cell r="G99">
            <v>211.79</v>
          </cell>
          <cell r="H99" t="str">
            <v>DOSCIENTOS ONCE PESOS 79/100 M.N.</v>
          </cell>
          <cell r="I99">
            <v>2238.62</v>
          </cell>
        </row>
        <row r="100">
          <cell r="A100">
            <v>86</v>
          </cell>
          <cell r="B100" t="str">
            <v>DOPI-69</v>
          </cell>
          <cell r="C100" t="str">
            <v>SUMINISTRO Y APLICACIÓN DE SELLADOR ACRÍLICO TRANSPARENTE PARA PIEDRA, CON RENDIMIENTO DE 5 M2/L. INCLUYE: HERRAMIENTA, LIMPIEZA Y PREPARACIÓN DE LA SUPERFICIE, MATERIALES, EQUIPO Y MANO DE OBRA.</v>
          </cell>
          <cell r="D100" t="str">
            <v>M2</v>
          </cell>
          <cell r="E100">
            <v>25.75</v>
          </cell>
          <cell r="G100">
            <v>77.59</v>
          </cell>
          <cell r="H100" t="str">
            <v>SETENTA Y SIETE PESOS 59/100 M.N.</v>
          </cell>
          <cell r="I100">
            <v>1997.94</v>
          </cell>
        </row>
        <row r="101">
          <cell r="A101">
            <v>87</v>
          </cell>
          <cell r="B101" t="str">
            <v>DOPI-70</v>
          </cell>
          <cell r="C101" t="str">
            <v>SUMINISTRO Y COLOCACIÓN DE INODORO AMERICAN STANDARD CADET FLUX FLOWISE O DE CALIDAD SIMILAR, COLOR .020 BLANCO. INCLUYE: MATERIALES, HERRAJES, SELLO SANITARIO, HERRAMIENTA, MANO DE OBRA Y LIMPIEZA DE LA SUPERFICIE DE LOS TRABAJOS.</v>
          </cell>
          <cell r="D101" t="str">
            <v>PZA</v>
          </cell>
          <cell r="E101">
            <v>2</v>
          </cell>
          <cell r="G101">
            <v>4005.57</v>
          </cell>
          <cell r="H101" t="str">
            <v>CUATRO MIL CINCO PESOS 57/100 M.N.</v>
          </cell>
          <cell r="I101">
            <v>8011.14</v>
          </cell>
        </row>
        <row r="102">
          <cell r="A102">
            <v>88</v>
          </cell>
          <cell r="B102" t="str">
            <v>DOPI-71</v>
          </cell>
          <cell r="C102" t="str">
            <v>SUMINISTRO Y COLOCACIÓN DE LAVABO DE PEDESTAL AMERICAN STANDARD FIESTA 1P MOD. 01587.020 O DE CALIDAD SIMILAR, COLOR .020 BLANCO. INCLUYE: MATERIALES, HERRAJES, CESPOL TIPO MONEDA DE LATÓN CROMADO, HERRAMIENTA, MANO DE OBRA Y LIMPIEZA DE LA SUPERFICIE DE LOS TRABAJOS.</v>
          </cell>
          <cell r="D102" t="str">
            <v>PZA</v>
          </cell>
          <cell r="E102">
            <v>2</v>
          </cell>
          <cell r="G102">
            <v>2374.38</v>
          </cell>
          <cell r="H102" t="str">
            <v>DOS MIL TRESCIENTOS SETENTA Y CUATRO PESOS 38/100 M.N.</v>
          </cell>
          <cell r="I102">
            <v>4748.76</v>
          </cell>
        </row>
        <row r="103">
          <cell r="A103">
            <v>89</v>
          </cell>
          <cell r="B103" t="str">
            <v>DOPI-72</v>
          </cell>
          <cell r="C103" t="str">
            <v>SUMINISTRO Y COLOCACIÓN DE LLAVE PARA LAVABO ECONOMIZADORA MODELO CR TV-105 HELVEX O DE CALIDAD SIMILAR, ACABADO CROMO. INCLUYE: MATERIALES, HERRAJES, HERRAMIENTA, MANO DE OBRA Y LIMPIEZA DE LA SUPERFICIE DE LOS TRABAJOS.</v>
          </cell>
          <cell r="D103" t="str">
            <v>PZA</v>
          </cell>
          <cell r="E103">
            <v>2</v>
          </cell>
          <cell r="G103">
            <v>4415</v>
          </cell>
          <cell r="H103" t="str">
            <v>CUATRO MIL CUATROCIENTOS QUINCE PESOS 00/100 M.N.</v>
          </cell>
          <cell r="I103">
            <v>8830</v>
          </cell>
        </row>
        <row r="104">
          <cell r="A104">
            <v>90</v>
          </cell>
          <cell r="B104" t="str">
            <v>DOPI-73</v>
          </cell>
          <cell r="C104" t="str">
            <v>SUMINISTRO E INSTALACIÓN DE FLUXOMETRO PARA INODORO, MOD. 110-WC-4.8 38, MARCA HELVEX, ACABADO CROMO, INCLUYE: MATERIALES, HERRAJES, HERRAMIENTA, MANO DE OBRA Y LIMPIEZA DE LA SUPERFICIE DE LOS TRABAJOS.</v>
          </cell>
          <cell r="D104" t="str">
            <v>PZA</v>
          </cell>
          <cell r="E104">
            <v>2</v>
          </cell>
          <cell r="G104">
            <v>8952.91</v>
          </cell>
          <cell r="H104" t="str">
            <v>OCHO MIL NOVECIENTOS CINCUENTA Y DOS PESOS 91/100 M.N.</v>
          </cell>
          <cell r="I104">
            <v>17905.82</v>
          </cell>
        </row>
        <row r="105">
          <cell r="A105">
            <v>91</v>
          </cell>
          <cell r="B105" t="str">
            <v>DOPI-74</v>
          </cell>
          <cell r="C105" t="str">
            <v>SUMINISTRO E INSTALACIÓN DE ASIENTO PARA INODORO CADET FLUX, COLOR BLANCO, INCLUYE: MATERIALES, HERRAJES, HERRAMIENTA, MANO DE OBRA Y LIMPIEZA DE LA SUPERFICIE DE LOS TRABAJOS.</v>
          </cell>
          <cell r="D105" t="str">
            <v>PZA</v>
          </cell>
          <cell r="E105">
            <v>2</v>
          </cell>
          <cell r="G105">
            <v>1707.49</v>
          </cell>
          <cell r="H105" t="str">
            <v>UN MIL SETECIENTOS SIETE PESOS 49/100 M.N.</v>
          </cell>
          <cell r="I105">
            <v>3414.98</v>
          </cell>
        </row>
        <row r="106">
          <cell r="A106">
            <v>92</v>
          </cell>
          <cell r="B106" t="str">
            <v>DOPI-75</v>
          </cell>
          <cell r="C106" t="str">
            <v>SUMINISTRO E INSTALACIÓN DE DESPACHADOR DE JABÓN EN GEL DE 1 L MOD DV018, MARCA OVAL O DE CALIDAD SIMILAR, COLOR HUMO INCLUYE: MATERIALES, HERRAJES, HERRAMIENTA, MANO DE OBRA Y LIMPIEZA DE LA SUPERFICIE DE LOS TRABAJOS.</v>
          </cell>
          <cell r="D106" t="str">
            <v>PZA</v>
          </cell>
          <cell r="E106">
            <v>2</v>
          </cell>
          <cell r="G106">
            <v>316.27</v>
          </cell>
          <cell r="H106" t="str">
            <v>TRESCIENTOS DIECISEIS PESOS 27/100 M.N.</v>
          </cell>
          <cell r="I106">
            <v>632.54</v>
          </cell>
        </row>
        <row r="107">
          <cell r="A107">
            <v>93</v>
          </cell>
          <cell r="B107" t="str">
            <v>DOPI-76</v>
          </cell>
          <cell r="C107" t="str">
            <v>SUMINISTRO E INSTALACIÓN DE DESPACHADOR DE PAPEL HIGIÉNICO JUNIOR MOD DV009 MARCA OVAL O DE CALIDAD SIMILAR, COLOR HUMO, INCLUYE: MATERIALES, HERRAJES, HERRAMIENTA, MANO DE OBRA Y LIMPIEZA DE LA SUPERFICIE DE LOS TRABAJOS.</v>
          </cell>
          <cell r="D107" t="str">
            <v>PZA</v>
          </cell>
          <cell r="E107">
            <v>2</v>
          </cell>
          <cell r="G107">
            <v>457</v>
          </cell>
          <cell r="H107" t="str">
            <v>CUATROCIENTOS CINCUENTA Y SIETE PESOS 00/100 M.N.</v>
          </cell>
          <cell r="I107">
            <v>914</v>
          </cell>
        </row>
        <row r="108">
          <cell r="A108">
            <v>94</v>
          </cell>
          <cell r="B108" t="str">
            <v>DOPI-77</v>
          </cell>
          <cell r="C108" t="str">
            <v>SUMINISTRO E INSTALACIÓN DE GANCHO SENCILLO MOD CASSIA LU.06 MARCA URREA O DE CALIDAD SIMILAR, ACABADO CROMO, INCLUYE: MATERIALES, HERRAJES, HERRAMIENTA, MANO DE OBRA Y LIMPIEZA DE LA SUPERFICIE DE LOS TRABAJOS.</v>
          </cell>
          <cell r="D108" t="str">
            <v>PZA</v>
          </cell>
          <cell r="E108">
            <v>2</v>
          </cell>
          <cell r="G108">
            <v>300.95999999999998</v>
          </cell>
          <cell r="H108" t="str">
            <v>TRESCIENTOS PESOS 96/100 M.N.</v>
          </cell>
          <cell r="I108">
            <v>192753.09000000005</v>
          </cell>
        </row>
        <row r="109">
          <cell r="A109">
            <v>95</v>
          </cell>
          <cell r="B109" t="str">
            <v>DOPI-78</v>
          </cell>
          <cell r="C109" t="str">
            <v>SUMINISTRO E INSTALACIÓN DE EXTRACTOR ELÉCTRICO DE 10 CM (4") DE DIÁMETRO  MOD 2504 MARCA ESTEVEZ O DE CALIDAD SIMILAR, COLOR BLANCO, INCLUYE: MATERIALES, HERRAJES, HERRAMIENTA, MANO DE OBRA Y LIMPIEZA DE LA SUPERFICIE DE LOS TRABAJOS.</v>
          </cell>
          <cell r="D109" t="str">
            <v>PZA</v>
          </cell>
          <cell r="E109">
            <v>2</v>
          </cell>
          <cell r="G109">
            <v>676.24</v>
          </cell>
          <cell r="H109" t="str">
            <v>SEISCIENTOS SETENTA Y SEIS PESOS 24/100 M.N.</v>
          </cell>
          <cell r="I109">
            <v>1352.48</v>
          </cell>
        </row>
        <row r="110">
          <cell r="A110">
            <v>96</v>
          </cell>
          <cell r="B110" t="str">
            <v>DOPI-79</v>
          </cell>
          <cell r="C110" t="str">
            <v>SUMINISTRO E INSTALACIÓN DE DESPACHADOR DE TOALLA INTERDOBLADA MOD DV046 MARCA OVAL O DE CALIDAD SIMILAR, COLOR HUMO, INCLUYE: MATERIALES, HERRAJES, HERRAMIENTA, MANO DE OBRA Y LIMPIEZA DE LA SUPERFICIE DE LOS TRABAJOS.</v>
          </cell>
          <cell r="D110" t="str">
            <v>PZA</v>
          </cell>
          <cell r="E110">
            <v>2</v>
          </cell>
          <cell r="G110">
            <v>465.36</v>
          </cell>
          <cell r="H110" t="str">
            <v>CUATROCIENTOS SESENTA Y CINCO PESOS 36/100 M.N.</v>
          </cell>
          <cell r="I110">
            <v>930.72</v>
          </cell>
        </row>
        <row r="111">
          <cell r="A111">
            <v>97</v>
          </cell>
          <cell r="B111" t="str">
            <v>DOPI-80</v>
          </cell>
          <cell r="C111" t="str">
            <v>REHABILITACIÓN DE BAÑOS</v>
          </cell>
          <cell r="D111" t="str">
            <v>M</v>
          </cell>
          <cell r="E111">
            <v>18.2</v>
          </cell>
          <cell r="G111">
            <v>60.31</v>
          </cell>
          <cell r="H111" t="str">
            <v>SESENTA PESOS 31/100 M.N.</v>
          </cell>
          <cell r="I111">
            <v>192753.09000000005</v>
          </cell>
        </row>
        <row r="112">
          <cell r="A112">
            <v>98</v>
          </cell>
          <cell r="B112" t="str">
            <v>DOPI-81</v>
          </cell>
          <cell r="C112"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112" t="str">
            <v>M2</v>
          </cell>
          <cell r="E112">
            <v>83.902000000000015</v>
          </cell>
          <cell r="G112">
            <v>211.96</v>
          </cell>
          <cell r="H112" t="str">
            <v>DOSCIENTOS ONCE PESOS 96/100 M.N.</v>
          </cell>
          <cell r="I112">
            <v>17783.87</v>
          </cell>
        </row>
        <row r="113">
          <cell r="A113">
            <v>99</v>
          </cell>
          <cell r="B113" t="str">
            <v>F</v>
          </cell>
          <cell r="C113" t="str">
            <v>BOQUILLA DE 15 A 25 CM DE ANCHO, CON MORTERO CEMENTO ARENA PROPORCIÓN 1:3, TERMINADO PULIDO Y/O APALILLADO FINO, EN APERTURA DE VANOS DE PUERTAS, VENTANAS Y/O PRETILES, INCLUYE: HERRAMIENTA, SUMINISTRO, ACABADO, EQUIPO Y MANO DE OBRA.</v>
          </cell>
          <cell r="D113" t="str">
            <v>M</v>
          </cell>
          <cell r="E113">
            <v>9.1</v>
          </cell>
          <cell r="G113">
            <v>72.19</v>
          </cell>
          <cell r="H113" t="str">
            <v>SETENTA Y DOS PESOS 19/100 M.N.</v>
          </cell>
          <cell r="I113">
            <v>656.93</v>
          </cell>
        </row>
        <row r="114">
          <cell r="A114">
            <v>100</v>
          </cell>
          <cell r="B114" t="str">
            <v>DOPI-82</v>
          </cell>
          <cell r="C114" t="str">
            <v>FILETES Y BOLEADOS, HECHOS CON MORTERO CEMENTO-ARENA EN PROPORCIÓN 1:3, TANTO INCLINADOS COMO VERTICALES A TIRO DE HILO Y ESCUADRA,  INCLUYE: DESPERDICIOS, ANDAMIOS, ACARREO DE MATERIALES AL SITIO DE SU UTILIZACIÓN, A CUALQUIER NIVEL, EQUIPO Y MANO DE OBRA.</v>
          </cell>
          <cell r="D114" t="str">
            <v>M</v>
          </cell>
          <cell r="E114">
            <v>18.2</v>
          </cell>
          <cell r="G114">
            <v>60.31</v>
          </cell>
          <cell r="H114" t="str">
            <v>SESENTA PESOS 31/100 M.N.</v>
          </cell>
          <cell r="I114">
            <v>1097.6400000000001</v>
          </cell>
        </row>
        <row r="115">
          <cell r="A115">
            <v>101</v>
          </cell>
          <cell r="B115" t="str">
            <v>DOPI-83</v>
          </cell>
          <cell r="C115" t="str">
            <v>ELABORACIÓN DE FIRME DE CONCRETO F'C= 150 KG/CM2 DE 8 CM ESPESOR, ACABADO COMUN. INCLUYE: HERRAMIENTA, SUMINISTRO DE MATERIALES, ACARREOS, NIVELACIÓN, CIMBRA, DESCIMBRA, COLADO, CURADO, DESPERDICIOS, EQUIPO Y MANO DE OBRA.</v>
          </cell>
          <cell r="D115" t="str">
            <v>M2</v>
          </cell>
          <cell r="E115">
            <v>21.42</v>
          </cell>
          <cell r="G115">
            <v>297.24</v>
          </cell>
          <cell r="H115" t="str">
            <v>DOSCIENTOS NOVENTA Y SIETE PESOS 24/100 M.N.</v>
          </cell>
          <cell r="I115">
            <v>6366.88</v>
          </cell>
        </row>
        <row r="116">
          <cell r="A116">
            <v>102</v>
          </cell>
          <cell r="B116" t="str">
            <v>DOPI-84</v>
          </cell>
          <cell r="C116"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TRABAJOS.</v>
          </cell>
          <cell r="D116" t="str">
            <v>M2</v>
          </cell>
          <cell r="E116">
            <v>21.42</v>
          </cell>
          <cell r="G116">
            <v>658.88</v>
          </cell>
          <cell r="H116" t="str">
            <v>SEISCIENTOS CINCUENTA Y OCHO PESOS 88/100 M.N.</v>
          </cell>
          <cell r="I116">
            <v>14113.21</v>
          </cell>
        </row>
        <row r="117">
          <cell r="A117">
            <v>103</v>
          </cell>
          <cell r="B117" t="str">
            <v>DOPI-85</v>
          </cell>
          <cell r="C117" t="str">
            <v>SUMINISTRO Y COLOCACIÓN DE LAMBRÍN DE PISO PORCELÁNICO MOD. MODULOR AVORIO DE 60.8 X 60.8 CM,  ACENTADO Y JUNTEADO CON ADHESIVO ADVANCED PORCELÁNICO INTERCERAMIC O CALIDAD SIMILAR, INCLUYE: MATERIALES, RECORTES, TALADROS, DESPERDICIOS, EQUIPO, MANO DE OBRA Y LIMPIEZA DE LA SUPERFICIE DE TRABAJOS.</v>
          </cell>
          <cell r="D117" t="str">
            <v>M</v>
          </cell>
          <cell r="E117">
            <v>16</v>
          </cell>
          <cell r="G117">
            <v>664.19</v>
          </cell>
          <cell r="H117" t="str">
            <v>SEISCIENTOS SESENTA Y CUATRO PESOS 19/100 M.N.</v>
          </cell>
          <cell r="I117">
            <v>10627.04</v>
          </cell>
        </row>
        <row r="118">
          <cell r="A118">
            <v>104</v>
          </cell>
          <cell r="B118" t="str">
            <v>DOPI-86</v>
          </cell>
          <cell r="C118" t="str">
            <v>SUMINISTRO Y APLICACIÓN DE PINTURA VINÍLICA LÍNEA VINIMEX PREMIUM DE COMEX A DOS MANOS, A CUALQUIER ALTURA, EN MUROS Y CUBIERTAS, CUALQUIER COLOR, LIMPIANDO Y PREPARANDO LA SUPERFICIE CON SELLADOR ACRÍLICO Y FONDO BLANCO, INCLUYE: MATERIALES, ANDAMIOS, MANO DE OBRA, EQUIPO Y HERRAMIENTA.</v>
          </cell>
          <cell r="D118" t="str">
            <v>M2</v>
          </cell>
          <cell r="E118">
            <v>68.543000000000006</v>
          </cell>
          <cell r="G118">
            <v>98.44</v>
          </cell>
          <cell r="H118" t="str">
            <v>NOVENTA Y OCHO PESOS 44/100 M.N.</v>
          </cell>
          <cell r="I118">
            <v>6747.37</v>
          </cell>
        </row>
        <row r="119">
          <cell r="A119">
            <v>105</v>
          </cell>
          <cell r="B119" t="str">
            <v>DOPI-87</v>
          </cell>
          <cell r="C119"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119" t="str">
            <v>M2</v>
          </cell>
          <cell r="E119">
            <v>24.89</v>
          </cell>
          <cell r="G119">
            <v>113.55</v>
          </cell>
          <cell r="H119" t="str">
            <v>CIENTO TRECE PESOS 55/100 M.N.</v>
          </cell>
          <cell r="I119">
            <v>2826.26</v>
          </cell>
        </row>
        <row r="120">
          <cell r="A120">
            <v>106</v>
          </cell>
          <cell r="B120" t="str">
            <v>DOPI-88</v>
          </cell>
          <cell r="C120" t="str">
            <v>ELABORACIÓN DE BARRA PARA LAVABO DE 1.50 X 0.55 X 0.12 M, A BASE DE CONCRETO F'C=200 KG/CM2, REFORZADO CON VARILLAS DEL # 3 @ 20 CM, AMBOS SENTIDOS, LECHO BAJO, ANCLADA A LOS MUROS EN ESCUADRA Y FORRADA CON LAMBRIN DE PISO PORCELÁNICO MODELO MODULOR AVORIO DE 60.8 X 60.8 CM, ASENTADO Y JUNTEADO CON ADHESIVO ADVANCED PORCELÁNICO. INCLUYE: MATERIALES, CIMBRA, DESCIMBRA, COLADO, VIBRADO, DESNIVEL PARA DISCAPACITADOS, CORTES, DESPERDICIOS, TALADROS, MANO DE OBRA, Y LIMPIEZA DE LA SUPERFICIE DE LOS TRABAJOS.</v>
          </cell>
          <cell r="D120" t="str">
            <v>PZA</v>
          </cell>
          <cell r="E120">
            <v>2</v>
          </cell>
          <cell r="G120">
            <v>3488.09</v>
          </cell>
          <cell r="H120" t="str">
            <v>TRES MIL CUATROCIENTOS OCHENTA Y OCHO PESOS 09/100 M.N.</v>
          </cell>
          <cell r="I120">
            <v>6976.18</v>
          </cell>
        </row>
        <row r="121">
          <cell r="A121">
            <v>107</v>
          </cell>
          <cell r="B121" t="str">
            <v>DOPI-89</v>
          </cell>
          <cell r="C121" t="str">
            <v>SUMINISTRO Y COLOCACIÓN DE LAVABO TIPO OVALÍN DE SOBRECUBIERTA RONDALÍN 4" MOD 01658.020 COLOR BLANCO MARCA AMERICAN STANDARD O DE CALIDAD SIMILAR. INCLUYE: MATERIALES, HERRAMIENTA, MANO DE OBRA Y LIMPIEZA DE LA SUPERFICIE DE LOS TRABAJOS.</v>
          </cell>
          <cell r="D121" t="str">
            <v>PZA</v>
          </cell>
          <cell r="E121">
            <v>4</v>
          </cell>
          <cell r="G121">
            <v>2254.9899999999998</v>
          </cell>
          <cell r="H121" t="str">
            <v>DOS MIL DOSCIENTOS CINCUENTA Y CUATRO PESOS 99/100 M.N.</v>
          </cell>
          <cell r="I121">
            <v>9019.9599999999991</v>
          </cell>
        </row>
        <row r="122">
          <cell r="A122">
            <v>108</v>
          </cell>
          <cell r="B122" t="str">
            <v>DOPI-90</v>
          </cell>
          <cell r="C122" t="str">
            <v>SUMINISTRO Y COLOCACIÓN DE INODORO AMERICAN STANDARD CADET FLUX FLOWISE O DE CALIDAD SIMILAR, COLOR .020 BLANCO. INCLUYE: MATERIALES, HERRAJES, SELLO SANITARIO, HERRAMIENTA, MANO DE OBRA Y LIMPIEZA DE LA SUPERFICIE DE LOS TRABAJOS.</v>
          </cell>
          <cell r="D122" t="str">
            <v>PZA</v>
          </cell>
          <cell r="E122">
            <v>3</v>
          </cell>
          <cell r="G122">
            <v>4005.57</v>
          </cell>
          <cell r="H122" t="str">
            <v>CUATRO MIL CINCO PESOS 57/100 M.N.</v>
          </cell>
          <cell r="I122">
            <v>12016.71</v>
          </cell>
        </row>
        <row r="123">
          <cell r="A123">
            <v>109</v>
          </cell>
          <cell r="B123" t="str">
            <v>DOPI-91</v>
          </cell>
          <cell r="C123" t="str">
            <v xml:space="preserve">SUMINISTRO Y COLOCACIÓN DE MINGITORIO DE PISO MOD BRANHAM K-4920-T MARCA KOHLER, O CALIDAD SIMILAR, COLOR BLANCO. INCLUYE: MATERIALES, HERRAJES, HERRAMIENTA, MANO DE OBRA Y LIMPIEZA DE LA SUPERFICIE DE LOS TRABAJOS. </v>
          </cell>
          <cell r="D123" t="str">
            <v>PZA</v>
          </cell>
          <cell r="E123">
            <v>1</v>
          </cell>
          <cell r="G123">
            <v>21737.55</v>
          </cell>
          <cell r="H123" t="str">
            <v>VEINTIUN MIL SETECIENTOS TREINTA Y SIETE PESOS 55/100 M.N.</v>
          </cell>
          <cell r="I123">
            <v>21737.55</v>
          </cell>
        </row>
        <row r="124">
          <cell r="A124">
            <v>110</v>
          </cell>
          <cell r="B124" t="str">
            <v>DOPI-92</v>
          </cell>
          <cell r="C124" t="str">
            <v>SUMINISTRO E INSTALACIÓN DE ASIENTO PARA INODORO CADET FLUX, COLOR BLANCO, INCLUYE: MATERIALES, HERRAJES, HERRAMIENTA, MANO DE OBRA Y LIMPIEZA DE LA SUPERFICIE DE LOS TRABAJOS.</v>
          </cell>
          <cell r="D124" t="str">
            <v>PZA</v>
          </cell>
          <cell r="E124">
            <v>3</v>
          </cell>
          <cell r="G124">
            <v>1707.49</v>
          </cell>
          <cell r="H124" t="str">
            <v>UN MIL SETECIENTOS SIETE PESOS 49/100 M.N.</v>
          </cell>
          <cell r="I124">
            <v>5122.47</v>
          </cell>
        </row>
        <row r="125">
          <cell r="A125">
            <v>111</v>
          </cell>
          <cell r="B125" t="str">
            <v>DOPI-93</v>
          </cell>
          <cell r="C125" t="str">
            <v>SUMINISTRO Y COLOCACIÓN DE LLAVE PARA LAVABO ECONOMIZADORA MODELO CR TV-105 HELVEX O DE CALIDAD SIMILAR, ACABADO CROMO. INCLUYE: MATERIALES, HERRAJES, HERRAMIENTA, MANO DE OBRA Y LIMPIEZA DE LA SUPERFICIE DE LOS TRABAJOS.</v>
          </cell>
          <cell r="D125" t="str">
            <v>PZA</v>
          </cell>
          <cell r="E125">
            <v>4</v>
          </cell>
          <cell r="G125">
            <v>4415</v>
          </cell>
          <cell r="H125" t="str">
            <v>CUATRO MIL CUATROCIENTOS QUINCE PESOS 00/100 M.N.</v>
          </cell>
          <cell r="I125">
            <v>17660</v>
          </cell>
        </row>
        <row r="126">
          <cell r="A126">
            <v>112</v>
          </cell>
          <cell r="B126" t="str">
            <v>DOPI-94</v>
          </cell>
          <cell r="C126" t="str">
            <v>SUMINISTRO E INSTALACIÓN DE FLUXOMETRO PARA INODORO, MOD. 110-WC-4.8 38, MARCA HELVEX, ACABADO CROMO, INCLUYE: MATERIALES, HERRAJES, HERRAMIENTA, MANO DE OBRA Y LIMPIEZA DE LA SUPERFICIE DE LOS TRABAJOS.</v>
          </cell>
          <cell r="D126" t="str">
            <v>PZA</v>
          </cell>
          <cell r="E126">
            <v>3</v>
          </cell>
          <cell r="G126">
            <v>8952.91</v>
          </cell>
          <cell r="H126" t="str">
            <v>OCHO MIL NOVECIENTOS CINCUENTA Y DOS PESOS 91/100 M.N.</v>
          </cell>
          <cell r="I126">
            <v>26858.73</v>
          </cell>
        </row>
        <row r="127">
          <cell r="A127">
            <v>113</v>
          </cell>
          <cell r="B127" t="str">
            <v>DOPI-95</v>
          </cell>
          <cell r="C127" t="str">
            <v>SUMINISTRO E INSTALACIÓN DE FLUXOMETRO PARA MINGITORIO MANUAL, MOD. 185-19, MARCA HELVEX O DE CALIDAD SIMILAR, ACABADO CROMO, INCLUYE: MATERIALES, HERRAJES, HERRAMIENTA, MANO DE OBRA Y LIMPIEZA DE LA SUPERFICIE DE LOS TRABAJOS.</v>
          </cell>
          <cell r="D127" t="str">
            <v>PZA</v>
          </cell>
          <cell r="E127">
            <v>1</v>
          </cell>
          <cell r="G127">
            <v>8952.91</v>
          </cell>
          <cell r="H127" t="str">
            <v>OCHO MIL NOVECIENTOS CINCUENTA Y DOS PESOS 91/100 M.N.</v>
          </cell>
          <cell r="I127">
            <v>8952.91</v>
          </cell>
        </row>
        <row r="128">
          <cell r="A128">
            <v>114</v>
          </cell>
          <cell r="B128" t="str">
            <v>DOPI-96</v>
          </cell>
          <cell r="C128" t="str">
            <v>SUMINISTRO E INSTALACIÓN DE DESPACHADOR DE JABÓN EN GEL DE 1 L MOD DV018, MARCA OVAL O DE CALIDAD SIMILAR, COLOR HUMO INCLUYE: MATERIALES, HERRAJES, HERRAMIENTA, MANO DE OBRA Y LIMPIEZA DE LA SUPERFICIE DE LOS TRABAJOS.</v>
          </cell>
          <cell r="D128" t="str">
            <v>PZA</v>
          </cell>
          <cell r="E128">
            <v>2</v>
          </cell>
          <cell r="G128">
            <v>515.11</v>
          </cell>
          <cell r="H128" t="str">
            <v>QUINIENTOS QUINCE PESOS 11/100 M.N.</v>
          </cell>
          <cell r="I128">
            <v>1030.22</v>
          </cell>
        </row>
        <row r="129">
          <cell r="A129">
            <v>115</v>
          </cell>
          <cell r="B129" t="str">
            <v>DOPI-97</v>
          </cell>
          <cell r="C129" t="str">
            <v>SUMINISTRO E INSTALACIÓN DE DESPACHADOR DE TOALLA EN ROLLO MOD DV013 MARCA OVAL O DE CALIDAD SIMILAR, COLOR HUMO, INCLUYE: MATERIALES, HERRAJES, HERRAMIENTA, MANO DE OBRA Y LIMPIEZA DE LA SUPERFICIE DE LOS TRABAJOS.</v>
          </cell>
          <cell r="D129" t="str">
            <v>PZA</v>
          </cell>
          <cell r="E129">
            <v>2</v>
          </cell>
          <cell r="G129">
            <v>1266.46</v>
          </cell>
          <cell r="H129" t="str">
            <v>UN MIL DOSCIENTOS SESENTA Y SEIS PESOS 46/100 M.N.</v>
          </cell>
          <cell r="I129">
            <v>2532.92</v>
          </cell>
        </row>
        <row r="130">
          <cell r="A130">
            <v>116</v>
          </cell>
          <cell r="B130" t="str">
            <v>DOPI-98</v>
          </cell>
          <cell r="C130" t="str">
            <v>SUMINISTRO E INSTALACIÓN DE DESPACHADOR DE PAPEL HIGIÉNICO JUNIOR MOD DV009 MARCA OVAL O DE CALIDAD SIMILAR, COLOR HUMO, INCLUYE: MATERIALES, HERRAJES, HERRAMIENTA, MANO DE OBRA Y LIMPIEZA DE LA SUPERFICIE DE LOS TRABAJOS.</v>
          </cell>
          <cell r="D130" t="str">
            <v>PZA</v>
          </cell>
          <cell r="E130">
            <v>3</v>
          </cell>
          <cell r="G130">
            <v>457</v>
          </cell>
          <cell r="H130" t="str">
            <v>CUATROCIENTOS CINCUENTA Y SIETE PESOS 00/100 M.N.</v>
          </cell>
          <cell r="I130">
            <v>1371</v>
          </cell>
        </row>
        <row r="131">
          <cell r="A131">
            <v>117</v>
          </cell>
          <cell r="B131" t="str">
            <v>DOPI-99</v>
          </cell>
          <cell r="C131" t="str">
            <v>SUMINISTRO E INSTALACIÓN DE BARRA DE SEGURIDAD FIJA DE PARA SUJECIÓN, FABRICADA EN TUBO LISO DE ACERO INOXIDABLE ACABADO SATÍN DE 31.8 MM (1 1/4") DE DIÁMETRO, CON EXTREMOS ROLADOS, LONGITUD DE 600 MM, CON SEPARACIÓN DE 76.2 MM, INCLUYE: MATERIALES, HERRAJES, TORNILLERÍA Y CHAPETONES DE ACERO INOXIDABLE, HERRAMIENTA, MANO DE OBRA Y LIMPIEZA DE LA SUPERFICIE DE LOS TRABAJOS.</v>
          </cell>
          <cell r="D131" t="str">
            <v>PZA</v>
          </cell>
          <cell r="E131">
            <v>2</v>
          </cell>
          <cell r="G131">
            <v>1254.6300000000001</v>
          </cell>
          <cell r="H131" t="str">
            <v>UN MIL DOSCIENTOS CINCUENTA Y CUATRO PESOS 63/100 M.N.</v>
          </cell>
          <cell r="I131">
            <v>1085071.6700000004</v>
          </cell>
        </row>
        <row r="132">
          <cell r="A132">
            <v>118</v>
          </cell>
          <cell r="B132" t="str">
            <v>DOPI-100</v>
          </cell>
          <cell r="C132" t="str">
            <v>SUMINISTRO E INSTALACIÓN DE BARRA DE SEGURIDAD ABATIBLE PARA SUJECIÓN EN BAÑO, FABRICADA EN TUBO LISO DE ACERO INOXIDABLE ACABADO SATÍN DE 31.8 MM (1 1/4") DE DIÁMETRO, LONGITUD DE 600 MM, INCLUYE: MATERIALES, HERRAJES, TORNILLERÍA Y CHAPETONES DE ACERO INOXIDABLE, HERRAMIENTA, MANO DE OBRA Y LIMPIEZA DE LA SUPERFICIE DE LOS TRABAJOS.</v>
          </cell>
          <cell r="D132" t="str">
            <v>PZA</v>
          </cell>
          <cell r="E132">
            <v>2</v>
          </cell>
          <cell r="G132">
            <v>4291.38</v>
          </cell>
          <cell r="H132" t="str">
            <v>CUATRO MIL DOSCIENTOS NOVENTA Y UN PESOS 38/100 M.N.</v>
          </cell>
          <cell r="I132">
            <v>8582.76</v>
          </cell>
        </row>
        <row r="133">
          <cell r="A133">
            <v>119</v>
          </cell>
          <cell r="B133" t="str">
            <v>DOPI-101</v>
          </cell>
          <cell r="C133" t="str">
            <v>SUMINISTRO E INSTALACIÓN DE BARRA DE SEGURIDAD FIJA PARA SUJECIÓN EN MINGITORIO, FABRICADA EN TUBO LISO DE ACERO INOXIDABLE ACABADO SATÍN DE 31.8 MM (1 1/4") DE DIÁMETRO, INCLUYE: MATERIALES, HERRAJES, TORNILLERÍA Y CHAPETONES DE ACERO INOXIDABLE, HERRAMIENTA, MANO DE OBRA Y LIMPIEZA DE LA SUPERFICIE DE LOS TRABAJOS.</v>
          </cell>
          <cell r="D133" t="str">
            <v>PZA</v>
          </cell>
          <cell r="E133">
            <v>1</v>
          </cell>
          <cell r="G133">
            <v>8163.22</v>
          </cell>
          <cell r="H133" t="str">
            <v>OCHO MIL CIENTO SESENTA Y TRES PESOS 22/100 M.N.</v>
          </cell>
          <cell r="I133">
            <v>8163.22</v>
          </cell>
        </row>
        <row r="134">
          <cell r="A134">
            <v>120</v>
          </cell>
          <cell r="B134" t="str">
            <v>DOPI-102</v>
          </cell>
          <cell r="C134" t="str">
            <v>BANQUETAS</v>
          </cell>
          <cell r="D134" t="str">
            <v>M3</v>
          </cell>
          <cell r="E134">
            <v>4.58</v>
          </cell>
          <cell r="G134">
            <v>221.27</v>
          </cell>
          <cell r="H134" t="str">
            <v>DOSCIENTOS VEINTIUN PESOS 27/100 M.N.</v>
          </cell>
          <cell r="I134">
            <v>1085071.6700000004</v>
          </cell>
        </row>
        <row r="135">
          <cell r="A135">
            <v>121</v>
          </cell>
          <cell r="B135" t="str">
            <v>DOPI-103</v>
          </cell>
          <cell r="C135" t="str">
            <v>GUARNICIÓN TIPO "L" EN SECCIÓN 35-20X45 Y CORONA DE 15 CM DE ALTURA POR 12X15 CM, DE CONCRETO PREMEZCLADO F'C=250 KG/CM2., T.M.A. 19 MM., R.N., INCLUYE: MATERIALES, CIMBRADO, DESCIMBRADO, COLADO, VIBRADO, CURADO, MANO DE OBRA, EQUIPO, HERRAMIENTA Y LIMPIEZA DEL ÁREA DE TRABAJO.</v>
          </cell>
          <cell r="D135" t="str">
            <v>M</v>
          </cell>
          <cell r="E135">
            <v>329.06</v>
          </cell>
          <cell r="G135">
            <v>375.11</v>
          </cell>
          <cell r="H135" t="str">
            <v>TRESCIENTOS SETENTA Y CINCO PESOS 11/100 M.N.</v>
          </cell>
          <cell r="I135">
            <v>123433.7</v>
          </cell>
        </row>
        <row r="136">
          <cell r="A136">
            <v>122</v>
          </cell>
          <cell r="B136" t="str">
            <v>G</v>
          </cell>
          <cell r="C136" t="str">
            <v>CENEFA DE 10 CM DE ESPESOR A BASE DE CONCRETO PREMEZCLADO F´C= 200 KG/CM2, R. N., T.M.A.19 MM, TIRO DIRECTO, COLOR NEGRO INTEGRADO AL 4%, Y ACABADO ESTAMPADO TIPO PIEL DE ELEFANTE, INCLUYE: CIMBRA, DESCIMBRA, COLADO, DESMOLDANTE, BARNIZ, CURADO, MATERIALES, MANO DE OBRA, EQUIPO Y HERRAMIENTA.</v>
          </cell>
          <cell r="D136" t="str">
            <v>M2</v>
          </cell>
          <cell r="E136">
            <v>143.06</v>
          </cell>
          <cell r="G136">
            <v>573.78</v>
          </cell>
          <cell r="H136" t="str">
            <v>QUINIENTOS SETENTA Y TRES PESOS 78/100 M.N.</v>
          </cell>
          <cell r="I136">
            <v>82084.97</v>
          </cell>
        </row>
        <row r="137">
          <cell r="A137">
            <v>123</v>
          </cell>
          <cell r="B137" t="str">
            <v>DOPI-104</v>
          </cell>
          <cell r="C137" t="str">
            <v>EXCAVACIÓN POR MEDIOS MANUALES EN MATERIAL TIPO II, DE 0.00 A -2.00 M DE PROFUNDIDAD, INCLUYE: AFINE DE PLANTILLA Y TALUDES, ACARREO DEL MATERIAL A BANCO DE OBRA PARA SU POSTERIOR RETIRO, MANO DE OBRA, EQUIPO Y HERRAMIENTA. (MEDIDO EN TERRENO NATURAL POR SECCIÓN).</v>
          </cell>
          <cell r="D137" t="str">
            <v>M3</v>
          </cell>
          <cell r="E137">
            <v>4.58</v>
          </cell>
          <cell r="G137">
            <v>221.27</v>
          </cell>
          <cell r="H137" t="str">
            <v>DOSCIENTOS VEINTIUN PESOS 27/100 M.N.</v>
          </cell>
          <cell r="I137">
            <v>1013.42</v>
          </cell>
        </row>
        <row r="138">
          <cell r="A138">
            <v>124</v>
          </cell>
          <cell r="B138" t="str">
            <v>DOPI-105</v>
          </cell>
          <cell r="C138"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138" t="str">
            <v>M3</v>
          </cell>
          <cell r="E138">
            <v>7.52</v>
          </cell>
          <cell r="G138">
            <v>81.09</v>
          </cell>
          <cell r="H138" t="str">
            <v>OCHENTA Y UN PESOS 09/100 M.N.</v>
          </cell>
          <cell r="I138">
            <v>609.79999999999995</v>
          </cell>
        </row>
        <row r="139">
          <cell r="A139">
            <v>125</v>
          </cell>
          <cell r="B139" t="str">
            <v>DOPI-106</v>
          </cell>
          <cell r="C139" t="str">
            <v>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v>
          </cell>
          <cell r="D139" t="str">
            <v>PZA</v>
          </cell>
          <cell r="E139">
            <v>41</v>
          </cell>
          <cell r="G139">
            <v>3508.77</v>
          </cell>
          <cell r="H139" t="str">
            <v>TRES MIL QUINIENTOS OCHO PESOS 77/100 M.N.</v>
          </cell>
          <cell r="I139">
            <v>143859.57</v>
          </cell>
        </row>
        <row r="140">
          <cell r="A140">
            <v>126</v>
          </cell>
          <cell r="B140" t="str">
            <v>DOPI-107</v>
          </cell>
          <cell r="C140"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140" t="str">
            <v>M2</v>
          </cell>
          <cell r="E140">
            <v>78.52</v>
          </cell>
          <cell r="G140">
            <v>603.9</v>
          </cell>
          <cell r="H140" t="str">
            <v>SEISCIENTOS TRES PESOS 90/100 M.N.</v>
          </cell>
          <cell r="I140">
            <v>47418.23</v>
          </cell>
        </row>
        <row r="141">
          <cell r="A141">
            <v>127</v>
          </cell>
          <cell r="B141" t="str">
            <v>DOPI-108</v>
          </cell>
          <cell r="C141" t="str">
            <v>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v>
          </cell>
          <cell r="D141" t="str">
            <v>PZA</v>
          </cell>
          <cell r="E141">
            <v>318</v>
          </cell>
          <cell r="G141">
            <v>388.39</v>
          </cell>
          <cell r="H141" t="str">
            <v>TRESCIENTOS OCHENTA Y OCHO PESOS 39/100 M.N.</v>
          </cell>
          <cell r="I141">
            <v>123508.02</v>
          </cell>
        </row>
        <row r="142">
          <cell r="A142">
            <v>128</v>
          </cell>
          <cell r="B142" t="str">
            <v>DOPI-109</v>
          </cell>
          <cell r="C142" t="str">
            <v>ELABORACIÓN DE BANQUETA DE CONCRETO F'C=200 KG/CM2 PREMEZCLADO R.N. T.M.A. 19 MM, DE 10 CM ESPESOR ACABADO ESCOBILLADO. INCLUYE: CIMBRA, DESCIMBRA, COLADO, CURADO, VIBRADO, DESPERDICIOS, EQUIPO, HERRAMIENTAS, MANO DE OBRA Y LIMPIEZA DE LA SUPERFICIE DE LOS TRABAJOS.</v>
          </cell>
          <cell r="D142" t="str">
            <v>M2</v>
          </cell>
          <cell r="E142">
            <v>438.34</v>
          </cell>
          <cell r="G142">
            <v>310.48</v>
          </cell>
          <cell r="H142" t="str">
            <v>TRESCIENTOS DIEZ PESOS 48/100 M.N.</v>
          </cell>
          <cell r="I142">
            <v>136095.79999999999</v>
          </cell>
        </row>
        <row r="143">
          <cell r="A143">
            <v>129</v>
          </cell>
          <cell r="B143" t="str">
            <v>DOPI-110</v>
          </cell>
          <cell r="C143" t="str">
            <v>ELABORACIÓN DE TOPE TIPO AEROPUERTO EN CONCRETO F'C= 250 KG/CM2 PREMEZCLADO R.N. T.M.A. 19 MM, EMPOTRADO 10 CM BAJO EL N.P.T., DIMENSIONES TOTALES DE 4.80 M X 6.53 M X 0.25 M, ACABADO ESCOBILLADO. INCLUYE: CIMBRA, DESCIMBRA, COLADO, CURADO, VIBRADO, DESPERDICIOS, EQUIPO, HERRAMIENTAS, MANO DE OBRA Y LIMPIEZA DE LA SUPERFICIE DE LOS TRABAJOS.</v>
          </cell>
          <cell r="D143" t="str">
            <v>M3</v>
          </cell>
          <cell r="E143">
            <v>4.5</v>
          </cell>
          <cell r="F143">
            <v>458.45</v>
          </cell>
          <cell r="G143">
            <v>13596.55</v>
          </cell>
          <cell r="H143" t="str">
            <v>TRECE MIL QUINIENTOS NOVENTA Y SEIS PESOS 55/100 M.N.</v>
          </cell>
          <cell r="I143">
            <v>61184.480000000003</v>
          </cell>
        </row>
        <row r="144">
          <cell r="A144">
            <v>130</v>
          </cell>
          <cell r="B144" t="str">
            <v>DOPI-111</v>
          </cell>
          <cell r="C144" t="str">
            <v>RELLENO COMPACTADO POR MEDIOS MANUALES CON SUELO-CEMENTO, A BASE DE MATERIAL DE BANCO (TEPETATE) EN PROPORCIÓN DE 10:1, EN CEPAS O CAJÓN, A CUALQUIER PROFUNDIDAD,  COMPACTADO CON EQUIPO MANUAL DE IMPACTO, EN CAPAS NO MAYORES DE 20 CM AL 95% DE SU P.V.S.M, PRUEBA AASHTO ESTÁNDAR, INCLUYE: HERRAMIENTA, SUMINISTRO DE AGUA PARA LOGRAR HUMEDAD ÓPTIMA, MEZCLADO, TENDIDO, PRUEBAS DE COMPACTACIÓN, EQUIPO Y MANO DE OBRA.</v>
          </cell>
          <cell r="D144" t="str">
            <v>M3</v>
          </cell>
          <cell r="E144">
            <v>6.48</v>
          </cell>
          <cell r="G144">
            <v>1001.16</v>
          </cell>
          <cell r="H144" t="str">
            <v>UN MIL UN PESOS 16/100 M.N.</v>
          </cell>
          <cell r="I144">
            <v>6487.52</v>
          </cell>
        </row>
        <row r="145">
          <cell r="A145">
            <v>131</v>
          </cell>
          <cell r="B145" t="str">
            <v>DOPI-112</v>
          </cell>
          <cell r="C145" t="str">
            <v>SUMINISTRO Y COLOCACIÓN DE MALLA ELECTROSOLDADA 6.6/10-10 COMO REFUERZO EN LOSAS DE CONCRETO, INCLUYE: HABILITADO, DESPERDICIOS, TRASLAPES, MATERIAL DE FIJACIÓN, ACARREO DEL MATERIAL AL SITIO DE SU COLOCACIÓN, MANO DE OBRA Y HERRAMIENTA.</v>
          </cell>
          <cell r="D145" t="str">
            <v>M2</v>
          </cell>
          <cell r="E145">
            <v>581.4</v>
          </cell>
          <cell r="G145">
            <v>42.01</v>
          </cell>
          <cell r="H145" t="str">
            <v>CUARENTA Y DOS PESOS 01/100 M.N.</v>
          </cell>
          <cell r="I145">
            <v>24424.61</v>
          </cell>
        </row>
        <row r="146">
          <cell r="A146">
            <v>132</v>
          </cell>
          <cell r="B146" t="str">
            <v>DOPI-113</v>
          </cell>
          <cell r="C146" t="str">
            <v>CORTE CON DISCO DE DIAMANTE HASTA 1/3 DE ESPESOR DE LA LOSA Y HASTA 3 MM DE ANCHO, INCLUYE: EQUIPO, PREPARACIONES Y MANO DE OBRA.</v>
          </cell>
          <cell r="D146" t="str">
            <v>M</v>
          </cell>
          <cell r="E146">
            <v>102.81</v>
          </cell>
          <cell r="F146">
            <v>458.45</v>
          </cell>
          <cell r="G146">
            <v>187.02</v>
          </cell>
          <cell r="H146" t="str">
            <v>CIENTO OCHENTA Y SIETE PESOS 02/100 M.N.</v>
          </cell>
          <cell r="I146">
            <v>7877.28</v>
          </cell>
        </row>
        <row r="147">
          <cell r="A147">
            <v>133</v>
          </cell>
          <cell r="B147" t="str">
            <v>DOPI-114</v>
          </cell>
          <cell r="C147" t="str">
            <v>SUMINISTRO Y APLICACIÓN DE LÍNEA DE ALTO EN COLOR BLANCO DE 60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7" t="str">
            <v>M</v>
          </cell>
          <cell r="E147">
            <v>16.2</v>
          </cell>
          <cell r="G147">
            <v>233.79</v>
          </cell>
          <cell r="H147" t="str">
            <v>DOSCIENTOS TREINTA Y TRES PESOS 79/100 M.N.</v>
          </cell>
          <cell r="I147">
            <v>3787.4</v>
          </cell>
        </row>
        <row r="148">
          <cell r="A148">
            <v>134</v>
          </cell>
          <cell r="B148" t="str">
            <v>DOPI-115</v>
          </cell>
          <cell r="C148" t="str">
            <v>SUMINISTRO Y APLICACIÓN DE LÍNEAS DE CEBRA PARA PASO PEATONAL EN COLOR BLANCO DE 40 CM DE ANCHO Y 40 CM DE SEPARACIÓN, CON PINTURA TRÁFICO, CON APLICACIÓN DE PRIMARIO PARA ASEGURAR EL CORRECTO ANCLAJE DE LA PINTURA Y DE MICROESFERA REFLEJANTE 330 GR/M2, APLICADA CON MAQUINA PINTARRAYA, INCLUYE: TRAZO, SEÑALAMIENTOS, MANO DE OBRA, PREPARACIÓN Y LIMPIEZA DEL ÁREA DE TRABAJO.</v>
          </cell>
          <cell r="D148" t="str">
            <v>M2</v>
          </cell>
          <cell r="E148">
            <v>84.275000000000006</v>
          </cell>
          <cell r="G148">
            <v>140.27000000000001</v>
          </cell>
          <cell r="H148" t="str">
            <v>CIENTO CUARENTA PESOS 27/100 M.N.</v>
          </cell>
          <cell r="I148">
            <v>11821.25</v>
          </cell>
        </row>
        <row r="149">
          <cell r="A149">
            <v>135</v>
          </cell>
          <cell r="B149" t="str">
            <v>DOPI-116</v>
          </cell>
          <cell r="C149" t="str">
            <v>SUMINISTRO Y APLICACIÓN DE LÍNEAS TRANSVERSALES PARA PASO PEATONAL EN COLOR BLANCO DE 40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9" t="str">
            <v>M</v>
          </cell>
          <cell r="E149">
            <v>42.12</v>
          </cell>
          <cell r="G149">
            <v>187.02</v>
          </cell>
          <cell r="H149" t="str">
            <v>CIENTO OCHENTA Y SIETE PESOS 02/100 M.N.</v>
          </cell>
          <cell r="I149">
            <v>7877.28</v>
          </cell>
        </row>
        <row r="150">
          <cell r="A150">
            <v>136</v>
          </cell>
          <cell r="B150" t="str">
            <v>DOPI-117</v>
          </cell>
          <cell r="C150" t="str">
            <v>SUMINISTRO Y APLICACIÓN DE LÍNEA SEPARADORA DE CARRILES CONTINUA SENCILLA EN COLOR BLANCA Y/O AMARILLA DE 10 CM CON PINTURA TRÁFICO, CON APLICACIÓN DE PRIMARIO PARA ASEGURAR EL CORRECTO ANCLAJE DE LA PINTURA Y DE MICROESFERA REFLEJANTE 330 GR/M2, APLICADA CON MAQUINA PINTARAYA, INCLUYE: TRAZO, SEÑALAMIENTOS, MANO DE OBRA, PREPARACIÓN Y LIMPIEZA DEL ÁREA DE TRABAJO.</v>
          </cell>
          <cell r="D150" t="str">
            <v>M</v>
          </cell>
          <cell r="E150">
            <v>40.39</v>
          </cell>
          <cell r="G150">
            <v>42.06</v>
          </cell>
          <cell r="H150" t="str">
            <v>CUARENTA Y DOS PESOS 06/100 M.N.</v>
          </cell>
          <cell r="I150">
            <v>1698.8</v>
          </cell>
        </row>
        <row r="151">
          <cell r="A151">
            <v>137</v>
          </cell>
          <cell r="B151" t="str">
            <v>DOPI-118</v>
          </cell>
          <cell r="C151" t="str">
            <v>SUMINISTRO Y APLICACIÓN DE LÍNEA DE CALZADA, A 10 CM DEL MACHUELO CON ANCHO DE 10 CM, EN COLOR BLANCO Y/O AMARILLO, CON PINTURA TRÁFICO, CON APLICACIÓN DE PRIMARIO PARA ASEGURAR EL CORRECTO ANCLAJE DE LA PINTURA Y DE MICROESFERA REFLEJANTE 330 GR/M2, APLICADA CON MAQUINA PINTARRAYA, INCLUYE: TRAZO, SEÑALAMIENTOS, MANO DE OBRA, PREPARACIÓN Y LIMPIEZA DEL ÁREA DE TRABAJO.</v>
          </cell>
          <cell r="D151" t="str">
            <v>M</v>
          </cell>
          <cell r="E151">
            <v>355.77</v>
          </cell>
          <cell r="G151">
            <v>42.06</v>
          </cell>
          <cell r="H151" t="str">
            <v>CUARENTA Y DOS PESOS 06/100 M.N.</v>
          </cell>
          <cell r="I151">
            <v>14963.69</v>
          </cell>
        </row>
        <row r="152">
          <cell r="A152">
            <v>138</v>
          </cell>
          <cell r="B152" t="str">
            <v>DOPI-119</v>
          </cell>
          <cell r="C152" t="str">
            <v>SUMINISTRO Y APLICACIÓN DE  PINTURA TRÁFICO PARA FLECHA SENCILLA  "DERECHA", "IZQUIERDA" O "RECTA" COLOR BLANCO PARA BALIZAMIENTO DE VIALIDADES, CON APLICACIÓN DE MICROESFERAS 330 GR/M2, INCLUYE: TRAZO, SEÑALAMIENTOS, MANO DE OBRA, PREPARACIÓN Y LIMPIEZA DEL ÁREA DE TRABAJO.</v>
          </cell>
          <cell r="D152" t="str">
            <v>PZA</v>
          </cell>
          <cell r="E152">
            <v>6</v>
          </cell>
          <cell r="G152">
            <v>857.21</v>
          </cell>
          <cell r="H152" t="str">
            <v>OCHOCIENTOS CINCUENTA Y SIETE PESOS 21/100 M.N.</v>
          </cell>
          <cell r="I152">
            <v>5143.26</v>
          </cell>
        </row>
        <row r="153">
          <cell r="A153">
            <v>139</v>
          </cell>
          <cell r="B153" t="str">
            <v>DOPI-120</v>
          </cell>
          <cell r="C153" t="str">
            <v>SUMINISTRO Y APLICACIÓN DE PINTURA TRÁFICO PARA FLECHA DOBLE "DERECHA" Ó "IZQUIERDA" COLOR BLANCO PARA BALIZAMIENTO DE VIALIDADES, CON APLICACIÓN DE MICROESFERAS 330 GR/M2, INCLUYE: TRAZO, SEÑALAMIENTOS, MANO DE OBRA, PREPARACIÓN Y LIMPIEZA DEL ÁREA.</v>
          </cell>
          <cell r="D153" t="str">
            <v>PZA</v>
          </cell>
          <cell r="E153">
            <v>2</v>
          </cell>
          <cell r="G153">
            <v>942.94</v>
          </cell>
          <cell r="H153" t="str">
            <v>NOVECIENTOS CUARENTA Y DOS PESOS 94/100 M.N.</v>
          </cell>
          <cell r="I153">
            <v>1885.88</v>
          </cell>
        </row>
        <row r="154">
          <cell r="A154">
            <v>140</v>
          </cell>
          <cell r="B154" t="str">
            <v>DOPI-121</v>
          </cell>
          <cell r="C154" t="str">
            <v>SUMINISTRO Y APLICACIÓN DE PINTURA TRÁFICO DE LA PALABRA "ALTO" DE 1.60 M DE ALTURA, COLOR BLANCO PARA BALIZAMIENTO DE VIALIDADES, CON APLICACIÓN DE MICROESFERAS 330 GR/M2, INCLUYE: TRAZO, SEÑALAMIENTOS, MANO DE OBRA, PREPARACIÓN Y LIMPIEZA DEL ÁREA DE TRABAJO.</v>
          </cell>
          <cell r="D154" t="str">
            <v>PZA</v>
          </cell>
          <cell r="E154">
            <v>3</v>
          </cell>
          <cell r="G154">
            <v>422.7</v>
          </cell>
          <cell r="H154" t="str">
            <v>CUATROCIENTOS VEINTIDOS PESOS 70/100 M.N.</v>
          </cell>
          <cell r="I154">
            <v>1268.0999999999999</v>
          </cell>
        </row>
        <row r="155">
          <cell r="A155">
            <v>141</v>
          </cell>
          <cell r="B155" t="str">
            <v>DOPI-122</v>
          </cell>
          <cell r="C155" t="str">
            <v>SUMINISTRO Y APLICACIÓN DE PINTURA TRÁFICO DE SEÑALAMIENTO PARA PARADA DE AUTOBUSES, SEGÚN LA NORMA TÉCNICA DE PUNTOS DE PARADA DEL TRANSPORTE PÚBLICO DEL ÁREA METROPOLITANA DE GUADALAJARA, COLORES BLANCO Y AMARILLO, CON APLICACIÓN DE MICROESFERAS 330 GR/M2, INCLUYE: TRAZO, SEÑALAMIENTOS, MANO DE OBRA, PREPARACIÓN Y LIMPIEZA DEL ÁREA DE TRABAJO.</v>
          </cell>
          <cell r="D155" t="str">
            <v>M2</v>
          </cell>
          <cell r="E155">
            <v>131.94</v>
          </cell>
          <cell r="G155">
            <v>1906.0900000000004</v>
          </cell>
          <cell r="H155" t="str">
            <v>UN MIL NOVECIENTOS SEIS PESOS 09/100 M.N.</v>
          </cell>
          <cell r="I155">
            <v>251489.51</v>
          </cell>
        </row>
        <row r="156">
          <cell r="A156">
            <v>142</v>
          </cell>
          <cell r="B156" t="str">
            <v>DOPI-123</v>
          </cell>
          <cell r="C156" t="str">
            <v>SUMINISTRO Y APLICACIÓN DE LÍNEAS DE 30 CM DE ANCHO ALTERNADAS EN X EN COLOR BLANCO Y AMARILLO SOBRE TOPE TIPO AEROPUERTO CON PINTURA TRÁFICO, CON APLICACIÓN DE PRIMARIO PARA ASEGURAR EL CORRECTO ANCLAJE DE LA PINTURA Y DE MICROESFERA REFLEJANTE 330 GR/M2, APLICADA CON MAQUINA PINTARRAYA, INCLUYE: TRAZO, SEÑALAMIENTOS, MANO DE OBRA, PREPARACIÓN Y LIMPIEZA DEL ÁREA DE TRABAJO.</v>
          </cell>
          <cell r="D156" t="str">
            <v>M2</v>
          </cell>
          <cell r="E156">
            <v>31.39</v>
          </cell>
          <cell r="G156">
            <v>319.81</v>
          </cell>
          <cell r="H156" t="str">
            <v>TRESCIENTOS DIECINUEVE PESOS 81/100 M.N.</v>
          </cell>
          <cell r="I156">
            <v>246318.72</v>
          </cell>
        </row>
        <row r="157">
          <cell r="A157">
            <v>143</v>
          </cell>
          <cell r="B157" t="str">
            <v>DOPI-124</v>
          </cell>
          <cell r="C157" t="str">
            <v>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7" t="str">
            <v>PZA</v>
          </cell>
          <cell r="E157">
            <v>4</v>
          </cell>
          <cell r="G157">
            <v>2502.59</v>
          </cell>
          <cell r="H157" t="str">
            <v>DOS MIL QUINIENTOS DOS PESOS 59/100 M.N.</v>
          </cell>
          <cell r="I157">
            <v>10010.36</v>
          </cell>
        </row>
        <row r="158">
          <cell r="A158">
            <v>144</v>
          </cell>
          <cell r="B158" t="str">
            <v>DOPI-125</v>
          </cell>
          <cell r="C158" t="str">
            <v>SUMINISTRO Y COLOCACIÓN DE SEÑALAMIENTO VERTICAL (RESTRICTIVO, INFORMATIVO O PREVENTIVO) DE 0.61X0.61 M EN LÁMINA GALVANIZADA CALIBRE 16, CON PELÍCULA REFLEJANTE ALTA INTENSIDAD, ADICIONAL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8" t="str">
            <v>PZA</v>
          </cell>
          <cell r="E158">
            <v>4</v>
          </cell>
          <cell r="G158">
            <v>2908.52</v>
          </cell>
          <cell r="H158" t="str">
            <v>DOS MIL NOVECIENTOS OCHO PESOS 52/100 M.N.</v>
          </cell>
          <cell r="I158">
            <v>11634.08</v>
          </cell>
        </row>
        <row r="159">
          <cell r="A159">
            <v>145</v>
          </cell>
          <cell r="B159" t="str">
            <v>DOPI-126</v>
          </cell>
          <cell r="C159" t="str">
            <v>RED DE ALUMBRADO PÚBLICO</v>
          </cell>
          <cell r="D159" t="str">
            <v>PZA</v>
          </cell>
          <cell r="E159">
            <v>9</v>
          </cell>
          <cell r="G159">
            <v>1177.5999999999999</v>
          </cell>
          <cell r="H159" t="str">
            <v>UN MIL CIENTO SETENTA Y SIETE PESOS 60/100 M.N.</v>
          </cell>
          <cell r="I159">
            <v>246318.72</v>
          </cell>
        </row>
        <row r="160">
          <cell r="A160">
            <v>146</v>
          </cell>
          <cell r="B160" t="str">
            <v>DOPI-127</v>
          </cell>
          <cell r="C160" t="str">
            <v>SUMINISTRO E INSTALACIÓN DE REGISTRO PREFABRICADO DE CONCRETO PARA  ALUMBRADO DE 40X40X60 CM CON TAPA, MARCO Y CONTRAMARCO GALVANIZADO, MARCA CENMEX O SIMILAR, INCLUYE: HERRAMIENTA, SUMINISTRO, FLETES, MANIOBRAS DE CARGA Y DESCARGA, EQUIPO Y MANO DE OBRA.</v>
          </cell>
          <cell r="D160" t="str">
            <v>PZA</v>
          </cell>
          <cell r="E160">
            <v>13</v>
          </cell>
          <cell r="G160">
            <v>1422.82</v>
          </cell>
          <cell r="H160" t="str">
            <v>UN MIL CUATROCIENTOS VEINTIDOS PESOS 82/100 M.N.</v>
          </cell>
          <cell r="I160">
            <v>18496.66</v>
          </cell>
        </row>
        <row r="161">
          <cell r="A161">
            <v>147</v>
          </cell>
          <cell r="B161" t="str">
            <v>H</v>
          </cell>
          <cell r="C161" t="str">
            <v xml:space="preserve">SUMINISTRO Y COLOCACIÓN DE GRAVA DE 3/4", PARA FONDO DE REGISTRO ELÉCTRICO, INCLUYE: HERRAMIENTA, ACARREOS Y MANO DE OBRA. </v>
          </cell>
          <cell r="D161" t="str">
            <v>M3</v>
          </cell>
          <cell r="E161">
            <v>0.41600000000000009</v>
          </cell>
          <cell r="G161">
            <v>107.88</v>
          </cell>
          <cell r="H161" t="str">
            <v>CIENTO SIETE PESOS 88/100 M.N.</v>
          </cell>
          <cell r="I161">
            <v>44.88</v>
          </cell>
        </row>
        <row r="162">
          <cell r="A162">
            <v>148</v>
          </cell>
          <cell r="B162" t="str">
            <v>DOPI-129</v>
          </cell>
          <cell r="C162" t="str">
            <v>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v>
          </cell>
          <cell r="D162" t="str">
            <v>PZA</v>
          </cell>
          <cell r="E162">
            <v>9</v>
          </cell>
          <cell r="G162">
            <v>1177.5999999999999</v>
          </cell>
          <cell r="H162" t="str">
            <v>UN MIL CIENTO SETENTA Y SIETE PESOS 60/100 M.N.</v>
          </cell>
          <cell r="I162">
            <v>10598.4</v>
          </cell>
        </row>
        <row r="163">
          <cell r="A163">
            <v>149</v>
          </cell>
          <cell r="B163" t="str">
            <v>DOPI-130</v>
          </cell>
          <cell r="C163" t="str">
            <v>EXCAVACIÓN POR MEDIOS MANUALES EN MATERIAL TIPO II, DE 0.00 A -2.00 M DE PROFUNDIDAD, INCLUYE: AFINE DE PLANTILLA Y TALUDES, ACARREO DEL MATERIAL A BANCO DE OBRA PARA SU POSTERIOR RETIRO, MANO DE OBRA, EQUIPO Y HERRAMIENTA. (MEDIDO EN TERRENO NATURAL POR SECCIÓN).</v>
          </cell>
          <cell r="D163" t="str">
            <v>M3</v>
          </cell>
          <cell r="E163">
            <v>3.3280000000000007</v>
          </cell>
          <cell r="G163">
            <v>221.27</v>
          </cell>
          <cell r="H163" t="str">
            <v>DOSCIENTOS VEINTIUN PESOS 27/100 M.N.</v>
          </cell>
          <cell r="I163">
            <v>736.39</v>
          </cell>
        </row>
        <row r="164">
          <cell r="A164">
            <v>150</v>
          </cell>
          <cell r="B164" t="str">
            <v>DOPI-131</v>
          </cell>
          <cell r="C164" t="str">
            <v>SUMINISTRO E INSTALACIÓN DE TUBO PAD RD 19 DE 53 MM DE Ø, INCLUYE: HERRAMIENTA, MATERIALES, DESPERDICIOS, ACARREO AL SITIO DE COLOCACIÓN, GUIADO Y MANO DE OBRA.</v>
          </cell>
          <cell r="D164" t="str">
            <v>M</v>
          </cell>
          <cell r="E164">
            <v>15.6</v>
          </cell>
          <cell r="G164">
            <v>59.21</v>
          </cell>
          <cell r="H164" t="str">
            <v>CINCUENTA Y NUEVE PESOS 21/100 M.N.</v>
          </cell>
          <cell r="I164">
            <v>923.68</v>
          </cell>
        </row>
        <row r="165">
          <cell r="A165">
            <v>151</v>
          </cell>
          <cell r="B165" t="str">
            <v>DOPI-132</v>
          </cell>
          <cell r="C165" t="str">
            <v>SUMINISTRO E INSTALACIÓN DE TUBO PAD RD 19 DE 35 MM DE Ø, INCLUYE: HERRAMIENTA, MATERIALES, DESPERDICIOS, ACARREO AL SITIO DE COLOCACIÓN, GUIADO Y MANO DE OBRA.</v>
          </cell>
          <cell r="D165" t="str">
            <v>M</v>
          </cell>
          <cell r="E165">
            <v>51.14</v>
          </cell>
          <cell r="G165">
            <v>52.01</v>
          </cell>
          <cell r="H165" t="str">
            <v>CINCUENTA Y DOS PESOS 01/100 M.N.</v>
          </cell>
          <cell r="I165">
            <v>2659.79</v>
          </cell>
        </row>
        <row r="166">
          <cell r="A166">
            <v>152</v>
          </cell>
          <cell r="B166" t="str">
            <v>DOPI-133</v>
          </cell>
          <cell r="C166" t="str">
            <v>SUMINISTRO E INSTALACIÓN DE TUBO PAD RD 19 DE 27 MM DE Ø, INCLUYE: HERRAMIENTA, MATERIALES, DESPERDICIOS, ACARREO AL SITIO DE COLOCACIÓN, GUIADO Y MANO DE OBRA.</v>
          </cell>
          <cell r="D166" t="str">
            <v>M</v>
          </cell>
          <cell r="E166">
            <v>58.9</v>
          </cell>
          <cell r="G166">
            <v>43.36</v>
          </cell>
          <cell r="H166" t="str">
            <v>CUARENTA Y TRES PESOS 36/100 M.N.</v>
          </cell>
          <cell r="I166">
            <v>2553.9</v>
          </cell>
        </row>
        <row r="167">
          <cell r="A167">
            <v>153</v>
          </cell>
          <cell r="B167" t="str">
            <v>DOPI-134</v>
          </cell>
          <cell r="C167" t="str">
            <v>RELLENO EN CEPAS O MESETAS CON MATERIAL PRODUCTO DE LA EXCAVACIÓN, COMPACTADO CON EQUIPO DE IMPACTO AL 95% ± 2 DE SU P.V.S.M., PRUEBA AASHTO ESTANDAR, CBR DEL 5% MÍNIMO, EN CAPAS NO MAYORES DE 20 CM, INCLUYE: INCORPORACIÓN DE AGUA NECESARIA, ACARREOS, MANO DE OBRA, EQUIPO Y HERRAMIENTA.</v>
          </cell>
          <cell r="D167" t="str">
            <v>M3</v>
          </cell>
          <cell r="E167">
            <v>19.783574999999999</v>
          </cell>
          <cell r="G167">
            <v>240.95</v>
          </cell>
          <cell r="H167" t="str">
            <v>DOSCIENTOS CUARENTA PESOS 95/100 M.N.</v>
          </cell>
          <cell r="I167">
            <v>4766.8500000000004</v>
          </cell>
        </row>
        <row r="168">
          <cell r="A168">
            <v>154</v>
          </cell>
          <cell r="B168" t="str">
            <v>DOPI-135</v>
          </cell>
          <cell r="C168" t="str">
            <v>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v>
          </cell>
          <cell r="D168" t="str">
            <v>PZA</v>
          </cell>
          <cell r="E168">
            <v>9</v>
          </cell>
          <cell r="F168">
            <v>163.72999999999999</v>
          </cell>
          <cell r="G168">
            <v>7701.7</v>
          </cell>
          <cell r="H168" t="str">
            <v>SIETE MIL SETECIENTOS UN PESOS 70/100 M.N.</v>
          </cell>
          <cell r="I168">
            <v>69315.3</v>
          </cell>
        </row>
        <row r="169">
          <cell r="A169">
            <v>155</v>
          </cell>
          <cell r="B169" t="str">
            <v>DOPI-136</v>
          </cell>
          <cell r="C169" t="str">
            <v>SUMINISTRO Y COLOCACIÓN DE BOTE TIPO CHALUPA DE PLÁSTICO, MODELO: HOUSING H035 O SIMILAR CON UN DIÁMETRO DE 35.7 MM X 56.2 MM DE PROFUNDIDAD, PARA EMPOTRAR LUMINARIA, AHOGADO EN MURO O LOSA, INCLUYE: HERRAMIENTA, ACARREOS, FIJACIÓN, MATERIALES, EQUIPO Y MANO DE OBRA.</v>
          </cell>
          <cell r="D169" t="str">
            <v>PZA</v>
          </cell>
          <cell r="E169">
            <v>18</v>
          </cell>
          <cell r="F169">
            <v>2041.03</v>
          </cell>
          <cell r="G169">
            <v>85.32</v>
          </cell>
          <cell r="H169" t="str">
            <v>OCHENTA Y CINCO PESOS 32/100 M.N.</v>
          </cell>
          <cell r="I169">
            <v>1535.76</v>
          </cell>
        </row>
        <row r="170">
          <cell r="A170">
            <v>156</v>
          </cell>
          <cell r="B170" t="str">
            <v>DOPI-137</v>
          </cell>
          <cell r="C170" t="str">
            <v>SUMINISTRO Y COLOCACIÓN DE LUMINARIA PUNTA DE POSTE LED DE 50W, MODELO: BARCELONA O SIMILAR, DISTRIBUCIÓN FOTOMÉTRICA CON ÓPTICA SIMÉTRICA, CON UNA TEMPERATURA DE COLOR DE 4000 K (LUZ NEUTRA) Y UN ÍNDICE DE REPRODUCCIÓN CROMÁTICA (CRI) MÍNIMO DE 70, EL LUMINARIO DEBERÁ OPERAR A UN RANGO DE VOLTAJE DE 110/277 VOLTS, INCLUYE: HERRAMIENTA, FLETES, ACARREOS, ELEVACIÓN, CONEXIONES, PRUEBAS, MATERIALES, EQUIPO Y MANO DE OBRA.</v>
          </cell>
          <cell r="D170" t="str">
            <v>PZA</v>
          </cell>
          <cell r="E170">
            <v>9</v>
          </cell>
          <cell r="F170">
            <v>411.18</v>
          </cell>
          <cell r="G170">
            <v>5983.18</v>
          </cell>
          <cell r="H170" t="str">
            <v>CINCO MIL NOVECIENTOS OCHENTA Y TRES PESOS 18/100 M.N.</v>
          </cell>
          <cell r="I170">
            <v>53848.62</v>
          </cell>
        </row>
        <row r="171">
          <cell r="A171">
            <v>157</v>
          </cell>
          <cell r="B171" t="str">
            <v>DOPI-138</v>
          </cell>
          <cell r="C171" t="str">
            <v>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v>
          </cell>
          <cell r="D171" t="str">
            <v>PZA</v>
          </cell>
          <cell r="E171">
            <v>9</v>
          </cell>
          <cell r="F171">
            <v>163.72999999999999</v>
          </cell>
          <cell r="G171">
            <v>1001.21</v>
          </cell>
          <cell r="H171" t="str">
            <v>UN MIL UN PESOS 21/100 M.N.</v>
          </cell>
          <cell r="I171">
            <v>9010.89</v>
          </cell>
        </row>
        <row r="172">
          <cell r="A172">
            <v>158</v>
          </cell>
          <cell r="B172" t="str">
            <v>DOPI-139</v>
          </cell>
          <cell r="C172" t="str">
            <v>SUMINISTRO E INSTALACIÓN DE CABLE DE ALUMINIO XLP, 600 V, CONFIGURACIÓN TRIPLEX  2+1, 2 CAL. 4 AWG  (F)  +  1 CAL. 6 AWG (T)  MARCA CONDUMEX O SIMILAR, INCLUYE: HERRAMIENTA, MATERIALES, CONEXIÓN,  PRUEBAS, EQUIPO Y MANO DE OBRA.</v>
          </cell>
          <cell r="D172" t="str">
            <v>M</v>
          </cell>
          <cell r="E172">
            <v>27.5</v>
          </cell>
          <cell r="F172">
            <v>2041.03</v>
          </cell>
          <cell r="G172">
            <v>116.68</v>
          </cell>
          <cell r="H172" t="str">
            <v>CIENTO DIECISEIS PESOS 68/100 M.N.</v>
          </cell>
          <cell r="I172">
            <v>3208.7</v>
          </cell>
        </row>
        <row r="173">
          <cell r="A173">
            <v>159</v>
          </cell>
          <cell r="B173" t="str">
            <v>DOPI-140</v>
          </cell>
          <cell r="C173" t="str">
            <v xml:space="preserve">SUMINISTRO E INSTALACIÓN DE CABLE DE COBRE THW/LS/75°, 600 V, CAL. 6 AWG, MARCA CONDUMEX O SIMILAR, INCLUYE: HERRAMIENTA, ACARREOS, CORTES, DESPERDICIOS, CONEXIÓN, PRUEBAS, MATERIALES, EQUIPO Y MANO DE OBRA.
</v>
          </cell>
          <cell r="D173" t="str">
            <v>M</v>
          </cell>
          <cell r="E173">
            <v>251.22</v>
          </cell>
          <cell r="F173">
            <v>411.18</v>
          </cell>
          <cell r="G173">
            <v>68.069999999999993</v>
          </cell>
          <cell r="H173" t="str">
            <v>SESENTA Y OCHO PESOS 07/100 M.N.</v>
          </cell>
          <cell r="I173">
            <v>17100.55</v>
          </cell>
        </row>
        <row r="174">
          <cell r="A174">
            <v>160</v>
          </cell>
          <cell r="B174" t="str">
            <v>DOPI-141</v>
          </cell>
          <cell r="C174" t="str">
            <v>SUMINISTRO E INSTALACIÓN DE CABLE DE ALUMINIO XHHW-2, 600 V, CAL. 6 MONOPOLAR, MARCA CONDUMEX O SIMILAR, CABLEADO DE REGISTRO A LUMINARIA POR EL INTERIOR DEL POSTE, INCLUYE: HERRAMIENTA, MATERIALES, CONEXIÓN, PRUEBAS, EQUIPO Y MANO DE OBRA.</v>
          </cell>
          <cell r="D174" t="str">
            <v>M</v>
          </cell>
          <cell r="E174">
            <v>58.5</v>
          </cell>
          <cell r="F174">
            <v>826.02</v>
          </cell>
          <cell r="G174">
            <v>28.4</v>
          </cell>
          <cell r="H174" t="str">
            <v>VEINTIOCHO PESOS 40/100 M.N.</v>
          </cell>
          <cell r="I174">
            <v>1661.4</v>
          </cell>
        </row>
        <row r="175">
          <cell r="A175">
            <v>161</v>
          </cell>
          <cell r="B175" t="str">
            <v>DOPI-142</v>
          </cell>
          <cell r="C175" t="str">
            <v xml:space="preserve">SUMINISTRO Y COLOCACIÓN DE CABLE ALUMINIO XLP-DRS-600V CALIBRE 4 AWG 90º 600V MONOPOLAR, INCLUYE: HERRAMIENTA, ACARREOS, CORTES, DESPERDICIOS, AJUSTES, CONEXIÓN, PRUEBAS, MATERIALES, EQUIPO Y MANO DE OBRA. </v>
          </cell>
          <cell r="D175" t="str">
            <v>M</v>
          </cell>
          <cell r="E175">
            <v>78.45</v>
          </cell>
          <cell r="F175">
            <v>56.88</v>
          </cell>
          <cell r="G175">
            <v>52.65</v>
          </cell>
          <cell r="H175" t="str">
            <v>CINCUENTA Y DOS PESOS 65/100 M.N.</v>
          </cell>
          <cell r="I175">
            <v>4130.3900000000003</v>
          </cell>
        </row>
        <row r="176">
          <cell r="A176">
            <v>162</v>
          </cell>
          <cell r="B176" t="str">
            <v>DOPI-143</v>
          </cell>
          <cell r="C176" t="str">
            <v>SUMINISTRO Y COLOCACIÓN DE CABLE ALUMINIO XLP-DRS-600VCALIBRE 6 AWG 90º 600V MONOPOLAR, INCLUYE: HERRAMIENTA, ACARREOS, CORTES, DESPERDICIOS, AJUSTES, CONEXIÓN, PRUEBAS, MATERIALES, EQUIPO Y MANO DE OBRA.</v>
          </cell>
          <cell r="D176" t="str">
            <v>M</v>
          </cell>
          <cell r="E176">
            <v>27.9</v>
          </cell>
          <cell r="F176">
            <v>299.41000000000003</v>
          </cell>
          <cell r="G176">
            <v>90.6</v>
          </cell>
          <cell r="H176" t="str">
            <v>NOVENTA PESOS 60/100 M.N.</v>
          </cell>
          <cell r="I176">
            <v>181.2</v>
          </cell>
        </row>
        <row r="177">
          <cell r="A177">
            <v>163</v>
          </cell>
          <cell r="B177" t="str">
            <v>DOPI-144</v>
          </cell>
          <cell r="C177" t="str">
            <v>SUMINISTRO Y COLOCACIÓN DE CONECTOR  A  COMPRESIÓN  CAT. YPC2A8U CAL. 4-12, INCLUYE: HERRAMIENTA, CINTA VULCANIZABLE,  MATERIAL, EQUIPO Y MANO  DE  OBRA.</v>
          </cell>
          <cell r="D177" t="str">
            <v>PZA</v>
          </cell>
          <cell r="E177">
            <v>12</v>
          </cell>
          <cell r="F177">
            <v>66.040000000000006</v>
          </cell>
          <cell r="G177">
            <v>116.51</v>
          </cell>
          <cell r="H177" t="str">
            <v>CIENTO DIECISEIS PESOS 51/100 M.N.</v>
          </cell>
          <cell r="I177">
            <v>1398.12</v>
          </cell>
        </row>
        <row r="178">
          <cell r="A178">
            <v>164</v>
          </cell>
          <cell r="B178" t="str">
            <v>DOPI-145</v>
          </cell>
          <cell r="C178" t="str">
            <v>SUMINISTRO Y COLOCACIÓN DE CONECTOR MÚLTIPLE EN BAJA TENSIÓN 600 (4V), INCLUYE: HERRAMIENTA, MATERIAL, EQUIPO Y MANO DE OBRA.</v>
          </cell>
          <cell r="D178" t="str">
            <v>PZA</v>
          </cell>
          <cell r="E178">
            <v>14</v>
          </cell>
          <cell r="F178">
            <v>851.67</v>
          </cell>
          <cell r="G178">
            <v>378.05</v>
          </cell>
          <cell r="H178" t="str">
            <v>TRESCIENTOS SETENTA Y OCHO PESOS 05/100 M.N.</v>
          </cell>
          <cell r="I178">
            <v>5292.7</v>
          </cell>
        </row>
        <row r="179">
          <cell r="A179">
            <v>165</v>
          </cell>
          <cell r="B179" t="str">
            <v>DOPI-146</v>
          </cell>
          <cell r="C179" t="str">
            <v>SUMINISTRO Y COLOCACIÓN DE CONECTOR DE ALUMINIO EN "T" DE 3 DERIVACIONES Y MANGAS REMOVIBLES ACEPTA CAL. 2 Y 4 AWG EN EL PRINCIPAL Y DERIVACIÓN A LUMINARIA EN CAL. 6 Y 8 AWG QUE CUMPLA CON ESPECIFICACIÓN NMX-J-519, INCLUYE: HERRAMIENTA,  MATERIAL, EQUIPO Y MANO  DE  OBRA.</v>
          </cell>
          <cell r="D179" t="str">
            <v>PZA</v>
          </cell>
          <cell r="E179">
            <v>2</v>
          </cell>
          <cell r="F179">
            <v>411.98</v>
          </cell>
          <cell r="G179">
            <v>90.6</v>
          </cell>
          <cell r="H179" t="str">
            <v>NOVENTA PESOS 60/100 M.N.</v>
          </cell>
          <cell r="I179">
            <v>181.2</v>
          </cell>
        </row>
        <row r="180">
          <cell r="A180">
            <v>166</v>
          </cell>
          <cell r="B180" t="str">
            <v>DOPI-147</v>
          </cell>
          <cell r="C180" t="str">
            <v>SUMINISTRO Y COLOCACIÓN DE CONECTOR  TIPO  ZAPATA  DE  ALUMINIO  CAL. 4 AWG, 1 BARRENO, CON TORNILLO   Y   MANGA   TERMO CONTRÁCTIL  PARA  CONECTOR  MÚLTIPLE BAJA  TENSIÓN,  INCLUYE: HERRAMIENTA,  MATERIAL, EQUIPO Y MANO  DE  OBRA.</v>
          </cell>
          <cell r="D180" t="str">
            <v>JGO</v>
          </cell>
          <cell r="E180">
            <v>14</v>
          </cell>
          <cell r="F180">
            <v>142.44</v>
          </cell>
          <cell r="G180">
            <v>151.22</v>
          </cell>
          <cell r="H180" t="str">
            <v>CIENTO CINCUENTA Y UN PESOS 22/100 M.N.</v>
          </cell>
          <cell r="I180">
            <v>2117.08</v>
          </cell>
        </row>
        <row r="181">
          <cell r="A181">
            <v>167</v>
          </cell>
          <cell r="B181" t="str">
            <v>DOPI-148</v>
          </cell>
          <cell r="C181" t="str">
            <v>SUMINISTRO Y COLOCACIÓN DE CONECTOR  TIPO  ZAPATA  DE  ALUMINIO  CAL. 6 AWG, 1 BARRENO, CON TORNILLO   Y   MANGA   TERMO CONTRÁCTIL  PARA  CONECTOR  MÚLTIPLE BAJA  TENSIÓN,  INCLUYE: HERRAMIENTA,  MATERIAL, EQUIPO Y MANO  DE  OBRA.</v>
          </cell>
          <cell r="D181" t="str">
            <v>JGO</v>
          </cell>
          <cell r="E181">
            <v>2</v>
          </cell>
          <cell r="F181">
            <v>365.6</v>
          </cell>
          <cell r="G181">
            <v>84.49</v>
          </cell>
          <cell r="H181" t="str">
            <v>OCHENTA Y CUATRO PESOS 49/100 M.N.</v>
          </cell>
          <cell r="I181">
            <v>168.98</v>
          </cell>
        </row>
        <row r="182">
          <cell r="A182">
            <v>168</v>
          </cell>
          <cell r="B182" t="str">
            <v>DOPI-149</v>
          </cell>
          <cell r="C182" t="str">
            <v>SUMINISTRO E INSTALACIÓN DE SISTEMA DE TIERRA, INCLUYE: 1 VARILLA COOPER WELD 5/8 X 3.00 M, CARGA CADWELD NO 90, 4.00 M DE CABLE DE COBRE DESNUDO CAL 2, CONECTOR DE VARILLA DE 5/8", INCLUYE: MANO DE OBRA, EQUIPO Y HERRAMIENTA.</v>
          </cell>
          <cell r="D182" t="str">
            <v>PZA</v>
          </cell>
          <cell r="E182">
            <v>2</v>
          </cell>
          <cell r="F182">
            <v>411.98</v>
          </cell>
          <cell r="G182">
            <v>3501.44</v>
          </cell>
          <cell r="H182" t="str">
            <v>TRES MIL QUINIENTOS UN PESOS 44/100 M.N.</v>
          </cell>
          <cell r="I182">
            <v>7002.88</v>
          </cell>
        </row>
        <row r="183">
          <cell r="A183">
            <v>169</v>
          </cell>
          <cell r="B183" t="str">
            <v>DOPI-150</v>
          </cell>
          <cell r="C183" t="str">
            <v>SUMINISTRO E INSTALACIÓN DE CABLE DE ACERO CON RECUBRIMIENTO DE COBRE TIPO CONDUCLAD ACS7 NO. 9 (46.44 MM2) MCA. CONDUMEX O SIMILAR, INCLUYE: HERRAMIENTA, MATERIALES,  DESPERDICIOS, EQUIPO Y MANO DE OBRA.</v>
          </cell>
          <cell r="D183" t="str">
            <v>M</v>
          </cell>
          <cell r="E183">
            <v>12.4</v>
          </cell>
          <cell r="F183">
            <v>57.95</v>
          </cell>
          <cell r="G183">
            <v>39.909999999999997</v>
          </cell>
          <cell r="H183" t="str">
            <v>TREINTA Y NUEVE PESOS 91/100 M.N.</v>
          </cell>
          <cell r="I183">
            <v>494.88</v>
          </cell>
        </row>
        <row r="184">
          <cell r="A184">
            <v>170</v>
          </cell>
          <cell r="B184" t="str">
            <v>DOPI-151</v>
          </cell>
          <cell r="C184" t="str">
            <v>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v>
          </cell>
          <cell r="D184" t="str">
            <v>PZA</v>
          </cell>
          <cell r="E184">
            <v>1</v>
          </cell>
          <cell r="F184">
            <v>2377.9499999999998</v>
          </cell>
          <cell r="G184">
            <v>2345.9299999999998</v>
          </cell>
          <cell r="H184" t="str">
            <v>DOS MIL TRESCIENTOS CUARENTA Y CINCO PESOS 93/100 M.N.</v>
          </cell>
          <cell r="I184">
            <v>2345.9299999999998</v>
          </cell>
        </row>
        <row r="185">
          <cell r="A185">
            <v>171</v>
          </cell>
          <cell r="B185" t="str">
            <v>DOPI-152</v>
          </cell>
          <cell r="C185" t="str">
            <v>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v>
          </cell>
          <cell r="D185" t="str">
            <v>PZA</v>
          </cell>
          <cell r="E185">
            <v>2</v>
          </cell>
          <cell r="F185">
            <v>233.7</v>
          </cell>
          <cell r="G185">
            <v>3501.44</v>
          </cell>
          <cell r="H185" t="str">
            <v>TRES MIL QUINIENTOS UN PESOS 44/100 M.N.</v>
          </cell>
          <cell r="I185">
            <v>7002.88</v>
          </cell>
        </row>
        <row r="186">
          <cell r="A186">
            <v>172</v>
          </cell>
          <cell r="B186" t="str">
            <v>DOPI-153</v>
          </cell>
          <cell r="C186" t="str">
            <v>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v>
          </cell>
          <cell r="D186" t="str">
            <v>PZA</v>
          </cell>
          <cell r="E186">
            <v>1</v>
          </cell>
          <cell r="F186">
            <v>42.63</v>
          </cell>
          <cell r="G186">
            <v>23282.799999999999</v>
          </cell>
          <cell r="H186" t="str">
            <v>VEINTITRES MIL DOSCIENTOS OCHENTA Y DOS PESOS 80/100 M.N.</v>
          </cell>
          <cell r="I186">
            <v>23282.799999999999</v>
          </cell>
        </row>
        <row r="187">
          <cell r="A187">
            <v>173</v>
          </cell>
          <cell r="B187" t="str">
            <v>DOPI-154</v>
          </cell>
          <cell r="C187" t="str">
            <v>TAPONADO DE DUCTOS EN EL REGISTRO DE ALUMBRADO DE 53 MM DE Ø, POSTERIOR A LA INSTALACIÓN DEL CABLEADO CON ESPUMA DE POLIURETANO (SELLO DUCTO) O SIMILAR, INCLUYE: HERRAMIENTA, MATERIALES, ACARREOS Y MANO DE OBRA.</v>
          </cell>
          <cell r="D187" t="str">
            <v>PZA</v>
          </cell>
          <cell r="E187">
            <v>8</v>
          </cell>
          <cell r="F187">
            <v>98.29</v>
          </cell>
          <cell r="G187">
            <v>36.200000000000003</v>
          </cell>
          <cell r="H187" t="str">
            <v>TREINTA Y SEIS PESOS 20/100 M.N.</v>
          </cell>
          <cell r="I187">
            <v>180316.72</v>
          </cell>
        </row>
        <row r="188">
          <cell r="A188">
            <v>174</v>
          </cell>
          <cell r="B188" t="str">
            <v>DOPI-155</v>
          </cell>
          <cell r="C188" t="str">
            <v>TAPONADO DE DUCTOS EN EL REGISTRO DE ALUMBRADO DE 35 MM DE Ø, POSTERIOR A LA INSTALACIÓN DEL CABLEADO CON ESPUMA DE POLIURETANO (SELLO DUCTO) O SIMILAR, INCLUYE: HERRAMIENTA, MATERIALES, ACARREOS Y MANO DE OBRA.</v>
          </cell>
          <cell r="D188" t="str">
            <v>PZA</v>
          </cell>
          <cell r="E188">
            <v>14</v>
          </cell>
          <cell r="F188">
            <v>233.7</v>
          </cell>
          <cell r="G188">
            <v>81.09</v>
          </cell>
          <cell r="H188" t="str">
            <v>OCHENTA Y UN PESOS 09/100 M.N.</v>
          </cell>
          <cell r="I188">
            <v>1897.51</v>
          </cell>
        </row>
        <row r="189">
          <cell r="A189">
            <v>175</v>
          </cell>
          <cell r="B189" t="str">
            <v>DOPI-156</v>
          </cell>
          <cell r="C189" t="str">
            <v>TAPONADO DE DUCTOS EN EL REGISTRO DE ALUMBRADO DE 27 MM DE Ø, POSTERIOR A LA INSTALACIÓN DEL CABLEADO CON ESPUMA DE POLIURETANO (SELLO DUCTO) O SIMILAR, INCLUYE: HERRAMIENTA, MATERIALES, ACARREOS Y MANO DE OBRA.</v>
          </cell>
          <cell r="D189" t="str">
            <v>PZA</v>
          </cell>
          <cell r="E189">
            <v>18</v>
          </cell>
          <cell r="F189">
            <v>89.34</v>
          </cell>
          <cell r="G189">
            <v>26.71</v>
          </cell>
          <cell r="H189" t="str">
            <v>VEINTISEIS PESOS 71/100 M.N.</v>
          </cell>
          <cell r="I189">
            <v>480.78</v>
          </cell>
        </row>
        <row r="190">
          <cell r="A190">
            <v>176</v>
          </cell>
          <cell r="B190" t="str">
            <v>DOPI-157</v>
          </cell>
          <cell r="C190" t="str">
            <v>ASTA BANDERA</v>
          </cell>
          <cell r="D190" t="str">
            <v>M3</v>
          </cell>
          <cell r="E190">
            <v>21.93</v>
          </cell>
          <cell r="F190">
            <v>98.29</v>
          </cell>
          <cell r="G190">
            <v>423.6</v>
          </cell>
          <cell r="H190" t="str">
            <v>CUATROCIENTOS VEINTITRES PESOS 60/100 M.N.</v>
          </cell>
          <cell r="I190">
            <v>180316.72</v>
          </cell>
        </row>
        <row r="191">
          <cell r="A191">
            <v>177</v>
          </cell>
          <cell r="B191" t="str">
            <v>DOPI-158</v>
          </cell>
          <cell r="C191" t="str">
            <v>EXCAVACIÓN POR MEDIOS MECÁNICOS EN MATERIAL TIPO II, DE 0.00 A -2.00 M DE PROFUNDIDAD, INCLUYE: ACARREO DEL MATERIAL A BANCO DE OBRA PARA SU POSTERIOR RETIRO, MANO DE OBRA, EQUIPO Y HERRAMIENTA. (MEDIDO EN TERRENO NATURAL POR SECCIÓN).</v>
          </cell>
          <cell r="D191" t="str">
            <v>M3</v>
          </cell>
          <cell r="E191">
            <v>23.400000000000002</v>
          </cell>
          <cell r="F191">
            <v>74.03</v>
          </cell>
          <cell r="G191">
            <v>81.09</v>
          </cell>
          <cell r="H191" t="str">
            <v>OCHENTA Y UN PESOS 09/100 M.N.</v>
          </cell>
          <cell r="I191">
            <v>1897.51</v>
          </cell>
        </row>
        <row r="192">
          <cell r="A192">
            <v>178</v>
          </cell>
          <cell r="B192" t="str">
            <v>I</v>
          </cell>
          <cell r="C192" t="str">
            <v>AFINE Y CONFORMACIÓN DE TERRENO NATURAL COMPACTADO EN CAPAS NO MAYORES DE 20 CM DE ESPESOR CON EQUIPO DE IMPACTO, COMPACTADO AL 90% ± 2 DE SU P.V.S.M., PRUEBA AASHTO ESTANDAR, CBR DEL 5% MÍNIMO, INCLUYE: CONFORMACIÓN, MANO DE OBRA, EQUIPO Y HERRAMIENTA.</v>
          </cell>
          <cell r="D192" t="str">
            <v>M2</v>
          </cell>
          <cell r="E192">
            <v>9</v>
          </cell>
          <cell r="F192">
            <v>13.49</v>
          </cell>
          <cell r="G192">
            <v>37.200000000000003</v>
          </cell>
          <cell r="H192" t="str">
            <v>TREINTA Y SIETE PESOS 20/100 M.N.</v>
          </cell>
          <cell r="I192">
            <v>334.8</v>
          </cell>
        </row>
        <row r="193">
          <cell r="A193">
            <v>179</v>
          </cell>
          <cell r="B193" t="str">
            <v>DOPI-159</v>
          </cell>
          <cell r="C193" t="str">
            <v>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v>
          </cell>
          <cell r="D193" t="str">
            <v>M3</v>
          </cell>
          <cell r="E193">
            <v>21.93</v>
          </cell>
          <cell r="F193">
            <v>142.44</v>
          </cell>
          <cell r="G193">
            <v>423.6</v>
          </cell>
          <cell r="H193" t="str">
            <v>CUATROCIENTOS VEINTITRES PESOS 60/100 M.N.</v>
          </cell>
          <cell r="I193">
            <v>9289.5499999999993</v>
          </cell>
        </row>
        <row r="194">
          <cell r="A194">
            <v>180</v>
          </cell>
          <cell r="B194" t="str">
            <v>DOPI-160</v>
          </cell>
          <cell r="C194" t="str">
            <v>PLANTILLA DE 5 CM DE ESPESOR DE CONCRETO HECHO EN OBRA DE F´C=100 KG/CM2, INCLUYE: PREPARACIÓN DE LA SUPERFICIE, NIVELACIÓN, MAESTREADO, COLADO, MANO DE OBRA, EQUIPO, HERRAMIENTA Y LIMPIEZA DE LA SUPERFICIE DE TRABAJOS.</v>
          </cell>
          <cell r="D194" t="str">
            <v>M3</v>
          </cell>
          <cell r="E194">
            <v>0.45</v>
          </cell>
          <cell r="F194">
            <v>74.03</v>
          </cell>
          <cell r="G194">
            <v>142.88999999999999</v>
          </cell>
          <cell r="H194" t="str">
            <v>CIENTO CUARENTA Y DOS PESOS 89/100 M.N.</v>
          </cell>
          <cell r="I194">
            <v>64.3</v>
          </cell>
        </row>
        <row r="195">
          <cell r="A195">
            <v>181</v>
          </cell>
          <cell r="B195" t="str">
            <v>DOPI-161</v>
          </cell>
          <cell r="C195" t="str">
            <v>SUMINISTRO, HABILITADO Y COLOCACIÓN DE ACERO DE REFUERZO DE FY= 4200 KG/CM2, INCLUYE: MATERIALES, TRASLAPES, SILLETAS, HABILITADO, AMARRES, MANO DE OBRA, EQUIPO Y HERRAMIENTA.</v>
          </cell>
          <cell r="D195" t="str">
            <v>KG</v>
          </cell>
          <cell r="E195">
            <v>157.62</v>
          </cell>
          <cell r="F195">
            <v>29.22</v>
          </cell>
          <cell r="G195">
            <v>38.26</v>
          </cell>
          <cell r="H195" t="str">
            <v>TREINTA Y OCHO PESOS 26/100 M.N.</v>
          </cell>
          <cell r="I195">
            <v>6030.54</v>
          </cell>
        </row>
        <row r="196">
          <cell r="A196">
            <v>182</v>
          </cell>
          <cell r="B196" t="str">
            <v>DOPI-162</v>
          </cell>
          <cell r="C196" t="str">
            <v>CIMBRA EN ZAPATAS Y DADOS DE CIMENTACIÓN, ACABADO COMÚN, INCLUYE: SUMINISTRO DE MATERIALES, ACARREOS, CORTES, HABILITADO, CIMBRADO, DESCIMBRADO, MANO DE OBRA, LIMPIEZA, EQUIPO Y HERRAMIENTA.</v>
          </cell>
          <cell r="D196" t="str">
            <v>M2</v>
          </cell>
          <cell r="E196">
            <v>5.32</v>
          </cell>
          <cell r="F196">
            <v>337.42</v>
          </cell>
          <cell r="G196">
            <v>304.18</v>
          </cell>
          <cell r="H196" t="str">
            <v>TRESCIENTOS CUATRO PESOS 18/100 M.N.</v>
          </cell>
          <cell r="I196">
            <v>1618.24</v>
          </cell>
        </row>
        <row r="197">
          <cell r="A197">
            <v>183</v>
          </cell>
          <cell r="B197" t="str">
            <v>DOPI-163</v>
          </cell>
          <cell r="C197" t="str">
            <v>SUMINISTRO, HABILITADO Y MONTAJE DE ANCLA DE ACERO A-36  A BASE DE REDONDO LISO DE 1" DE DIÁMETRO CON UN DESARROLLO DE 1.20 M CON ROSCA EN LA PARTE SUPERIOR DE 15 CM Y ESCUADRA EN LA PARTE INFERIOR DE 15 CM, INCLUYE: HERRAMIENTA, ACARREOS, TUERCAS HEXAGONALES DE 1" ESTRUCTURALES PESADA GRADO 5 CON RONDANA PLANA, CORTES, NIVELADO, MATERIALES, EQUIPO Y MANO DE OBRA.</v>
          </cell>
          <cell r="D197" t="str">
            <v>PZA</v>
          </cell>
          <cell r="E197">
            <v>1</v>
          </cell>
          <cell r="F197">
            <v>425.62</v>
          </cell>
          <cell r="G197">
            <v>1206.58</v>
          </cell>
          <cell r="H197" t="str">
            <v>UN MIL DOSCIENTOS SEIS PESOS 58/100 M.N.</v>
          </cell>
          <cell r="I197">
            <v>1206.58</v>
          </cell>
        </row>
        <row r="198">
          <cell r="A198">
            <v>184</v>
          </cell>
          <cell r="B198" t="str">
            <v>DOPI-164</v>
          </cell>
          <cell r="C198" t="str">
            <v>SUMINISTRO, HABILITADO Y MONTAJE DE PLACA DE ACERO A-36 DE 65 X 65 CM Y 1 1/4" (251.92 KG/M2), INCLUYE: HERRAMIENTA,  12 PERFORACIONES PARA COLOCAR ANCLAS DE 1", TRAZO, CORTES, DESPERDICIOS, SOLDADURA, FIJACIÓN, NIVELADO, MATERIALES, EQUIPO Y MANO DE OBRA.</v>
          </cell>
          <cell r="D198" t="str">
            <v>PZA</v>
          </cell>
          <cell r="E198">
            <v>1</v>
          </cell>
          <cell r="F198">
            <v>441.69</v>
          </cell>
          <cell r="G198">
            <v>372.93</v>
          </cell>
          <cell r="H198" t="str">
            <v>TRESCIENTOS SETENTA Y DOS PESOS 93/100 M.N.</v>
          </cell>
          <cell r="I198">
            <v>372.93</v>
          </cell>
        </row>
        <row r="199">
          <cell r="A199">
            <v>185</v>
          </cell>
          <cell r="B199" t="str">
            <v>DOPI-165</v>
          </cell>
          <cell r="C199" t="str">
            <v>SUMINISTRO Y COLOCACIÓN DE CONCRETO PREMEZCLADO F´C= 250 KG/CM2 REV. 14 CM T.M.A. 19 MM R.N., EN CIMENTACIÓN, INCLUYE: MATERIALES, COLADO, VIBRADO, DESCIMBRA, CURADO,  MANO DE OBRA, EQUIPO Y HERRAMIENTA.</v>
          </cell>
          <cell r="D199" t="str">
            <v>M3</v>
          </cell>
          <cell r="E199">
            <v>0.95</v>
          </cell>
          <cell r="F199">
            <v>2483.85</v>
          </cell>
          <cell r="G199">
            <v>2954.71</v>
          </cell>
          <cell r="H199" t="str">
            <v>DOS MIL NOVECIENTOS CINCUENTA Y CUATRO PESOS 71/100 M.N.</v>
          </cell>
          <cell r="I199">
            <v>2806.97</v>
          </cell>
        </row>
        <row r="200">
          <cell r="A200">
            <v>186</v>
          </cell>
          <cell r="B200" t="str">
            <v>DOPI-166</v>
          </cell>
          <cell r="C200" t="str">
            <v>ASENTAMIENTO DE PLACAS METÁLICAS DE ESTRUCTURA A BASE DE GROUT NO METÁLICO, INCLUYE: MATERIALES, MANO DE OBRA, EQUIPO Y HERRAMIENTA.</v>
          </cell>
          <cell r="D200" t="str">
            <v>M3</v>
          </cell>
          <cell r="E200">
            <v>0.01</v>
          </cell>
          <cell r="F200">
            <v>4912.57</v>
          </cell>
          <cell r="G200">
            <v>1074.01</v>
          </cell>
          <cell r="H200" t="str">
            <v>UN MIL SETENTA Y CUATRO PESOS 01/100 M.N.</v>
          </cell>
          <cell r="I200">
            <v>10.74</v>
          </cell>
        </row>
        <row r="201">
          <cell r="A201">
            <v>187</v>
          </cell>
          <cell r="B201" t="str">
            <v>DOPI-167</v>
          </cell>
          <cell r="C201" t="str">
            <v>SUMINISTRO, HABILITADO Y COLOCACIÓN DE TUBO ESTRUCTURAL RECTO DE 18" X 1.112 MM CEDULA 30 OC (122.25 KG/M), INCLUYE: HERRAMIENTA, INGENIERÍA DE TALLER, CORTES, BISELADOS, SOLDADURA, NIVELACIÓN, ALINEAMIENTO Y PLOMEADO, ANDAMIOS, FONDO PRIMARIO ALQUIDÁLICO ANTICORROSIVO, GRÚA ARTICULADA, CARGA, TRASLADO, DESPERDICIOS, EQUIPO Y MANO DE OBRA.</v>
          </cell>
          <cell r="D201" t="str">
            <v>KG</v>
          </cell>
          <cell r="E201">
            <v>735</v>
          </cell>
          <cell r="F201">
            <v>3571.68</v>
          </cell>
          <cell r="G201">
            <v>79.349999999999994</v>
          </cell>
          <cell r="H201" t="str">
            <v>SETENTA Y NUEVE PESOS 35/100 M.N.</v>
          </cell>
          <cell r="I201">
            <v>58322.25</v>
          </cell>
        </row>
        <row r="202">
          <cell r="A202">
            <v>188</v>
          </cell>
          <cell r="B202" t="str">
            <v>DOPI-168</v>
          </cell>
          <cell r="C202" t="str">
            <v>SUMINISTRO, HABILITADO Y COLOCACIÓN DE TUBO ESTRUCTURAL RECTO DE 16" X 0.952 MM CEDULA 30E (93.13 KG/M), INCLUYE: HERRAMIENTA, INGENIERÍA DE TALLER, CORTES, BISELADOS, SOLDADURA, NIVELACIÓN, ALINEAMIENTO Y PLOMEADO, ANDAMIOS, FONDO PRIMARIO ALQUIDÁLICO ANTICORROSIVO, GRÚA ARTICULADA, CARGA, TRASLADO, DESPERDICIOS, EQUIPO Y MANO DE OBRA.</v>
          </cell>
          <cell r="D202" t="str">
            <v>KG</v>
          </cell>
          <cell r="E202">
            <v>558.78</v>
          </cell>
          <cell r="F202">
            <v>177.15</v>
          </cell>
          <cell r="G202">
            <v>79.349999999999994</v>
          </cell>
          <cell r="H202" t="str">
            <v>SETENTA Y NUEVE PESOS 35/100 M.N.</v>
          </cell>
          <cell r="I202">
            <v>44339.19</v>
          </cell>
        </row>
        <row r="203">
          <cell r="A203">
            <v>189</v>
          </cell>
          <cell r="B203" t="str">
            <v>DOPI-169</v>
          </cell>
          <cell r="C203" t="str">
            <v>SUMINISTRO, HABILITADO Y COLOCACIÓN DE TUBO ESTRUCTURAL RECTO DE 14" X 0.952 MM CEDULA 30E (81.21 KG/M), INCLUYE: HERRAMIENTA, INGENIERÍA DE TALLER, CORTES, BISELADOS, SOLDADURA, NIVELACIÓN, ALINEAMIENTO Y PLOMEADO, ANDAMIOS, FONDO PRIMARIO ALQUIDÁLICO ANTICORROSIVO, GRÚA ARTICULADA, CARGA, TRASLADO, DESPERDICIOS, EQUIPO Y MANO DE OBRA.</v>
          </cell>
          <cell r="D203" t="str">
            <v>KG</v>
          </cell>
          <cell r="E203">
            <v>487.26</v>
          </cell>
          <cell r="F203">
            <v>465.99</v>
          </cell>
          <cell r="G203">
            <v>79.349999999999994</v>
          </cell>
          <cell r="H203" t="str">
            <v>SETENTA Y NUEVE PESOS 35/100 M.N.</v>
          </cell>
          <cell r="I203">
            <v>38664.080000000002</v>
          </cell>
        </row>
        <row r="204">
          <cell r="A204">
            <v>190</v>
          </cell>
          <cell r="B204" t="str">
            <v>DOPI-170</v>
          </cell>
          <cell r="C204" t="str">
            <v>SUMINISTRO, HABILITADO Y MONTAJE DE CARTABONES CON PLACA DE ACERO A-36 DE 10 X 10 CM X 1/2" DE ESPESOR, INCLUYE: HERRAMIENTA , CORTES, DESPERDICIOS, SOLDADURA, PINTURA PRIMER ANTICORROSIVO Y ACABADO ALQUIDALICO COLOR BLANCO EN 3 MILÉSIMAS DE ESPESOR,  TRASLADO DE MATERIALES, MATERIALES, EQUIPO Y MANO DE OBRA.</v>
          </cell>
          <cell r="D204" t="str">
            <v>PZA</v>
          </cell>
          <cell r="E204">
            <v>8</v>
          </cell>
          <cell r="F204">
            <v>45.89</v>
          </cell>
          <cell r="G204">
            <v>253.27</v>
          </cell>
          <cell r="H204" t="str">
            <v>DOSCIENTOS CINCUENTA Y TRES PESOS 27/100 M.N.</v>
          </cell>
          <cell r="I204">
            <v>93385.260000000009</v>
          </cell>
        </row>
        <row r="205">
          <cell r="A205">
            <v>191</v>
          </cell>
          <cell r="B205" t="str">
            <v>DOPI-171</v>
          </cell>
          <cell r="C205" t="str">
            <v>SUMINISTRO, HABILITADO Y MONTAJE DE PLACA DE ACERO A-36  PARA CONEXIONES DE ASTA BANDERA, INCLUYE: TRAZO, MATERIALES, CORTES, SOLDADURA, FIJACIÓN, MANO DE OBRA, EQUIPO Y HERRAMIENTA.</v>
          </cell>
          <cell r="D205" t="str">
            <v>KG</v>
          </cell>
          <cell r="E205">
            <v>18.318649999999995</v>
          </cell>
          <cell r="F205">
            <v>944.91</v>
          </cell>
          <cell r="G205">
            <v>158.55000000000001</v>
          </cell>
          <cell r="H205" t="str">
            <v>CIENTO CINCUENTA Y OCHO PESOS 55/100 M.N.</v>
          </cell>
          <cell r="I205">
            <v>2904.42</v>
          </cell>
        </row>
        <row r="206">
          <cell r="A206">
            <v>192</v>
          </cell>
          <cell r="B206" t="str">
            <v>DOPI-172</v>
          </cell>
          <cell r="C206" t="str">
            <v>SUMINISTRO Y APLICACIÓN DE PINTURA DE ESMALTE 100 MATE COMEX O SIMILAR, CUALQUIER COLOR, EN ESTRUCTURAS METÁLICAS, INCLUYE: APLICACIÓN DE RECUBRIMIENTO A 4 MILÉSIMAS DE ESPESOR, MATERIALES, MANO DE OBRA, EQUIPO Y HERRAMIENTA.</v>
          </cell>
          <cell r="D206" t="str">
            <v>KG</v>
          </cell>
          <cell r="E206">
            <v>1807.3586499999999</v>
          </cell>
          <cell r="F206">
            <v>43.5</v>
          </cell>
          <cell r="G206">
            <v>5.77</v>
          </cell>
          <cell r="H206" t="str">
            <v>CINCO PESOS 77/100 M.N.</v>
          </cell>
          <cell r="I206">
            <v>10428.459999999999</v>
          </cell>
        </row>
        <row r="207">
          <cell r="A207">
            <v>193</v>
          </cell>
          <cell r="B207" t="str">
            <v>DOPI-173</v>
          </cell>
          <cell r="C207" t="str">
            <v>LÍNEA PLUVIAL</v>
          </cell>
          <cell r="D207" t="str">
            <v>M</v>
          </cell>
          <cell r="E207">
            <v>36.145000000000003</v>
          </cell>
          <cell r="F207">
            <v>45.89</v>
          </cell>
          <cell r="G207">
            <v>498.21</v>
          </cell>
          <cell r="H207" t="str">
            <v>CUATROCIENTOS NOVENTA Y OCHO PESOS 21/100 M.N.</v>
          </cell>
          <cell r="I207">
            <v>93385.260000000009</v>
          </cell>
        </row>
        <row r="208">
          <cell r="A208">
            <v>194</v>
          </cell>
          <cell r="B208" t="str">
            <v>DOPI-174</v>
          </cell>
          <cell r="C208" t="str">
            <v>EXCAVACIÓN POR MEDIOS MECÁNICOS EN MATERIAL TIPO II, DE 0.00 A -2.00 M DE PROFUNDIDAD, INCLUYE: AFINE DE  PLANTILLA Y TALUDES, ACARREO DEL MATERIAL A BANCO DE OBRA PARA SU POSTERIOR RETIRO, MANO DE OBRA, EQUIPO Y HERRAMIENTA. (MEDIDO EN TERRENO NATURAL POR SECCIÓN).</v>
          </cell>
          <cell r="D208" t="str">
            <v>M3</v>
          </cell>
          <cell r="E208">
            <v>71.849999999999994</v>
          </cell>
          <cell r="F208">
            <v>38.729999999999997</v>
          </cell>
          <cell r="G208">
            <v>455.95</v>
          </cell>
          <cell r="H208" t="str">
            <v>CUATROCIENTOS CINCUENTA Y CINCO PESOS 95/100 M.N.</v>
          </cell>
          <cell r="I208">
            <v>14499.21</v>
          </cell>
        </row>
        <row r="209">
          <cell r="A209">
            <v>195</v>
          </cell>
          <cell r="B209" t="str">
            <v>J</v>
          </cell>
          <cell r="C209" t="str">
            <v>CAMA DE ARENA DE RÍO PARA APOYO DE TUBERÍAS, INCLUYE: MATERIALES, ACARREOS, MANO DE OBRA, EQUIPO Y HERRAMIENTA.</v>
          </cell>
          <cell r="D209" t="str">
            <v>M3</v>
          </cell>
          <cell r="E209">
            <v>6.4</v>
          </cell>
          <cell r="F209">
            <v>50.66</v>
          </cell>
          <cell r="G209">
            <v>607.1</v>
          </cell>
          <cell r="H209" t="str">
            <v>SEISCIENTOS SIETE PESOS 10/100 M.N.</v>
          </cell>
          <cell r="I209">
            <v>3885.44</v>
          </cell>
        </row>
        <row r="210">
          <cell r="A210">
            <v>196</v>
          </cell>
          <cell r="B210" t="str">
            <v>DOPI-175</v>
          </cell>
          <cell r="C210" t="str">
            <v>SUMINISTRO E INSTALACIÓN DE TUBERÍA DE P.V.C. PARA ALCANTARILLADO DIÁMETRO DE 8" SERIE 20, INCLUYE: HERRAMIENTA, PRUEBA HIDROSTÁTICA, CONEXIONES, MATERIALES, EQUIPO Y MANO DE OBRA.</v>
          </cell>
          <cell r="D210" t="str">
            <v>M</v>
          </cell>
          <cell r="E210">
            <v>36.145000000000003</v>
          </cell>
          <cell r="F210">
            <v>33.94</v>
          </cell>
          <cell r="G210">
            <v>498.21</v>
          </cell>
          <cell r="H210" t="str">
            <v>CUATROCIENTOS NOVENTA Y OCHO PESOS 21/100 M.N.</v>
          </cell>
          <cell r="I210">
            <v>18007.8</v>
          </cell>
        </row>
        <row r="211">
          <cell r="A211">
            <v>197</v>
          </cell>
          <cell r="B211" t="str">
            <v>DOPI-176</v>
          </cell>
          <cell r="C211" t="str">
            <v>RELLENO ACOSTILLADO EN CEPAS O MESETAS CON MATERIAL DE BANCO, COMPACTADO MANUALMENTE EN CAPAS NO MAYORES DE 20 CM, INCLUYE: INCORPORACIÓN DE AGUA NECESARIA, MANO DE OBRA, HERRAMIENTAS Y ACARREOS.</v>
          </cell>
          <cell r="D211" t="str">
            <v>M3</v>
          </cell>
          <cell r="E211">
            <v>31.8</v>
          </cell>
          <cell r="F211">
            <v>2006.02</v>
          </cell>
          <cell r="G211">
            <v>455.95</v>
          </cell>
          <cell r="H211" t="str">
            <v>CUATROCIENTOS CINCUENTA Y CINCO PESOS 95/100 M.N.</v>
          </cell>
          <cell r="I211">
            <v>14499.21</v>
          </cell>
        </row>
        <row r="212">
          <cell r="A212">
            <v>198</v>
          </cell>
          <cell r="B212" t="str">
            <v>DOPI-177</v>
          </cell>
          <cell r="C212" t="str">
            <v>RELLENO EN CEPAS O MESETAS CON MATERIAL PRODUCTO DE LA EXCAVACIÓN, COMPACTADO CON EQUIPO DE IMPACTO AL 90% ± 2 DE SU P.V.S.M., PRUEBA AASHTO ESTANDAR, CBR DEL 5% MÍNIMO, EN CAPAS NO MAYORES DE 20 CM, INCLUYE: INCORPORACIÓN DE AGUA NECESARIA, ACARREOS, MANO DE OBRA, EQUIPO Y HERRAMIENTA.</v>
          </cell>
          <cell r="D212" t="str">
            <v>M3</v>
          </cell>
          <cell r="E212">
            <v>15.6</v>
          </cell>
          <cell r="F212">
            <v>12289.04</v>
          </cell>
          <cell r="G212">
            <v>240.95</v>
          </cell>
          <cell r="H212" t="str">
            <v>DOSCIENTOS CUARENTA PESOS 95/100 M.N.</v>
          </cell>
          <cell r="I212">
            <v>159627.75000000003</v>
          </cell>
        </row>
        <row r="213">
          <cell r="A213">
            <v>199</v>
          </cell>
          <cell r="B213" t="str">
            <v>DOPI-178</v>
          </cell>
          <cell r="C213" t="str">
            <v>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v>
          </cell>
          <cell r="D213" t="str">
            <v>M3</v>
          </cell>
          <cell r="E213">
            <v>11.2</v>
          </cell>
          <cell r="F213">
            <v>350.51</v>
          </cell>
          <cell r="G213">
            <v>459.14</v>
          </cell>
          <cell r="H213" t="str">
            <v>CUATROCIENTOS CINCUENTA Y NUEVE PESOS 14/100 M.N.</v>
          </cell>
          <cell r="I213">
            <v>5142.37</v>
          </cell>
        </row>
        <row r="214">
          <cell r="A214">
            <v>200</v>
          </cell>
          <cell r="B214" t="str">
            <v>DOPI-179</v>
          </cell>
          <cell r="C214" t="str">
            <v xml:space="preserve">SUMINISTRO Y COLOCACIÓN DE POZO DE ABSORCIÓN DE 7.00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PLÁSTICO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v>
          </cell>
          <cell r="D214" t="str">
            <v>PZA</v>
          </cell>
          <cell r="E214">
            <v>1</v>
          </cell>
          <cell r="F214">
            <v>2006.02</v>
          </cell>
          <cell r="G214">
            <v>42265.3</v>
          </cell>
          <cell r="H214" t="str">
            <v>CUARENTA Y DOS MIL DOSCIENTOS SESENTA Y CINCO PESOS 30/100 M.N.</v>
          </cell>
          <cell r="I214">
            <v>42265.3</v>
          </cell>
        </row>
        <row r="215">
          <cell r="A215">
            <v>201</v>
          </cell>
          <cell r="B215" t="str">
            <v>DOPI-180</v>
          </cell>
          <cell r="C215" t="str">
            <v>REFORESTACIÓN Y JARDINERÍA</v>
          </cell>
          <cell r="D215" t="str">
            <v>PZA</v>
          </cell>
          <cell r="E215">
            <v>2</v>
          </cell>
          <cell r="F215">
            <v>12289.04</v>
          </cell>
          <cell r="G215">
            <v>939.58</v>
          </cell>
          <cell r="H215" t="str">
            <v>NOVECIENTOS TREINTA Y NUEVE PESOS 58/100 M.N.</v>
          </cell>
          <cell r="I215">
            <v>159627.75000000003</v>
          </cell>
        </row>
        <row r="216">
          <cell r="A216">
            <v>202</v>
          </cell>
          <cell r="B216" t="str">
            <v>DOPI-181</v>
          </cell>
          <cell r="C216" t="str">
            <v>SUMINISTRO Y COLOCACIÓN DE TIERRA VEGETAL PREPARADA PARA JARDINERÍA, INCLUYE: SUMINISTRO, ACARREO, COLOCACIÓN, MANO DE OBRA, EQUIPO Y HERRAMIENTA.</v>
          </cell>
          <cell r="D216" t="str">
            <v>M3</v>
          </cell>
          <cell r="E216">
            <v>126</v>
          </cell>
          <cell r="F216">
            <v>21024.92</v>
          </cell>
          <cell r="G216">
            <v>545.15</v>
          </cell>
          <cell r="H216" t="str">
            <v>QUINIENTOS CUARENTA Y CINCO PESOS 15/100 M.N.</v>
          </cell>
          <cell r="I216">
            <v>68688.899999999994</v>
          </cell>
        </row>
        <row r="217">
          <cell r="A217">
            <v>203</v>
          </cell>
          <cell r="B217" t="str">
            <v>K</v>
          </cell>
          <cell r="C217" t="str">
            <v xml:space="preserve">SUMINISTRO Y PLANTACIÓN DE ÁRBOL ARRAYÁN (PSIDIUM SANTORIANUM) DE 4.00 M DE ALTURA A PARTIR N.P.T., MÍNIMO DE 3" DE DIÁMETRO BASAL, INCLUYE: HERRAMIENTA, EXCAVACIÓN, CAPA  DE TIERRA VEGETAL, AGUA PARA RIEGO, MANO DE OBRA Y CUIDADOS POR 30 DÍAS. </v>
          </cell>
          <cell r="D217" t="str">
            <v>PZA</v>
          </cell>
          <cell r="E217">
            <v>1</v>
          </cell>
          <cell r="F217">
            <v>47170.17</v>
          </cell>
          <cell r="G217">
            <v>1058.96</v>
          </cell>
          <cell r="H217" t="str">
            <v>UN MIL CINCUENTA Y OCHO PESOS 96/100 M.N.</v>
          </cell>
          <cell r="I217">
            <v>1058.96</v>
          </cell>
        </row>
        <row r="218">
          <cell r="A218">
            <v>204</v>
          </cell>
          <cell r="B218" t="str">
            <v>DOPI-182</v>
          </cell>
          <cell r="C218" t="str">
            <v>SUMINISTRO Y PLANTACIÓN DE ÁRBOL MANGO (MANGUIFERA INDICA) DE  3.00 M DE ALTURA A PARTIR N.P.T., MÍNIMO DE 3" DE DIÁMETRO BASAL, INCLUYE: HERRAMIENTA, EXCAVACIÓN, CAPA  DE TIERRA VEGETAL, AGUA PARA RIEGO, MANO DE OBRA Y CUIDADOS POR 30 DÍAS.</v>
          </cell>
          <cell r="D218" t="str">
            <v>PZA</v>
          </cell>
          <cell r="E218">
            <v>2</v>
          </cell>
          <cell r="G218">
            <v>939.58</v>
          </cell>
          <cell r="H218" t="str">
            <v>NOVECIENTOS TREINTA Y NUEVE PESOS 58/100 M.N.</v>
          </cell>
          <cell r="I218">
            <v>1879.16</v>
          </cell>
        </row>
        <row r="219">
          <cell r="A219">
            <v>205</v>
          </cell>
          <cell r="B219" t="str">
            <v>DOPI-183</v>
          </cell>
          <cell r="C219" t="str">
            <v>SUMINISTRO Y PLANTACIÓN DE ÁRBOL CIRUELO MEXICANO (SPONDIAS PURPUREA) DE  3.00 M DE ALTURA A PARTIR N.P.T., MÍNIMO DE 2" DE DIÁMETRO BASAL, INCLUYE: HERRAMIENTA, EXCAVACIÓN, CAPA  DE TIERRA VEGETAL, AGUA PARA RIEGO, MANO DE OBRA Y CUIDADOS POR 30 DÍAS.</v>
          </cell>
          <cell r="D219" t="str">
            <v>PZA</v>
          </cell>
          <cell r="E219">
            <v>2</v>
          </cell>
          <cell r="F219">
            <v>1422.82</v>
          </cell>
          <cell r="G219">
            <v>407.35</v>
          </cell>
          <cell r="H219" t="str">
            <v>CUATROCIENTOS SIETE PESOS 35/100 M.N.</v>
          </cell>
          <cell r="I219">
            <v>1222.05</v>
          </cell>
        </row>
        <row r="220">
          <cell r="A220">
            <v>206</v>
          </cell>
          <cell r="B220" t="str">
            <v>DOPI-184</v>
          </cell>
          <cell r="C220" t="str">
            <v>SUMINISTRO Y PLANTACIÓN DE ÁRBOL NARANJO DULCE (CITRUS CINENSIS) DE  3.00 M DE ALTURA A PARTIR N.P.T., MÍNIMO DE 2" DE DIÁMETRO BASAL, INCLUYE: HERRAMIENTA, EXCAVACIÓN, CAPA  DE TIERRA VEGETAL, AGUA PARA RIEGO, MANO DE OBRA Y CUIDADOS POR 30 DÍAS.</v>
          </cell>
          <cell r="D220" t="str">
            <v>PZA</v>
          </cell>
          <cell r="E220">
            <v>2</v>
          </cell>
          <cell r="F220">
            <v>107.88</v>
          </cell>
          <cell r="G220">
            <v>184.43</v>
          </cell>
          <cell r="H220" t="str">
            <v>CIENTO OCHENTA Y CUATRO PESOS 43/100 M.N.</v>
          </cell>
          <cell r="I220">
            <v>1475.44</v>
          </cell>
        </row>
        <row r="221">
          <cell r="A221">
            <v>207</v>
          </cell>
          <cell r="B221" t="str">
            <v>DOPI-185</v>
          </cell>
          <cell r="C221" t="str">
            <v>SUMINISTRO Y PLANTACIÓN DE ÁRBOL ZAPOTE BLANCO (CASIMIROA EDULIS) DE  3.00 M DE ALTURA A PARTIR N.P.T., MÍNIMO DE 2" DE DIÁMETRO BASAL, INCLUYE: HERRAMIENTA, EXCAVACIÓN, CAPA  DE TIERRA VEGETAL, AGUA PARA RIEGO, MANO DE OBRA Y CUIDADOS POR 30 DÍAS.</v>
          </cell>
          <cell r="D221" t="str">
            <v>PZA</v>
          </cell>
          <cell r="E221">
            <v>1</v>
          </cell>
          <cell r="G221">
            <v>1058.96</v>
          </cell>
          <cell r="H221" t="str">
            <v>UN MIL CINCUENTA Y OCHO PESOS 96/100 M.N.</v>
          </cell>
          <cell r="I221">
            <v>1058.96</v>
          </cell>
        </row>
        <row r="222">
          <cell r="A222">
            <v>208</v>
          </cell>
          <cell r="B222" t="str">
            <v>DOPI-186</v>
          </cell>
          <cell r="C222" t="str">
            <v>SUMINISTRO Y PLANTACIÓN DE PLANTA NOPAL TUNERO (OPUNTIA ALBICARPA) DE 1.00 M DE ALTURA, INCLUYE: EXCAVACIÓN, CAPA  DE TIERRA VEGETAL, AGUA PARA RIEGO, HERRAMIENTA, MANO DE OBRA Y CUIDADOS POR 30 DÍAS.</v>
          </cell>
          <cell r="D222" t="str">
            <v>PZA</v>
          </cell>
          <cell r="E222">
            <v>3</v>
          </cell>
          <cell r="G222">
            <v>407.35</v>
          </cell>
          <cell r="H222" t="str">
            <v>CUATROCIENTOS SIETE PESOS 35/100 M.N.</v>
          </cell>
          <cell r="I222">
            <v>1222.05</v>
          </cell>
        </row>
        <row r="223">
          <cell r="A223">
            <v>209</v>
          </cell>
          <cell r="B223" t="str">
            <v>DOPI-187</v>
          </cell>
          <cell r="C223" t="str">
            <v>SUMINISTRO Y PLANTACIÓN DE PLANTA BUGAMBILIA ENANA (BOUGAINVILLEA GLABRA) DE 30 CM DE ALTURA, INCLUYE: EXCAVACIÓN, CAPA  DE TIERRA VEGETAL, AGUA PARA RIEGO, HERRAMIENTA, MANO DE OBRA Y CUIDADOS POR 30 DÍAS.</v>
          </cell>
          <cell r="D223" t="str">
            <v>PZA</v>
          </cell>
          <cell r="E223">
            <v>8</v>
          </cell>
          <cell r="F223">
            <v>1177.5999999999999</v>
          </cell>
          <cell r="G223">
            <v>184.43</v>
          </cell>
          <cell r="H223" t="str">
            <v>CIENTO OCHENTA Y CUATRO PESOS 43/100 M.N.</v>
          </cell>
          <cell r="I223">
            <v>1475.44</v>
          </cell>
        </row>
        <row r="224">
          <cell r="A224">
            <v>210</v>
          </cell>
          <cell r="B224" t="str">
            <v>DOPI-188</v>
          </cell>
          <cell r="C224" t="str">
            <v>SUMINISTRO Y PLANTACIÓN DE PLANTA IPOMEA MORADA (IPOMEA PURPUREA) DE 15 CM DE ALTURA, A RAZÓN DE 5 PIEZAS POR M2. INCLUYE: EXCAVACIÓN, CAPA  DE TIERRA VEGETAL, AGUA PARA RIEGO, HERRAMIENTA, MANO DE OBRA Y CUIDADOS POR 30 DÍAS.</v>
          </cell>
          <cell r="D224" t="str">
            <v>M2</v>
          </cell>
          <cell r="E224">
            <v>32</v>
          </cell>
          <cell r="F224">
            <v>221.27</v>
          </cell>
          <cell r="G224">
            <v>556.11</v>
          </cell>
          <cell r="H224" t="str">
            <v>QUINIENTOS CINCUENTA Y SEIS PESOS 11/100 M.N.</v>
          </cell>
          <cell r="I224">
            <v>17795.52</v>
          </cell>
        </row>
        <row r="225">
          <cell r="A225">
            <v>211</v>
          </cell>
          <cell r="B225" t="str">
            <v>DOPI-189</v>
          </cell>
          <cell r="C225" t="str">
            <v>SUMINISTRO Y PLANTACIÓN DE PLANTA IPOMEA (IPOMEA BATATA) DE 15 CM DE ALTURA, A RAZÓN DE 5 PIEZAS POR M2. INCLUYE: EXCAVACIÓN, CAPA  DE TIERRA VEGETAL, AGUA PARA RIEGO, HERRAMIENTA, MANO DE OBRA Y CUIDADOS POR 30 DÍAS.</v>
          </cell>
          <cell r="D225" t="str">
            <v>M2</v>
          </cell>
          <cell r="E225">
            <v>23</v>
          </cell>
          <cell r="F225">
            <v>59.21</v>
          </cell>
          <cell r="G225">
            <v>556.11</v>
          </cell>
          <cell r="H225" t="str">
            <v>QUINIENTOS CINCUENTA Y SEIS PESOS 11/100 M.N.</v>
          </cell>
          <cell r="I225">
            <v>12790.53</v>
          </cell>
        </row>
        <row r="226">
          <cell r="A226">
            <v>212</v>
          </cell>
          <cell r="B226" t="str">
            <v>DOPI-190</v>
          </cell>
          <cell r="C226" t="str">
            <v>SUMINISTRO Y PLANTACIÓN DE PLANTA DEDO MORO (LAMPRANTHUS GLAUCUS) DE 15 CM DE ALTURA, A RAZÓN DE 5 PIEZAS POR M2. INCLUYE: EXCAVACIÓN, CAPA  DE TIERRA VEGETAL, AGUA PARA RIEGO, HERRAMIENTA, MANO DE OBRA Y CUIDADOS POR 30 DÍAS.</v>
          </cell>
          <cell r="D226" t="str">
            <v>M2</v>
          </cell>
          <cell r="E226">
            <v>47</v>
          </cell>
          <cell r="F226">
            <v>54.21</v>
          </cell>
          <cell r="G226">
            <v>484.03</v>
          </cell>
          <cell r="H226" t="str">
            <v>CUATROCIENTOS OCHENTA Y CUATRO PESOS 03/100 M.N.</v>
          </cell>
          <cell r="I226">
            <v>349002.46</v>
          </cell>
        </row>
        <row r="227">
          <cell r="A227">
            <v>213</v>
          </cell>
          <cell r="B227" t="str">
            <v>DOPI-191</v>
          </cell>
          <cell r="C227" t="str">
            <v>SUMINISTRO Y PLANTACIÓN DE PLANTA SALVIA AZUL (SALVIA FARINACEA) DE 40 CM DE ALTURA, A RAZÓN DE 5 PIEZAS POR M2. INCLUYE: EXCAVACIÓN, CAPA  DE TIERRA VEGETAL, AGUA PARA RIEGO, HERRAMIENTA, MANO DE OBRA Y CUIDADOS POR 30 DÍAS.</v>
          </cell>
          <cell r="D227" t="str">
            <v>M2</v>
          </cell>
          <cell r="E227">
            <v>18</v>
          </cell>
          <cell r="F227">
            <v>221.27</v>
          </cell>
          <cell r="G227">
            <v>556.11</v>
          </cell>
          <cell r="H227" t="str">
            <v>QUINIENTOS CINCUENTA Y SEIS PESOS 11/100 M.N.</v>
          </cell>
          <cell r="I227">
            <v>10009.98</v>
          </cell>
        </row>
        <row r="228">
          <cell r="A228">
            <v>214</v>
          </cell>
          <cell r="B228" t="str">
            <v>DOPI-192</v>
          </cell>
          <cell r="C228" t="str">
            <v>SUMINISTRO Y PLANTACIÓN DE PLANTA ROMERO (ROSMARINUS OFFICINALIS) DE 20 CM DE ALTURA, A RAZÓN DE 5 PIEZAS POR M2. INCLUYE: EXCAVACIÓN, CAPA  DE TIERRA VEGETAL, AGUA PARA RIEGO, HERRAMIENTA, MANO DE OBRA Y CUIDADOS POR 30 DÍAS.</v>
          </cell>
          <cell r="D228" t="str">
            <v>M2</v>
          </cell>
          <cell r="E228">
            <v>38</v>
          </cell>
          <cell r="F228">
            <v>43.36</v>
          </cell>
          <cell r="G228">
            <v>474.63</v>
          </cell>
          <cell r="H228" t="str">
            <v>CUATROCIENTOS SETENTA Y CUATRO PESOS 63/100 M.N.</v>
          </cell>
          <cell r="I228">
            <v>4588.8599999999997</v>
          </cell>
        </row>
        <row r="229">
          <cell r="A229">
            <v>215</v>
          </cell>
          <cell r="B229" t="str">
            <v>DOPI-193</v>
          </cell>
          <cell r="C229" t="str">
            <v>MOBILIARIO</v>
          </cell>
          <cell r="D229" t="str">
            <v>M2</v>
          </cell>
          <cell r="E229">
            <v>1357.65</v>
          </cell>
          <cell r="F229">
            <v>54.21</v>
          </cell>
          <cell r="G229">
            <v>3.38</v>
          </cell>
          <cell r="H229" t="str">
            <v>TRES PESOS 38/100 M.N.</v>
          </cell>
          <cell r="I229">
            <v>349002.46</v>
          </cell>
        </row>
        <row r="230">
          <cell r="A230">
            <v>216</v>
          </cell>
          <cell r="B230" t="str">
            <v>DOPI-194</v>
          </cell>
          <cell r="C230" t="str">
            <v>SUMINISTRO Y COLOCACIÓN DE BANCA HECHA A BASE DE  PTR MEDIDAS: 150 X 60 X 95 CM MOD. RD-312B O SIMILAR, INCLUYE: HERRAMIENTA, MATERIALES, ACARREOS, FIJACIÓN, EQUIPO Y MANO DE OBRA.</v>
          </cell>
          <cell r="D230" t="str">
            <v>PZA</v>
          </cell>
          <cell r="E230">
            <v>23</v>
          </cell>
          <cell r="F230">
            <v>52.01</v>
          </cell>
          <cell r="G230">
            <v>15174.02</v>
          </cell>
          <cell r="H230" t="str">
            <v>QUINCE MIL CIENTO SETENTA Y CUATRO PESOS 02/100 M.N.</v>
          </cell>
          <cell r="I230">
            <v>349002.46</v>
          </cell>
        </row>
        <row r="231">
          <cell r="A231">
            <v>217</v>
          </cell>
          <cell r="B231" t="str">
            <v>L</v>
          </cell>
          <cell r="C231" t="str">
            <v>LIMPIEZA</v>
          </cell>
          <cell r="F231">
            <v>43.36</v>
          </cell>
          <cell r="I231">
            <v>4588.8599999999997</v>
          </cell>
        </row>
        <row r="232">
          <cell r="A232">
            <v>218</v>
          </cell>
          <cell r="B232" t="str">
            <v>DOPI-195</v>
          </cell>
          <cell r="C232" t="str">
            <v>LIMPIEZA FINA AL CONCLUIR LOS TRABAJOS DE OBRA, INCLUYE: ACARREO A BANCO DE OBRA, MANO DE OBRA, EQUIPO Y HERRAMIENTA.</v>
          </cell>
          <cell r="D232" t="str">
            <v>M2</v>
          </cell>
          <cell r="E232">
            <v>1357.65</v>
          </cell>
          <cell r="F232">
            <v>33.56</v>
          </cell>
          <cell r="G232">
            <v>3.38</v>
          </cell>
          <cell r="H232" t="str">
            <v>TRES PESOS 38/100 M.N.</v>
          </cell>
          <cell r="I232">
            <v>4588.8599999999997</v>
          </cell>
        </row>
        <row r="233">
          <cell r="A233">
            <v>219</v>
          </cell>
          <cell r="B233" t="str">
            <v>M</v>
          </cell>
          <cell r="C233" t="str">
            <v>RESUMEN</v>
          </cell>
        </row>
        <row r="234">
          <cell r="A234">
            <v>220</v>
          </cell>
          <cell r="B234" t="str">
            <v>CLAVE</v>
          </cell>
          <cell r="C234" t="str">
            <v>PARTIDA</v>
          </cell>
          <cell r="E234" t="str">
            <v>IMPORTE</v>
          </cell>
          <cell r="F234">
            <v>7701.7</v>
          </cell>
        </row>
        <row r="235">
          <cell r="A235">
            <v>221</v>
          </cell>
          <cell r="B235" t="str">
            <v>A</v>
          </cell>
          <cell r="C235" t="str">
            <v>PRELIMINARES Y DEMOLICIONES</v>
          </cell>
          <cell r="E235">
            <v>946638.33</v>
          </cell>
        </row>
        <row r="236">
          <cell r="A236">
            <v>222</v>
          </cell>
          <cell r="B236" t="str">
            <v>B</v>
          </cell>
          <cell r="C236" t="str">
            <v>RESUMEN</v>
          </cell>
          <cell r="E236">
            <v>784940.02999999991</v>
          </cell>
        </row>
        <row r="237">
          <cell r="A237">
            <v>223</v>
          </cell>
          <cell r="B237" t="str">
            <v>C</v>
          </cell>
          <cell r="C237" t="str">
            <v>PARTIDA</v>
          </cell>
          <cell r="E237" t="str">
            <v>IMPORTE</v>
          </cell>
        </row>
        <row r="238">
          <cell r="A238">
            <v>224</v>
          </cell>
          <cell r="B238" t="str">
            <v>D</v>
          </cell>
          <cell r="C238" t="str">
            <v>PRELIMINARES Y DEMOLICIONES</v>
          </cell>
          <cell r="E238">
            <v>946638.33</v>
          </cell>
        </row>
        <row r="239">
          <cell r="A239">
            <v>225</v>
          </cell>
          <cell r="B239" t="str">
            <v>E</v>
          </cell>
          <cell r="C239" t="str">
            <v>REHABILITACION DE OFICINAS</v>
          </cell>
          <cell r="E239">
            <v>784940.02999999991</v>
          </cell>
        </row>
        <row r="240">
          <cell r="A240">
            <v>226</v>
          </cell>
          <cell r="B240" t="str">
            <v>F</v>
          </cell>
          <cell r="C240" t="str">
            <v>REHABILITACIÓN DE BAÑOS</v>
          </cell>
          <cell r="E240">
            <v>118351.6</v>
          </cell>
        </row>
        <row r="241">
          <cell r="A241">
            <v>227</v>
          </cell>
          <cell r="B241" t="str">
            <v>G</v>
          </cell>
          <cell r="C241" t="str">
            <v>BANQUETAS</v>
          </cell>
          <cell r="E241">
            <v>275505.23999999993</v>
          </cell>
        </row>
        <row r="242">
          <cell r="A242">
            <v>228</v>
          </cell>
          <cell r="B242" t="str">
            <v>H</v>
          </cell>
          <cell r="C242" t="str">
            <v>RED DE ALUMBRADO PÚBLICO</v>
          </cell>
          <cell r="E242">
            <v>275889.90999999992</v>
          </cell>
        </row>
        <row r="243">
          <cell r="A243">
            <v>229</v>
          </cell>
          <cell r="B243" t="str">
            <v>I</v>
          </cell>
          <cell r="C243" t="str">
            <v>ASTA BANDERA</v>
          </cell>
          <cell r="E243">
            <v>192753.09000000005</v>
          </cell>
        </row>
        <row r="244">
          <cell r="A244">
            <v>230</v>
          </cell>
          <cell r="B244" t="str">
            <v>J</v>
          </cell>
          <cell r="C244" t="str">
            <v>LÍNEA PLUVIAL</v>
          </cell>
          <cell r="E244">
            <v>1085071.6700000004</v>
          </cell>
        </row>
        <row r="245">
          <cell r="A245">
            <v>231</v>
          </cell>
          <cell r="B245" t="str">
            <v>K</v>
          </cell>
          <cell r="C245" t="str">
            <v>REFORESTACIÓN Y JARDINERÍA</v>
          </cell>
          <cell r="E245">
            <v>246318.72</v>
          </cell>
        </row>
        <row r="246">
          <cell r="A246">
            <v>232</v>
          </cell>
          <cell r="B246" t="str">
            <v>L</v>
          </cell>
          <cell r="C246" t="str">
            <v>MOBILIARIO</v>
          </cell>
          <cell r="E246">
            <v>180316.72</v>
          </cell>
        </row>
        <row r="247">
          <cell r="A247">
            <v>233</v>
          </cell>
          <cell r="B247" t="str">
            <v>M</v>
          </cell>
          <cell r="C247" t="str">
            <v>LIMPIEZA</v>
          </cell>
          <cell r="E247">
            <v>93385.260000000009</v>
          </cell>
        </row>
        <row r="248">
          <cell r="A248">
            <v>234</v>
          </cell>
          <cell r="B248" t="str">
            <v>I</v>
          </cell>
          <cell r="C248" t="str">
            <v>REFORESTACIÓN Y JARDINERÍA</v>
          </cell>
          <cell r="E248">
            <v>159627.75000000003</v>
          </cell>
        </row>
        <row r="249">
          <cell r="A249">
            <v>235</v>
          </cell>
          <cell r="B249" t="str">
            <v>J</v>
          </cell>
          <cell r="C249" t="str">
            <v>SUB TOTAL</v>
          </cell>
          <cell r="E249">
            <v>349002.46</v>
          </cell>
        </row>
        <row r="250">
          <cell r="A250">
            <v>236</v>
          </cell>
          <cell r="B250" t="str">
            <v>K</v>
          </cell>
          <cell r="C250" t="str">
            <v>I. V. A.</v>
          </cell>
          <cell r="E250">
            <v>4588.8599999999997</v>
          </cell>
        </row>
        <row r="251">
          <cell r="A251">
            <v>237</v>
          </cell>
          <cell r="B251" t="str">
            <v>L</v>
          </cell>
          <cell r="C251" t="str">
            <v>TOTAL</v>
          </cell>
          <cell r="E251">
            <v>5466371.9799999995</v>
          </cell>
        </row>
        <row r="252">
          <cell r="A252">
            <v>238</v>
          </cell>
          <cell r="B252" t="str">
            <v>M</v>
          </cell>
          <cell r="C252" t="str">
            <v>SUB TOTAL</v>
          </cell>
          <cell r="E252">
            <v>4712389.6399999997</v>
          </cell>
        </row>
        <row r="253">
          <cell r="A253">
            <v>239</v>
          </cell>
          <cell r="C253" t="str">
            <v>I. V. A.</v>
          </cell>
          <cell r="E253">
            <v>753982.34</v>
          </cell>
        </row>
        <row r="254">
          <cell r="A254">
            <v>240</v>
          </cell>
          <cell r="C254" t="str">
            <v>TOTAL</v>
          </cell>
          <cell r="E254">
            <v>5466371.9799999995</v>
          </cell>
        </row>
        <row r="255">
          <cell r="A255">
            <v>241</v>
          </cell>
        </row>
        <row r="256">
          <cell r="A256">
            <v>242</v>
          </cell>
          <cell r="C256" t="str">
            <v>CINCO MILLONES CUATROCIENTOS SESENTA Y SEIS MIL TRESCIENTOS SETENTA Y UN PESOS 98/100 M.N.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AE315"/>
  <sheetViews>
    <sheetView showGridLines="0" showZeros="0" tabSelected="1" view="pageBreakPreview" zoomScale="115" zoomScaleNormal="115" zoomScaleSheetLayoutView="115" workbookViewId="0">
      <selection activeCell="B20" sqref="B20"/>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63" customWidth="1"/>
    <col min="7" max="7" width="19.42578125" style="2" customWidth="1"/>
    <col min="8" max="8" width="11.7109375" style="2" bestFit="1" customWidth="1"/>
    <col min="9" max="16384" width="9.140625" style="2"/>
  </cols>
  <sheetData>
    <row r="1" spans="1:7" s="7" customFormat="1" ht="15" customHeight="1">
      <c r="A1" s="4"/>
      <c r="B1" s="5" t="s">
        <v>0</v>
      </c>
      <c r="C1" s="80" t="s">
        <v>498</v>
      </c>
      <c r="D1" s="81"/>
      <c r="E1" s="81"/>
      <c r="F1" s="101"/>
      <c r="G1" s="6"/>
    </row>
    <row r="2" spans="1:7" s="7" customFormat="1" ht="15" customHeight="1">
      <c r="A2" s="8"/>
      <c r="B2" s="9" t="s">
        <v>1</v>
      </c>
      <c r="C2" s="102" t="s">
        <v>496</v>
      </c>
      <c r="D2" s="103"/>
      <c r="E2" s="103"/>
      <c r="F2" s="104"/>
      <c r="G2" s="10"/>
    </row>
    <row r="3" spans="1:7" s="7" customFormat="1" ht="15" customHeight="1" thickBot="1">
      <c r="A3" s="8"/>
      <c r="B3" s="9" t="s">
        <v>2</v>
      </c>
      <c r="C3" s="102"/>
      <c r="D3" s="103"/>
      <c r="E3" s="103"/>
      <c r="F3" s="104"/>
      <c r="G3" s="10"/>
    </row>
    <row r="4" spans="1:7" s="7" customFormat="1" ht="21" customHeight="1">
      <c r="A4" s="8"/>
      <c r="B4" s="5" t="s">
        <v>3</v>
      </c>
      <c r="C4" s="105"/>
      <c r="D4" s="106"/>
      <c r="E4" s="107" t="s">
        <v>18</v>
      </c>
      <c r="F4" s="108"/>
      <c r="G4" s="11"/>
    </row>
    <row r="5" spans="1:7" s="7" customFormat="1" ht="21" customHeight="1">
      <c r="A5" s="8"/>
      <c r="B5" s="82" t="s">
        <v>495</v>
      </c>
      <c r="C5" s="109"/>
      <c r="D5" s="110"/>
      <c r="E5" s="111" t="s">
        <v>19</v>
      </c>
      <c r="F5" s="13"/>
      <c r="G5" s="12"/>
    </row>
    <row r="6" spans="1:7" s="7" customFormat="1" ht="21" customHeight="1">
      <c r="A6" s="8"/>
      <c r="B6" s="82"/>
      <c r="C6" s="109"/>
      <c r="D6" s="110"/>
      <c r="E6" s="111" t="s">
        <v>4</v>
      </c>
      <c r="F6" s="13"/>
      <c r="G6" s="14"/>
    </row>
    <row r="7" spans="1:7" s="7" customFormat="1" ht="21" customHeight="1" thickBot="1">
      <c r="A7" s="8"/>
      <c r="B7" s="83"/>
      <c r="C7" s="112"/>
      <c r="D7" s="113"/>
      <c r="E7" s="114" t="s">
        <v>20</v>
      </c>
      <c r="F7" s="15"/>
      <c r="G7" s="16"/>
    </row>
    <row r="8" spans="1:7" s="7" customFormat="1" ht="12.75" customHeight="1">
      <c r="A8" s="8"/>
      <c r="B8" s="12" t="s">
        <v>500</v>
      </c>
      <c r="C8" s="84" t="s">
        <v>5</v>
      </c>
      <c r="D8" s="85"/>
      <c r="E8" s="85"/>
      <c r="F8" s="117"/>
      <c r="G8" s="17" t="s">
        <v>6</v>
      </c>
    </row>
    <row r="9" spans="1:7" s="7" customFormat="1" ht="14.25" customHeight="1">
      <c r="A9" s="8"/>
      <c r="B9" s="86"/>
      <c r="C9" s="88"/>
      <c r="D9" s="89"/>
      <c r="E9" s="89"/>
      <c r="F9" s="118"/>
      <c r="G9" s="115" t="s">
        <v>499</v>
      </c>
    </row>
    <row r="10" spans="1:7" s="7" customFormat="1" ht="15" customHeight="1" thickBot="1">
      <c r="A10" s="18"/>
      <c r="B10" s="87"/>
      <c r="C10" s="90"/>
      <c r="D10" s="91"/>
      <c r="E10" s="91"/>
      <c r="F10" s="119"/>
      <c r="G10" s="116"/>
    </row>
    <row r="11" spans="1:7" s="7" customFormat="1" ht="3" customHeight="1" thickBot="1">
      <c r="A11" s="19"/>
      <c r="B11" s="20"/>
      <c r="C11" s="21"/>
      <c r="D11" s="22"/>
      <c r="E11" s="19"/>
      <c r="F11" s="21"/>
      <c r="G11" s="21"/>
    </row>
    <row r="12" spans="1:7" s="7" customFormat="1" ht="15.75" customHeight="1" thickBot="1">
      <c r="A12" s="92" t="s">
        <v>84</v>
      </c>
      <c r="B12" s="93"/>
      <c r="C12" s="93"/>
      <c r="D12" s="93"/>
      <c r="E12" s="93"/>
      <c r="F12" s="93"/>
      <c r="G12" s="94"/>
    </row>
    <row r="13" spans="1:7" s="7" customFormat="1" ht="3" customHeight="1">
      <c r="A13" s="23"/>
      <c r="B13" s="24"/>
      <c r="C13" s="24"/>
      <c r="D13" s="25"/>
    </row>
    <row r="14" spans="1:7" s="121" customFormat="1" ht="24">
      <c r="A14" s="120" t="s">
        <v>7</v>
      </c>
      <c r="B14" s="26" t="s">
        <v>8</v>
      </c>
      <c r="C14" s="120" t="s">
        <v>9</v>
      </c>
      <c r="D14" s="120" t="s">
        <v>10</v>
      </c>
      <c r="E14" s="26" t="s">
        <v>11</v>
      </c>
      <c r="F14" s="26" t="s">
        <v>12</v>
      </c>
      <c r="G14" s="26" t="s">
        <v>13</v>
      </c>
    </row>
    <row r="15" spans="1:7" ht="6" customHeight="1">
      <c r="A15" s="122"/>
      <c r="B15" s="122"/>
      <c r="C15" s="122"/>
      <c r="D15" s="122"/>
      <c r="E15" s="122"/>
      <c r="F15" s="122"/>
      <c r="G15" s="122"/>
    </row>
    <row r="16" spans="1:7" ht="13.5" customHeight="1">
      <c r="A16" s="27" t="s">
        <v>14</v>
      </c>
      <c r="B16" s="46" t="s">
        <v>79</v>
      </c>
      <c r="C16" s="46"/>
      <c r="D16" s="46"/>
      <c r="E16" s="46"/>
      <c r="F16" s="46"/>
      <c r="G16" s="28">
        <f>ROUND(SUM(G17,G35,G43),2)</f>
        <v>0</v>
      </c>
    </row>
    <row r="17" spans="1:7" s="29" customFormat="1">
      <c r="A17" s="30" t="s">
        <v>21</v>
      </c>
      <c r="B17" s="31" t="s">
        <v>25</v>
      </c>
      <c r="C17" s="32"/>
      <c r="D17" s="33"/>
      <c r="E17" s="34"/>
      <c r="F17" s="35"/>
      <c r="G17" s="34">
        <f>ROUND(SUM(G18:G34),2)</f>
        <v>0</v>
      </c>
    </row>
    <row r="18" spans="1:7" s="29" customFormat="1" ht="33.75">
      <c r="A18" s="36" t="s">
        <v>225</v>
      </c>
      <c r="B18" s="37" t="s">
        <v>282</v>
      </c>
      <c r="C18" s="38" t="s">
        <v>31</v>
      </c>
      <c r="D18" s="39">
        <v>659.34</v>
      </c>
      <c r="E18" s="40"/>
      <c r="F18" s="41"/>
      <c r="G18" s="42"/>
    </row>
    <row r="19" spans="1:7" s="29" customFormat="1" ht="33.75">
      <c r="A19" s="36" t="s">
        <v>224</v>
      </c>
      <c r="B19" s="37" t="s">
        <v>283</v>
      </c>
      <c r="C19" s="38" t="s">
        <v>31</v>
      </c>
      <c r="D19" s="39">
        <v>247.25</v>
      </c>
      <c r="E19" s="40"/>
      <c r="F19" s="41"/>
      <c r="G19" s="42"/>
    </row>
    <row r="20" spans="1:7" s="29" customFormat="1" ht="33.75">
      <c r="A20" s="36" t="s">
        <v>223</v>
      </c>
      <c r="B20" s="37" t="s">
        <v>146</v>
      </c>
      <c r="C20" s="38" t="s">
        <v>30</v>
      </c>
      <c r="D20" s="39">
        <v>989.16</v>
      </c>
      <c r="E20" s="40"/>
      <c r="F20" s="41"/>
      <c r="G20" s="42"/>
    </row>
    <row r="21" spans="1:7" s="29" customFormat="1" ht="45">
      <c r="A21" s="36" t="s">
        <v>222</v>
      </c>
      <c r="B21" s="37" t="s">
        <v>150</v>
      </c>
      <c r="C21" s="38" t="s">
        <v>31</v>
      </c>
      <c r="D21" s="39">
        <v>8.42</v>
      </c>
      <c r="E21" s="40"/>
      <c r="F21" s="41"/>
      <c r="G21" s="42"/>
    </row>
    <row r="22" spans="1:7" s="29" customFormat="1" ht="33.75">
      <c r="A22" s="36" t="s">
        <v>221</v>
      </c>
      <c r="B22" s="37" t="s">
        <v>147</v>
      </c>
      <c r="C22" s="38" t="s">
        <v>31</v>
      </c>
      <c r="D22" s="39">
        <v>92.31</v>
      </c>
      <c r="E22" s="40"/>
      <c r="F22" s="41"/>
      <c r="G22" s="42"/>
    </row>
    <row r="23" spans="1:7" s="29" customFormat="1" ht="33.75">
      <c r="A23" s="36" t="s">
        <v>220</v>
      </c>
      <c r="B23" s="37" t="s">
        <v>148</v>
      </c>
      <c r="C23" s="38" t="s">
        <v>31</v>
      </c>
      <c r="D23" s="39">
        <v>39.56</v>
      </c>
      <c r="E23" s="40"/>
      <c r="F23" s="41"/>
      <c r="G23" s="42"/>
    </row>
    <row r="24" spans="1:7" s="29" customFormat="1" ht="45">
      <c r="A24" s="36" t="s">
        <v>219</v>
      </c>
      <c r="B24" s="37" t="s">
        <v>149</v>
      </c>
      <c r="C24" s="38" t="s">
        <v>31</v>
      </c>
      <c r="D24" s="39">
        <v>66.540000000000006</v>
      </c>
      <c r="E24" s="40"/>
      <c r="F24" s="41"/>
      <c r="G24" s="42"/>
    </row>
    <row r="25" spans="1:7" s="29" customFormat="1" ht="45">
      <c r="A25" s="36" t="s">
        <v>218</v>
      </c>
      <c r="B25" s="37" t="s">
        <v>154</v>
      </c>
      <c r="C25" s="38" t="s">
        <v>31</v>
      </c>
      <c r="D25" s="39">
        <v>458.52</v>
      </c>
      <c r="E25" s="40"/>
      <c r="F25" s="41"/>
      <c r="G25" s="42"/>
    </row>
    <row r="26" spans="1:7" s="29" customFormat="1" ht="33.75">
      <c r="A26" s="36" t="s">
        <v>217</v>
      </c>
      <c r="B26" s="37" t="s">
        <v>226</v>
      </c>
      <c r="C26" s="38" t="s">
        <v>31</v>
      </c>
      <c r="D26" s="39">
        <v>7.92</v>
      </c>
      <c r="E26" s="40"/>
      <c r="F26" s="41"/>
      <c r="G26" s="42"/>
    </row>
    <row r="27" spans="1:7" s="29" customFormat="1" ht="56.25">
      <c r="A27" s="36" t="s">
        <v>216</v>
      </c>
      <c r="B27" s="37" t="s">
        <v>286</v>
      </c>
      <c r="C27" s="38" t="s">
        <v>30</v>
      </c>
      <c r="D27" s="39">
        <v>22.4</v>
      </c>
      <c r="E27" s="40"/>
      <c r="F27" s="41"/>
      <c r="G27" s="42"/>
    </row>
    <row r="28" spans="1:7" s="43" customFormat="1" ht="78.75">
      <c r="A28" s="36" t="s">
        <v>215</v>
      </c>
      <c r="B28" s="37" t="s">
        <v>285</v>
      </c>
      <c r="C28" s="38" t="s">
        <v>30</v>
      </c>
      <c r="D28" s="39">
        <v>19.8</v>
      </c>
      <c r="E28" s="44"/>
      <c r="F28" s="71"/>
      <c r="G28" s="42"/>
    </row>
    <row r="29" spans="1:7" s="29" customFormat="1" ht="33.75">
      <c r="A29" s="36" t="s">
        <v>214</v>
      </c>
      <c r="B29" s="37" t="s">
        <v>284</v>
      </c>
      <c r="C29" s="38" t="s">
        <v>34</v>
      </c>
      <c r="D29" s="39">
        <v>13.4</v>
      </c>
      <c r="E29" s="40"/>
      <c r="F29" s="41"/>
      <c r="G29" s="42"/>
    </row>
    <row r="30" spans="1:7" s="29" customFormat="1" ht="45">
      <c r="A30" s="36" t="s">
        <v>213</v>
      </c>
      <c r="B30" s="37" t="s">
        <v>288</v>
      </c>
      <c r="C30" s="38" t="s">
        <v>32</v>
      </c>
      <c r="D30" s="39">
        <v>6</v>
      </c>
      <c r="E30" s="40"/>
      <c r="F30" s="41"/>
      <c r="G30" s="42"/>
    </row>
    <row r="31" spans="1:7" s="29" customFormat="1" ht="33.75">
      <c r="A31" s="36" t="s">
        <v>212</v>
      </c>
      <c r="B31" s="37" t="s">
        <v>287</v>
      </c>
      <c r="C31" s="38" t="s">
        <v>32</v>
      </c>
      <c r="D31" s="39">
        <v>1</v>
      </c>
      <c r="E31" s="40"/>
      <c r="F31" s="41"/>
      <c r="G31" s="42"/>
    </row>
    <row r="32" spans="1:7" s="29" customFormat="1" ht="45">
      <c r="A32" s="36" t="s">
        <v>211</v>
      </c>
      <c r="B32" s="37" t="s">
        <v>289</v>
      </c>
      <c r="C32" s="38" t="s">
        <v>32</v>
      </c>
      <c r="D32" s="39">
        <v>1</v>
      </c>
      <c r="E32" s="40"/>
      <c r="F32" s="41"/>
      <c r="G32" s="42"/>
    </row>
    <row r="33" spans="1:8" s="29" customFormat="1" ht="33.75">
      <c r="A33" s="36" t="s">
        <v>210</v>
      </c>
      <c r="B33" s="37" t="s">
        <v>151</v>
      </c>
      <c r="C33" s="38" t="s">
        <v>31</v>
      </c>
      <c r="D33" s="39">
        <v>1678.78</v>
      </c>
      <c r="E33" s="40"/>
      <c r="F33" s="41"/>
      <c r="G33" s="42"/>
    </row>
    <row r="34" spans="1:8" s="29" customFormat="1" ht="33.75">
      <c r="A34" s="36" t="s">
        <v>209</v>
      </c>
      <c r="B34" s="37" t="s">
        <v>152</v>
      </c>
      <c r="C34" s="38" t="s">
        <v>33</v>
      </c>
      <c r="D34" s="39">
        <v>35254.379999999997</v>
      </c>
      <c r="E34" s="40"/>
      <c r="F34" s="41"/>
      <c r="G34" s="42"/>
    </row>
    <row r="35" spans="1:8" s="29" customFormat="1">
      <c r="A35" s="30" t="s">
        <v>22</v>
      </c>
      <c r="B35" s="31" t="s">
        <v>41</v>
      </c>
      <c r="C35" s="32"/>
      <c r="D35" s="33"/>
      <c r="E35" s="34"/>
      <c r="F35" s="35"/>
      <c r="G35" s="34">
        <f>ROUND(SUM(G36:G42),2)</f>
        <v>0</v>
      </c>
    </row>
    <row r="36" spans="1:8" s="65" customFormat="1" ht="33.75">
      <c r="A36" s="36" t="s">
        <v>208</v>
      </c>
      <c r="B36" s="37" t="s">
        <v>159</v>
      </c>
      <c r="C36" s="38" t="s">
        <v>30</v>
      </c>
      <c r="D36" s="39">
        <v>6593.36</v>
      </c>
      <c r="E36" s="68"/>
      <c r="F36" s="45"/>
      <c r="G36" s="67"/>
      <c r="H36" s="66"/>
    </row>
    <row r="37" spans="1:8" s="65" customFormat="1" ht="56.25">
      <c r="A37" s="36" t="s">
        <v>207</v>
      </c>
      <c r="B37" s="37" t="s">
        <v>155</v>
      </c>
      <c r="C37" s="38" t="s">
        <v>31</v>
      </c>
      <c r="D37" s="39">
        <v>2637.35</v>
      </c>
      <c r="E37" s="68"/>
      <c r="F37" s="45"/>
      <c r="G37" s="67"/>
      <c r="H37" s="66"/>
    </row>
    <row r="38" spans="1:8" s="65" customFormat="1" ht="56.25">
      <c r="A38" s="36" t="s">
        <v>206</v>
      </c>
      <c r="B38" s="37" t="s">
        <v>193</v>
      </c>
      <c r="C38" s="38" t="s">
        <v>30</v>
      </c>
      <c r="D38" s="39">
        <v>6593.36</v>
      </c>
      <c r="E38" s="68"/>
      <c r="F38" s="45"/>
      <c r="G38" s="67"/>
      <c r="H38" s="66"/>
    </row>
    <row r="39" spans="1:8" s="65" customFormat="1" ht="56.25">
      <c r="A39" s="36" t="s">
        <v>205</v>
      </c>
      <c r="B39" s="37" t="s">
        <v>95</v>
      </c>
      <c r="C39" s="38" t="s">
        <v>31</v>
      </c>
      <c r="D39" s="39">
        <v>1318.67</v>
      </c>
      <c r="E39" s="68"/>
      <c r="F39" s="45"/>
      <c r="G39" s="67"/>
      <c r="H39" s="66"/>
    </row>
    <row r="40" spans="1:8" s="65" customFormat="1" ht="33.75">
      <c r="A40" s="36" t="s">
        <v>204</v>
      </c>
      <c r="B40" s="37" t="s">
        <v>101</v>
      </c>
      <c r="C40" s="38" t="s">
        <v>30</v>
      </c>
      <c r="D40" s="39">
        <v>6593.36</v>
      </c>
      <c r="E40" s="68"/>
      <c r="F40" s="45"/>
      <c r="G40" s="67"/>
      <c r="H40" s="66"/>
    </row>
    <row r="41" spans="1:8" s="65" customFormat="1" ht="33.75">
      <c r="A41" s="36" t="s">
        <v>203</v>
      </c>
      <c r="B41" s="37" t="s">
        <v>151</v>
      </c>
      <c r="C41" s="38" t="s">
        <v>31</v>
      </c>
      <c r="D41" s="39">
        <v>2637.35</v>
      </c>
      <c r="E41" s="68"/>
      <c r="F41" s="45"/>
      <c r="G41" s="67"/>
      <c r="H41" s="66"/>
    </row>
    <row r="42" spans="1:8" s="65" customFormat="1" ht="33.75">
      <c r="A42" s="36" t="s">
        <v>202</v>
      </c>
      <c r="B42" s="37" t="s">
        <v>152</v>
      </c>
      <c r="C42" s="38" t="s">
        <v>33</v>
      </c>
      <c r="D42" s="39">
        <v>55384.35</v>
      </c>
      <c r="E42" s="68"/>
      <c r="F42" s="45"/>
      <c r="G42" s="67"/>
      <c r="H42" s="66"/>
    </row>
    <row r="43" spans="1:8" s="29" customFormat="1">
      <c r="A43" s="30" t="s">
        <v>40</v>
      </c>
      <c r="B43" s="31" t="s">
        <v>264</v>
      </c>
      <c r="C43" s="32"/>
      <c r="D43" s="33"/>
      <c r="E43" s="34"/>
      <c r="F43" s="35"/>
      <c r="G43" s="34">
        <f>ROUND(SUM(G44:G51),2)</f>
        <v>0</v>
      </c>
    </row>
    <row r="44" spans="1:8" s="65" customFormat="1" ht="45">
      <c r="A44" s="36" t="s">
        <v>201</v>
      </c>
      <c r="B44" s="37" t="s">
        <v>260</v>
      </c>
      <c r="C44" s="38" t="s">
        <v>30</v>
      </c>
      <c r="D44" s="39">
        <v>832.81</v>
      </c>
      <c r="E44" s="68"/>
      <c r="F44" s="45"/>
      <c r="G44" s="67"/>
      <c r="H44" s="66"/>
    </row>
    <row r="45" spans="1:8" s="65" customFormat="1" ht="45">
      <c r="A45" s="36" t="s">
        <v>200</v>
      </c>
      <c r="B45" s="37" t="s">
        <v>261</v>
      </c>
      <c r="C45" s="38" t="s">
        <v>30</v>
      </c>
      <c r="D45" s="39">
        <v>1388.02</v>
      </c>
      <c r="E45" s="68"/>
      <c r="F45" s="45"/>
      <c r="G45" s="67"/>
      <c r="H45" s="66"/>
    </row>
    <row r="46" spans="1:8" s="65" customFormat="1" ht="45">
      <c r="A46" s="36" t="s">
        <v>199</v>
      </c>
      <c r="B46" s="37" t="s">
        <v>262</v>
      </c>
      <c r="C46" s="38" t="s">
        <v>30</v>
      </c>
      <c r="D46" s="39">
        <v>2776.04</v>
      </c>
      <c r="E46" s="68"/>
      <c r="F46" s="45"/>
      <c r="G46" s="67"/>
      <c r="H46" s="66"/>
    </row>
    <row r="47" spans="1:8" s="65" customFormat="1" ht="45">
      <c r="A47" s="36" t="s">
        <v>198</v>
      </c>
      <c r="B47" s="37" t="s">
        <v>263</v>
      </c>
      <c r="C47" s="38" t="s">
        <v>30</v>
      </c>
      <c r="D47" s="39">
        <v>555.20000000000005</v>
      </c>
      <c r="E47" s="68"/>
      <c r="F47" s="45"/>
      <c r="G47" s="67"/>
      <c r="H47" s="66"/>
    </row>
    <row r="48" spans="1:8" s="65" customFormat="1" ht="22.5">
      <c r="A48" s="36" t="s">
        <v>197</v>
      </c>
      <c r="B48" s="37" t="s">
        <v>145</v>
      </c>
      <c r="C48" s="38" t="s">
        <v>34</v>
      </c>
      <c r="D48" s="39">
        <v>4794.8999999999996</v>
      </c>
      <c r="E48" s="68"/>
      <c r="F48" s="45"/>
      <c r="G48" s="67"/>
      <c r="H48" s="66"/>
    </row>
    <row r="49" spans="1:8" s="65" customFormat="1" ht="45">
      <c r="A49" s="36" t="s">
        <v>196</v>
      </c>
      <c r="B49" s="37" t="s">
        <v>156</v>
      </c>
      <c r="C49" s="38" t="s">
        <v>34</v>
      </c>
      <c r="D49" s="39">
        <v>4794.8999999999996</v>
      </c>
      <c r="E49" s="68"/>
      <c r="F49" s="45"/>
      <c r="G49" s="67"/>
      <c r="H49" s="66"/>
    </row>
    <row r="50" spans="1:8" s="65" customFormat="1" ht="45">
      <c r="A50" s="36" t="s">
        <v>195</v>
      </c>
      <c r="B50" s="37" t="s">
        <v>157</v>
      </c>
      <c r="C50" s="38" t="s">
        <v>42</v>
      </c>
      <c r="D50" s="39">
        <v>2629.94</v>
      </c>
      <c r="E50" s="68"/>
      <c r="F50" s="45"/>
      <c r="G50" s="67"/>
      <c r="H50" s="66"/>
    </row>
    <row r="51" spans="1:8" s="65" customFormat="1" ht="78.75">
      <c r="A51" s="36" t="s">
        <v>194</v>
      </c>
      <c r="B51" s="37" t="s">
        <v>158</v>
      </c>
      <c r="C51" s="38" t="s">
        <v>32</v>
      </c>
      <c r="D51" s="39">
        <v>1223</v>
      </c>
      <c r="E51" s="68"/>
      <c r="F51" s="45"/>
      <c r="G51" s="67"/>
      <c r="H51" s="66"/>
    </row>
    <row r="52" spans="1:8" s="29" customFormat="1">
      <c r="A52" s="27" t="s">
        <v>24</v>
      </c>
      <c r="B52" s="46" t="s">
        <v>89</v>
      </c>
      <c r="C52" s="46"/>
      <c r="D52" s="46"/>
      <c r="E52" s="46"/>
      <c r="F52" s="46"/>
      <c r="G52" s="28">
        <f>ROUND(SUM(G53:G73),2)</f>
        <v>0</v>
      </c>
    </row>
    <row r="53" spans="1:8" s="65" customFormat="1" ht="33.75">
      <c r="A53" s="36" t="s">
        <v>303</v>
      </c>
      <c r="B53" s="37" t="s">
        <v>159</v>
      </c>
      <c r="C53" s="38" t="s">
        <v>30</v>
      </c>
      <c r="D53" s="39">
        <v>6113.54</v>
      </c>
      <c r="E53" s="68"/>
      <c r="F53" s="69"/>
      <c r="G53" s="67"/>
      <c r="H53" s="66"/>
    </row>
    <row r="54" spans="1:8" s="29" customFormat="1" ht="45">
      <c r="A54" s="36" t="s">
        <v>227</v>
      </c>
      <c r="B54" s="37" t="s">
        <v>160</v>
      </c>
      <c r="C54" s="38" t="s">
        <v>31</v>
      </c>
      <c r="D54" s="39">
        <v>275.11</v>
      </c>
      <c r="E54" s="40"/>
      <c r="F54" s="41"/>
      <c r="G54" s="42"/>
    </row>
    <row r="55" spans="1:8" s="29" customFormat="1" ht="45">
      <c r="A55" s="36" t="s">
        <v>304</v>
      </c>
      <c r="B55" s="37" t="s">
        <v>121</v>
      </c>
      <c r="C55" s="38" t="s">
        <v>30</v>
      </c>
      <c r="D55" s="39">
        <v>4279.4799999999996</v>
      </c>
      <c r="E55" s="40"/>
      <c r="F55" s="41"/>
      <c r="G55" s="42"/>
    </row>
    <row r="56" spans="1:8" s="29" customFormat="1" ht="45">
      <c r="A56" s="36" t="s">
        <v>228</v>
      </c>
      <c r="B56" s="37" t="s">
        <v>161</v>
      </c>
      <c r="C56" s="38" t="s">
        <v>31</v>
      </c>
      <c r="D56" s="39">
        <v>110.05</v>
      </c>
      <c r="E56" s="40"/>
      <c r="F56" s="41"/>
      <c r="G56" s="42"/>
    </row>
    <row r="57" spans="1:8" s="29" customFormat="1" ht="56.25">
      <c r="A57" s="36" t="s">
        <v>229</v>
      </c>
      <c r="B57" s="37" t="s">
        <v>162</v>
      </c>
      <c r="C57" s="38" t="s">
        <v>31</v>
      </c>
      <c r="D57" s="39">
        <v>165.06</v>
      </c>
      <c r="E57" s="40"/>
      <c r="F57" s="41"/>
      <c r="G57" s="42"/>
    </row>
    <row r="58" spans="1:8" s="65" customFormat="1" ht="45">
      <c r="A58" s="36" t="s">
        <v>230</v>
      </c>
      <c r="B58" s="37" t="s">
        <v>184</v>
      </c>
      <c r="C58" s="38" t="s">
        <v>34</v>
      </c>
      <c r="D58" s="39">
        <v>1028.22</v>
      </c>
      <c r="E58" s="40"/>
      <c r="F58" s="45"/>
      <c r="G58" s="67"/>
      <c r="H58" s="66"/>
    </row>
    <row r="59" spans="1:8" s="29" customFormat="1" ht="33.75">
      <c r="A59" s="36" t="s">
        <v>231</v>
      </c>
      <c r="B59" s="37" t="s">
        <v>185</v>
      </c>
      <c r="C59" s="38" t="s">
        <v>34</v>
      </c>
      <c r="D59" s="39">
        <v>440.66</v>
      </c>
      <c r="E59" s="40"/>
      <c r="F59" s="45"/>
      <c r="G59" s="42"/>
    </row>
    <row r="60" spans="1:8" s="29" customFormat="1" ht="45">
      <c r="A60" s="36" t="s">
        <v>232</v>
      </c>
      <c r="B60" s="37" t="s">
        <v>186</v>
      </c>
      <c r="C60" s="38" t="s">
        <v>34</v>
      </c>
      <c r="D60" s="39">
        <v>16.399999999999999</v>
      </c>
      <c r="E60" s="40"/>
      <c r="F60" s="41"/>
      <c r="G60" s="42"/>
    </row>
    <row r="61" spans="1:8" s="43" customFormat="1" ht="45">
      <c r="A61" s="36" t="s">
        <v>233</v>
      </c>
      <c r="B61" s="37" t="s">
        <v>291</v>
      </c>
      <c r="C61" s="38" t="s">
        <v>34</v>
      </c>
      <c r="D61" s="39">
        <v>103.5</v>
      </c>
      <c r="E61" s="44"/>
      <c r="F61" s="45"/>
      <c r="G61" s="42"/>
    </row>
    <row r="62" spans="1:8" s="43" customFormat="1" ht="78.75">
      <c r="A62" s="36" t="s">
        <v>234</v>
      </c>
      <c r="B62" s="37" t="s">
        <v>290</v>
      </c>
      <c r="C62" s="38" t="s">
        <v>30</v>
      </c>
      <c r="D62" s="39">
        <v>1408.15</v>
      </c>
      <c r="E62" s="44"/>
      <c r="F62" s="45"/>
      <c r="G62" s="42"/>
    </row>
    <row r="63" spans="1:8" s="29" customFormat="1" ht="45">
      <c r="A63" s="36" t="s">
        <v>235</v>
      </c>
      <c r="B63" s="37" t="s">
        <v>187</v>
      </c>
      <c r="C63" s="38" t="s">
        <v>30</v>
      </c>
      <c r="D63" s="39">
        <v>3696.51</v>
      </c>
      <c r="E63" s="40"/>
      <c r="F63" s="47"/>
      <c r="G63" s="42"/>
    </row>
    <row r="64" spans="1:8" s="29" customFormat="1" ht="33.75">
      <c r="A64" s="36" t="s">
        <v>236</v>
      </c>
      <c r="B64" s="37" t="s">
        <v>163</v>
      </c>
      <c r="C64" s="38" t="s">
        <v>30</v>
      </c>
      <c r="D64" s="39">
        <v>1042.71</v>
      </c>
      <c r="E64" s="40"/>
      <c r="F64" s="41"/>
      <c r="G64" s="42"/>
    </row>
    <row r="65" spans="1:7" s="29" customFormat="1" ht="22.5">
      <c r="A65" s="36" t="s">
        <v>237</v>
      </c>
      <c r="B65" s="37" t="s">
        <v>145</v>
      </c>
      <c r="C65" s="38" t="s">
        <v>34</v>
      </c>
      <c r="D65" s="39">
        <v>3036.64</v>
      </c>
      <c r="E65" s="40"/>
      <c r="F65" s="41"/>
      <c r="G65" s="42"/>
    </row>
    <row r="66" spans="1:7" s="29" customFormat="1" ht="45">
      <c r="A66" s="36" t="s">
        <v>238</v>
      </c>
      <c r="B66" s="37" t="s">
        <v>164</v>
      </c>
      <c r="C66" s="38" t="s">
        <v>34</v>
      </c>
      <c r="D66" s="39">
        <v>24.5</v>
      </c>
      <c r="E66" s="40"/>
      <c r="F66" s="47"/>
      <c r="G66" s="42"/>
    </row>
    <row r="67" spans="1:7" s="29" customFormat="1" ht="33.75">
      <c r="A67" s="36" t="s">
        <v>239</v>
      </c>
      <c r="B67" s="37" t="s">
        <v>265</v>
      </c>
      <c r="C67" s="38" t="s">
        <v>34</v>
      </c>
      <c r="D67" s="39">
        <v>24.5</v>
      </c>
      <c r="E67" s="40"/>
      <c r="F67" s="41"/>
      <c r="G67" s="42"/>
    </row>
    <row r="68" spans="1:7" s="29" customFormat="1" ht="33.75">
      <c r="A68" s="36" t="s">
        <v>240</v>
      </c>
      <c r="B68" s="37" t="s">
        <v>112</v>
      </c>
      <c r="C68" s="38" t="s">
        <v>30</v>
      </c>
      <c r="D68" s="39">
        <v>68.7</v>
      </c>
      <c r="E68" s="40"/>
      <c r="F68" s="41"/>
      <c r="G68" s="42"/>
    </row>
    <row r="69" spans="1:7" s="29" customFormat="1" ht="45">
      <c r="A69" s="36" t="s">
        <v>241</v>
      </c>
      <c r="B69" s="37" t="s">
        <v>165</v>
      </c>
      <c r="C69" s="38" t="s">
        <v>30</v>
      </c>
      <c r="D69" s="39">
        <v>68.7</v>
      </c>
      <c r="E69" s="40"/>
      <c r="F69" s="41"/>
      <c r="G69" s="42"/>
    </row>
    <row r="70" spans="1:7" s="29" customFormat="1" ht="90">
      <c r="A70" s="36" t="s">
        <v>242</v>
      </c>
      <c r="B70" s="37" t="s">
        <v>183</v>
      </c>
      <c r="C70" s="38" t="s">
        <v>32</v>
      </c>
      <c r="D70" s="39">
        <v>34</v>
      </c>
      <c r="E70" s="40"/>
      <c r="F70" s="41"/>
      <c r="G70" s="42"/>
    </row>
    <row r="71" spans="1:7" s="29" customFormat="1" ht="90">
      <c r="A71" s="36" t="s">
        <v>243</v>
      </c>
      <c r="B71" s="37" t="s">
        <v>166</v>
      </c>
      <c r="C71" s="38" t="s">
        <v>32</v>
      </c>
      <c r="D71" s="39">
        <v>280</v>
      </c>
      <c r="E71" s="40"/>
      <c r="F71" s="41"/>
      <c r="G71" s="42"/>
    </row>
    <row r="72" spans="1:7" s="29" customFormat="1" ht="33.75">
      <c r="A72" s="36" t="s">
        <v>244</v>
      </c>
      <c r="B72" s="37" t="s">
        <v>151</v>
      </c>
      <c r="C72" s="38" t="s">
        <v>31</v>
      </c>
      <c r="D72" s="39">
        <v>165.06</v>
      </c>
      <c r="E72" s="40"/>
      <c r="F72" s="41"/>
      <c r="G72" s="42"/>
    </row>
    <row r="73" spans="1:7" s="29" customFormat="1" ht="33.75">
      <c r="A73" s="36" t="s">
        <v>245</v>
      </c>
      <c r="B73" s="37" t="s">
        <v>152</v>
      </c>
      <c r="C73" s="38" t="s">
        <v>33</v>
      </c>
      <c r="D73" s="39">
        <v>3466.26</v>
      </c>
      <c r="E73" s="40"/>
      <c r="F73" s="41"/>
      <c r="G73" s="42"/>
    </row>
    <row r="74" spans="1:7">
      <c r="A74" s="27" t="s">
        <v>26</v>
      </c>
      <c r="B74" s="46" t="s">
        <v>80</v>
      </c>
      <c r="C74" s="46"/>
      <c r="D74" s="46"/>
      <c r="E74" s="46"/>
      <c r="F74" s="46"/>
      <c r="G74" s="28">
        <f>ROUND(SUM(G75:G81),2)</f>
        <v>0</v>
      </c>
    </row>
    <row r="75" spans="1:7" s="29" customFormat="1" ht="33.75">
      <c r="A75" s="36" t="s">
        <v>246</v>
      </c>
      <c r="B75" s="37" t="s">
        <v>167</v>
      </c>
      <c r="C75" s="38" t="s">
        <v>32</v>
      </c>
      <c r="D75" s="39">
        <v>12</v>
      </c>
      <c r="E75" s="40"/>
      <c r="F75" s="41"/>
      <c r="G75" s="42"/>
    </row>
    <row r="76" spans="1:7" s="29" customFormat="1" ht="33.75">
      <c r="A76" s="36" t="s">
        <v>247</v>
      </c>
      <c r="B76" s="37" t="s">
        <v>168</v>
      </c>
      <c r="C76" s="38" t="s">
        <v>32</v>
      </c>
      <c r="D76" s="39">
        <v>12</v>
      </c>
      <c r="E76" s="40"/>
      <c r="F76" s="41"/>
      <c r="G76" s="42"/>
    </row>
    <row r="77" spans="1:7" s="29" customFormat="1" ht="33.75">
      <c r="A77" s="36" t="s">
        <v>248</v>
      </c>
      <c r="B77" s="37" t="s">
        <v>169</v>
      </c>
      <c r="C77" s="38" t="s">
        <v>32</v>
      </c>
      <c r="D77" s="39">
        <v>12</v>
      </c>
      <c r="E77" s="40"/>
      <c r="F77" s="41"/>
      <c r="G77" s="42"/>
    </row>
    <row r="78" spans="1:7" s="29" customFormat="1" ht="33.75">
      <c r="A78" s="36" t="s">
        <v>249</v>
      </c>
      <c r="B78" s="37" t="s">
        <v>170</v>
      </c>
      <c r="C78" s="38" t="s">
        <v>32</v>
      </c>
      <c r="D78" s="39">
        <v>12</v>
      </c>
      <c r="E78" s="40"/>
      <c r="F78" s="41"/>
      <c r="G78" s="42"/>
    </row>
    <row r="79" spans="1:7" s="29" customFormat="1" ht="33.75">
      <c r="A79" s="36" t="s">
        <v>250</v>
      </c>
      <c r="B79" s="37" t="s">
        <v>171</v>
      </c>
      <c r="C79" s="38" t="s">
        <v>32</v>
      </c>
      <c r="D79" s="39">
        <v>12</v>
      </c>
      <c r="E79" s="40"/>
      <c r="F79" s="41"/>
      <c r="G79" s="42"/>
    </row>
    <row r="80" spans="1:7" s="29" customFormat="1" ht="33.75">
      <c r="A80" s="36" t="s">
        <v>251</v>
      </c>
      <c r="B80" s="37" t="s">
        <v>172</v>
      </c>
      <c r="C80" s="38" t="s">
        <v>30</v>
      </c>
      <c r="D80" s="39">
        <v>90</v>
      </c>
      <c r="E80" s="40"/>
      <c r="F80" s="41"/>
      <c r="G80" s="42"/>
    </row>
    <row r="81" spans="1:7" s="29" customFormat="1" ht="22.5">
      <c r="A81" s="36" t="s">
        <v>252</v>
      </c>
      <c r="B81" s="37" t="s">
        <v>117</v>
      </c>
      <c r="C81" s="38" t="s">
        <v>31</v>
      </c>
      <c r="D81" s="39">
        <v>18</v>
      </c>
      <c r="E81" s="40"/>
      <c r="F81" s="41"/>
      <c r="G81" s="42"/>
    </row>
    <row r="82" spans="1:7" s="29" customFormat="1">
      <c r="A82" s="27" t="s">
        <v>27</v>
      </c>
      <c r="B82" s="46" t="s">
        <v>35</v>
      </c>
      <c r="C82" s="46"/>
      <c r="D82" s="46"/>
      <c r="E82" s="46"/>
      <c r="F82" s="46"/>
      <c r="G82" s="28">
        <f>ROUND(SUM(G83,G100),2)</f>
        <v>0</v>
      </c>
    </row>
    <row r="83" spans="1:7" s="29" customFormat="1">
      <c r="A83" s="30" t="s">
        <v>36</v>
      </c>
      <c r="B83" s="31" t="s">
        <v>37</v>
      </c>
      <c r="C83" s="32"/>
      <c r="D83" s="33"/>
      <c r="E83" s="34"/>
      <c r="F83" s="35"/>
      <c r="G83" s="34">
        <f>ROUND(SUM(G84:G99),2)</f>
        <v>0</v>
      </c>
    </row>
    <row r="84" spans="1:7" s="29" customFormat="1" ht="56.25">
      <c r="A84" s="36" t="s">
        <v>253</v>
      </c>
      <c r="B84" s="37" t="s">
        <v>266</v>
      </c>
      <c r="C84" s="38" t="s">
        <v>30</v>
      </c>
      <c r="D84" s="39">
        <v>9.4600000000000009</v>
      </c>
      <c r="E84" s="40"/>
      <c r="F84" s="41"/>
      <c r="G84" s="42"/>
    </row>
    <row r="85" spans="1:7" s="29" customFormat="1" ht="67.5">
      <c r="A85" s="36" t="s">
        <v>254</v>
      </c>
      <c r="B85" s="37" t="s">
        <v>119</v>
      </c>
      <c r="C85" s="38" t="s">
        <v>30</v>
      </c>
      <c r="D85" s="39">
        <v>172.14</v>
      </c>
      <c r="E85" s="40"/>
      <c r="F85" s="41"/>
      <c r="G85" s="42"/>
    </row>
    <row r="86" spans="1:7" s="29" customFormat="1" ht="56.25">
      <c r="A86" s="36" t="s">
        <v>255</v>
      </c>
      <c r="B86" s="37" t="s">
        <v>267</v>
      </c>
      <c r="C86" s="38" t="s">
        <v>34</v>
      </c>
      <c r="D86" s="39">
        <v>2514.84</v>
      </c>
      <c r="E86" s="40"/>
      <c r="F86" s="41"/>
      <c r="G86" s="42"/>
    </row>
    <row r="87" spans="1:7" s="29" customFormat="1" ht="56.25">
      <c r="A87" s="36" t="s">
        <v>256</v>
      </c>
      <c r="B87" s="37" t="s">
        <v>268</v>
      </c>
      <c r="C87" s="38" t="s">
        <v>34</v>
      </c>
      <c r="D87" s="39">
        <v>162.58000000000001</v>
      </c>
      <c r="E87" s="40"/>
      <c r="F87" s="41"/>
      <c r="G87" s="42"/>
    </row>
    <row r="88" spans="1:7" s="29" customFormat="1" ht="56.25">
      <c r="A88" s="36" t="s">
        <v>258</v>
      </c>
      <c r="B88" s="37" t="s">
        <v>269</v>
      </c>
      <c r="C88" s="38" t="s">
        <v>34</v>
      </c>
      <c r="D88" s="39">
        <v>26.4</v>
      </c>
      <c r="E88" s="40"/>
      <c r="F88" s="41"/>
      <c r="G88" s="42"/>
    </row>
    <row r="89" spans="1:7" s="29" customFormat="1" ht="56.25">
      <c r="A89" s="36" t="s">
        <v>259</v>
      </c>
      <c r="B89" s="37" t="s">
        <v>270</v>
      </c>
      <c r="C89" s="38" t="s">
        <v>32</v>
      </c>
      <c r="D89" s="39">
        <v>10</v>
      </c>
      <c r="E89" s="40"/>
      <c r="F89" s="41"/>
      <c r="G89" s="42"/>
    </row>
    <row r="90" spans="1:7" s="29" customFormat="1" ht="56.25">
      <c r="A90" s="36" t="s">
        <v>278</v>
      </c>
      <c r="B90" s="37" t="s">
        <v>271</v>
      </c>
      <c r="C90" s="38" t="s">
        <v>32</v>
      </c>
      <c r="D90" s="39">
        <v>1</v>
      </c>
      <c r="E90" s="40"/>
      <c r="F90" s="41"/>
      <c r="G90" s="42"/>
    </row>
    <row r="91" spans="1:7" s="29" customFormat="1" ht="45">
      <c r="A91" s="36" t="s">
        <v>279</v>
      </c>
      <c r="B91" s="37" t="s">
        <v>272</v>
      </c>
      <c r="C91" s="38" t="s">
        <v>32</v>
      </c>
      <c r="D91" s="39">
        <v>4</v>
      </c>
      <c r="E91" s="40"/>
      <c r="F91" s="41"/>
      <c r="G91" s="42"/>
    </row>
    <row r="92" spans="1:7" s="29" customFormat="1" ht="45">
      <c r="A92" s="36" t="s">
        <v>280</v>
      </c>
      <c r="B92" s="37" t="s">
        <v>273</v>
      </c>
      <c r="C92" s="38" t="s">
        <v>32</v>
      </c>
      <c r="D92" s="39">
        <v>2</v>
      </c>
      <c r="E92" s="40"/>
      <c r="F92" s="41"/>
      <c r="G92" s="42"/>
    </row>
    <row r="93" spans="1:7" s="29" customFormat="1" ht="56.25">
      <c r="A93" s="36" t="s">
        <v>281</v>
      </c>
      <c r="B93" s="37" t="s">
        <v>274</v>
      </c>
      <c r="C93" s="38" t="s">
        <v>32</v>
      </c>
      <c r="D93" s="39">
        <v>2</v>
      </c>
      <c r="E93" s="40"/>
      <c r="F93" s="41"/>
      <c r="G93" s="42"/>
    </row>
    <row r="94" spans="1:7" s="29" customFormat="1" ht="56.25">
      <c r="A94" s="36" t="s">
        <v>305</v>
      </c>
      <c r="B94" s="37" t="s">
        <v>275</v>
      </c>
      <c r="C94" s="38" t="s">
        <v>30</v>
      </c>
      <c r="D94" s="39">
        <v>63</v>
      </c>
      <c r="E94" s="40"/>
      <c r="F94" s="41"/>
      <c r="G94" s="42"/>
    </row>
    <row r="95" spans="1:7" s="29" customFormat="1" ht="56.25">
      <c r="A95" s="36" t="s">
        <v>306</v>
      </c>
      <c r="B95" s="37" t="s">
        <v>257</v>
      </c>
      <c r="C95" s="38" t="s">
        <v>30</v>
      </c>
      <c r="D95" s="39">
        <v>63</v>
      </c>
      <c r="E95" s="40"/>
      <c r="F95" s="41"/>
      <c r="G95" s="42"/>
    </row>
    <row r="96" spans="1:7" s="70" customFormat="1" ht="78.75">
      <c r="A96" s="36" t="s">
        <v>307</v>
      </c>
      <c r="B96" s="37" t="s">
        <v>276</v>
      </c>
      <c r="C96" s="38" t="s">
        <v>32</v>
      </c>
      <c r="D96" s="39">
        <v>9</v>
      </c>
      <c r="E96" s="40"/>
      <c r="F96" s="41"/>
      <c r="G96" s="42"/>
    </row>
    <row r="97" spans="1:8" s="29" customFormat="1" ht="56.25">
      <c r="A97" s="36" t="s">
        <v>308</v>
      </c>
      <c r="B97" s="37" t="s">
        <v>292</v>
      </c>
      <c r="C97" s="38" t="s">
        <v>32</v>
      </c>
      <c r="D97" s="39">
        <v>1</v>
      </c>
      <c r="E97" s="40"/>
      <c r="F97" s="41"/>
      <c r="G97" s="42"/>
    </row>
    <row r="98" spans="1:8" s="29" customFormat="1" ht="56.25">
      <c r="A98" s="36" t="s">
        <v>309</v>
      </c>
      <c r="B98" s="37" t="s">
        <v>293</v>
      </c>
      <c r="C98" s="38" t="s">
        <v>30</v>
      </c>
      <c r="D98" s="39">
        <v>142.5</v>
      </c>
      <c r="E98" s="40"/>
      <c r="F98" s="41"/>
      <c r="G98" s="42"/>
    </row>
    <row r="99" spans="1:8" s="29" customFormat="1" ht="22.5">
      <c r="A99" s="36" t="s">
        <v>310</v>
      </c>
      <c r="B99" s="37" t="s">
        <v>277</v>
      </c>
      <c r="C99" s="38" t="s">
        <v>32</v>
      </c>
      <c r="D99" s="39">
        <v>138</v>
      </c>
      <c r="E99" s="40"/>
      <c r="F99" s="41"/>
      <c r="G99" s="42"/>
    </row>
    <row r="100" spans="1:8" s="29" customFormat="1">
      <c r="A100" s="30" t="s">
        <v>38</v>
      </c>
      <c r="B100" s="31" t="s">
        <v>81</v>
      </c>
      <c r="C100" s="32"/>
      <c r="D100" s="33"/>
      <c r="E100" s="34"/>
      <c r="F100" s="35"/>
      <c r="G100" s="34">
        <f>ROUND(SUM(G101:G105),2)</f>
        <v>0</v>
      </c>
    </row>
    <row r="101" spans="1:8" s="29" customFormat="1" ht="67.5">
      <c r="A101" s="36" t="s">
        <v>311</v>
      </c>
      <c r="B101" s="37" t="s">
        <v>125</v>
      </c>
      <c r="C101" s="38" t="s">
        <v>32</v>
      </c>
      <c r="D101" s="39">
        <v>7</v>
      </c>
      <c r="E101" s="40"/>
      <c r="F101" s="41"/>
      <c r="G101" s="42"/>
    </row>
    <row r="102" spans="1:8" s="29" customFormat="1" ht="90">
      <c r="A102" s="36" t="s">
        <v>312</v>
      </c>
      <c r="B102" s="37" t="s">
        <v>126</v>
      </c>
      <c r="C102" s="38" t="s">
        <v>32</v>
      </c>
      <c r="D102" s="39">
        <v>3</v>
      </c>
      <c r="E102" s="40"/>
      <c r="F102" s="41"/>
      <c r="G102" s="42"/>
    </row>
    <row r="103" spans="1:8" s="29" customFormat="1" ht="45">
      <c r="A103" s="36" t="s">
        <v>313</v>
      </c>
      <c r="B103" s="37" t="s">
        <v>188</v>
      </c>
      <c r="C103" s="38" t="s">
        <v>32</v>
      </c>
      <c r="D103" s="39">
        <v>10</v>
      </c>
      <c r="E103" s="40"/>
      <c r="F103" s="41"/>
      <c r="G103" s="42"/>
    </row>
    <row r="104" spans="1:8" s="29" customFormat="1" ht="78.75">
      <c r="A104" s="36" t="s">
        <v>314</v>
      </c>
      <c r="B104" s="37" t="s">
        <v>294</v>
      </c>
      <c r="C104" s="38" t="s">
        <v>32</v>
      </c>
      <c r="D104" s="39">
        <v>1</v>
      </c>
      <c r="E104" s="40"/>
      <c r="F104" s="41"/>
      <c r="G104" s="42"/>
    </row>
    <row r="105" spans="1:8" s="29" customFormat="1" ht="90">
      <c r="A105" s="36" t="s">
        <v>315</v>
      </c>
      <c r="B105" s="37" t="s">
        <v>295</v>
      </c>
      <c r="C105" s="38" t="s">
        <v>32</v>
      </c>
      <c r="D105" s="39">
        <v>7</v>
      </c>
      <c r="E105" s="40"/>
      <c r="F105" s="41"/>
      <c r="G105" s="42"/>
    </row>
    <row r="106" spans="1:8" s="64" customFormat="1">
      <c r="A106" s="73" t="s">
        <v>28</v>
      </c>
      <c r="B106" s="72" t="s">
        <v>90</v>
      </c>
      <c r="C106" s="72"/>
      <c r="D106" s="72"/>
      <c r="E106" s="72"/>
      <c r="F106" s="72"/>
      <c r="G106" s="28">
        <f>ROUND(SUM(G107,G121,G137,G155,G172),2)</f>
        <v>0</v>
      </c>
    </row>
    <row r="107" spans="1:8" s="43" customFormat="1">
      <c r="A107" s="78" t="s">
        <v>62</v>
      </c>
      <c r="B107" s="77" t="s">
        <v>43</v>
      </c>
      <c r="C107" s="76"/>
      <c r="D107" s="75"/>
      <c r="E107" s="34"/>
      <c r="F107" s="74"/>
      <c r="G107" s="34">
        <f>ROUND(SUM(G108:G120),2)</f>
        <v>0</v>
      </c>
    </row>
    <row r="108" spans="1:8" s="65" customFormat="1" ht="22.5">
      <c r="A108" s="36" t="s">
        <v>316</v>
      </c>
      <c r="B108" s="37" t="s">
        <v>118</v>
      </c>
      <c r="C108" s="38" t="s">
        <v>34</v>
      </c>
      <c r="D108" s="39">
        <v>541.63</v>
      </c>
      <c r="E108" s="68"/>
      <c r="F108" s="45"/>
      <c r="G108" s="67"/>
      <c r="H108" s="66"/>
    </row>
    <row r="109" spans="1:8" s="65" customFormat="1" ht="45">
      <c r="A109" s="36" t="s">
        <v>317</v>
      </c>
      <c r="B109" s="37" t="s">
        <v>175</v>
      </c>
      <c r="C109" s="38" t="s">
        <v>31</v>
      </c>
      <c r="D109" s="39">
        <v>926.56</v>
      </c>
      <c r="E109" s="68"/>
      <c r="F109" s="45"/>
      <c r="G109" s="67"/>
      <c r="H109" s="66"/>
    </row>
    <row r="110" spans="1:8" s="65" customFormat="1" ht="45">
      <c r="A110" s="36" t="s">
        <v>318</v>
      </c>
      <c r="B110" s="37" t="s">
        <v>176</v>
      </c>
      <c r="C110" s="38" t="s">
        <v>31</v>
      </c>
      <c r="D110" s="39">
        <v>493.19</v>
      </c>
      <c r="E110" s="68"/>
      <c r="F110" s="45"/>
      <c r="G110" s="67"/>
      <c r="H110" s="66"/>
    </row>
    <row r="111" spans="1:8" s="65" customFormat="1" ht="22.5">
      <c r="A111" s="36" t="s">
        <v>319</v>
      </c>
      <c r="B111" s="37" t="s">
        <v>49</v>
      </c>
      <c r="C111" s="38" t="s">
        <v>31</v>
      </c>
      <c r="D111" s="39">
        <v>18.72</v>
      </c>
      <c r="E111" s="68"/>
      <c r="F111" s="45"/>
      <c r="G111" s="67"/>
      <c r="H111" s="66"/>
    </row>
    <row r="112" spans="1:8" s="65" customFormat="1" ht="33.75">
      <c r="A112" s="36" t="s">
        <v>320</v>
      </c>
      <c r="B112" s="37" t="s">
        <v>476</v>
      </c>
      <c r="C112" s="38" t="s">
        <v>31</v>
      </c>
      <c r="D112" s="39">
        <v>28.07</v>
      </c>
      <c r="E112" s="68"/>
      <c r="F112" s="45"/>
      <c r="G112" s="67"/>
      <c r="H112" s="66"/>
    </row>
    <row r="113" spans="1:8" s="43" customFormat="1" ht="33.75">
      <c r="A113" s="36" t="s">
        <v>321</v>
      </c>
      <c r="B113" s="37" t="s">
        <v>173</v>
      </c>
      <c r="C113" s="38" t="s">
        <v>34</v>
      </c>
      <c r="D113" s="39">
        <v>541.63</v>
      </c>
      <c r="E113" s="44"/>
      <c r="F113" s="45"/>
      <c r="G113" s="42"/>
    </row>
    <row r="114" spans="1:8" s="65" customFormat="1" ht="33.75">
      <c r="A114" s="36" t="s">
        <v>322</v>
      </c>
      <c r="B114" s="37" t="s">
        <v>174</v>
      </c>
      <c r="C114" s="38" t="s">
        <v>31</v>
      </c>
      <c r="D114" s="39">
        <v>236.7</v>
      </c>
      <c r="E114" s="68"/>
      <c r="F114" s="45"/>
      <c r="G114" s="67"/>
      <c r="H114" s="66"/>
    </row>
    <row r="115" spans="1:8" s="65" customFormat="1" ht="45">
      <c r="A115" s="36" t="s">
        <v>323</v>
      </c>
      <c r="B115" s="37" t="s">
        <v>161</v>
      </c>
      <c r="C115" s="38" t="s">
        <v>31</v>
      </c>
      <c r="D115" s="39">
        <v>446.23</v>
      </c>
      <c r="E115" s="68"/>
      <c r="F115" s="45"/>
      <c r="G115" s="67"/>
      <c r="H115" s="66"/>
    </row>
    <row r="116" spans="1:8" s="43" customFormat="1" ht="56.25">
      <c r="A116" s="36" t="s">
        <v>324</v>
      </c>
      <c r="B116" s="37" t="s">
        <v>162</v>
      </c>
      <c r="C116" s="38" t="s">
        <v>31</v>
      </c>
      <c r="D116" s="39">
        <v>669.35</v>
      </c>
      <c r="E116" s="44"/>
      <c r="F116" s="45"/>
      <c r="G116" s="42"/>
    </row>
    <row r="117" spans="1:8" s="43" customFormat="1" ht="135">
      <c r="A117" s="36" t="s">
        <v>325</v>
      </c>
      <c r="B117" s="37" t="s">
        <v>192</v>
      </c>
      <c r="C117" s="38" t="s">
        <v>32</v>
      </c>
      <c r="D117" s="39">
        <v>4</v>
      </c>
      <c r="E117" s="44"/>
      <c r="F117" s="45"/>
      <c r="G117" s="42"/>
    </row>
    <row r="118" spans="1:8" s="43" customFormat="1" ht="22.5">
      <c r="A118" s="36" t="s">
        <v>326</v>
      </c>
      <c r="B118" s="37" t="s">
        <v>50</v>
      </c>
      <c r="C118" s="38" t="s">
        <v>32</v>
      </c>
      <c r="D118" s="39">
        <v>24</v>
      </c>
      <c r="E118" s="44"/>
      <c r="F118" s="45"/>
      <c r="G118" s="42"/>
    </row>
    <row r="119" spans="1:8" s="43" customFormat="1" ht="33.75">
      <c r="A119" s="36" t="s">
        <v>327</v>
      </c>
      <c r="B119" s="37" t="s">
        <v>151</v>
      </c>
      <c r="C119" s="38" t="s">
        <v>31</v>
      </c>
      <c r="D119" s="39">
        <v>973.52</v>
      </c>
      <c r="E119" s="44"/>
      <c r="F119" s="45"/>
      <c r="G119" s="42"/>
    </row>
    <row r="120" spans="1:8" s="43" customFormat="1" ht="33.75">
      <c r="A120" s="36" t="s">
        <v>328</v>
      </c>
      <c r="B120" s="37" t="s">
        <v>152</v>
      </c>
      <c r="C120" s="38" t="s">
        <v>33</v>
      </c>
      <c r="D120" s="39">
        <v>20443.919999999998</v>
      </c>
      <c r="E120" s="44"/>
      <c r="F120" s="45"/>
      <c r="G120" s="42"/>
    </row>
    <row r="121" spans="1:8" s="43" customFormat="1">
      <c r="A121" s="78" t="s">
        <v>66</v>
      </c>
      <c r="B121" s="77" t="s">
        <v>97</v>
      </c>
      <c r="C121" s="76"/>
      <c r="D121" s="75"/>
      <c r="E121" s="34"/>
      <c r="F121" s="74"/>
      <c r="G121" s="34">
        <f>ROUND(SUM(G122:G136),2)</f>
        <v>0</v>
      </c>
    </row>
    <row r="122" spans="1:8" s="43" customFormat="1" ht="45">
      <c r="A122" s="36" t="s">
        <v>329</v>
      </c>
      <c r="B122" s="37" t="s">
        <v>175</v>
      </c>
      <c r="C122" s="38" t="s">
        <v>31</v>
      </c>
      <c r="D122" s="39">
        <v>97.7</v>
      </c>
      <c r="E122" s="44"/>
      <c r="F122" s="45"/>
      <c r="G122" s="42"/>
    </row>
    <row r="123" spans="1:8" s="43" customFormat="1" ht="45">
      <c r="A123" s="36" t="s">
        <v>330</v>
      </c>
      <c r="B123" s="37" t="s">
        <v>176</v>
      </c>
      <c r="C123" s="38" t="s">
        <v>31</v>
      </c>
      <c r="D123" s="39">
        <v>24.42</v>
      </c>
      <c r="E123" s="44"/>
      <c r="F123" s="45"/>
      <c r="G123" s="42"/>
    </row>
    <row r="124" spans="1:8" s="43" customFormat="1" ht="22.5">
      <c r="A124" s="36" t="s">
        <v>331</v>
      </c>
      <c r="B124" s="37" t="s">
        <v>99</v>
      </c>
      <c r="C124" s="38" t="s">
        <v>31</v>
      </c>
      <c r="D124" s="39">
        <v>17.39</v>
      </c>
      <c r="E124" s="44"/>
      <c r="F124" s="45"/>
      <c r="G124" s="42"/>
    </row>
    <row r="125" spans="1:8" s="43" customFormat="1" ht="33.75">
      <c r="A125" s="36" t="s">
        <v>332</v>
      </c>
      <c r="B125" s="37" t="s">
        <v>102</v>
      </c>
      <c r="C125" s="38" t="s">
        <v>30</v>
      </c>
      <c r="D125" s="39">
        <v>35.94</v>
      </c>
      <c r="E125" s="44"/>
      <c r="F125" s="45"/>
      <c r="G125" s="42"/>
    </row>
    <row r="126" spans="1:8" s="43" customFormat="1" ht="33.75">
      <c r="A126" s="36" t="s">
        <v>333</v>
      </c>
      <c r="B126" s="37" t="s">
        <v>100</v>
      </c>
      <c r="C126" s="38" t="s">
        <v>42</v>
      </c>
      <c r="D126" s="39">
        <v>1015.75</v>
      </c>
      <c r="E126" s="44"/>
      <c r="F126" s="45"/>
      <c r="G126" s="42"/>
    </row>
    <row r="127" spans="1:8" s="43" customFormat="1" ht="22.5">
      <c r="A127" s="36" t="s">
        <v>334</v>
      </c>
      <c r="B127" s="37" t="s">
        <v>103</v>
      </c>
      <c r="C127" s="38" t="s">
        <v>31</v>
      </c>
      <c r="D127" s="39">
        <v>8.42</v>
      </c>
      <c r="E127" s="44"/>
      <c r="F127" s="45"/>
      <c r="G127" s="42"/>
    </row>
    <row r="128" spans="1:8" s="43" customFormat="1" ht="33.75">
      <c r="A128" s="36" t="s">
        <v>335</v>
      </c>
      <c r="B128" s="37" t="s">
        <v>115</v>
      </c>
      <c r="C128" s="38" t="s">
        <v>30</v>
      </c>
      <c r="D128" s="39">
        <v>18.72</v>
      </c>
      <c r="E128" s="44"/>
      <c r="F128" s="45"/>
      <c r="G128" s="42"/>
    </row>
    <row r="129" spans="1:8" s="43" customFormat="1" ht="22.5">
      <c r="A129" s="36" t="s">
        <v>336</v>
      </c>
      <c r="B129" s="37" t="s">
        <v>86</v>
      </c>
      <c r="C129" s="38" t="s">
        <v>30</v>
      </c>
      <c r="D129" s="39">
        <v>114.92</v>
      </c>
      <c r="E129" s="44"/>
      <c r="F129" s="45"/>
      <c r="G129" s="42"/>
    </row>
    <row r="130" spans="1:8" s="43" customFormat="1" ht="45">
      <c r="A130" s="36" t="s">
        <v>337</v>
      </c>
      <c r="B130" s="37" t="s">
        <v>113</v>
      </c>
      <c r="C130" s="38" t="s">
        <v>30</v>
      </c>
      <c r="D130" s="39">
        <v>87.65</v>
      </c>
      <c r="E130" s="44"/>
      <c r="F130" s="45"/>
      <c r="G130" s="42"/>
    </row>
    <row r="131" spans="1:8" s="43" customFormat="1" ht="45">
      <c r="A131" s="36" t="s">
        <v>338</v>
      </c>
      <c r="B131" s="37" t="s">
        <v>114</v>
      </c>
      <c r="C131" s="38" t="s">
        <v>30</v>
      </c>
      <c r="D131" s="39">
        <v>142.19</v>
      </c>
      <c r="E131" s="44"/>
      <c r="F131" s="45"/>
      <c r="G131" s="42"/>
    </row>
    <row r="132" spans="1:8" s="43" customFormat="1" ht="45">
      <c r="A132" s="36" t="s">
        <v>339</v>
      </c>
      <c r="B132" s="37" t="s">
        <v>161</v>
      </c>
      <c r="C132" s="38" t="s">
        <v>31</v>
      </c>
      <c r="D132" s="39">
        <v>30.13</v>
      </c>
      <c r="E132" s="44"/>
      <c r="F132" s="45"/>
      <c r="G132" s="42"/>
    </row>
    <row r="133" spans="1:8" s="43" customFormat="1" ht="45">
      <c r="A133" s="36" t="s">
        <v>340</v>
      </c>
      <c r="B133" s="37" t="s">
        <v>110</v>
      </c>
      <c r="C133" s="38" t="s">
        <v>32</v>
      </c>
      <c r="D133" s="39">
        <v>97</v>
      </c>
      <c r="E133" s="44"/>
      <c r="F133" s="45"/>
      <c r="G133" s="42"/>
    </row>
    <row r="134" spans="1:8" s="43" customFormat="1" ht="45">
      <c r="A134" s="36" t="s">
        <v>341</v>
      </c>
      <c r="B134" s="37" t="s">
        <v>138</v>
      </c>
      <c r="C134" s="38" t="s">
        <v>32</v>
      </c>
      <c r="D134" s="39">
        <v>13</v>
      </c>
      <c r="E134" s="44"/>
      <c r="F134" s="45"/>
      <c r="G134" s="42"/>
    </row>
    <row r="135" spans="1:8" s="65" customFormat="1" ht="33.75">
      <c r="A135" s="36" t="s">
        <v>342</v>
      </c>
      <c r="B135" s="37" t="s">
        <v>151</v>
      </c>
      <c r="C135" s="38" t="s">
        <v>31</v>
      </c>
      <c r="D135" s="39">
        <v>91.990000000000009</v>
      </c>
      <c r="E135" s="68"/>
      <c r="F135" s="45"/>
      <c r="G135" s="67"/>
      <c r="H135" s="66"/>
    </row>
    <row r="136" spans="1:8" s="43" customFormat="1" ht="33.75">
      <c r="A136" s="36" t="s">
        <v>343</v>
      </c>
      <c r="B136" s="37" t="s">
        <v>152</v>
      </c>
      <c r="C136" s="38" t="s">
        <v>33</v>
      </c>
      <c r="D136" s="39">
        <v>1931.7900000000002</v>
      </c>
      <c r="E136" s="44"/>
      <c r="F136" s="45"/>
      <c r="G136" s="42"/>
    </row>
    <row r="137" spans="1:8" s="43" customFormat="1">
      <c r="A137" s="78" t="s">
        <v>75</v>
      </c>
      <c r="B137" s="77" t="s">
        <v>44</v>
      </c>
      <c r="C137" s="76"/>
      <c r="D137" s="75"/>
      <c r="E137" s="34"/>
      <c r="F137" s="74"/>
      <c r="G137" s="34">
        <f>ROUND(SUM(G138:G154),2)</f>
        <v>0</v>
      </c>
    </row>
    <row r="138" spans="1:8" s="65" customFormat="1" ht="22.5">
      <c r="A138" s="36" t="s">
        <v>344</v>
      </c>
      <c r="B138" s="37" t="s">
        <v>118</v>
      </c>
      <c r="C138" s="38" t="s">
        <v>34</v>
      </c>
      <c r="D138" s="39">
        <v>292.5</v>
      </c>
      <c r="E138" s="68"/>
      <c r="F138" s="45"/>
      <c r="G138" s="67"/>
      <c r="H138" s="66"/>
    </row>
    <row r="139" spans="1:8" s="43" customFormat="1" ht="45">
      <c r="A139" s="36" t="s">
        <v>345</v>
      </c>
      <c r="B139" s="37" t="s">
        <v>175</v>
      </c>
      <c r="C139" s="38" t="s">
        <v>31</v>
      </c>
      <c r="D139" s="39">
        <v>320.64</v>
      </c>
      <c r="E139" s="44"/>
      <c r="F139" s="45"/>
      <c r="G139" s="42"/>
    </row>
    <row r="140" spans="1:8" s="43" customFormat="1" ht="101.25">
      <c r="A140" s="36" t="s">
        <v>346</v>
      </c>
      <c r="B140" s="37" t="s">
        <v>140</v>
      </c>
      <c r="C140" s="38" t="s">
        <v>32</v>
      </c>
      <c r="D140" s="39">
        <v>15</v>
      </c>
      <c r="E140" s="44"/>
      <c r="F140" s="45"/>
      <c r="G140" s="42"/>
    </row>
    <row r="141" spans="1:8" s="43" customFormat="1" ht="112.5">
      <c r="A141" s="36" t="s">
        <v>347</v>
      </c>
      <c r="B141" s="37" t="s">
        <v>141</v>
      </c>
      <c r="C141" s="38" t="s">
        <v>32</v>
      </c>
      <c r="D141" s="39">
        <v>9</v>
      </c>
      <c r="E141" s="44"/>
      <c r="F141" s="45"/>
      <c r="G141" s="42"/>
    </row>
    <row r="142" spans="1:8" s="43" customFormat="1" ht="112.5">
      <c r="A142" s="36" t="s">
        <v>348</v>
      </c>
      <c r="B142" s="37" t="s">
        <v>142</v>
      </c>
      <c r="C142" s="38" t="s">
        <v>32</v>
      </c>
      <c r="D142" s="39">
        <v>7</v>
      </c>
      <c r="E142" s="44"/>
      <c r="F142" s="45"/>
      <c r="G142" s="42"/>
    </row>
    <row r="143" spans="1:8" s="43" customFormat="1" ht="112.5">
      <c r="A143" s="36" t="s">
        <v>349</v>
      </c>
      <c r="B143" s="37" t="s">
        <v>143</v>
      </c>
      <c r="C143" s="38" t="s">
        <v>32</v>
      </c>
      <c r="D143" s="39">
        <v>4</v>
      </c>
      <c r="E143" s="44"/>
      <c r="F143" s="45"/>
      <c r="G143" s="42"/>
    </row>
    <row r="144" spans="1:8" s="43" customFormat="1" ht="112.5">
      <c r="A144" s="36" t="s">
        <v>350</v>
      </c>
      <c r="B144" s="37" t="s">
        <v>144</v>
      </c>
      <c r="C144" s="38" t="s">
        <v>32</v>
      </c>
      <c r="D144" s="39">
        <v>2</v>
      </c>
      <c r="E144" s="44"/>
      <c r="F144" s="45"/>
      <c r="G144" s="42"/>
    </row>
    <row r="145" spans="1:7" s="43" customFormat="1" ht="33.75">
      <c r="A145" s="36" t="s">
        <v>351</v>
      </c>
      <c r="B145" s="37" t="s">
        <v>177</v>
      </c>
      <c r="C145" s="38" t="s">
        <v>34</v>
      </c>
      <c r="D145" s="39">
        <v>315.89999999999998</v>
      </c>
      <c r="E145" s="44"/>
      <c r="F145" s="45"/>
      <c r="G145" s="42"/>
    </row>
    <row r="146" spans="1:7" s="43" customFormat="1" ht="22.5">
      <c r="A146" s="36" t="s">
        <v>352</v>
      </c>
      <c r="B146" s="37" t="s">
        <v>178</v>
      </c>
      <c r="C146" s="38" t="s">
        <v>32</v>
      </c>
      <c r="D146" s="39">
        <v>37</v>
      </c>
      <c r="E146" s="44"/>
      <c r="F146" s="45"/>
      <c r="G146" s="42"/>
    </row>
    <row r="147" spans="1:7" s="43" customFormat="1" ht="22.5">
      <c r="A147" s="36" t="s">
        <v>353</v>
      </c>
      <c r="B147" s="37" t="s">
        <v>179</v>
      </c>
      <c r="C147" s="38" t="s">
        <v>32</v>
      </c>
      <c r="D147" s="39">
        <v>37</v>
      </c>
      <c r="E147" s="44"/>
      <c r="F147" s="45"/>
      <c r="G147" s="42"/>
    </row>
    <row r="148" spans="1:7" s="43" customFormat="1" ht="33.75">
      <c r="A148" s="36" t="s">
        <v>354</v>
      </c>
      <c r="B148" s="37" t="s">
        <v>180</v>
      </c>
      <c r="C148" s="38" t="s">
        <v>32</v>
      </c>
      <c r="D148" s="39">
        <v>37</v>
      </c>
      <c r="E148" s="44"/>
      <c r="F148" s="45"/>
      <c r="G148" s="42"/>
    </row>
    <row r="149" spans="1:7" s="43" customFormat="1" ht="22.5">
      <c r="A149" s="36" t="s">
        <v>355</v>
      </c>
      <c r="B149" s="37" t="s">
        <v>49</v>
      </c>
      <c r="C149" s="38" t="s">
        <v>31</v>
      </c>
      <c r="D149" s="39">
        <v>22.11</v>
      </c>
      <c r="E149" s="44"/>
      <c r="F149" s="45"/>
      <c r="G149" s="42"/>
    </row>
    <row r="150" spans="1:7" s="43" customFormat="1" ht="33.75">
      <c r="A150" s="36" t="s">
        <v>356</v>
      </c>
      <c r="B150" s="37" t="s">
        <v>174</v>
      </c>
      <c r="C150" s="38" t="s">
        <v>31</v>
      </c>
      <c r="D150" s="39">
        <v>93.93</v>
      </c>
      <c r="E150" s="44"/>
      <c r="F150" s="45"/>
      <c r="G150" s="42"/>
    </row>
    <row r="151" spans="1:7" s="43" customFormat="1" ht="45">
      <c r="A151" s="36" t="s">
        <v>357</v>
      </c>
      <c r="B151" s="37" t="s">
        <v>161</v>
      </c>
      <c r="C151" s="38" t="s">
        <v>31</v>
      </c>
      <c r="D151" s="39">
        <v>119.41</v>
      </c>
      <c r="E151" s="44"/>
      <c r="F151" s="45"/>
      <c r="G151" s="42"/>
    </row>
    <row r="152" spans="1:7" s="43" customFormat="1" ht="56.25">
      <c r="A152" s="36" t="s">
        <v>358</v>
      </c>
      <c r="B152" s="37" t="s">
        <v>162</v>
      </c>
      <c r="C152" s="38" t="s">
        <v>31</v>
      </c>
      <c r="D152" s="39">
        <v>79.61</v>
      </c>
      <c r="E152" s="44"/>
      <c r="F152" s="45"/>
      <c r="G152" s="42"/>
    </row>
    <row r="153" spans="1:7" s="43" customFormat="1" ht="33.75">
      <c r="A153" s="36" t="s">
        <v>359</v>
      </c>
      <c r="B153" s="37" t="s">
        <v>151</v>
      </c>
      <c r="C153" s="38" t="s">
        <v>31</v>
      </c>
      <c r="D153" s="39">
        <v>201.23</v>
      </c>
      <c r="E153" s="44"/>
      <c r="F153" s="45"/>
      <c r="G153" s="42"/>
    </row>
    <row r="154" spans="1:7" s="43" customFormat="1" ht="33.75">
      <c r="A154" s="36" t="s">
        <v>360</v>
      </c>
      <c r="B154" s="37" t="s">
        <v>152</v>
      </c>
      <c r="C154" s="38" t="s">
        <v>33</v>
      </c>
      <c r="D154" s="39">
        <v>4225.83</v>
      </c>
      <c r="E154" s="44"/>
      <c r="F154" s="45"/>
      <c r="G154" s="42"/>
    </row>
    <row r="155" spans="1:7" s="43" customFormat="1">
      <c r="A155" s="78" t="s">
        <v>98</v>
      </c>
      <c r="B155" s="77" t="s">
        <v>87</v>
      </c>
      <c r="C155" s="76"/>
      <c r="D155" s="75"/>
      <c r="E155" s="34"/>
      <c r="F155" s="74"/>
      <c r="G155" s="34">
        <f>ROUND(SUM(G156:G171),2)</f>
        <v>0</v>
      </c>
    </row>
    <row r="156" spans="1:7" s="43" customFormat="1" ht="45">
      <c r="A156" s="36" t="s">
        <v>361</v>
      </c>
      <c r="B156" s="37" t="s">
        <v>175</v>
      </c>
      <c r="C156" s="38" t="s">
        <v>31</v>
      </c>
      <c r="D156" s="39">
        <v>54.26</v>
      </c>
      <c r="E156" s="44"/>
      <c r="F156" s="45"/>
      <c r="G156" s="42"/>
    </row>
    <row r="157" spans="1:7" s="43" customFormat="1" ht="45">
      <c r="A157" s="36" t="s">
        <v>362</v>
      </c>
      <c r="B157" s="37" t="s">
        <v>161</v>
      </c>
      <c r="C157" s="38" t="s">
        <v>31</v>
      </c>
      <c r="D157" s="39">
        <v>10.050000000000001</v>
      </c>
      <c r="E157" s="44"/>
      <c r="F157" s="45"/>
      <c r="G157" s="42"/>
    </row>
    <row r="158" spans="1:7" s="43" customFormat="1" ht="33.75">
      <c r="A158" s="36" t="s">
        <v>363</v>
      </c>
      <c r="B158" s="37" t="s">
        <v>85</v>
      </c>
      <c r="C158" s="38" t="s">
        <v>30</v>
      </c>
      <c r="D158" s="39">
        <v>31.4</v>
      </c>
      <c r="E158" s="44"/>
      <c r="F158" s="45"/>
      <c r="G158" s="42"/>
    </row>
    <row r="159" spans="1:7" s="43" customFormat="1" ht="33.75">
      <c r="A159" s="36" t="s">
        <v>364</v>
      </c>
      <c r="B159" s="37" t="s">
        <v>104</v>
      </c>
      <c r="C159" s="38" t="s">
        <v>31</v>
      </c>
      <c r="D159" s="39">
        <v>9.42</v>
      </c>
      <c r="E159" s="44"/>
      <c r="F159" s="45"/>
      <c r="G159" s="42"/>
    </row>
    <row r="160" spans="1:7" s="43" customFormat="1" ht="45">
      <c r="A160" s="36" t="s">
        <v>365</v>
      </c>
      <c r="B160" s="37" t="s">
        <v>105</v>
      </c>
      <c r="C160" s="38" t="s">
        <v>30</v>
      </c>
      <c r="D160" s="39">
        <v>16.5</v>
      </c>
      <c r="E160" s="44"/>
      <c r="F160" s="45"/>
      <c r="G160" s="42"/>
    </row>
    <row r="161" spans="1:8" s="43" customFormat="1" ht="33.75">
      <c r="A161" s="36" t="s">
        <v>366</v>
      </c>
      <c r="B161" s="37" t="s">
        <v>102</v>
      </c>
      <c r="C161" s="38" t="s">
        <v>30</v>
      </c>
      <c r="D161" s="39">
        <v>39.159999999999997</v>
      </c>
      <c r="E161" s="44"/>
      <c r="F161" s="45"/>
      <c r="G161" s="42"/>
    </row>
    <row r="162" spans="1:8" s="43" customFormat="1" ht="33.75">
      <c r="A162" s="36" t="s">
        <v>367</v>
      </c>
      <c r="B162" s="37" t="s">
        <v>100</v>
      </c>
      <c r="C162" s="38" t="s">
        <v>42</v>
      </c>
      <c r="D162" s="39">
        <v>556.39</v>
      </c>
      <c r="E162" s="44"/>
      <c r="F162" s="45"/>
      <c r="G162" s="42"/>
    </row>
    <row r="163" spans="1:8" s="43" customFormat="1" ht="22.5">
      <c r="A163" s="36" t="s">
        <v>368</v>
      </c>
      <c r="B163" s="37" t="s">
        <v>103</v>
      </c>
      <c r="C163" s="38" t="s">
        <v>31</v>
      </c>
      <c r="D163" s="39">
        <v>6.09</v>
      </c>
      <c r="E163" s="44"/>
      <c r="F163" s="45"/>
      <c r="G163" s="42"/>
    </row>
    <row r="164" spans="1:8" s="43" customFormat="1" ht="22.5">
      <c r="A164" s="36" t="s">
        <v>369</v>
      </c>
      <c r="B164" s="37" t="s">
        <v>86</v>
      </c>
      <c r="C164" s="38" t="s">
        <v>30</v>
      </c>
      <c r="D164" s="39">
        <v>46.06</v>
      </c>
      <c r="E164" s="44"/>
      <c r="F164" s="45"/>
      <c r="G164" s="42"/>
    </row>
    <row r="165" spans="1:8" s="43" customFormat="1" ht="45">
      <c r="A165" s="36" t="s">
        <v>370</v>
      </c>
      <c r="B165" s="37" t="s">
        <v>113</v>
      </c>
      <c r="C165" s="38" t="s">
        <v>30</v>
      </c>
      <c r="D165" s="39">
        <v>92.12</v>
      </c>
      <c r="E165" s="44"/>
      <c r="F165" s="45"/>
      <c r="G165" s="42"/>
    </row>
    <row r="166" spans="1:8" s="43" customFormat="1" ht="33.75">
      <c r="A166" s="36" t="s">
        <v>371</v>
      </c>
      <c r="B166" s="37" t="s">
        <v>122</v>
      </c>
      <c r="C166" s="38" t="s">
        <v>42</v>
      </c>
      <c r="D166" s="39">
        <v>2290.04</v>
      </c>
      <c r="E166" s="44"/>
      <c r="F166" s="45"/>
      <c r="G166" s="42"/>
    </row>
    <row r="167" spans="1:8" s="43" customFormat="1" ht="33.75">
      <c r="A167" s="36" t="s">
        <v>372</v>
      </c>
      <c r="B167" s="37" t="s">
        <v>123</v>
      </c>
      <c r="C167" s="38" t="s">
        <v>42</v>
      </c>
      <c r="D167" s="39">
        <v>220.54</v>
      </c>
      <c r="E167" s="44"/>
      <c r="F167" s="45"/>
      <c r="G167" s="42"/>
    </row>
    <row r="168" spans="1:8" s="43" customFormat="1" ht="33.75">
      <c r="A168" s="36" t="s">
        <v>373</v>
      </c>
      <c r="B168" s="37" t="s">
        <v>124</v>
      </c>
      <c r="C168" s="38" t="s">
        <v>42</v>
      </c>
      <c r="D168" s="39">
        <v>1133</v>
      </c>
      <c r="E168" s="44"/>
      <c r="F168" s="45"/>
      <c r="G168" s="42"/>
    </row>
    <row r="169" spans="1:8" s="43" customFormat="1" ht="45">
      <c r="A169" s="36" t="s">
        <v>374</v>
      </c>
      <c r="B169" s="37" t="s">
        <v>88</v>
      </c>
      <c r="C169" s="38" t="s">
        <v>42</v>
      </c>
      <c r="D169" s="39">
        <v>167.23</v>
      </c>
      <c r="E169" s="44"/>
      <c r="F169" s="45"/>
      <c r="G169" s="42"/>
    </row>
    <row r="170" spans="1:8" s="43" customFormat="1" ht="33.75">
      <c r="A170" s="36" t="s">
        <v>375</v>
      </c>
      <c r="B170" s="37" t="s">
        <v>151</v>
      </c>
      <c r="C170" s="38" t="s">
        <v>31</v>
      </c>
      <c r="D170" s="39">
        <v>44.209999999999994</v>
      </c>
      <c r="E170" s="44"/>
      <c r="F170" s="45"/>
      <c r="G170" s="42"/>
    </row>
    <row r="171" spans="1:8" s="43" customFormat="1" ht="33.75">
      <c r="A171" s="36" t="s">
        <v>376</v>
      </c>
      <c r="B171" s="37" t="s">
        <v>152</v>
      </c>
      <c r="C171" s="38" t="s">
        <v>33</v>
      </c>
      <c r="D171" s="39">
        <v>928.40999999999985</v>
      </c>
      <c r="E171" s="44"/>
      <c r="F171" s="45"/>
      <c r="G171" s="42"/>
    </row>
    <row r="172" spans="1:8" s="43" customFormat="1">
      <c r="A172" s="78" t="s">
        <v>129</v>
      </c>
      <c r="B172" s="77" t="s">
        <v>130</v>
      </c>
      <c r="C172" s="76"/>
      <c r="D172" s="75"/>
      <c r="E172" s="34"/>
      <c r="F172" s="74"/>
      <c r="G172" s="34">
        <f>ROUND(SUM(G173:G180),2)</f>
        <v>0</v>
      </c>
    </row>
    <row r="173" spans="1:8" s="65" customFormat="1" ht="22.5">
      <c r="A173" s="36" t="s">
        <v>377</v>
      </c>
      <c r="B173" s="37" t="s">
        <v>118</v>
      </c>
      <c r="C173" s="38" t="s">
        <v>34</v>
      </c>
      <c r="D173" s="39">
        <v>21.37</v>
      </c>
      <c r="E173" s="68"/>
      <c r="F173" s="45"/>
      <c r="G173" s="67"/>
      <c r="H173" s="66"/>
    </row>
    <row r="174" spans="1:8" s="43" customFormat="1" ht="45">
      <c r="A174" s="36" t="s">
        <v>378</v>
      </c>
      <c r="B174" s="37" t="s">
        <v>175</v>
      </c>
      <c r="C174" s="38" t="s">
        <v>31</v>
      </c>
      <c r="D174" s="39">
        <v>25.05</v>
      </c>
      <c r="E174" s="44"/>
      <c r="F174" s="45"/>
      <c r="G174" s="42"/>
    </row>
    <row r="175" spans="1:8" s="43" customFormat="1" ht="22.5">
      <c r="A175" s="36" t="s">
        <v>379</v>
      </c>
      <c r="B175" s="37" t="s">
        <v>49</v>
      </c>
      <c r="C175" s="38" t="s">
        <v>31</v>
      </c>
      <c r="D175" s="39">
        <v>1.62</v>
      </c>
      <c r="E175" s="44"/>
      <c r="F175" s="45"/>
      <c r="G175" s="42"/>
    </row>
    <row r="176" spans="1:8" s="43" customFormat="1" ht="33.75">
      <c r="A176" s="36" t="s">
        <v>380</v>
      </c>
      <c r="B176" s="37" t="s">
        <v>173</v>
      </c>
      <c r="C176" s="38" t="s">
        <v>34</v>
      </c>
      <c r="D176" s="39">
        <v>21.37</v>
      </c>
      <c r="E176" s="44"/>
      <c r="F176" s="45"/>
      <c r="G176" s="42"/>
    </row>
    <row r="177" spans="1:8" s="43" customFormat="1" ht="33.75">
      <c r="A177" s="36" t="s">
        <v>381</v>
      </c>
      <c r="B177" s="37" t="s">
        <v>174</v>
      </c>
      <c r="C177" s="38" t="s">
        <v>31</v>
      </c>
      <c r="D177" s="39">
        <v>7.75</v>
      </c>
      <c r="E177" s="44"/>
      <c r="F177" s="69"/>
      <c r="G177" s="42"/>
    </row>
    <row r="178" spans="1:8" s="43" customFormat="1" ht="45">
      <c r="A178" s="36" t="s">
        <v>382</v>
      </c>
      <c r="B178" s="37" t="s">
        <v>161</v>
      </c>
      <c r="C178" s="38" t="s">
        <v>31</v>
      </c>
      <c r="D178" s="39">
        <v>1.72</v>
      </c>
      <c r="E178" s="44"/>
      <c r="F178" s="69"/>
      <c r="G178" s="42"/>
    </row>
    <row r="179" spans="1:8" s="43" customFormat="1" ht="56.25">
      <c r="A179" s="36" t="s">
        <v>383</v>
      </c>
      <c r="B179" s="37" t="s">
        <v>162</v>
      </c>
      <c r="C179" s="38" t="s">
        <v>31</v>
      </c>
      <c r="D179" s="39">
        <v>1.1399999999999999</v>
      </c>
      <c r="E179" s="44"/>
      <c r="F179" s="45"/>
      <c r="G179" s="42"/>
    </row>
    <row r="180" spans="1:8" s="65" customFormat="1" ht="112.5">
      <c r="A180" s="36" t="s">
        <v>384</v>
      </c>
      <c r="B180" s="37" t="s">
        <v>131</v>
      </c>
      <c r="C180" s="38" t="s">
        <v>32</v>
      </c>
      <c r="D180" s="39">
        <v>6</v>
      </c>
      <c r="E180" s="68"/>
      <c r="F180" s="45"/>
      <c r="G180" s="67"/>
      <c r="H180" s="66"/>
    </row>
    <row r="181" spans="1:8" s="64" customFormat="1">
      <c r="A181" s="73" t="s">
        <v>76</v>
      </c>
      <c r="B181" s="72" t="s">
        <v>45</v>
      </c>
      <c r="C181" s="72"/>
      <c r="D181" s="72"/>
      <c r="E181" s="72"/>
      <c r="F181" s="72"/>
      <c r="G181" s="28">
        <f>ROUND(SUM(G182,G195,G210,G222),2)</f>
        <v>0</v>
      </c>
    </row>
    <row r="182" spans="1:8" s="43" customFormat="1">
      <c r="A182" s="78" t="s">
        <v>77</v>
      </c>
      <c r="B182" s="77" t="s">
        <v>43</v>
      </c>
      <c r="C182" s="76"/>
      <c r="D182" s="75"/>
      <c r="E182" s="34"/>
      <c r="F182" s="74"/>
      <c r="G182" s="34">
        <f>ROUND(SUM(G183:G194),2)</f>
        <v>0</v>
      </c>
    </row>
    <row r="183" spans="1:8" s="65" customFormat="1" ht="22.5">
      <c r="A183" s="36" t="s">
        <v>385</v>
      </c>
      <c r="B183" s="37" t="s">
        <v>118</v>
      </c>
      <c r="C183" s="38" t="s">
        <v>34</v>
      </c>
      <c r="D183" s="39">
        <v>1393.1899999999998</v>
      </c>
      <c r="E183" s="68"/>
      <c r="F183" s="45"/>
      <c r="G183" s="67"/>
      <c r="H183" s="66"/>
    </row>
    <row r="184" spans="1:8" s="65" customFormat="1" ht="45">
      <c r="A184" s="36" t="s">
        <v>386</v>
      </c>
      <c r="B184" s="37" t="s">
        <v>175</v>
      </c>
      <c r="C184" s="38" t="s">
        <v>31</v>
      </c>
      <c r="D184" s="39">
        <v>1391.75</v>
      </c>
      <c r="E184" s="68"/>
      <c r="F184" s="45"/>
      <c r="G184" s="67"/>
      <c r="H184" s="66"/>
    </row>
    <row r="185" spans="1:8" s="65" customFormat="1" ht="33.75">
      <c r="A185" s="36" t="s">
        <v>387</v>
      </c>
      <c r="B185" s="37" t="s">
        <v>302</v>
      </c>
      <c r="C185" s="38" t="s">
        <v>34</v>
      </c>
      <c r="D185" s="39">
        <v>14.57</v>
      </c>
      <c r="E185" s="68"/>
      <c r="F185" s="45"/>
      <c r="G185" s="67"/>
      <c r="H185" s="66"/>
    </row>
    <row r="186" spans="1:8" s="65" customFormat="1" ht="33.75">
      <c r="A186" s="36" t="s">
        <v>388</v>
      </c>
      <c r="B186" s="37" t="s">
        <v>181</v>
      </c>
      <c r="C186" s="38" t="s">
        <v>34</v>
      </c>
      <c r="D186" s="39">
        <v>44.64</v>
      </c>
      <c r="E186" s="68"/>
      <c r="F186" s="45"/>
      <c r="G186" s="67"/>
      <c r="H186" s="66"/>
    </row>
    <row r="187" spans="1:8" s="65" customFormat="1" ht="33.75">
      <c r="A187" s="36" t="s">
        <v>389</v>
      </c>
      <c r="B187" s="37" t="s">
        <v>182</v>
      </c>
      <c r="C187" s="38" t="s">
        <v>34</v>
      </c>
      <c r="D187" s="39">
        <v>914.37</v>
      </c>
      <c r="E187" s="68"/>
      <c r="F187" s="45"/>
      <c r="G187" s="67"/>
      <c r="H187" s="66"/>
    </row>
    <row r="188" spans="1:8" s="65" customFormat="1" ht="33.75">
      <c r="A188" s="36" t="s">
        <v>390</v>
      </c>
      <c r="B188" s="37" t="s">
        <v>477</v>
      </c>
      <c r="C188" s="38" t="s">
        <v>34</v>
      </c>
      <c r="D188" s="39">
        <v>419.61</v>
      </c>
      <c r="E188" s="68"/>
      <c r="F188" s="45"/>
      <c r="G188" s="67"/>
      <c r="H188" s="66"/>
    </row>
    <row r="189" spans="1:8" s="65" customFormat="1" ht="22.5">
      <c r="A189" s="36" t="s">
        <v>391</v>
      </c>
      <c r="B189" s="37" t="s">
        <v>49</v>
      </c>
      <c r="C189" s="38" t="s">
        <v>31</v>
      </c>
      <c r="D189" s="39">
        <v>111.48</v>
      </c>
      <c r="E189" s="68"/>
      <c r="F189" s="45"/>
      <c r="G189" s="67"/>
      <c r="H189" s="66"/>
    </row>
    <row r="190" spans="1:8" s="43" customFormat="1" ht="33.75">
      <c r="A190" s="36" t="s">
        <v>392</v>
      </c>
      <c r="B190" s="37" t="s">
        <v>174</v>
      </c>
      <c r="C190" s="38" t="s">
        <v>31</v>
      </c>
      <c r="D190" s="39">
        <v>509.33</v>
      </c>
      <c r="E190" s="44"/>
      <c r="F190" s="45"/>
      <c r="G190" s="42"/>
    </row>
    <row r="191" spans="1:8" s="43" customFormat="1" ht="45">
      <c r="A191" s="36" t="s">
        <v>393</v>
      </c>
      <c r="B191" s="37" t="s">
        <v>161</v>
      </c>
      <c r="C191" s="38" t="s">
        <v>31</v>
      </c>
      <c r="D191" s="39">
        <v>431.63</v>
      </c>
      <c r="E191" s="44"/>
      <c r="F191" s="45"/>
      <c r="G191" s="42"/>
    </row>
    <row r="192" spans="1:8" s="43" customFormat="1" ht="56.25">
      <c r="A192" s="36" t="s">
        <v>394</v>
      </c>
      <c r="B192" s="37" t="s">
        <v>162</v>
      </c>
      <c r="C192" s="38" t="s">
        <v>31</v>
      </c>
      <c r="D192" s="39">
        <v>287.76</v>
      </c>
      <c r="E192" s="44"/>
      <c r="F192" s="45"/>
      <c r="G192" s="42"/>
    </row>
    <row r="193" spans="1:8" s="43" customFormat="1" ht="33.75">
      <c r="A193" s="36" t="s">
        <v>395</v>
      </c>
      <c r="B193" s="37" t="s">
        <v>151</v>
      </c>
      <c r="C193" s="38" t="s">
        <v>31</v>
      </c>
      <c r="D193" s="39">
        <v>960.12</v>
      </c>
      <c r="E193" s="44"/>
      <c r="F193" s="45"/>
      <c r="G193" s="42"/>
    </row>
    <row r="194" spans="1:8" s="43" customFormat="1" ht="33.75">
      <c r="A194" s="36" t="s">
        <v>396</v>
      </c>
      <c r="B194" s="37" t="s">
        <v>152</v>
      </c>
      <c r="C194" s="38" t="s">
        <v>33</v>
      </c>
      <c r="D194" s="39">
        <v>20162.52</v>
      </c>
      <c r="E194" s="44"/>
      <c r="F194" s="45"/>
      <c r="G194" s="42"/>
    </row>
    <row r="195" spans="1:8" s="43" customFormat="1">
      <c r="A195" s="78" t="s">
        <v>78</v>
      </c>
      <c r="B195" s="77" t="s">
        <v>46</v>
      </c>
      <c r="C195" s="76"/>
      <c r="D195" s="75"/>
      <c r="E195" s="34"/>
      <c r="F195" s="74"/>
      <c r="G195" s="34">
        <f>ROUND(SUM(G196:G209),2)</f>
        <v>0</v>
      </c>
    </row>
    <row r="196" spans="1:8" s="65" customFormat="1" ht="22.5">
      <c r="A196" s="36" t="s">
        <v>397</v>
      </c>
      <c r="B196" s="37" t="s">
        <v>118</v>
      </c>
      <c r="C196" s="38" t="s">
        <v>34</v>
      </c>
      <c r="D196" s="39">
        <v>315</v>
      </c>
      <c r="E196" s="68"/>
      <c r="F196" s="45"/>
      <c r="G196" s="67"/>
      <c r="H196" s="66"/>
    </row>
    <row r="197" spans="1:8" s="43" customFormat="1" ht="45">
      <c r="A197" s="36" t="s">
        <v>398</v>
      </c>
      <c r="B197" s="37" t="s">
        <v>175</v>
      </c>
      <c r="C197" s="38" t="s">
        <v>31</v>
      </c>
      <c r="D197" s="39">
        <v>119.07</v>
      </c>
      <c r="E197" s="44"/>
      <c r="F197" s="45"/>
      <c r="G197" s="42"/>
    </row>
    <row r="198" spans="1:8" s="43" customFormat="1" ht="45">
      <c r="A198" s="36" t="s">
        <v>399</v>
      </c>
      <c r="B198" s="37" t="s">
        <v>161</v>
      </c>
      <c r="C198" s="38" t="s">
        <v>31</v>
      </c>
      <c r="D198" s="39">
        <v>119.07</v>
      </c>
      <c r="E198" s="44"/>
      <c r="F198" s="45"/>
      <c r="G198" s="42"/>
    </row>
    <row r="199" spans="1:8" s="43" customFormat="1" ht="22.5">
      <c r="A199" s="36" t="s">
        <v>400</v>
      </c>
      <c r="B199" s="37" t="s">
        <v>51</v>
      </c>
      <c r="C199" s="38" t="s">
        <v>32</v>
      </c>
      <c r="D199" s="39">
        <v>8</v>
      </c>
      <c r="E199" s="44"/>
      <c r="F199" s="45"/>
      <c r="G199" s="42"/>
    </row>
    <row r="200" spans="1:8" s="43" customFormat="1" ht="22.5">
      <c r="A200" s="36" t="s">
        <v>401</v>
      </c>
      <c r="B200" s="37" t="s">
        <v>94</v>
      </c>
      <c r="C200" s="38" t="s">
        <v>32</v>
      </c>
      <c r="D200" s="39">
        <v>17</v>
      </c>
      <c r="E200" s="44"/>
      <c r="F200" s="45"/>
      <c r="G200" s="42"/>
    </row>
    <row r="201" spans="1:8" s="43" customFormat="1" ht="22.5">
      <c r="A201" s="36" t="s">
        <v>402</v>
      </c>
      <c r="B201" s="37" t="s">
        <v>478</v>
      </c>
      <c r="C201" s="38" t="s">
        <v>32</v>
      </c>
      <c r="D201" s="39">
        <v>15</v>
      </c>
      <c r="E201" s="44"/>
      <c r="F201" s="45"/>
      <c r="G201" s="42"/>
    </row>
    <row r="202" spans="1:8" s="43" customFormat="1" ht="22.5">
      <c r="A202" s="36" t="s">
        <v>403</v>
      </c>
      <c r="B202" s="37" t="s">
        <v>61</v>
      </c>
      <c r="C202" s="38" t="s">
        <v>32</v>
      </c>
      <c r="D202" s="39">
        <v>40</v>
      </c>
      <c r="E202" s="44"/>
      <c r="F202" s="45"/>
      <c r="G202" s="42"/>
    </row>
    <row r="203" spans="1:8" s="43" customFormat="1" ht="22.5">
      <c r="A203" s="36" t="s">
        <v>404</v>
      </c>
      <c r="B203" s="37" t="s">
        <v>52</v>
      </c>
      <c r="C203" s="38" t="s">
        <v>32</v>
      </c>
      <c r="D203" s="39">
        <v>40</v>
      </c>
      <c r="E203" s="44"/>
      <c r="F203" s="45"/>
      <c r="G203" s="42"/>
    </row>
    <row r="204" spans="1:8" s="43" customFormat="1" ht="22.5">
      <c r="A204" s="36" t="s">
        <v>405</v>
      </c>
      <c r="B204" s="37" t="s">
        <v>82</v>
      </c>
      <c r="C204" s="38" t="s">
        <v>32</v>
      </c>
      <c r="D204" s="39">
        <v>40</v>
      </c>
      <c r="E204" s="44"/>
      <c r="F204" s="45"/>
      <c r="G204" s="42"/>
    </row>
    <row r="205" spans="1:8" s="43" customFormat="1" ht="22.5">
      <c r="A205" s="36" t="s">
        <v>406</v>
      </c>
      <c r="B205" s="37" t="s">
        <v>53</v>
      </c>
      <c r="C205" s="38" t="s">
        <v>34</v>
      </c>
      <c r="D205" s="39">
        <v>340.2</v>
      </c>
      <c r="E205" s="44"/>
      <c r="F205" s="45"/>
      <c r="G205" s="42"/>
    </row>
    <row r="206" spans="1:8" s="43" customFormat="1" ht="22.5">
      <c r="A206" s="36" t="s">
        <v>407</v>
      </c>
      <c r="B206" s="37" t="s">
        <v>56</v>
      </c>
      <c r="C206" s="38" t="s">
        <v>32</v>
      </c>
      <c r="D206" s="39">
        <v>40</v>
      </c>
      <c r="E206" s="44"/>
      <c r="F206" s="45"/>
      <c r="G206" s="42"/>
    </row>
    <row r="207" spans="1:8" s="43" customFormat="1" ht="22.5">
      <c r="A207" s="36" t="s">
        <v>408</v>
      </c>
      <c r="B207" s="37" t="s">
        <v>55</v>
      </c>
      <c r="C207" s="38" t="s">
        <v>32</v>
      </c>
      <c r="D207" s="39">
        <v>40</v>
      </c>
      <c r="E207" s="44"/>
      <c r="F207" s="45"/>
      <c r="G207" s="42"/>
    </row>
    <row r="208" spans="1:8" s="43" customFormat="1" ht="22.5">
      <c r="A208" s="36" t="s">
        <v>409</v>
      </c>
      <c r="B208" s="37" t="s">
        <v>54</v>
      </c>
      <c r="C208" s="38" t="s">
        <v>32</v>
      </c>
      <c r="D208" s="39">
        <v>40</v>
      </c>
      <c r="E208" s="44"/>
      <c r="F208" s="45"/>
      <c r="G208" s="42"/>
    </row>
    <row r="209" spans="1:8" s="65" customFormat="1" ht="90">
      <c r="A209" s="36" t="s">
        <v>410</v>
      </c>
      <c r="B209" s="37" t="s">
        <v>109</v>
      </c>
      <c r="C209" s="38" t="s">
        <v>32</v>
      </c>
      <c r="D209" s="39">
        <v>40</v>
      </c>
      <c r="E209" s="68"/>
      <c r="F209" s="45"/>
      <c r="G209" s="67"/>
      <c r="H209" s="66"/>
    </row>
    <row r="210" spans="1:8" s="43" customFormat="1">
      <c r="A210" s="78" t="s">
        <v>91</v>
      </c>
      <c r="B210" s="77" t="s">
        <v>47</v>
      </c>
      <c r="C210" s="76"/>
      <c r="D210" s="75"/>
      <c r="E210" s="34"/>
      <c r="F210" s="74"/>
      <c r="G210" s="34">
        <f>ROUND(SUM(G211:G221),2)</f>
        <v>0</v>
      </c>
    </row>
    <row r="211" spans="1:8" s="43" customFormat="1" ht="45">
      <c r="A211" s="36" t="s">
        <v>411</v>
      </c>
      <c r="B211" s="37" t="s">
        <v>175</v>
      </c>
      <c r="C211" s="38" t="s">
        <v>31</v>
      </c>
      <c r="D211" s="39">
        <v>69.61</v>
      </c>
      <c r="E211" s="44"/>
      <c r="F211" s="45"/>
      <c r="G211" s="42"/>
    </row>
    <row r="212" spans="1:8" s="43" customFormat="1" ht="45">
      <c r="A212" s="36" t="s">
        <v>412</v>
      </c>
      <c r="B212" s="37" t="s">
        <v>161</v>
      </c>
      <c r="C212" s="38" t="s">
        <v>31</v>
      </c>
      <c r="D212" s="39">
        <v>7.54</v>
      </c>
      <c r="E212" s="44"/>
      <c r="F212" s="45"/>
      <c r="G212" s="42"/>
    </row>
    <row r="213" spans="1:8" s="43" customFormat="1" ht="33.75">
      <c r="A213" s="36" t="s">
        <v>413</v>
      </c>
      <c r="B213" s="37" t="s">
        <v>120</v>
      </c>
      <c r="C213" s="38" t="s">
        <v>30</v>
      </c>
      <c r="D213" s="39">
        <v>32.869999999999997</v>
      </c>
      <c r="E213" s="44"/>
      <c r="F213" s="45"/>
      <c r="G213" s="42"/>
    </row>
    <row r="214" spans="1:8" s="43" customFormat="1" ht="33.75">
      <c r="A214" s="36" t="s">
        <v>414</v>
      </c>
      <c r="B214" s="37" t="s">
        <v>102</v>
      </c>
      <c r="C214" s="38" t="s">
        <v>30</v>
      </c>
      <c r="D214" s="39">
        <v>42.03</v>
      </c>
      <c r="E214" s="44"/>
      <c r="F214" s="45"/>
      <c r="G214" s="42"/>
    </row>
    <row r="215" spans="1:8" s="43" customFormat="1" ht="33.75">
      <c r="A215" s="36" t="s">
        <v>415</v>
      </c>
      <c r="B215" s="37" t="s">
        <v>106</v>
      </c>
      <c r="C215" s="38" t="s">
        <v>30</v>
      </c>
      <c r="D215" s="39">
        <v>17.510000000000002</v>
      </c>
      <c r="E215" s="44"/>
      <c r="F215" s="45"/>
      <c r="G215" s="42"/>
    </row>
    <row r="216" spans="1:8" s="43" customFormat="1" ht="33.75">
      <c r="A216" s="36" t="s">
        <v>416</v>
      </c>
      <c r="B216" s="37" t="s">
        <v>100</v>
      </c>
      <c r="C216" s="38" t="s">
        <v>42</v>
      </c>
      <c r="D216" s="39">
        <v>686.57</v>
      </c>
      <c r="E216" s="44"/>
      <c r="F216" s="45"/>
      <c r="G216" s="42"/>
    </row>
    <row r="217" spans="1:8" s="43" customFormat="1" ht="22.5">
      <c r="A217" s="36" t="s">
        <v>417</v>
      </c>
      <c r="B217" s="37" t="s">
        <v>103</v>
      </c>
      <c r="C217" s="38" t="s">
        <v>31</v>
      </c>
      <c r="D217" s="39">
        <v>5.7</v>
      </c>
      <c r="E217" s="44"/>
      <c r="F217" s="45"/>
      <c r="G217" s="42"/>
    </row>
    <row r="218" spans="1:8" s="43" customFormat="1" ht="22.5">
      <c r="A218" s="36" t="s">
        <v>418</v>
      </c>
      <c r="B218" s="37" t="s">
        <v>86</v>
      </c>
      <c r="C218" s="38" t="s">
        <v>30</v>
      </c>
      <c r="D218" s="39">
        <v>66.680000000000007</v>
      </c>
      <c r="E218" s="44"/>
      <c r="F218" s="45"/>
      <c r="G218" s="42"/>
    </row>
    <row r="219" spans="1:8" s="43" customFormat="1" ht="33.75">
      <c r="A219" s="36" t="s">
        <v>419</v>
      </c>
      <c r="B219" s="37" t="s">
        <v>107</v>
      </c>
      <c r="C219" s="38" t="s">
        <v>30</v>
      </c>
      <c r="D219" s="39">
        <v>66.680000000000007</v>
      </c>
      <c r="E219" s="44"/>
      <c r="F219" s="45"/>
      <c r="G219" s="42"/>
    </row>
    <row r="220" spans="1:8" s="43" customFormat="1" ht="33.75">
      <c r="A220" s="36" t="s">
        <v>420</v>
      </c>
      <c r="B220" s="37" t="s">
        <v>151</v>
      </c>
      <c r="C220" s="38" t="s">
        <v>31</v>
      </c>
      <c r="D220" s="39">
        <v>62.07</v>
      </c>
      <c r="E220" s="44"/>
      <c r="F220" s="45"/>
      <c r="G220" s="42"/>
    </row>
    <row r="221" spans="1:8" s="43" customFormat="1" ht="33.75">
      <c r="A221" s="36" t="s">
        <v>421</v>
      </c>
      <c r="B221" s="37" t="s">
        <v>152</v>
      </c>
      <c r="C221" s="38" t="s">
        <v>33</v>
      </c>
      <c r="D221" s="39">
        <v>1303.47</v>
      </c>
      <c r="E221" s="44"/>
      <c r="F221" s="45"/>
      <c r="G221" s="42"/>
    </row>
    <row r="222" spans="1:8" s="43" customFormat="1">
      <c r="A222" s="78" t="s">
        <v>92</v>
      </c>
      <c r="B222" s="77" t="s">
        <v>48</v>
      </c>
      <c r="C222" s="76"/>
      <c r="D222" s="75"/>
      <c r="E222" s="34"/>
      <c r="F222" s="74"/>
      <c r="G222" s="34">
        <f>ROUND(SUM(G223:G247),2)</f>
        <v>0</v>
      </c>
    </row>
    <row r="223" spans="1:8" s="43" customFormat="1" ht="22.5">
      <c r="A223" s="36" t="s">
        <v>422</v>
      </c>
      <c r="B223" s="37" t="s">
        <v>301</v>
      </c>
      <c r="C223" s="38" t="s">
        <v>32</v>
      </c>
      <c r="D223" s="39">
        <v>1</v>
      </c>
      <c r="E223" s="44"/>
      <c r="F223" s="45"/>
      <c r="G223" s="42"/>
    </row>
    <row r="224" spans="1:8" s="43" customFormat="1" ht="22.5">
      <c r="A224" s="36" t="s">
        <v>423</v>
      </c>
      <c r="B224" s="37" t="s">
        <v>300</v>
      </c>
      <c r="C224" s="38" t="s">
        <v>32</v>
      </c>
      <c r="D224" s="39">
        <v>1</v>
      </c>
      <c r="E224" s="44"/>
      <c r="F224" s="45"/>
      <c r="G224" s="42"/>
    </row>
    <row r="225" spans="1:7" s="43" customFormat="1" ht="22.5">
      <c r="A225" s="36" t="s">
        <v>424</v>
      </c>
      <c r="B225" s="37" t="s">
        <v>127</v>
      </c>
      <c r="C225" s="38" t="s">
        <v>32</v>
      </c>
      <c r="D225" s="39">
        <v>4</v>
      </c>
      <c r="E225" s="44"/>
      <c r="F225" s="45"/>
      <c r="G225" s="42"/>
    </row>
    <row r="226" spans="1:7" s="43" customFormat="1" ht="22.5">
      <c r="A226" s="36" t="s">
        <v>425</v>
      </c>
      <c r="B226" s="37" t="s">
        <v>134</v>
      </c>
      <c r="C226" s="38" t="s">
        <v>32</v>
      </c>
      <c r="D226" s="39">
        <v>4</v>
      </c>
      <c r="E226" s="44"/>
      <c r="F226" s="45"/>
      <c r="G226" s="42"/>
    </row>
    <row r="227" spans="1:7" s="43" customFormat="1" ht="22.5">
      <c r="A227" s="36" t="s">
        <v>426</v>
      </c>
      <c r="B227" s="37" t="s">
        <v>128</v>
      </c>
      <c r="C227" s="38" t="s">
        <v>32</v>
      </c>
      <c r="D227" s="39">
        <v>8</v>
      </c>
      <c r="E227" s="44"/>
      <c r="F227" s="45"/>
      <c r="G227" s="42"/>
    </row>
    <row r="228" spans="1:7" s="43" customFormat="1" ht="22.5">
      <c r="A228" s="36" t="s">
        <v>427</v>
      </c>
      <c r="B228" s="37" t="s">
        <v>133</v>
      </c>
      <c r="C228" s="38" t="s">
        <v>32</v>
      </c>
      <c r="D228" s="39">
        <v>8</v>
      </c>
      <c r="E228" s="44"/>
      <c r="F228" s="45"/>
      <c r="G228" s="42"/>
    </row>
    <row r="229" spans="1:7" s="43" customFormat="1" ht="22.5">
      <c r="A229" s="36" t="s">
        <v>428</v>
      </c>
      <c r="B229" s="37" t="s">
        <v>299</v>
      </c>
      <c r="C229" s="38" t="s">
        <v>32</v>
      </c>
      <c r="D229" s="39">
        <v>8</v>
      </c>
      <c r="E229" s="44"/>
      <c r="F229" s="45"/>
      <c r="G229" s="42"/>
    </row>
    <row r="230" spans="1:7" s="43" customFormat="1" ht="22.5">
      <c r="A230" s="36" t="s">
        <v>429</v>
      </c>
      <c r="B230" s="37" t="s">
        <v>298</v>
      </c>
      <c r="C230" s="38" t="s">
        <v>32</v>
      </c>
      <c r="D230" s="39">
        <v>8</v>
      </c>
      <c r="E230" s="44"/>
      <c r="F230" s="45"/>
      <c r="G230" s="42"/>
    </row>
    <row r="231" spans="1:7" s="43" customFormat="1" ht="33.75">
      <c r="A231" s="36" t="s">
        <v>430</v>
      </c>
      <c r="B231" s="37" t="s">
        <v>479</v>
      </c>
      <c r="C231" s="38" t="s">
        <v>32</v>
      </c>
      <c r="D231" s="39">
        <v>1</v>
      </c>
      <c r="E231" s="44"/>
      <c r="F231" s="45"/>
      <c r="G231" s="42"/>
    </row>
    <row r="232" spans="1:7" s="43" customFormat="1" ht="33.75">
      <c r="A232" s="36" t="s">
        <v>431</v>
      </c>
      <c r="B232" s="37" t="s">
        <v>480</v>
      </c>
      <c r="C232" s="38" t="s">
        <v>32</v>
      </c>
      <c r="D232" s="39">
        <v>2</v>
      </c>
      <c r="E232" s="44"/>
      <c r="F232" s="45"/>
      <c r="G232" s="42"/>
    </row>
    <row r="233" spans="1:7" s="43" customFormat="1" ht="22.5">
      <c r="A233" s="36" t="s">
        <v>432</v>
      </c>
      <c r="B233" s="37" t="s">
        <v>297</v>
      </c>
      <c r="C233" s="38" t="s">
        <v>32</v>
      </c>
      <c r="D233" s="39">
        <v>1</v>
      </c>
      <c r="E233" s="44"/>
      <c r="F233" s="45"/>
      <c r="G233" s="42"/>
    </row>
    <row r="234" spans="1:7" s="43" customFormat="1" ht="22.5">
      <c r="A234" s="36" t="s">
        <v>433</v>
      </c>
      <c r="B234" s="37" t="s">
        <v>57</v>
      </c>
      <c r="C234" s="38" t="s">
        <v>32</v>
      </c>
      <c r="D234" s="39">
        <v>2</v>
      </c>
      <c r="E234" s="44"/>
      <c r="F234" s="45"/>
      <c r="G234" s="42"/>
    </row>
    <row r="235" spans="1:7" s="43" customFormat="1" ht="22.5">
      <c r="A235" s="36" t="s">
        <v>434</v>
      </c>
      <c r="B235" s="37" t="s">
        <v>135</v>
      </c>
      <c r="C235" s="38" t="s">
        <v>32</v>
      </c>
      <c r="D235" s="39">
        <v>1</v>
      </c>
      <c r="E235" s="44"/>
      <c r="F235" s="45"/>
      <c r="G235" s="42"/>
    </row>
    <row r="236" spans="1:7" s="43" customFormat="1" ht="22.5">
      <c r="A236" s="36" t="s">
        <v>435</v>
      </c>
      <c r="B236" s="37" t="s">
        <v>481</v>
      </c>
      <c r="C236" s="38" t="s">
        <v>32</v>
      </c>
      <c r="D236" s="39">
        <v>2</v>
      </c>
      <c r="E236" s="44"/>
      <c r="F236" s="45"/>
      <c r="G236" s="42"/>
    </row>
    <row r="237" spans="1:7" s="43" customFormat="1" ht="33.75">
      <c r="A237" s="36" t="s">
        <v>436</v>
      </c>
      <c r="B237" s="37" t="s">
        <v>296</v>
      </c>
      <c r="C237" s="38" t="s">
        <v>32</v>
      </c>
      <c r="D237" s="39">
        <v>1</v>
      </c>
      <c r="E237" s="44"/>
      <c r="F237" s="45"/>
      <c r="G237" s="42"/>
    </row>
    <row r="238" spans="1:7" s="43" customFormat="1" ht="33.75">
      <c r="A238" s="36" t="s">
        <v>437</v>
      </c>
      <c r="B238" s="37" t="s">
        <v>58</v>
      </c>
      <c r="C238" s="38" t="s">
        <v>32</v>
      </c>
      <c r="D238" s="39">
        <v>4</v>
      </c>
      <c r="E238" s="44"/>
      <c r="F238" s="45"/>
      <c r="G238" s="42"/>
    </row>
    <row r="239" spans="1:7" s="43" customFormat="1" ht="33.75">
      <c r="A239" s="36" t="s">
        <v>438</v>
      </c>
      <c r="B239" s="37" t="s">
        <v>59</v>
      </c>
      <c r="C239" s="38" t="s">
        <v>32</v>
      </c>
      <c r="D239" s="39">
        <v>3</v>
      </c>
      <c r="E239" s="44"/>
      <c r="F239" s="45"/>
      <c r="G239" s="42"/>
    </row>
    <row r="240" spans="1:7" s="43" customFormat="1" ht="45">
      <c r="A240" s="36" t="s">
        <v>439</v>
      </c>
      <c r="B240" s="37" t="s">
        <v>482</v>
      </c>
      <c r="C240" s="38" t="s">
        <v>32</v>
      </c>
      <c r="D240" s="39">
        <v>1</v>
      </c>
      <c r="E240" s="44"/>
      <c r="F240" s="45"/>
      <c r="G240" s="42"/>
    </row>
    <row r="241" spans="1:7" s="43" customFormat="1" ht="33.75">
      <c r="A241" s="36" t="s">
        <v>440</v>
      </c>
      <c r="B241" s="37" t="s">
        <v>483</v>
      </c>
      <c r="C241" s="38" t="s">
        <v>32</v>
      </c>
      <c r="D241" s="39">
        <v>1</v>
      </c>
      <c r="E241" s="44"/>
      <c r="F241" s="45"/>
      <c r="G241" s="42"/>
    </row>
    <row r="242" spans="1:7" s="43" customFormat="1" ht="22.5">
      <c r="A242" s="36" t="s">
        <v>441</v>
      </c>
      <c r="B242" s="37" t="s">
        <v>484</v>
      </c>
      <c r="C242" s="38" t="s">
        <v>34</v>
      </c>
      <c r="D242" s="39">
        <v>8</v>
      </c>
      <c r="E242" s="44"/>
      <c r="F242" s="45"/>
      <c r="G242" s="42"/>
    </row>
    <row r="243" spans="1:7" s="43" customFormat="1" ht="22.5">
      <c r="A243" s="36" t="s">
        <v>442</v>
      </c>
      <c r="B243" s="37" t="s">
        <v>485</v>
      </c>
      <c r="C243" s="38" t="s">
        <v>32</v>
      </c>
      <c r="D243" s="39">
        <v>2</v>
      </c>
      <c r="E243" s="44"/>
      <c r="F243" s="45"/>
      <c r="G243" s="42"/>
    </row>
    <row r="244" spans="1:7" s="43" customFormat="1" ht="33.75">
      <c r="A244" s="36" t="s">
        <v>443</v>
      </c>
      <c r="B244" s="37" t="s">
        <v>108</v>
      </c>
      <c r="C244" s="38" t="s">
        <v>31</v>
      </c>
      <c r="D244" s="39">
        <v>0.52</v>
      </c>
      <c r="E244" s="44"/>
      <c r="F244" s="45"/>
      <c r="G244" s="42"/>
    </row>
    <row r="245" spans="1:7" s="43" customFormat="1" ht="22.5">
      <c r="A245" s="36" t="s">
        <v>444</v>
      </c>
      <c r="B245" s="37" t="s">
        <v>139</v>
      </c>
      <c r="C245" s="38" t="s">
        <v>32</v>
      </c>
      <c r="D245" s="39">
        <v>7</v>
      </c>
      <c r="E245" s="44"/>
      <c r="F245" s="45"/>
      <c r="G245" s="42"/>
    </row>
    <row r="246" spans="1:7" s="43" customFormat="1" ht="22.5">
      <c r="A246" s="36" t="s">
        <v>445</v>
      </c>
      <c r="B246" s="37" t="s">
        <v>60</v>
      </c>
      <c r="C246" s="38" t="s">
        <v>32</v>
      </c>
      <c r="D246" s="39">
        <v>4</v>
      </c>
      <c r="E246" s="44"/>
      <c r="F246" s="45"/>
      <c r="G246" s="42"/>
    </row>
    <row r="247" spans="1:7" s="43" customFormat="1" ht="22.5">
      <c r="A247" s="36" t="s">
        <v>446</v>
      </c>
      <c r="B247" s="37" t="s">
        <v>136</v>
      </c>
      <c r="C247" s="38" t="s">
        <v>32</v>
      </c>
      <c r="D247" s="39">
        <v>3</v>
      </c>
      <c r="E247" s="44"/>
      <c r="F247" s="45"/>
      <c r="G247" s="42"/>
    </row>
    <row r="248" spans="1:7" s="64" customFormat="1">
      <c r="A248" s="73" t="s">
        <v>83</v>
      </c>
      <c r="B248" s="72" t="s">
        <v>65</v>
      </c>
      <c r="C248" s="72"/>
      <c r="D248" s="72"/>
      <c r="E248" s="72"/>
      <c r="F248" s="72"/>
      <c r="G248" s="28">
        <f>ROUND(SUM(G249:G276),2)</f>
        <v>0</v>
      </c>
    </row>
    <row r="249" spans="1:7" s="43" customFormat="1" ht="33.75">
      <c r="A249" s="36" t="s">
        <v>447</v>
      </c>
      <c r="B249" s="37" t="s">
        <v>486</v>
      </c>
      <c r="C249" s="38" t="s">
        <v>34</v>
      </c>
      <c r="D249" s="39">
        <v>861.74</v>
      </c>
      <c r="E249" s="44"/>
      <c r="F249" s="45"/>
      <c r="G249" s="42"/>
    </row>
    <row r="250" spans="1:7" s="43" customFormat="1" ht="22.5">
      <c r="A250" s="36" t="s">
        <v>448</v>
      </c>
      <c r="B250" s="37" t="s">
        <v>487</v>
      </c>
      <c r="C250" s="38" t="s">
        <v>34</v>
      </c>
      <c r="D250" s="39">
        <v>861.74</v>
      </c>
      <c r="E250" s="44"/>
      <c r="F250" s="45"/>
      <c r="G250" s="42"/>
    </row>
    <row r="251" spans="1:7" s="43" customFormat="1" ht="45">
      <c r="A251" s="36" t="s">
        <v>449</v>
      </c>
      <c r="B251" s="37" t="s">
        <v>116</v>
      </c>
      <c r="C251" s="38" t="s">
        <v>31</v>
      </c>
      <c r="D251" s="39">
        <v>51.7</v>
      </c>
      <c r="E251" s="44"/>
      <c r="F251" s="45"/>
      <c r="G251" s="42"/>
    </row>
    <row r="252" spans="1:7" s="43" customFormat="1" ht="45">
      <c r="A252" s="36" t="s">
        <v>450</v>
      </c>
      <c r="B252" s="37" t="s">
        <v>161</v>
      </c>
      <c r="C252" s="38" t="s">
        <v>31</v>
      </c>
      <c r="D252" s="39">
        <v>51.7</v>
      </c>
      <c r="E252" s="44"/>
      <c r="F252" s="45"/>
      <c r="G252" s="42"/>
    </row>
    <row r="253" spans="1:7" s="43" customFormat="1" ht="22.5">
      <c r="A253" s="36" t="s">
        <v>451</v>
      </c>
      <c r="B253" s="37" t="s">
        <v>189</v>
      </c>
      <c r="C253" s="38" t="s">
        <v>34</v>
      </c>
      <c r="D253" s="39">
        <v>22</v>
      </c>
      <c r="E253" s="44"/>
      <c r="F253" s="45"/>
      <c r="G253" s="42"/>
    </row>
    <row r="254" spans="1:7" s="43" customFormat="1" ht="22.5">
      <c r="A254" s="36" t="s">
        <v>452</v>
      </c>
      <c r="B254" s="37" t="s">
        <v>190</v>
      </c>
      <c r="C254" s="38" t="s">
        <v>32</v>
      </c>
      <c r="D254" s="39">
        <v>17</v>
      </c>
      <c r="E254" s="44"/>
      <c r="F254" s="45"/>
      <c r="G254" s="42"/>
    </row>
    <row r="255" spans="1:7" s="43" customFormat="1" ht="45">
      <c r="A255" s="36" t="s">
        <v>453</v>
      </c>
      <c r="B255" s="37" t="s">
        <v>63</v>
      </c>
      <c r="C255" s="38" t="s">
        <v>32</v>
      </c>
      <c r="D255" s="39">
        <v>21</v>
      </c>
      <c r="E255" s="44"/>
      <c r="F255" s="45"/>
      <c r="G255" s="42"/>
    </row>
    <row r="256" spans="1:7" s="43" customFormat="1" ht="45">
      <c r="A256" s="36" t="s">
        <v>454</v>
      </c>
      <c r="B256" s="37" t="s">
        <v>64</v>
      </c>
      <c r="C256" s="38" t="s">
        <v>32</v>
      </c>
      <c r="D256" s="39">
        <v>4</v>
      </c>
      <c r="E256" s="44"/>
      <c r="F256" s="45"/>
      <c r="G256" s="42"/>
    </row>
    <row r="257" spans="1:7" s="43" customFormat="1" ht="22.5">
      <c r="A257" s="36" t="s">
        <v>455</v>
      </c>
      <c r="B257" s="37" t="s">
        <v>96</v>
      </c>
      <c r="C257" s="38" t="s">
        <v>31</v>
      </c>
      <c r="D257" s="39">
        <v>6.46</v>
      </c>
      <c r="E257" s="44"/>
      <c r="F257" s="45"/>
      <c r="G257" s="42"/>
    </row>
    <row r="258" spans="1:7" s="43" customFormat="1" ht="123.75">
      <c r="A258" s="36" t="s">
        <v>456</v>
      </c>
      <c r="B258" s="37" t="s">
        <v>191</v>
      </c>
      <c r="C258" s="38" t="s">
        <v>32</v>
      </c>
      <c r="D258" s="39">
        <v>22</v>
      </c>
      <c r="E258" s="44"/>
      <c r="F258" s="45"/>
      <c r="G258" s="42"/>
    </row>
    <row r="259" spans="1:7" s="43" customFormat="1" ht="135">
      <c r="A259" s="36" t="s">
        <v>457</v>
      </c>
      <c r="B259" s="37" t="s">
        <v>488</v>
      </c>
      <c r="C259" s="38" t="s">
        <v>32</v>
      </c>
      <c r="D259" s="39">
        <v>22</v>
      </c>
      <c r="E259" s="44"/>
      <c r="F259" s="45"/>
      <c r="G259" s="42"/>
    </row>
    <row r="260" spans="1:7" s="43" customFormat="1" ht="56.25">
      <c r="A260" s="36" t="s">
        <v>458</v>
      </c>
      <c r="B260" s="37" t="s">
        <v>489</v>
      </c>
      <c r="C260" s="38" t="s">
        <v>32</v>
      </c>
      <c r="D260" s="39">
        <v>22</v>
      </c>
      <c r="E260" s="44"/>
      <c r="F260" s="45"/>
      <c r="G260" s="42"/>
    </row>
    <row r="261" spans="1:7" s="43" customFormat="1" ht="78.75">
      <c r="A261" s="36" t="s">
        <v>459</v>
      </c>
      <c r="B261" s="37" t="s">
        <v>490</v>
      </c>
      <c r="C261" s="38" t="s">
        <v>32</v>
      </c>
      <c r="D261" s="39">
        <v>22</v>
      </c>
      <c r="E261" s="44"/>
      <c r="F261" s="45"/>
      <c r="G261" s="42"/>
    </row>
    <row r="262" spans="1:7" s="43" customFormat="1" ht="33.75">
      <c r="A262" s="36" t="s">
        <v>460</v>
      </c>
      <c r="B262" s="37" t="s">
        <v>71</v>
      </c>
      <c r="C262" s="38" t="s">
        <v>32</v>
      </c>
      <c r="D262" s="39">
        <v>3</v>
      </c>
      <c r="E262" s="44"/>
      <c r="F262" s="45"/>
      <c r="G262" s="42"/>
    </row>
    <row r="263" spans="1:7" s="43" customFormat="1" ht="45">
      <c r="A263" s="36" t="s">
        <v>461</v>
      </c>
      <c r="B263" s="37" t="s">
        <v>491</v>
      </c>
      <c r="C263" s="38" t="s">
        <v>32</v>
      </c>
      <c r="D263" s="39">
        <v>66</v>
      </c>
      <c r="E263" s="44"/>
      <c r="F263" s="45"/>
      <c r="G263" s="42"/>
    </row>
    <row r="264" spans="1:7" s="43" customFormat="1" ht="45">
      <c r="A264" s="36" t="s">
        <v>462</v>
      </c>
      <c r="B264" s="37" t="s">
        <v>492</v>
      </c>
      <c r="C264" s="38" t="s">
        <v>34</v>
      </c>
      <c r="D264" s="39">
        <v>653.40000000000009</v>
      </c>
      <c r="E264" s="44"/>
      <c r="F264" s="45"/>
      <c r="G264" s="42"/>
    </row>
    <row r="265" spans="1:7" s="43" customFormat="1" ht="281.25">
      <c r="A265" s="36" t="s">
        <v>463</v>
      </c>
      <c r="B265" s="37" t="s">
        <v>153</v>
      </c>
      <c r="C265" s="38" t="s">
        <v>32</v>
      </c>
      <c r="D265" s="39">
        <v>1</v>
      </c>
      <c r="E265" s="44"/>
      <c r="F265" s="45"/>
      <c r="G265" s="42"/>
    </row>
    <row r="266" spans="1:7" s="43" customFormat="1" ht="78.75">
      <c r="A266" s="36" t="s">
        <v>464</v>
      </c>
      <c r="B266" s="37" t="s">
        <v>493</v>
      </c>
      <c r="C266" s="38" t="s">
        <v>32</v>
      </c>
      <c r="D266" s="39">
        <v>1</v>
      </c>
      <c r="E266" s="44"/>
      <c r="F266" s="45"/>
      <c r="G266" s="42"/>
    </row>
    <row r="267" spans="1:7" s="43" customFormat="1" ht="33.75">
      <c r="A267" s="36" t="s">
        <v>465</v>
      </c>
      <c r="B267" s="37" t="s">
        <v>137</v>
      </c>
      <c r="C267" s="38" t="s">
        <v>32</v>
      </c>
      <c r="D267" s="39">
        <v>1</v>
      </c>
      <c r="E267" s="44"/>
      <c r="F267" s="45"/>
      <c r="G267" s="42"/>
    </row>
    <row r="268" spans="1:7" s="43" customFormat="1" ht="33.75">
      <c r="A268" s="36" t="s">
        <v>466</v>
      </c>
      <c r="B268" s="37" t="s">
        <v>494</v>
      </c>
      <c r="C268" s="38" t="s">
        <v>32</v>
      </c>
      <c r="D268" s="39">
        <v>66</v>
      </c>
      <c r="E268" s="44"/>
      <c r="F268" s="45"/>
      <c r="G268" s="42"/>
    </row>
    <row r="269" spans="1:7" s="43" customFormat="1" ht="56.25">
      <c r="A269" s="36" t="s">
        <v>467</v>
      </c>
      <c r="B269" s="37" t="s">
        <v>73</v>
      </c>
      <c r="C269" s="38" t="s">
        <v>32</v>
      </c>
      <c r="D269" s="39">
        <v>1</v>
      </c>
      <c r="E269" s="44"/>
      <c r="F269" s="45"/>
      <c r="G269" s="42"/>
    </row>
    <row r="270" spans="1:7" s="43" customFormat="1" ht="22.5">
      <c r="A270" s="36" t="s">
        <v>468</v>
      </c>
      <c r="B270" s="37" t="s">
        <v>67</v>
      </c>
      <c r="C270" s="38" t="s">
        <v>32</v>
      </c>
      <c r="D270" s="39">
        <v>66</v>
      </c>
      <c r="E270" s="44"/>
      <c r="F270" s="45"/>
      <c r="G270" s="42"/>
    </row>
    <row r="271" spans="1:7" s="43" customFormat="1" ht="22.5">
      <c r="A271" s="36" t="s">
        <v>469</v>
      </c>
      <c r="B271" s="37" t="s">
        <v>68</v>
      </c>
      <c r="C271" s="38" t="s">
        <v>32</v>
      </c>
      <c r="D271" s="39">
        <v>22</v>
      </c>
      <c r="E271" s="44"/>
      <c r="F271" s="45"/>
      <c r="G271" s="42"/>
    </row>
    <row r="272" spans="1:7" s="43" customFormat="1" ht="33.75">
      <c r="A272" s="36" t="s">
        <v>470</v>
      </c>
      <c r="B272" s="37" t="s">
        <v>111</v>
      </c>
      <c r="C272" s="38" t="s">
        <v>32</v>
      </c>
      <c r="D272" s="39">
        <v>22</v>
      </c>
      <c r="E272" s="44"/>
      <c r="F272" s="45"/>
      <c r="G272" s="42"/>
    </row>
    <row r="273" spans="1:31" s="43" customFormat="1" ht="33.75">
      <c r="A273" s="36" t="s">
        <v>471</v>
      </c>
      <c r="B273" s="37" t="s">
        <v>69</v>
      </c>
      <c r="C273" s="38" t="s">
        <v>70</v>
      </c>
      <c r="D273" s="39">
        <v>17</v>
      </c>
      <c r="E273" s="44"/>
      <c r="F273" s="45"/>
      <c r="G273" s="42"/>
    </row>
    <row r="274" spans="1:31" s="43" customFormat="1" ht="33.75">
      <c r="A274" s="36" t="s">
        <v>472</v>
      </c>
      <c r="B274" s="37" t="s">
        <v>74</v>
      </c>
      <c r="C274" s="38" t="s">
        <v>70</v>
      </c>
      <c r="D274" s="39">
        <v>22</v>
      </c>
      <c r="E274" s="44"/>
      <c r="F274" s="45"/>
      <c r="G274" s="42"/>
    </row>
    <row r="275" spans="1:31" s="43" customFormat="1" ht="33.75">
      <c r="A275" s="36" t="s">
        <v>473</v>
      </c>
      <c r="B275" s="37" t="s">
        <v>72</v>
      </c>
      <c r="C275" s="38" t="s">
        <v>34</v>
      </c>
      <c r="D275" s="39">
        <v>52.8</v>
      </c>
      <c r="E275" s="44"/>
      <c r="F275" s="45"/>
      <c r="G275" s="42"/>
    </row>
    <row r="276" spans="1:31" s="43" customFormat="1" ht="22.5">
      <c r="A276" s="36" t="s">
        <v>474</v>
      </c>
      <c r="B276" s="37" t="s">
        <v>132</v>
      </c>
      <c r="C276" s="38" t="s">
        <v>31</v>
      </c>
      <c r="D276" s="39">
        <v>0.13</v>
      </c>
      <c r="E276" s="44"/>
      <c r="F276" s="45"/>
      <c r="G276" s="42"/>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row>
    <row r="277" spans="1:31" s="48" customFormat="1">
      <c r="A277" s="27" t="s">
        <v>93</v>
      </c>
      <c r="B277" s="46" t="s">
        <v>29</v>
      </c>
      <c r="C277" s="46"/>
      <c r="D277" s="46"/>
      <c r="E277" s="46"/>
      <c r="F277" s="46"/>
      <c r="G277" s="28">
        <f>ROUND(SUM(G278),2)</f>
        <v>0</v>
      </c>
    </row>
    <row r="278" spans="1:31" s="49" customFormat="1" ht="22.5">
      <c r="A278" s="36" t="s">
        <v>475</v>
      </c>
      <c r="B278" s="37" t="s">
        <v>39</v>
      </c>
      <c r="C278" s="38" t="s">
        <v>30</v>
      </c>
      <c r="D278" s="39">
        <v>12706.9</v>
      </c>
      <c r="E278" s="40"/>
      <c r="F278" s="47"/>
      <c r="G278" s="42"/>
    </row>
    <row r="279" spans="1:31" ht="6" customHeight="1">
      <c r="A279" s="122"/>
      <c r="B279" s="122"/>
      <c r="C279" s="122"/>
      <c r="D279" s="122"/>
      <c r="E279" s="122"/>
      <c r="F279" s="122"/>
      <c r="G279" s="122"/>
    </row>
    <row r="280" spans="1:31" s="29" customFormat="1">
      <c r="A280" s="36"/>
      <c r="B280" s="37"/>
      <c r="C280" s="38"/>
      <c r="D280" s="39"/>
      <c r="E280" s="40"/>
      <c r="F280" s="41"/>
      <c r="G280" s="42"/>
    </row>
    <row r="281" spans="1:31" s="29" customFormat="1">
      <c r="A281" s="36"/>
      <c r="B281" s="37"/>
      <c r="C281" s="38"/>
      <c r="D281" s="39"/>
      <c r="E281" s="40"/>
      <c r="F281" s="41"/>
      <c r="G281" s="42"/>
    </row>
    <row r="282" spans="1:31" s="48" customFormat="1">
      <c r="A282" s="27"/>
      <c r="B282" s="46" t="s">
        <v>497</v>
      </c>
      <c r="C282" s="46"/>
      <c r="D282" s="46"/>
      <c r="E282" s="46"/>
      <c r="F282" s="46"/>
      <c r="G282" s="28"/>
    </row>
    <row r="283" spans="1:31" s="29" customFormat="1" ht="33.75">
      <c r="A283" s="36"/>
      <c r="B283" s="98" t="str">
        <f>+B5</f>
        <v>Pavimentación con concreto hidráulico de la calle Pablo Neruda, incluye: alcantarillado sanitario, agua potable, banquetas, cruces peatonales, accesibilidad universal, señalética horizontal - vertical y obras complementarias frente 02, municipio de Zapopan, Jalisco</v>
      </c>
      <c r="C283" s="38"/>
      <c r="D283" s="39"/>
      <c r="E283" s="40"/>
      <c r="F283" s="41"/>
      <c r="G283" s="42"/>
    </row>
    <row r="284" spans="1:31" s="29" customFormat="1">
      <c r="A284" s="36"/>
      <c r="B284" s="37"/>
      <c r="C284" s="38"/>
      <c r="D284" s="39"/>
      <c r="E284" s="40"/>
      <c r="F284" s="41"/>
      <c r="G284" s="42"/>
    </row>
    <row r="285" spans="1:31" s="29" customFormat="1">
      <c r="A285" s="36"/>
      <c r="B285" s="37"/>
      <c r="C285" s="38"/>
      <c r="D285" s="39"/>
      <c r="E285" s="40"/>
      <c r="F285" s="41"/>
      <c r="G285" s="42"/>
    </row>
    <row r="286" spans="1:31" s="29" customFormat="1">
      <c r="A286" s="36"/>
      <c r="B286" s="37"/>
      <c r="C286" s="38"/>
      <c r="D286" s="39"/>
      <c r="E286" s="40"/>
      <c r="F286" s="41"/>
      <c r="G286" s="42"/>
    </row>
    <row r="287" spans="1:31" s="49" customFormat="1">
      <c r="A287" s="79" t="s">
        <v>14</v>
      </c>
      <c r="B287" s="96" t="str">
        <f>B16</f>
        <v>PAVIMENTACIÓN</v>
      </c>
      <c r="C287" s="96"/>
      <c r="D287" s="96"/>
      <c r="E287" s="96"/>
      <c r="F287" s="51"/>
      <c r="G287" s="99">
        <f>G16</f>
        <v>0</v>
      </c>
    </row>
    <row r="288" spans="1:31" s="49" customFormat="1">
      <c r="A288" s="52" t="s">
        <v>21</v>
      </c>
      <c r="B288" s="53" t="str">
        <f>B17</f>
        <v>PRELIMINARES</v>
      </c>
      <c r="C288" s="54"/>
      <c r="D288" s="55"/>
      <c r="E288" s="51"/>
      <c r="F288" s="51"/>
      <c r="G288" s="56">
        <f>G17</f>
        <v>0</v>
      </c>
    </row>
    <row r="289" spans="1:7" s="49" customFormat="1">
      <c r="A289" s="52" t="s">
        <v>22</v>
      </c>
      <c r="B289" s="53" t="str">
        <f>B35</f>
        <v>TERRACERÍAS</v>
      </c>
      <c r="C289" s="54"/>
      <c r="D289" s="55"/>
      <c r="E289" s="51"/>
      <c r="F289" s="51"/>
      <c r="G289" s="56">
        <f>G35</f>
        <v>0</v>
      </c>
    </row>
    <row r="290" spans="1:7" s="49" customFormat="1">
      <c r="A290" s="52" t="s">
        <v>40</v>
      </c>
      <c r="B290" s="53" t="str">
        <f>B43</f>
        <v>LOSA DE CONCRETO</v>
      </c>
      <c r="C290" s="54"/>
      <c r="D290" s="55"/>
      <c r="E290" s="51"/>
      <c r="F290" s="51"/>
      <c r="G290" s="56">
        <f>G43</f>
        <v>0</v>
      </c>
    </row>
    <row r="291" spans="1:7" s="49" customFormat="1">
      <c r="A291" s="79" t="s">
        <v>24</v>
      </c>
      <c r="B291" s="96" t="str">
        <f>B52</f>
        <v>BANQUETAS, CRUCES PEATONALES Y ACCESIBILIDAD UNIVERSAL</v>
      </c>
      <c r="C291" s="96"/>
      <c r="D291" s="96"/>
      <c r="E291" s="96"/>
      <c r="F291" s="51"/>
      <c r="G291" s="99">
        <f>G52</f>
        <v>0</v>
      </c>
    </row>
    <row r="292" spans="1:7" s="49" customFormat="1">
      <c r="A292" s="79" t="s">
        <v>26</v>
      </c>
      <c r="B292" s="96" t="str">
        <f>B74</f>
        <v>ÁREAS VERDES</v>
      </c>
      <c r="C292" s="96"/>
      <c r="D292" s="96"/>
      <c r="E292" s="96"/>
      <c r="F292" s="51"/>
      <c r="G292" s="99">
        <f>G74</f>
        <v>0</v>
      </c>
    </row>
    <row r="293" spans="1:7" s="49" customFormat="1">
      <c r="A293" s="79" t="s">
        <v>27</v>
      </c>
      <c r="B293" s="96" t="str">
        <f>B82</f>
        <v>SEÑALAMIENTO HORIZONTAL Y VERTICAL</v>
      </c>
      <c r="C293" s="96"/>
      <c r="D293" s="96"/>
      <c r="E293" s="96"/>
      <c r="F293" s="51"/>
      <c r="G293" s="99">
        <f>G82</f>
        <v>0</v>
      </c>
    </row>
    <row r="294" spans="1:7" s="49" customFormat="1">
      <c r="A294" s="52" t="s">
        <v>36</v>
      </c>
      <c r="B294" s="53" t="str">
        <f>B83</f>
        <v>SEÑALAMIENTO HORIZONTAL</v>
      </c>
      <c r="C294" s="54"/>
      <c r="D294" s="55"/>
      <c r="E294" s="51"/>
      <c r="F294" s="51"/>
      <c r="G294" s="56">
        <f>G83</f>
        <v>0</v>
      </c>
    </row>
    <row r="295" spans="1:7" s="49" customFormat="1">
      <c r="A295" s="52" t="s">
        <v>38</v>
      </c>
      <c r="B295" s="53" t="str">
        <f>B100</f>
        <v>SEÑALAMIENTO VERTICAL</v>
      </c>
      <c r="C295" s="54"/>
      <c r="D295" s="55"/>
      <c r="E295" s="51"/>
      <c r="F295" s="51"/>
      <c r="G295" s="56">
        <f>G100</f>
        <v>0</v>
      </c>
    </row>
    <row r="296" spans="1:7" s="49" customFormat="1">
      <c r="A296" s="50" t="str">
        <f>A106</f>
        <v>E</v>
      </c>
      <c r="B296" s="96" t="str">
        <f>B106</f>
        <v>ALCANTARILLADO SANITARIO Y PLUVIAL</v>
      </c>
      <c r="C296" s="96"/>
      <c r="D296" s="96"/>
      <c r="E296" s="96"/>
      <c r="F296" s="51"/>
      <c r="G296" s="99">
        <f>G106</f>
        <v>0</v>
      </c>
    </row>
    <row r="297" spans="1:7" s="49" customFormat="1">
      <c r="A297" s="52" t="str">
        <f>A107</f>
        <v>E1</v>
      </c>
      <c r="B297" s="53" t="str">
        <f>B107</f>
        <v>LÍNEA PRINCIPAL</v>
      </c>
      <c r="C297" s="54"/>
      <c r="D297" s="55"/>
      <c r="E297" s="51"/>
      <c r="F297" s="51"/>
      <c r="G297" s="56">
        <f>G107</f>
        <v>0</v>
      </c>
    </row>
    <row r="298" spans="1:7" s="49" customFormat="1">
      <c r="A298" s="52" t="str">
        <f>A121</f>
        <v>E2</v>
      </c>
      <c r="B298" s="53" t="str">
        <f>B121</f>
        <v>POZOS DE VISITA</v>
      </c>
      <c r="C298" s="54"/>
      <c r="D298" s="55"/>
      <c r="E298" s="51"/>
      <c r="F298" s="51"/>
      <c r="G298" s="56">
        <f>G121</f>
        <v>0</v>
      </c>
    </row>
    <row r="299" spans="1:7" s="49" customFormat="1">
      <c r="A299" s="52" t="str">
        <f>A137</f>
        <v>E3</v>
      </c>
      <c r="B299" s="53" t="str">
        <f>B137</f>
        <v>DESCARGAS DOMICILIARIAS</v>
      </c>
      <c r="C299" s="54"/>
      <c r="D299" s="55"/>
      <c r="E299" s="51"/>
      <c r="F299" s="51"/>
      <c r="G299" s="56">
        <f>G137</f>
        <v>0</v>
      </c>
    </row>
    <row r="300" spans="1:7" s="49" customFormat="1">
      <c r="A300" s="52" t="str">
        <f>A155</f>
        <v>E4</v>
      </c>
      <c r="B300" s="53" t="str">
        <f>B155</f>
        <v>BOCAS DE TORMENTA</v>
      </c>
      <c r="C300" s="54"/>
      <c r="D300" s="55"/>
      <c r="E300" s="51"/>
      <c r="F300" s="51"/>
      <c r="G300" s="56">
        <f>G155</f>
        <v>0</v>
      </c>
    </row>
    <row r="301" spans="1:7" s="49" customFormat="1">
      <c r="A301" s="52" t="str">
        <f>A172</f>
        <v>E5</v>
      </c>
      <c r="B301" s="53" t="str">
        <f>B172</f>
        <v>POZOS DE ABSORCIÓN</v>
      </c>
      <c r="C301" s="54"/>
      <c r="D301" s="55"/>
      <c r="E301" s="51"/>
      <c r="F301" s="51"/>
      <c r="G301" s="56">
        <f>G172</f>
        <v>0</v>
      </c>
    </row>
    <row r="302" spans="1:7" s="49" customFormat="1">
      <c r="A302" s="50" t="str">
        <f>A181</f>
        <v>F</v>
      </c>
      <c r="B302" s="96" t="str">
        <f>B181</f>
        <v>AGUA POTABLE</v>
      </c>
      <c r="C302" s="96"/>
      <c r="D302" s="96"/>
      <c r="E302" s="96"/>
      <c r="F302" s="51"/>
      <c r="G302" s="99">
        <f>G181</f>
        <v>0</v>
      </c>
    </row>
    <row r="303" spans="1:7" s="49" customFormat="1">
      <c r="A303" s="52" t="str">
        <f>A182</f>
        <v>F1</v>
      </c>
      <c r="B303" s="53" t="str">
        <f>B182</f>
        <v>LÍNEA PRINCIPAL</v>
      </c>
      <c r="C303" s="54"/>
      <c r="D303" s="55"/>
      <c r="E303" s="51"/>
      <c r="F303" s="51"/>
      <c r="G303" s="56">
        <f>G182</f>
        <v>0</v>
      </c>
    </row>
    <row r="304" spans="1:7" s="49" customFormat="1">
      <c r="A304" s="52" t="str">
        <f>A195</f>
        <v>F2</v>
      </c>
      <c r="B304" s="53" t="str">
        <f>B195</f>
        <v>TOMAS DOMICILIARIAS</v>
      </c>
      <c r="C304" s="54"/>
      <c r="D304" s="55"/>
      <c r="E304" s="51"/>
      <c r="F304" s="51"/>
      <c r="G304" s="56">
        <f>G195</f>
        <v>0</v>
      </c>
    </row>
    <row r="305" spans="1:7" s="49" customFormat="1">
      <c r="A305" s="52" t="str">
        <f>A210</f>
        <v>F3</v>
      </c>
      <c r="B305" s="53" t="str">
        <f>B210</f>
        <v>CAJA DE VÁLVULAS</v>
      </c>
      <c r="C305" s="54"/>
      <c r="D305" s="55"/>
      <c r="E305" s="51"/>
      <c r="F305" s="51"/>
      <c r="G305" s="56">
        <f>G210</f>
        <v>0</v>
      </c>
    </row>
    <row r="306" spans="1:7" s="49" customFormat="1">
      <c r="A306" s="52" t="str">
        <f>A222</f>
        <v>F4</v>
      </c>
      <c r="B306" s="53" t="str">
        <f>B222</f>
        <v>PIEZAS ESPECIALES</v>
      </c>
      <c r="C306" s="54"/>
      <c r="D306" s="55"/>
      <c r="E306" s="51"/>
      <c r="F306" s="51"/>
      <c r="G306" s="56">
        <f>G222</f>
        <v>0</v>
      </c>
    </row>
    <row r="307" spans="1:7" s="49" customFormat="1">
      <c r="A307" s="50" t="str">
        <f>A248</f>
        <v>G</v>
      </c>
      <c r="B307" s="96" t="str">
        <f>B248</f>
        <v>RED DE ALUMBRADO PÚBLICO</v>
      </c>
      <c r="C307" s="96"/>
      <c r="D307" s="96"/>
      <c r="E307" s="96"/>
      <c r="F307" s="51"/>
      <c r="G307" s="99">
        <f>G248</f>
        <v>0</v>
      </c>
    </row>
    <row r="308" spans="1:7" s="49" customFormat="1">
      <c r="A308" s="50" t="str">
        <f>A277</f>
        <v>H</v>
      </c>
      <c r="B308" s="96" t="str">
        <f>B277</f>
        <v>LIMPIEZA</v>
      </c>
      <c r="C308" s="96"/>
      <c r="D308" s="96"/>
      <c r="E308" s="96"/>
      <c r="F308" s="51"/>
      <c r="G308" s="99">
        <f>G277</f>
        <v>0</v>
      </c>
    </row>
    <row r="309" spans="1:7" s="49" customFormat="1">
      <c r="A309" s="52"/>
      <c r="B309" s="53"/>
      <c r="C309" s="54"/>
      <c r="D309" s="55"/>
      <c r="E309" s="51"/>
      <c r="F309" s="51"/>
      <c r="G309" s="56"/>
    </row>
    <row r="310" spans="1:7" s="49" customFormat="1">
      <c r="A310" s="52"/>
      <c r="B310" s="53"/>
      <c r="C310" s="54"/>
      <c r="D310" s="55"/>
      <c r="E310" s="51"/>
      <c r="F310" s="51"/>
      <c r="G310" s="56"/>
    </row>
    <row r="311" spans="1:7" s="49" customFormat="1">
      <c r="A311" s="52"/>
      <c r="B311" s="53"/>
      <c r="C311" s="54"/>
      <c r="D311" s="55"/>
      <c r="E311" s="51"/>
      <c r="F311" s="51"/>
      <c r="G311" s="56"/>
    </row>
    <row r="312" spans="1:7" s="49" customFormat="1">
      <c r="A312" s="57"/>
      <c r="B312" s="58"/>
      <c r="C312" s="54"/>
      <c r="D312" s="55"/>
      <c r="E312" s="51"/>
      <c r="G312" s="59"/>
    </row>
    <row r="313" spans="1:7" s="49" customFormat="1" ht="15" customHeight="1">
      <c r="A313" s="95" t="s">
        <v>23</v>
      </c>
      <c r="B313" s="95"/>
      <c r="C313" s="95"/>
      <c r="D313" s="95"/>
      <c r="E313" s="95"/>
      <c r="F313" s="100" t="s">
        <v>15</v>
      </c>
      <c r="G313" s="60">
        <f>ROUND(SUM(G287,G291:G293,G296,G302,G307,G308),2)</f>
        <v>0</v>
      </c>
    </row>
    <row r="314" spans="1:7" s="49" customFormat="1" ht="15" customHeight="1">
      <c r="A314" s="97"/>
      <c r="B314" s="97"/>
      <c r="C314" s="97"/>
      <c r="D314" s="97"/>
      <c r="E314" s="97"/>
      <c r="F314" s="100" t="s">
        <v>16</v>
      </c>
      <c r="G314" s="61">
        <f>ROUND(PRODUCT(G313,0.16),2)</f>
        <v>0</v>
      </c>
    </row>
    <row r="315" spans="1:7" s="49" customFormat="1" ht="15.75">
      <c r="A315" s="97"/>
      <c r="B315" s="97"/>
      <c r="C315" s="97"/>
      <c r="D315" s="97"/>
      <c r="E315" s="97"/>
      <c r="F315" s="100" t="s">
        <v>17</v>
      </c>
      <c r="G315" s="62">
        <f>ROUND(SUM(G313,G314),2)</f>
        <v>0</v>
      </c>
    </row>
  </sheetData>
  <protectedRanges>
    <protectedRange sqref="C9 B5" name="DATOS_3"/>
    <protectedRange sqref="C1" name="DATOS_1_2"/>
    <protectedRange sqref="F4:F7" name="DATOS_3_1_1"/>
    <protectedRange sqref="B9" name="DATOS_3_1"/>
  </protectedRanges>
  <mergeCells count="19">
    <mergeCell ref="A314:E315"/>
    <mergeCell ref="C1:F1"/>
    <mergeCell ref="C8:F8"/>
    <mergeCell ref="C9:F9"/>
    <mergeCell ref="C10:F10"/>
    <mergeCell ref="G9:G10"/>
    <mergeCell ref="A12:G12"/>
    <mergeCell ref="B291:E291"/>
    <mergeCell ref="B308:E308"/>
    <mergeCell ref="B307:E307"/>
    <mergeCell ref="B302:E302"/>
    <mergeCell ref="B296:E296"/>
    <mergeCell ref="B293:E293"/>
    <mergeCell ref="B292:E292"/>
    <mergeCell ref="B287:E287"/>
    <mergeCell ref="A313:E313"/>
    <mergeCell ref="C2:F3"/>
    <mergeCell ref="B5:B7"/>
    <mergeCell ref="B9:B10"/>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28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DOPI-MUN-RM-PAV-LP-126-2023</vt:lpstr>
      <vt:lpstr>'DOPI-MUN-RM-PAV-LP-126-2023'!Área_de_impresión</vt:lpstr>
      <vt:lpstr>'DOPI-MUN-RM-PAV-LP-126-2023'!Títulos_a_imprimir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2023-10-13T17:57:56Z</cp:lastPrinted>
  <dcterms:created xsi:type="dcterms:W3CDTF">2019-08-15T17:13:54Z</dcterms:created>
  <dcterms:modified xsi:type="dcterms:W3CDTF">2023-10-26T18:02:26Z</dcterms:modified>
</cp:coreProperties>
</file>