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10.20.47.239\Presupuesto Base\CATALOGOS 2023\UEP-UPCOP\98 - 17.Oct-2023 Av. Pablo Neruda F02\"/>
    </mc:Choice>
  </mc:AlternateContent>
  <xr:revisionPtr revIDLastSave="0" documentId="13_ncr:1_{A09FA599-2813-46CF-B7CA-6923422B0896}" xr6:coauthVersionLast="36" xr6:coauthVersionMax="36" xr10:uidLastSave="{00000000-0000-0000-0000-000000000000}"/>
  <bookViews>
    <workbookView xWindow="0" yWindow="0" windowWidth="14415" windowHeight="8280" xr2:uid="{00000000-000D-0000-FFFF-FFFF00000000}"/>
  </bookViews>
  <sheets>
    <sheet name="DOPI-MUN-RM-PAV-LP-126-2023" sheetId="3" r:id="rId1"/>
  </sheets>
  <externalReferences>
    <externalReference r:id="rId2"/>
    <externalReference r:id="rId3"/>
    <externalReference r:id="rId4"/>
  </externalReferences>
  <definedNames>
    <definedName name="_xlnm._FilterDatabase" localSheetId="0" hidden="1">'DOPI-MUN-RM-PAV-LP-126-2023'!$A$14:$G$278</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'DOPI-MUN-RM-PAV-LP-126-2023'!$A$1:$G$315</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'DOPI-MUN-RM-PAV-LP-126-2023'!$1:$14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workbook>
</file>

<file path=xl/calcChain.xml><?xml version="1.0" encoding="utf-8"?>
<calcChain xmlns="http://schemas.openxmlformats.org/spreadsheetml/2006/main">
  <c r="B283" i="3" l="1"/>
  <c r="A308" i="3" l="1"/>
  <c r="A307" i="3"/>
  <c r="A302" i="3"/>
  <c r="A296" i="3"/>
  <c r="B308" i="3"/>
  <c r="G277" i="3"/>
  <c r="G308" i="3" s="1"/>
  <c r="B307" i="3" l="1"/>
  <c r="B306" i="3"/>
  <c r="A306" i="3"/>
  <c r="B305" i="3"/>
  <c r="A305" i="3"/>
  <c r="B304" i="3"/>
  <c r="A304" i="3"/>
  <c r="B303" i="3"/>
  <c r="B302" i="3"/>
  <c r="A303" i="3"/>
  <c r="B301" i="3"/>
  <c r="A301" i="3"/>
  <c r="B300" i="3"/>
  <c r="A300" i="3"/>
  <c r="B299" i="3"/>
  <c r="A299" i="3"/>
  <c r="B298" i="3"/>
  <c r="A298" i="3"/>
  <c r="B297" i="3"/>
  <c r="B296" i="3"/>
  <c r="A297" i="3"/>
  <c r="G222" i="3" l="1"/>
  <c r="G306" i="3" s="1"/>
  <c r="G137" i="3"/>
  <c r="G299" i="3" s="1"/>
  <c r="G121" i="3"/>
  <c r="G298" i="3" s="1"/>
  <c r="G107" i="3"/>
  <c r="G182" i="3"/>
  <c r="G195" i="3"/>
  <c r="G304" i="3" s="1"/>
  <c r="G172" i="3"/>
  <c r="G301" i="3" s="1"/>
  <c r="G210" i="3"/>
  <c r="G305" i="3" s="1"/>
  <c r="G155" i="3"/>
  <c r="G300" i="3" s="1"/>
  <c r="G248" i="3"/>
  <c r="G307" i="3" s="1"/>
  <c r="G181" i="3" l="1"/>
  <c r="G302" i="3" s="1"/>
  <c r="G303" i="3"/>
  <c r="G106" i="3"/>
  <c r="G296" i="3" s="1"/>
  <c r="G297" i="3"/>
  <c r="G83" i="3" l="1"/>
  <c r="G43" i="3" l="1"/>
  <c r="G35" i="3"/>
  <c r="B295" i="3" l="1"/>
  <c r="B294" i="3"/>
  <c r="B293" i="3"/>
  <c r="B292" i="3"/>
  <c r="B291" i="3"/>
  <c r="B290" i="3"/>
  <c r="B289" i="3"/>
  <c r="B288" i="3"/>
  <c r="B287" i="3"/>
  <c r="G100" i="3" l="1"/>
  <c r="G295" i="3" s="1"/>
  <c r="G52" i="3"/>
  <c r="G291" i="3" s="1"/>
  <c r="G17" i="3"/>
  <c r="G290" i="3"/>
  <c r="G289" i="3"/>
  <c r="G74" i="3"/>
  <c r="G292" i="3" s="1"/>
  <c r="G16" i="3" l="1"/>
  <c r="G287" i="3" s="1"/>
  <c r="G288" i="3"/>
  <c r="G82" i="3"/>
  <c r="G293" i="3" s="1"/>
  <c r="G294" i="3"/>
  <c r="G313" i="3" l="1"/>
  <c r="G314" i="3" s="1"/>
  <c r="G315" i="3" s="1"/>
</calcChain>
</file>

<file path=xl/sharedStrings.xml><?xml version="1.0" encoding="utf-8"?>
<sst xmlns="http://schemas.openxmlformats.org/spreadsheetml/2006/main" count="804" uniqueCount="501">
  <si>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</si>
  <si>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</si>
  <si>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</si>
  <si>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</si>
  <si>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</si>
  <si>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</si>
  <si>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</si>
  <si>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</si>
  <si>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</si>
  <si>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</si>
  <si>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</si>
  <si>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</si>
  <si>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</si>
  <si>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</si>
  <si>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</si>
  <si>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</si>
  <si>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</si>
  <si>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</si>
  <si>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</si>
  <si>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</si>
  <si>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</si>
  <si>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</si>
  <si>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</si>
  <si>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</si>
  <si>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</si>
  <si>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</si>
  <si>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</si>
  <si>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</si>
  <si>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</si>
  <si>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</si>
  <si>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</si>
  <si>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</si>
  <si>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</si>
  <si>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</si>
  <si>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</si>
  <si>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</si>
  <si>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</si>
  <si>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</si>
  <si>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</si>
  <si>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</si>
  <si>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</si>
  <si>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</si>
  <si>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</si>
  <si>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</si>
  <si>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</si>
  <si>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</si>
  <si>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</si>
  <si>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</si>
  <si>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</si>
  <si>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</si>
  <si>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</si>
  <si>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</si>
  <si>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</si>
  <si>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</si>
  <si>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</si>
  <si>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</si>
  <si>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</si>
  <si>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</si>
  <si>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</si>
  <si>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</si>
  <si>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</si>
  <si>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</si>
  <si>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</si>
  <si>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</si>
  <si>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</si>
  <si>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</si>
  <si>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</si>
  <si>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</si>
  <si>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</si>
  <si>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</si>
  <si>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</si>
  <si>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</si>
  <si>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</si>
  <si>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</si>
  <si>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</si>
  <si>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</si>
  <si>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</si>
  <si>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</si>
  <si>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</si>
  <si>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</si>
  <si>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</si>
  <si>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</si>
  <si>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</si>
  <si>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</si>
  <si>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</si>
  <si>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</si>
  <si>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</si>
  <si>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</si>
  <si>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</si>
  <si>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BANQUETAS, CRUCES PEATONALES Y ACCESIBILIDAD UNIVERSAL</t>
  </si>
  <si>
    <t>ALCANTARILLADO SANITARIO Y PLUVIAL</t>
  </si>
  <si>
    <t>F3</t>
  </si>
  <si>
    <t>F4</t>
  </si>
  <si>
    <t>H</t>
  </si>
  <si>
    <t>SUMINISTRO E INSTALACIÓN DE ABRAZADERA DE BRONCE DE 6" X 1/2", INCLUYE: MATERIAL, MANO DE OBRA, EQUIPO Y HERRAMIENTA.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</si>
  <si>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</si>
  <si>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 xml:space="preserve">SUMINISTRO Y COLOCACIÓN DE GRAVA DE 3/4", PARA FONDO DE REGISTRO ELÉCTRICO, INCLUYE: HERRAMIENTA, ACARREOS Y MANO DE OBRA. </t>
  </si>
  <si>
    <t>POZOS DE VISITA</t>
  </si>
  <si>
    <t>E4</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</si>
  <si>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</si>
  <si>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</si>
  <si>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</si>
  <si>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</si>
  <si>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</si>
  <si>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</si>
  <si>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</si>
  <si>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</si>
  <si>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</si>
  <si>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</si>
  <si>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</si>
  <si>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</si>
  <si>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</si>
  <si>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</si>
  <si>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</si>
  <si>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</si>
  <si>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</si>
  <si>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</si>
  <si>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</si>
  <si>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</si>
  <si>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</si>
  <si>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</si>
  <si>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</si>
  <si>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</si>
  <si>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</si>
  <si>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</si>
  <si>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</si>
  <si>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</si>
  <si>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</si>
  <si>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</si>
  <si>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E5</t>
  </si>
  <si>
    <t>POZOS DE ABSORCIÓN</t>
  </si>
  <si>
    <t xml:space="preserve">SUMINISTRO Y COLOCACIÓN DE POZO DE ABSORCIÓN DE 12.00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</si>
  <si>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ASENTAMIENTO DE PLACAS METÁLICAS DE POSTES A BASE DE GROUT NO METÁLICO, INCLUYE: MATERIALES,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</si>
  <si>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</si>
  <si>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</si>
  <si>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TEE DE 6" X 6" DE DIÁMETRO DE FO.FO., INCLUYE: 50 % DE TORNILLOS Y EMPAQUES,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</si>
  <si>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</si>
  <si>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</si>
  <si>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</si>
  <si>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</si>
  <si>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</si>
  <si>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</si>
  <si>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</si>
  <si>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</si>
  <si>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</si>
  <si>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</si>
  <si>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</si>
  <si>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</si>
  <si>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</si>
  <si>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</si>
  <si>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</si>
  <si>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</si>
  <si>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</si>
  <si>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</si>
  <si>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</si>
  <si>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</si>
  <si>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</si>
  <si>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</si>
  <si>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</si>
  <si>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</si>
  <si>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</si>
  <si>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</si>
  <si>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</si>
  <si>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</si>
  <si>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</si>
  <si>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</si>
  <si>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</si>
  <si>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</si>
  <si>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</si>
  <si>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</si>
  <si>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</si>
  <si>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</si>
  <si>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</si>
  <si>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</si>
  <si>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</si>
  <si>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</si>
  <si>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</si>
  <si>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</si>
  <si>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</si>
  <si>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</si>
  <si>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</si>
  <si>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</si>
  <si>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</si>
  <si>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</si>
  <si>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</si>
  <si>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</si>
  <si>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</si>
  <si>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</si>
  <si>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</si>
  <si>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</si>
  <si>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</si>
  <si>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</si>
  <si>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</si>
  <si>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</si>
  <si>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DOPI-032</t>
  </si>
  <si>
    <t>DOPI-031</t>
  </si>
  <si>
    <t>DOPI-030</t>
  </si>
  <si>
    <t>DOPI-029</t>
  </si>
  <si>
    <t>DOPI-028</t>
  </si>
  <si>
    <t>DOPI-027</t>
  </si>
  <si>
    <t>DOPI-026</t>
  </si>
  <si>
    <t>DOPI-025</t>
  </si>
  <si>
    <t>DOPI-024</t>
  </si>
  <si>
    <t>DOPI-023</t>
  </si>
  <si>
    <t>DOPI-022</t>
  </si>
  <si>
    <t>DOPI-021</t>
  </si>
  <si>
    <t>DOPI-020</t>
  </si>
  <si>
    <t>DOPI-019</t>
  </si>
  <si>
    <t>DOPI-018</t>
  </si>
  <si>
    <t>DOPI-017</t>
  </si>
  <si>
    <t>DOPI-016</t>
  </si>
  <si>
    <t>DOPI-015</t>
  </si>
  <si>
    <t>DOPI-014</t>
  </si>
  <si>
    <t>DOPI-013</t>
  </si>
  <si>
    <t>DOPI-012</t>
  </si>
  <si>
    <t>DOPI-011</t>
  </si>
  <si>
    <t>DOPI-010</t>
  </si>
  <si>
    <t>DOPI-009</t>
  </si>
  <si>
    <t>DOPI-008</t>
  </si>
  <si>
    <t>DOPI-007</t>
  </si>
  <si>
    <t>DOPI-006</t>
  </si>
  <si>
    <t>DOPI-005</t>
  </si>
  <si>
    <t>DOPI-004</t>
  </si>
  <si>
    <t>DOPI-003</t>
  </si>
  <si>
    <t>DOPI-002</t>
  </si>
  <si>
    <t>DOPI-001</t>
  </si>
  <si>
    <t>DEMOLICIÓN DE MAMPOSTERÍA POR MEDIOS MECÁNICOS, INCLUYE: HERRAMIENTA, ACOPIO DE LOS MATERIALES PARA SU POSTERIOR RETIRO, VOLUMEN MEDIDO EN SECCIONES, ABUNDAMIENTO, EQUIPO Y MANO DE OBRA.</t>
  </si>
  <si>
    <t>DOPI-034</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</si>
  <si>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</si>
  <si>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</si>
  <si>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</si>
  <si>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</si>
  <si>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</si>
  <si>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</si>
  <si>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</si>
  <si>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</si>
  <si>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</si>
  <si>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</si>
  <si>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</si>
  <si>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</si>
  <si>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</si>
  <si>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</si>
  <si>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</si>
  <si>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</si>
  <si>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</si>
  <si>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</si>
  <si>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</si>
  <si>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</si>
  <si>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</si>
  <si>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</si>
  <si>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</si>
  <si>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</si>
  <si>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</si>
  <si>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</si>
  <si>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</si>
  <si>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</si>
  <si>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</si>
  <si>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</si>
  <si>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DOPI-065</t>
  </si>
  <si>
    <t>DOPI-066</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</si>
  <si>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</si>
  <si>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</si>
  <si>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</si>
  <si>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</si>
  <si>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LOSA DE CONCRETO</t>
  </si>
  <si>
    <t>HUELLA DE 30 CM DE ANCHO Y 5 CM DE ESPESOR A BASE DE CONCRETO HECHO EN OBRA F'C= 200 KG/CM2., R.N., T.M.A. 19 MM, ACABADO ESCOBILLADO, INCLUYE: CIMBRA PERIMETRAL, COLADO, CURADO, MATERIAL, DESPERDICIOS, MANO DE OBRA, HERRAMIENTA, EQUIPO Y ACARREOS.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</si>
  <si>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</si>
  <si>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</si>
  <si>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</si>
  <si>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</si>
  <si>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</si>
  <si>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</si>
  <si>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</si>
  <si>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</si>
  <si>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</si>
  <si>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</si>
  <si>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</si>
  <si>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SUMINISTRO Y COLOCACIÓN DE BOYA METÁLICA DE TRÁNSITO AMARILLA DE 23 X 23 CM, INCLUYE: MATERIALES, ACARREOS, FIJACIÓN, MANO DE OBRA, EQUIPO Y HERRAMIENTA.</t>
  </si>
  <si>
    <t>DOPI-067</t>
  </si>
  <si>
    <t>DOPI-068</t>
  </si>
  <si>
    <t>DOPI-069</t>
  </si>
  <si>
    <t>DOPI-070</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</si>
  <si>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</si>
  <si>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ASFÁLTICO, INCLUYE: HERRAMIENTA, ACARREO LIBRE A BANCO DE OBRA PARA SU POSTERIOR RETIRO, VOLUMEN MEDIDO EN SECCIÓN, ABUNDAMIENTO, EQUIPO Y MANO DE OBRA. </t>
  </si>
  <si>
    <t>DESMONTAJE DE BARANDAL DE HERRERÍA EXISTENTE DE 0.50 A 1.50 M DE ALTURA SIN RECUPERACIÓN, INCLUYE: HERRAMIENTA, CORTES, DEMOLICIÓN DE ANCLAS, ACARREOS AL SITIO DE APILE, EQUIPO Y MANO DE OBRA.</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</si>
  <si>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</si>
  <si>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 xml:space="preserve">DESMONTAJE SIN RECUPERACIÓN DE CUBIERTA A BASE DE LÁMINA (GALVANIZADA, PVC, FIBROCEMENTO, CARTÓN PETROLIFICADO, POLICARBONATO Y/O MATERIALES SIMILARES) CON ESTRUCTURA DE PTR DE DISTINTAS MEDIDAS Y CALIBRES, A CUALQUIER ALTURA, INCLUYE: HERRAMIENTA, ACARREOS, APILE DE MATERIAL A BODEGA DONDE INDIQUE SUPERVISIÓN DENTRO Y FUERA DE LA OBRA, EQUIPO Y MANO DE OBRA. </t>
  </si>
  <si>
    <t xml:space="preserve">DESMONTAJE, RETIRO Y REUBICACIÓN DE SEMÁFORO VEHICULAR Y/O PEATONAL, INCLUYE:  HERRAMIENTA, DESCONEXIÓN, GRÚA, DESMONTAJE, DEMOLICIÓN DE DADO DE CONCRETO, SEÑALIZACIÓN, CONEXIÓN, LIMPIEZA, EQUIPO Y MANO DE OBRA. </t>
  </si>
  <si>
    <t>DESMONTAJE Y RETIRO CON RECUPERACIÓN DE POSTE DE ALUMBRADO EXISTENTE DE HASTA 9.00 M DE ALTURA CON BRAZO Y LUMINARIA, INCLUYE: HERRAMIENTA, DEMOLICIÓN DE DADO DE CONCRETO, DESCONEXIÓN, RETIRO DE LUMINARIA, RETIRO DE CABLEADO, ACARREOS Y RETIRO FUERA DE LA OBRA AL LUGAR INDICADO POR LA SUPERVISIÓN,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</si>
  <si>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</si>
  <si>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</si>
  <si>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</si>
  <si>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SUMINISTRO Y APLICACIÓN DE PINTURA TERMOPLÁSTICA PARA LEYENDA "SOLO DER" Y/O "SOLO IZQ"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</si>
  <si>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</si>
  <si>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</si>
  <si>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</si>
  <si>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VÁLVULA DE COMPUERTA RESILENTE DE 3" VÁSTAGO FIJO HIDROSTÁTICA, INCLUYE: 50 % DE TORNILLOS Y EMPAQUES, MATERIAL, ACARREOS, MANO DE OBRA, EQUIPO Y HERRAMIENTA.</t>
  </si>
  <si>
    <t>SUMINISTRO E INSTALACIÓN DE TEE DE 6" X 3" DE DIÁMETRO DE FO.FO., INCLUYE: 50 % DE TORNILLOS Y EMPAQUES, MATERIAL, ACARREOS, MANO DE OBRA, EQUIPO Y HERRAMIENTA.</t>
  </si>
  <si>
    <t>SUMINISTRO E INSTALACIÓN DE JUNTA GIBAULT COMPLETA DE 12" DE DIÁMETRO DE FO.FO., INCLUYE: MATERIAL, ACARREOS, MANO DE OBRA, EQUIPO Y HERRAMIENTA.</t>
  </si>
  <si>
    <t>SUMINISTRO E INSTALACIÓN DE EXTREMIDAD DE 12" DE DIÁMETRO DE FO.FO., INCLUYE: 50 % DE TORNILLOS Y EMPAQUES, MATERIAL, ACARREOS, MANO DE OBRA, EQUIPO Y HERRAMIENTA.</t>
  </si>
  <si>
    <t>SUMINISTRO E INSTALACIÓN DE JUNTA GIBAULT COMPLETA DE 3" DE DIÁMETRO DE FO.FO., INCLUYE: MATERIAL, ACARREOS, MANO DE OBRA, EQUIPO Y HERRAMIENTA.</t>
  </si>
  <si>
    <t>SUMINISTRO E INSTALACIÓN DE EXTREMIDAD DE 3" DE DIÁMETRO DE FO.FO., INCLUYE: 50 % DE TORNILLOS Y EMPAQUES, MATERIAL, ACARREOS, MANO DE OBRA, EQUIPO Y HERRAMIENTA.</t>
  </si>
  <si>
    <t>SUMINISTRO, INSTALACIÓN Y JUNTEO DE TUBO DE P.V.C. HIDRÁULICO RD-26 DE 3" DE DIÁMETRO, INCLUYE: MATERIAL, ACARREO AL SITIO DE COLOCACIÓN, DESPERDICIOS, PRUEBA HIDROSTÁTICA, MANO DE OBRA, EQUIPO Y HERRAMIENTA.</t>
  </si>
  <si>
    <t>DOPI-033</t>
  </si>
  <si>
    <t>DOPI-035</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</si>
  <si>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</si>
  <si>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</si>
  <si>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</si>
  <si>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</si>
  <si>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</si>
  <si>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</si>
  <si>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</si>
  <si>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</si>
  <si>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</si>
  <si>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</si>
  <si>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</si>
  <si>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</si>
  <si>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</si>
  <si>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</si>
  <si>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</si>
  <si>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</si>
  <si>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</si>
  <si>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</si>
  <si>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</si>
  <si>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</si>
  <si>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</si>
  <si>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</si>
  <si>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</si>
  <si>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</si>
  <si>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</si>
  <si>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</si>
  <si>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</si>
  <si>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</si>
  <si>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</si>
  <si>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</si>
  <si>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</si>
  <si>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</si>
  <si>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</si>
  <si>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</si>
  <si>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</si>
  <si>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</si>
  <si>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</si>
  <si>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</si>
  <si>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</si>
  <si>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</si>
  <si>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</si>
  <si>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</si>
  <si>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</si>
  <si>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</si>
  <si>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</si>
  <si>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</si>
  <si>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</si>
  <si>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</si>
  <si>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</si>
  <si>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</si>
  <si>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</si>
  <si>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</si>
  <si>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</si>
  <si>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</si>
  <si>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</si>
  <si>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</si>
  <si>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</si>
  <si>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</si>
  <si>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</si>
  <si>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</si>
  <si>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</si>
  <si>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</si>
  <si>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</si>
  <si>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</si>
  <si>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</si>
  <si>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</si>
  <si>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</si>
  <si>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</si>
  <si>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</si>
  <si>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</si>
  <si>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</si>
  <si>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</si>
  <si>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</si>
  <si>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</si>
  <si>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</si>
  <si>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</si>
  <si>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</si>
  <si>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</si>
  <si>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</si>
  <si>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</si>
  <si>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</si>
  <si>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</si>
  <si>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</si>
  <si>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</si>
  <si>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</si>
  <si>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</si>
  <si>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</si>
  <si>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</si>
  <si>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</si>
  <si>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</si>
  <si>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</si>
  <si>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</si>
  <si>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</si>
  <si>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</si>
  <si>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</si>
  <si>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</si>
  <si>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</si>
  <si>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</si>
  <si>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</si>
  <si>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</si>
  <si>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</si>
  <si>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</si>
  <si>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</si>
  <si>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</si>
  <si>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</si>
  <si>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</si>
  <si>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</si>
  <si>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</si>
  <si>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</si>
  <si>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</si>
  <si>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</si>
  <si>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</si>
  <si>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</si>
  <si>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</si>
  <si>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</si>
  <si>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</si>
  <si>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</si>
  <si>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</si>
  <si>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</si>
  <si>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</si>
  <si>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</si>
  <si>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</si>
  <si>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</si>
  <si>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</si>
  <si>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</si>
  <si>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</si>
  <si>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</si>
  <si>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</si>
  <si>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</si>
  <si>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</si>
  <si>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</si>
  <si>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</si>
  <si>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</si>
  <si>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</si>
  <si>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</si>
  <si>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</si>
  <si>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</si>
  <si>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</si>
  <si>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</si>
  <si>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</si>
  <si>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</si>
  <si>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</si>
  <si>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</si>
  <si>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</si>
  <si>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</si>
  <si>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</si>
  <si>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</si>
  <si>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</si>
  <si>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</si>
  <si>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</si>
  <si>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</si>
  <si>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</si>
  <si>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</si>
  <si>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</si>
  <si>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</si>
  <si>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</si>
  <si>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</si>
  <si>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</si>
  <si>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</si>
  <si>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</si>
  <si>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</si>
  <si>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</si>
  <si>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</si>
  <si>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</si>
  <si>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</si>
  <si>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</si>
  <si>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</si>
  <si>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</si>
  <si>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</si>
  <si>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</si>
  <si>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</si>
  <si>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CAMA DE ESPESOR VARIABLE A BASE DE MATERIAL DE BANCO (GRAVA TRITURADA DE 3/4") PARA APOYO DE TUBERÍAS. INCLUYE: HERRAMIENTA, SUMINISTRO, EXTENDIDO DE MATERIAL, VOLUMEN MEDIDO COMPACTO, MATERIALES, EQUIPO Y MANO DE OBRA.</t>
  </si>
  <si>
    <t>SUMINISTRO, INSTALACIÓN Y JUNTEO DE TUBO DE P.V.C. HIDRÁULICO RD-26 DE 12" DE DIÁMETRO, INCLUYE: MATERIAL, ACARREO AL SITIO DE COLOCACIÓN, DESPERDICIOS, PRUEBA HIDROSTÁTICA, MANO DE OBRA, EQUIPO Y HERRAMIENTA.</t>
  </si>
  <si>
    <t>SUMINISTRO E INSTALACIÓN DE ABRAZADERA DE BRONCE DE 12" X 1/2", INCLUYE: MATERIAL, MANO DE OBRA, EQUIPO Y HERRAMIENTA.</t>
  </si>
  <si>
    <t>SUMINISTRO E INSTALACIÓN DE CODOS DE 90°, 45°, 22° Ó 11° X 102 MM (4") DE DIÁMETRO DE FO.FO., INCLUYE: 50 % DE TORNILLOS Y EMPAQUES, MATERIAL, ACARREOS, MANO DE OBRA, EQUIPO Y HERRAMIENTA.</t>
  </si>
  <si>
    <t>SUMINISTRO E INSTALACIÓN DE CODOS DE 90°, 45°, 22° Ó 11° X 152 MM (12") DE DIÁMETRO DE FO.FO., INCLUYE: 50 % DE TORNILLOS Y EMPAQUES, MATERIAL, ACARREOS, MANO DE OBRA, EQUIPO Y HERRAMIENTA.</t>
  </si>
  <si>
    <t>SUMINISTRO E INSTALACIÓN DE TEE DE 12" X 4" DE DIÁMETRO DE FO.FO., INCLUYE: 50 % DE TORNILLOS Y EMPAQUES, MATERIAL, ACARREOS,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</si>
  <si>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</si>
  <si>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</si>
  <si>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E INSTALACIÓN DE TUBERÍA DE P.V.C. PARA ALCANTARILLADO DIÁMETRO DE 6" SERIE 20, INCLUYE: MATERIALES NECESARIOS, EQUIPO, MANO DE OBRA Y PRUEBA HIDROSTÁTICA.</t>
  </si>
  <si>
    <t>SUMINISTRO E INSTALACIÓN DE MANGA DE EMPOTRAMIENTO DE  P.V.C. DE 6" DE DIÁMETRO SERIE 20,  INCLUYE: MATERIAL, ACARREOS, MANO  DE OBRA Y HERRAMIENTA.</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</si>
  <si>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</si>
  <si>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</si>
  <si>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POSTE METÁLICO</t>
    </r>
    <r>
      <rPr>
        <sz val="8"/>
        <color indexed="8"/>
        <rFont val="Isidora Bold"/>
      </rPr>
      <t xml:space="preserve"> CÓNICO CIRCULAR DE</t>
    </r>
    <r>
      <rPr>
        <sz val="8"/>
        <color rgb="FF000000"/>
        <rFont val="Isidora Bold"/>
      </rPr>
      <t xml:space="preserve"> 7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</si>
  <si>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</si>
  <si>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7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</si>
  <si>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</si>
  <si>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</si>
  <si>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</si>
  <si>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</si>
  <si>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Pavimentación con concreto hidráulico de la calle Pablo Neruda, incluye: alcantarillado sanitario, agua potable, banquetas, cruces peatonales, accesibilidad universal, señalética horizontal - vertical y obras complementarias frente 02, municipio de Zapopan, Jalisco</t>
  </si>
  <si>
    <t>DOPI-MUN-RM-PAV-LP-126-2023</t>
  </si>
  <si>
    <t>RESUMEN DE PARTIDAS</t>
  </si>
  <si>
    <t>LICITACIONES PUBLICAS No.</t>
  </si>
  <si>
    <t>PE-1</t>
  </si>
  <si>
    <t>RAZÓN SOCIAL DEL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</si>
</sst>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1">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1"/>
      <color theme="1"/>
      <name val="Arial"/>
      <family val="2"/>
    </font>
    <font>
      <sz val="10"/>
      <color theme="8" tint="-0.249977111117893"/>
      <name val="Arial"/>
      <family val="2"/>
    </font>
    <font>
      <sz val="8"/>
      <color indexed="8"/>
      <name val="Isidora Bold"/>
    </font>
    <font>
      <b/>
      <sz val="8"/>
      <name val="Isidora Bold"/>
    </font>
    <font>
      <b/>
      <sz val="20"/>
      <name val="Isidora Bold"/>
    </font>
    <font>
      <b/>
      <sz val="22"/>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8">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5" fillId="0" borderId="0"/>
    <xf numFmtId="0" fontId="1" fillId="0" borderId="0"/>
    <xf numFmtId="0" fontId="1" fillId="0" borderId="0"/>
    <xf numFmtId="44" fontId="25" fillId="0" borderId="0" applyFont="0" applyFill="0" applyBorder="0" applyAlignment="0" applyProtection="0"/>
    <xf numFmtId="0" fontId="1" fillId="0" borderId="0"/>
    <xf numFmtId="0" fontId="2" fillId="0" borderId="0"/>
  </cellStyleXfs>
  <cellXfs count="123">
    <xf numFmtId="0" fontId="0" fillId="0" borderId="0" xfId="0"/>
    <xf numFmtId="0" fontId="6" fillId="0" borderId="0" xfId="3" applyFont="1" applyFill="1"/>
    <xf numFmtId="0" fontId="7" fillId="0" borderId="0" xfId="3" applyFont="1" applyFill="1"/>
    <xf numFmtId="4" fontId="7" fillId="0" borderId="0" xfId="3" applyNumberFormat="1" applyFont="1" applyFill="1"/>
    <xf numFmtId="0" fontId="8" fillId="0" borderId="1" xfId="2" applyFont="1" applyBorder="1" applyAlignment="1">
      <alignment vertical="top" wrapText="1"/>
    </xf>
    <xf numFmtId="0" fontId="9" fillId="0" borderId="2" xfId="2" applyNumberFormat="1" applyFont="1" applyBorder="1" applyAlignment="1">
      <alignment horizontal="justify" vertical="top" wrapText="1"/>
    </xf>
    <xf numFmtId="0" fontId="8" fillId="0" borderId="2" xfId="2" applyNumberFormat="1" applyFont="1" applyBorder="1" applyAlignment="1">
      <alignment vertical="top" wrapText="1"/>
    </xf>
    <xf numFmtId="0" fontId="7" fillId="0" borderId="0" xfId="3" applyFont="1" applyFill="1" applyBorder="1"/>
    <xf numFmtId="0" fontId="8" fillId="0" borderId="4" xfId="2" applyFont="1" applyBorder="1" applyAlignment="1">
      <alignment vertical="top" wrapText="1"/>
    </xf>
    <xf numFmtId="0" fontId="9" fillId="0" borderId="5" xfId="2" applyNumberFormat="1" applyFont="1" applyBorder="1" applyAlignment="1">
      <alignment horizontal="justify" vertical="top" wrapText="1"/>
    </xf>
    <xf numFmtId="0" fontId="8" fillId="0" borderId="5" xfId="2" applyNumberFormat="1" applyFont="1" applyBorder="1" applyAlignment="1">
      <alignment vertical="top" wrapText="1"/>
    </xf>
    <xf numFmtId="165" fontId="11" fillId="0" borderId="5" xfId="2" applyNumberFormat="1" applyFont="1" applyFill="1" applyBorder="1" applyAlignment="1">
      <alignment vertical="top"/>
    </xf>
    <xf numFmtId="0" fontId="9" fillId="0" borderId="5" xfId="2" applyNumberFormat="1" applyFont="1" applyBorder="1" applyAlignment="1">
      <alignment horizontal="center" vertical="top" wrapText="1"/>
    </xf>
    <xf numFmtId="14" fontId="8" fillId="0" borderId="0" xfId="2" applyNumberFormat="1" applyFont="1" applyFill="1" applyBorder="1" applyAlignment="1">
      <alignment horizontal="justify" vertical="top" wrapText="1"/>
    </xf>
    <xf numFmtId="0" fontId="13" fillId="0" borderId="5" xfId="2" applyFont="1" applyFill="1" applyBorder="1" applyAlignment="1">
      <alignment horizontal="left"/>
    </xf>
    <xf numFmtId="14" fontId="8" fillId="0" borderId="7" xfId="2" applyNumberFormat="1" applyFont="1" applyFill="1" applyBorder="1" applyAlignment="1">
      <alignment horizontal="justify" vertical="top" wrapText="1"/>
    </xf>
    <xf numFmtId="0" fontId="8" fillId="0" borderId="5" xfId="2" applyNumberFormat="1" applyFont="1" applyBorder="1" applyAlignment="1">
      <alignment vertical="top"/>
    </xf>
    <xf numFmtId="0" fontId="9" fillId="0" borderId="2" xfId="5" applyNumberFormat="1" applyFont="1" applyBorder="1" applyAlignment="1">
      <alignment horizontal="center" vertical="top" wrapText="1"/>
    </xf>
    <xf numFmtId="0" fontId="8" fillId="0" borderId="6" xfId="2" applyFont="1" applyBorder="1" applyAlignment="1">
      <alignment vertical="top" wrapText="1"/>
    </xf>
    <xf numFmtId="0" fontId="14" fillId="0" borderId="0" xfId="2" applyFont="1" applyFill="1" applyBorder="1" applyAlignment="1">
      <alignment horizontal="center"/>
    </xf>
    <xf numFmtId="0" fontId="14" fillId="0" borderId="0" xfId="2" applyFont="1" applyFill="1" applyBorder="1" applyAlignment="1">
      <alignment horizontal="justify" wrapText="1"/>
    </xf>
    <xf numFmtId="0" fontId="14" fillId="0" borderId="0" xfId="2" applyFont="1" applyFill="1" applyBorder="1" applyAlignment="1">
      <alignment horizontal="centerContinuous"/>
    </xf>
    <xf numFmtId="4" fontId="14" fillId="0" borderId="0" xfId="2" applyNumberFormat="1" applyFont="1" applyFill="1" applyBorder="1" applyAlignment="1">
      <alignment horizontal="center"/>
    </xf>
    <xf numFmtId="0" fontId="15" fillId="0" borderId="0" xfId="3" applyFont="1" applyFill="1" applyBorder="1" applyAlignment="1">
      <alignment horizontal="right" vertical="top"/>
    </xf>
    <xf numFmtId="0" fontId="6" fillId="0" borderId="0" xfId="3" applyFont="1" applyFill="1" applyBorder="1" applyAlignment="1">
      <alignment vertical="top" wrapText="1"/>
    </xf>
    <xf numFmtId="4" fontId="7" fillId="0" borderId="0" xfId="3" applyNumberFormat="1" applyFont="1" applyFill="1" applyBorder="1"/>
    <xf numFmtId="49" fontId="9" fillId="2" borderId="0" xfId="2" applyNumberFormat="1" applyFont="1" applyFill="1" applyBorder="1" applyAlignment="1">
      <alignment horizontal="center" vertical="center" wrapText="1"/>
    </xf>
    <xf numFmtId="49" fontId="16" fillId="3" borderId="0" xfId="3" applyNumberFormat="1" applyFont="1" applyFill="1" applyBorder="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Fill="1" applyAlignment="1">
      <alignment wrapText="1"/>
    </xf>
    <xf numFmtId="0" fontId="18" fillId="2" borderId="0" xfId="3" applyFont="1" applyFill="1" applyBorder="1" applyAlignment="1">
      <alignment horizontal="center" vertical="center" wrapText="1"/>
    </xf>
    <xf numFmtId="0" fontId="18" fillId="2" borderId="0" xfId="3" applyFont="1" applyFill="1" applyBorder="1" applyAlignment="1">
      <alignment horizontal="justify" vertical="top"/>
    </xf>
    <xf numFmtId="0" fontId="18" fillId="2" borderId="0" xfId="3" applyFont="1" applyFill="1" applyBorder="1" applyAlignment="1">
      <alignment horizontal="center" vertical="top" wrapText="1"/>
    </xf>
    <xf numFmtId="164" fontId="18" fillId="2" borderId="0" xfId="3" applyNumberFormat="1" applyFont="1" applyFill="1" applyBorder="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Border="1" applyAlignment="1">
      <alignment horizontal="left" vertical="top" wrapText="1"/>
    </xf>
    <xf numFmtId="49" fontId="19" fillId="0" borderId="0" xfId="0" applyNumberFormat="1" applyFont="1" applyAlignment="1">
      <alignment horizontal="center" vertical="top"/>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164" fontId="19" fillId="0" borderId="0" xfId="0" applyNumberFormat="1" applyFont="1" applyFill="1" applyAlignment="1">
      <alignment horizontal="right" vertical="justify"/>
    </xf>
    <xf numFmtId="0" fontId="20" fillId="0" borderId="0" xfId="0" applyNumberFormat="1" applyFont="1" applyFill="1" applyBorder="1" applyAlignment="1">
      <alignment horizontal="center" vertical="top" wrapText="1"/>
    </xf>
    <xf numFmtId="44" fontId="6" fillId="0" borderId="0" xfId="1" applyFont="1" applyFill="1" applyBorder="1" applyAlignment="1">
      <alignment horizontal="center" vertical="top" wrapText="1"/>
    </xf>
    <xf numFmtId="0" fontId="17" fillId="0" borderId="0" xfId="3" applyFont="1" applyAlignment="1">
      <alignment wrapText="1"/>
    </xf>
    <xf numFmtId="164" fontId="19" fillId="0" borderId="0" xfId="0" applyNumberFormat="1" applyFont="1" applyAlignment="1">
      <alignment horizontal="right" vertical="justify"/>
    </xf>
    <xf numFmtId="0" fontId="20" fillId="0" borderId="0" xfId="0" applyFont="1" applyAlignment="1">
      <alignment horizontal="center" vertical="top" wrapText="1"/>
    </xf>
    <xf numFmtId="2" fontId="16" fillId="3" borderId="0" xfId="3" applyNumberFormat="1" applyFont="1" applyFill="1" applyBorder="1" applyAlignment="1">
      <alignment vertical="top"/>
    </xf>
    <xf numFmtId="4" fontId="20" fillId="0" borderId="0" xfId="0" applyNumberFormat="1" applyFont="1" applyFill="1" applyBorder="1" applyAlignment="1">
      <alignment horizontal="center" vertical="top" wrapText="1"/>
    </xf>
    <xf numFmtId="0" fontId="7" fillId="4" borderId="0" xfId="3" applyFont="1" applyFill="1"/>
    <xf numFmtId="0" fontId="7" fillId="0" borderId="0" xfId="3" applyFont="1" applyFill="1" applyAlignment="1">
      <alignment wrapText="1"/>
    </xf>
    <xf numFmtId="49" fontId="16" fillId="0" borderId="0" xfId="3" applyNumberFormat="1" applyFont="1" applyFill="1" applyBorder="1" applyAlignment="1">
      <alignment horizontal="center" vertical="center" wrapText="1"/>
    </xf>
    <xf numFmtId="164" fontId="16" fillId="0" borderId="0" xfId="3" applyNumberFormat="1" applyFont="1" applyFill="1" applyBorder="1" applyAlignment="1">
      <alignment horizontal="right" vertical="top" wrapText="1"/>
    </xf>
    <xf numFmtId="0" fontId="18" fillId="0" borderId="0" xfId="3" applyNumberFormat="1" applyFont="1" applyFill="1" applyBorder="1" applyAlignment="1">
      <alignment horizontal="center" vertical="center" wrapText="1"/>
    </xf>
    <xf numFmtId="0" fontId="18" fillId="0" borderId="0" xfId="3" applyNumberFormat="1" applyFont="1" applyFill="1" applyBorder="1" applyAlignment="1">
      <alignment horizontal="justify" vertical="top"/>
    </xf>
    <xf numFmtId="0" fontId="16" fillId="0" borderId="0" xfId="3" applyFont="1" applyFill="1" applyBorder="1" applyAlignment="1">
      <alignment vertical="top" wrapText="1"/>
    </xf>
    <xf numFmtId="4" fontId="21" fillId="0" borderId="0" xfId="3" applyNumberFormat="1" applyFont="1" applyFill="1" applyBorder="1" applyAlignment="1">
      <alignment horizontal="right" vertical="top" wrapText="1"/>
    </xf>
    <xf numFmtId="164" fontId="18" fillId="0" borderId="0" xfId="1" applyNumberFormat="1" applyFont="1" applyFill="1" applyBorder="1" applyAlignment="1">
      <alignment horizontal="right" vertical="top"/>
    </xf>
    <xf numFmtId="0" fontId="18" fillId="0" borderId="0" xfId="3" applyFont="1" applyFill="1" applyBorder="1" applyAlignment="1">
      <alignment horizontal="center" vertical="center" wrapText="1"/>
    </xf>
    <xf numFmtId="2" fontId="18" fillId="0" borderId="0" xfId="3" applyNumberFormat="1" applyFont="1" applyFill="1" applyBorder="1" applyAlignment="1">
      <alignment horizontal="justify" vertical="top"/>
    </xf>
    <xf numFmtId="44" fontId="18" fillId="0" borderId="0" xfId="3" applyNumberFormat="1" applyFont="1" applyFill="1" applyBorder="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Border="1" applyAlignment="1">
      <alignment horizontal="right" vertical="top" wrapText="1"/>
    </xf>
    <xf numFmtId="164" fontId="23" fillId="2" borderId="0" xfId="3" applyNumberFormat="1" applyFont="1" applyFill="1" applyBorder="1" applyAlignment="1">
      <alignment horizontal="right" vertical="top" wrapText="1"/>
    </xf>
    <xf numFmtId="0" fontId="24" fillId="0" borderId="0" xfId="0" applyFont="1"/>
    <xf numFmtId="0" fontId="7" fillId="0" borderId="0" xfId="3" applyFont="1"/>
    <xf numFmtId="0" fontId="24" fillId="0" borderId="0" xfId="12" applyFont="1"/>
    <xf numFmtId="0" fontId="24" fillId="0" borderId="0" xfId="12" applyFont="1" applyAlignment="1">
      <alignment horizontal="center" vertical="top"/>
    </xf>
    <xf numFmtId="44" fontId="6" fillId="0" borderId="0" xfId="15" applyFont="1" applyFill="1" applyBorder="1" applyAlignment="1">
      <alignment horizontal="center" vertical="top" wrapText="1"/>
    </xf>
    <xf numFmtId="164" fontId="19" fillId="0" borderId="0" xfId="12" applyNumberFormat="1" applyFont="1" applyAlignment="1">
      <alignment horizontal="right" vertical="justify"/>
    </xf>
    <xf numFmtId="4" fontId="20" fillId="0" borderId="0" xfId="0" applyNumberFormat="1" applyFont="1" applyAlignment="1">
      <alignment horizontal="center" vertical="top" wrapText="1"/>
    </xf>
    <xf numFmtId="0" fontId="26" fillId="0" borderId="0" xfId="3" applyFont="1" applyFill="1" applyAlignment="1">
      <alignment wrapText="1"/>
    </xf>
    <xf numFmtId="2" fontId="20" fillId="0" borderId="0" xfId="0" applyNumberFormat="1" applyFont="1" applyAlignment="1">
      <alignment horizontal="center" vertical="top" wrapText="1"/>
    </xf>
    <xf numFmtId="2" fontId="16" fillId="3" borderId="0" xfId="3" applyNumberFormat="1" applyFont="1" applyFill="1" applyAlignment="1">
      <alignment vertical="top"/>
    </xf>
    <xf numFmtId="49" fontId="16" fillId="3" borderId="0" xfId="3" applyNumberFormat="1" applyFont="1" applyFill="1" applyAlignment="1">
      <alignment horizontal="center" vertical="center" wrapText="1"/>
    </xf>
    <xf numFmtId="164" fontId="18" fillId="2" borderId="0" xfId="3" applyNumberFormat="1" applyFont="1" applyFill="1" applyAlignment="1">
      <alignment horizontal="left" vertical="top" wrapText="1"/>
    </xf>
    <xf numFmtId="164" fontId="18" fillId="2" borderId="0" xfId="3" applyNumberFormat="1" applyFont="1" applyFill="1" applyAlignment="1">
      <alignment horizontal="right" vertical="top" wrapText="1"/>
    </xf>
    <xf numFmtId="0" fontId="18" fillId="2" borderId="0" xfId="3" applyFont="1" applyFill="1" applyAlignment="1">
      <alignment horizontal="center" vertical="top" wrapText="1"/>
    </xf>
    <xf numFmtId="0" fontId="18" fillId="2" borderId="0" xfId="3" applyFont="1" applyFill="1" applyAlignment="1">
      <alignment horizontal="justify" vertical="top"/>
    </xf>
    <xf numFmtId="0" fontId="18" fillId="2" borderId="0" xfId="3" applyFont="1" applyFill="1" applyAlignment="1">
      <alignment horizontal="center" vertical="center" wrapText="1"/>
    </xf>
    <xf numFmtId="0" fontId="16" fillId="0" borderId="0" xfId="3" applyNumberFormat="1" applyFont="1" applyFill="1" applyBorder="1" applyAlignment="1">
      <alignment horizontal="center" vertical="center" wrapText="1"/>
    </xf>
    <xf numFmtId="0" fontId="10" fillId="0" borderId="1" xfId="2" applyFont="1" applyFill="1" applyBorder="1" applyAlignment="1">
      <alignment horizontal="center" vertical="top" wrapText="1"/>
    </xf>
    <xf numFmtId="0" fontId="10" fillId="0" borderId="3" xfId="2" applyFont="1" applyFill="1" applyBorder="1" applyAlignment="1">
      <alignment horizontal="center" vertical="top" wrapText="1"/>
    </xf>
    <xf numFmtId="2" fontId="12" fillId="0" borderId="5" xfId="4" applyNumberFormat="1" applyFont="1" applyFill="1" applyBorder="1" applyAlignment="1">
      <alignment horizontal="justify" vertical="top" wrapText="1"/>
    </xf>
    <xf numFmtId="2" fontId="12" fillId="0" borderId="8" xfId="4" applyNumberFormat="1" applyFont="1" applyFill="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NumberFormat="1" applyFont="1" applyBorder="1" applyAlignment="1">
      <alignment horizontal="justify" vertical="top" wrapText="1"/>
    </xf>
    <xf numFmtId="0" fontId="8" fillId="0" borderId="8" xfId="2" applyNumberFormat="1"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NumberFormat="1" applyFont="1" applyFill="1" applyBorder="1" applyAlignment="1">
      <alignment horizontal="center" vertical="center" wrapText="1"/>
    </xf>
    <xf numFmtId="2" fontId="16" fillId="0" borderId="0" xfId="3" applyNumberFormat="1" applyFont="1" applyFill="1" applyBorder="1" applyAlignment="1">
      <alignment horizontal="left" vertical="top"/>
    </xf>
    <xf numFmtId="0" fontId="23" fillId="2" borderId="0" xfId="5" applyNumberFormat="1" applyFont="1" applyFill="1" applyBorder="1" applyAlignment="1">
      <alignment horizontal="center" vertical="center" wrapText="1"/>
    </xf>
    <xf numFmtId="2" fontId="28" fillId="0" borderId="0" xfId="0" applyNumberFormat="1" applyFont="1" applyFill="1" applyAlignment="1">
      <alignment horizontal="justify" vertical="top" wrapText="1"/>
    </xf>
    <xf numFmtId="164" fontId="10" fillId="0" borderId="0" xfId="1" applyNumberFormat="1" applyFont="1" applyFill="1" applyBorder="1" applyAlignment="1">
      <alignment horizontal="right" vertical="top"/>
    </xf>
    <xf numFmtId="0" fontId="10" fillId="2" borderId="0" xfId="5" applyFont="1" applyFill="1" applyBorder="1" applyAlignment="1">
      <alignment horizontal="right" vertical="top" wrapText="1"/>
    </xf>
    <xf numFmtId="0" fontId="10" fillId="0" borderId="14" xfId="2" applyFont="1" applyFill="1" applyBorder="1" applyAlignment="1">
      <alignment horizontal="center" vertical="top" wrapText="1"/>
    </xf>
    <xf numFmtId="0" fontId="29" fillId="0" borderId="4" xfId="2" applyFont="1" applyFill="1" applyBorder="1" applyAlignment="1">
      <alignment horizontal="center" vertical="center" wrapText="1"/>
    </xf>
    <xf numFmtId="0" fontId="29" fillId="0" borderId="0" xfId="2" applyFont="1" applyFill="1" applyBorder="1" applyAlignment="1">
      <alignment horizontal="center" vertical="center" wrapText="1"/>
    </xf>
    <xf numFmtId="0" fontId="29"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Border="1" applyAlignment="1">
      <alignment horizontal="center" vertical="top"/>
    </xf>
    <xf numFmtId="2" fontId="8" fillId="0" borderId="0" xfId="2" applyNumberFormat="1" applyFont="1" applyFill="1" applyBorder="1" applyAlignment="1">
      <alignment horizontal="right" vertical="top"/>
    </xf>
    <xf numFmtId="164" fontId="9" fillId="0" borderId="0" xfId="2" applyNumberFormat="1" applyFont="1" applyFill="1" applyBorder="1" applyAlignment="1">
      <alignment horizontal="right" vertical="top"/>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0" fontId="30" fillId="0" borderId="5" xfId="5" applyNumberFormat="1" applyFont="1" applyBorder="1" applyAlignment="1">
      <alignment horizontal="center" vertical="center" wrapText="1"/>
    </xf>
    <xf numFmtId="0" fontId="30" fillId="0" borderId="8" xfId="5" applyNumberFormat="1" applyFont="1" applyBorder="1" applyAlignment="1">
      <alignment horizontal="center" vertical="center" wrapText="1"/>
    </xf>
    <xf numFmtId="0" fontId="9" fillId="0" borderId="14"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49" fontId="9" fillId="2" borderId="0" xfId="2" applyNumberFormat="1" applyFont="1" applyFill="1" applyBorder="1" applyAlignment="1">
      <alignment horizontal="center" vertical="center"/>
    </xf>
    <xf numFmtId="0" fontId="7" fillId="0" borderId="0" xfId="3" applyFont="1" applyFill="1" applyBorder="1" applyAlignment="1">
      <alignment horizontal="center" vertical="center"/>
    </xf>
    <xf numFmtId="0" fontId="7" fillId="0" borderId="0" xfId="3" applyFont="1" applyFill="1" applyAlignment="1"/>
  </cellXfs>
  <cellStyles count="18">
    <cellStyle name="Millares 2" xfId="7" xr:uid="{00000000-0005-0000-0000-000000000000}"/>
    <cellStyle name="Millares 2 2" xfId="9" xr:uid="{00000000-0005-0000-0000-000001000000}"/>
    <cellStyle name="Moneda" xfId="1" builtinId="4"/>
    <cellStyle name="Moneda 2" xfId="8" xr:uid="{00000000-0005-0000-0000-000003000000}"/>
    <cellStyle name="Moneda 2 2" xfId="15" xr:uid="{00000000-0005-0000-0000-000004000000}"/>
    <cellStyle name="Normal" xfId="0" builtinId="0"/>
    <cellStyle name="Normal 2" xfId="4" xr:uid="{00000000-0005-0000-0000-000006000000}"/>
    <cellStyle name="Normal 2 2" xfId="5" xr:uid="{00000000-0005-0000-0000-000007000000}"/>
    <cellStyle name="Normal 2 2 3" xfId="14" xr:uid="{00000000-0005-0000-0000-000008000000}"/>
    <cellStyle name="Normal 2 3" xfId="17" xr:uid="{00000000-0005-0000-0000-000009000000}"/>
    <cellStyle name="Normal 2 3 2" xfId="16" xr:uid="{00000000-0005-0000-0000-00000A000000}"/>
    <cellStyle name="Normal 3" xfId="3" xr:uid="{00000000-0005-0000-0000-00000B000000}"/>
    <cellStyle name="Normal 3 2" xfId="2" xr:uid="{00000000-0005-0000-0000-00000C000000}"/>
    <cellStyle name="Normal 3 3" xfId="13" xr:uid="{00000000-0005-0000-0000-00000D000000}"/>
    <cellStyle name="Normal 4" xfId="6" xr:uid="{00000000-0005-0000-0000-00000E000000}"/>
    <cellStyle name="Normal 4 2" xfId="11" xr:uid="{00000000-0005-0000-0000-00000F000000}"/>
    <cellStyle name="Normal 5" xfId="10" xr:uid="{00000000-0005-0000-0000-000010000000}"/>
    <cellStyle name="Normal 5 2" xfId="12" xr:uid="{00000000-0005-0000-0000-000011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198932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54717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00B0F0"/>
  </sheetPr>
  <dimension ref="A1:AE315"/>
  <sheetViews>
    <sheetView showGridLines="0" showZeros="0" tabSelected="1" view="pageBreakPreview" zoomScale="115" zoomScaleNormal="115" zoomScaleSheetLayoutView="115" workbookViewId="0">
      <selection activeCell="B20" sqref="B20"/>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63" customWidth="1"/>
    <col min="7" max="7" width="19.42578125" style="2" customWidth="1"/>
    <col min="8" max="8" width="11.7109375" style="2" bestFit="1" customWidth="1"/>
    <col min="9" max="16384" width="9.140625" style="2"/>
  </cols>
  <sheetData>
    <row r="1" spans="1:7" s="7" customFormat="1" ht="15" customHeight="1">
      <c r="A1" s="4"/>
      <c r="B1" s="5" t="s">
        <v>0</v>
      </c>
      <c r="C1" s="80" t="s">
        <v>498</v>
      </c>
      <c r="D1" s="81"/>
      <c r="E1" s="81"/>
      <c r="F1" s="101"/>
      <c r="G1" s="6"/>
    </row>
    <row r="2" spans="1:7" s="7" customFormat="1" ht="15" customHeight="1">
      <c r="A2" s="8"/>
      <c r="B2" s="9" t="s">
        <v>1</v>
      </c>
      <c r="C2" s="102" t="s">
        <v>496</v>
      </c>
      <c r="D2" s="103"/>
      <c r="E2" s="103"/>
      <c r="F2" s="104"/>
      <c r="G2" s="10"/>
    </row>
    <row r="3" spans="1:7" s="7" customFormat="1" ht="15" customHeight="1" thickBot="1">
      <c r="A3" s="8"/>
      <c r="B3" s="9" t="s">
        <v>2</v>
      </c>
      <c r="C3" s="102"/>
      <c r="D3" s="103"/>
      <c r="E3" s="103"/>
      <c r="F3" s="104"/>
      <c r="G3" s="10"/>
    </row>
    <row r="4" spans="1:7" s="7" customFormat="1" ht="21" customHeight="1">
      <c r="A4" s="8"/>
      <c r="B4" s="5" t="s">
        <v>3</v>
      </c>
      <c r="C4" s="105"/>
      <c r="D4" s="106"/>
      <c r="E4" s="107" t="s">
        <v>18</v>
      </c>
      <c r="F4" s="108"/>
      <c r="G4" s="11"/>
    </row>
    <row r="5" spans="1:7" s="7" customFormat="1" ht="21" customHeight="1">
      <c r="A5" s="8"/>
      <c r="B5" s="82" t="s">
        <v>495</v>
      </c>
      <c r="C5" s="109"/>
      <c r="D5" s="110"/>
      <c r="E5" s="111" t="s">
        <v>19</v>
      </c>
      <c r="F5" s="13"/>
      <c r="G5" s="12"/>
    </row>
    <row r="6" spans="1:7" s="7" customFormat="1" ht="21" customHeight="1">
      <c r="A6" s="8"/>
      <c r="B6" s="82"/>
      <c r="C6" s="109"/>
      <c r="D6" s="110"/>
      <c r="E6" s="111" t="s">
        <v>4</v>
      </c>
      <c r="F6" s="13"/>
      <c r="G6" s="14"/>
    </row>
    <row r="7" spans="1:7" s="7" customFormat="1" ht="21" customHeight="1" thickBot="1">
      <c r="A7" s="8"/>
      <c r="B7" s="83"/>
      <c r="C7" s="112"/>
      <c r="D7" s="113"/>
      <c r="E7" s="114" t="s">
        <v>20</v>
      </c>
      <c r="F7" s="15"/>
      <c r="G7" s="16"/>
    </row>
    <row r="8" spans="1:7" s="7" customFormat="1" ht="12.75" customHeight="1">
      <c r="A8" s="8"/>
      <c r="B8" s="12" t="s">
        <v>500</v>
      </c>
      <c r="C8" s="84" t="s">
        <v>5</v>
      </c>
      <c r="D8" s="85"/>
      <c r="E8" s="85"/>
      <c r="F8" s="117"/>
      <c r="G8" s="17" t="s">
        <v>6</v>
      </c>
    </row>
    <row r="9" spans="1:7" s="7" customFormat="1" ht="14.25" customHeight="1">
      <c r="A9" s="8"/>
      <c r="B9" s="86"/>
      <c r="C9" s="88"/>
      <c r="D9" s="89"/>
      <c r="E9" s="89"/>
      <c r="F9" s="118"/>
      <c r="G9" s="115" t="s">
        <v>499</v>
      </c>
    </row>
    <row r="10" spans="1:7" s="7" customFormat="1" ht="15" customHeight="1" thickBot="1">
      <c r="A10" s="18"/>
      <c r="B10" s="87"/>
      <c r="C10" s="90"/>
      <c r="D10" s="91"/>
      <c r="E10" s="91"/>
      <c r="F10" s="119"/>
      <c r="G10" s="116"/>
    </row>
    <row r="11" spans="1:7" s="7" customFormat="1" ht="3" customHeight="1" thickBot="1">
      <c r="A11" s="19"/>
      <c r="B11" s="20"/>
      <c r="C11" s="21"/>
      <c r="D11" s="22"/>
      <c r="E11" s="19"/>
      <c r="F11" s="21"/>
      <c r="G11" s="21"/>
    </row>
    <row r="12" spans="1:7" s="7" customFormat="1" ht="15.75" customHeight="1" thickBot="1">
      <c r="A12" s="92" t="s">
        <v>84</v>
      </c>
      <c r="B12" s="93"/>
      <c r="C12" s="93"/>
      <c r="D12" s="93"/>
      <c r="E12" s="93"/>
      <c r="F12" s="93"/>
      <c r="G12" s="94"/>
    </row>
    <row r="13" spans="1:7" s="7" customFormat="1" ht="3" customHeight="1">
      <c r="A13" s="23"/>
      <c r="B13" s="24"/>
      <c r="C13" s="24"/>
      <c r="D13" s="25"/>
    </row>
    <row r="14" spans="1:7" s="121" customFormat="1" ht="24">
      <c r="A14" s="120" t="s">
        <v>7</v>
      </c>
      <c r="B14" s="26" t="s">
        <v>8</v>
      </c>
      <c r="C14" s="120" t="s">
        <v>9</v>
      </c>
      <c r="D14" s="120" t="s">
        <v>10</v>
      </c>
      <c r="E14" s="26" t="s">
        <v>11</v>
      </c>
      <c r="F14" s="26" t="s">
        <v>12</v>
      </c>
      <c r="G14" s="26" t="s">
        <v>13</v>
      </c>
    </row>
    <row r="15" spans="1:7" ht="6" customHeight="1">
      <c r="A15" s="122"/>
      <c r="B15" s="122"/>
      <c r="C15" s="122"/>
      <c r="D15" s="122"/>
      <c r="E15" s="122"/>
      <c r="F15" s="122"/>
      <c r="G15" s="122"/>
    </row>
    <row r="16" spans="1:7" ht="13.5" customHeight="1">
      <c r="A16" s="27" t="s">
        <v>14</v>
      </c>
      <c r="B16" s="46" t="s">
        <v>79</v>
      </c>
      <c r="C16" s="46"/>
      <c r="D16" s="46"/>
      <c r="E16" s="46"/>
      <c r="F16" s="46"/>
      <c r="G16" s="28">
        <f>ROUND(SUM(G17,G35,G43),2)</f>
        <v>0</v>
      </c>
    </row>
    <row r="17" spans="1:7" s="29" customFormat="1">
      <c r="A17" s="30" t="s">
        <v>21</v>
      </c>
      <c r="B17" s="31" t="s">
        <v>25</v>
      </c>
      <c r="C17" s="32"/>
      <c r="D17" s="33"/>
      <c r="E17" s="34"/>
      <c r="F17" s="35"/>
      <c r="G17" s="34">
        <f>ROUND(SUM(G18:G34),2)</f>
        <v>0</v>
      </c>
    </row>
    <row r="18" spans="1:7" s="29" customFormat="1" ht="33.75">
      <c r="A18" s="36" t="s">
        <v>225</v>
      </c>
      <c r="B18" s="37" t="s">
        <v>282</v>
      </c>
      <c r="C18" s="38" t="s">
        <v>31</v>
      </c>
      <c r="D18" s="39">
        <v>659.34</v>
      </c>
      <c r="E18" s="40"/>
      <c r="F18" s="41"/>
      <c r="G18" s="42"/>
    </row>
    <row r="19" spans="1:7" s="29" customFormat="1" ht="33.75">
      <c r="A19" s="36" t="s">
        <v>224</v>
      </c>
      <c r="B19" s="37" t="s">
        <v>283</v>
      </c>
      <c r="C19" s="38" t="s">
        <v>31</v>
      </c>
      <c r="D19" s="39">
        <v>247.25</v>
      </c>
      <c r="E19" s="40"/>
      <c r="F19" s="41"/>
      <c r="G19" s="42"/>
    </row>
    <row r="20" spans="1:7" s="29" customFormat="1" ht="33.75">
      <c r="A20" s="36" t="s">
        <v>223</v>
      </c>
      <c r="B20" s="37" t="s">
        <v>146</v>
      </c>
      <c r="C20" s="38" t="s">
        <v>30</v>
      </c>
      <c r="D20" s="39">
        <v>989.16</v>
      </c>
      <c r="E20" s="40"/>
      <c r="F20" s="41"/>
      <c r="G20" s="42"/>
    </row>
    <row r="21" spans="1:7" s="29" customFormat="1" ht="45">
      <c r="A21" s="36" t="s">
        <v>222</v>
      </c>
      <c r="B21" s="37" t="s">
        <v>150</v>
      </c>
      <c r="C21" s="38" t="s">
        <v>31</v>
      </c>
      <c r="D21" s="39">
        <v>8.42</v>
      </c>
      <c r="E21" s="40"/>
      <c r="F21" s="41"/>
      <c r="G21" s="42"/>
    </row>
    <row r="22" spans="1:7" s="29" customFormat="1" ht="33.75">
      <c r="A22" s="36" t="s">
        <v>221</v>
      </c>
      <c r="B22" s="37" t="s">
        <v>147</v>
      </c>
      <c r="C22" s="38" t="s">
        <v>31</v>
      </c>
      <c r="D22" s="39">
        <v>92.31</v>
      </c>
      <c r="E22" s="40"/>
      <c r="F22" s="41"/>
      <c r="G22" s="42"/>
    </row>
    <row r="23" spans="1:7" s="29" customFormat="1" ht="33.75">
      <c r="A23" s="36" t="s">
        <v>220</v>
      </c>
      <c r="B23" s="37" t="s">
        <v>148</v>
      </c>
      <c r="C23" s="38" t="s">
        <v>31</v>
      </c>
      <c r="D23" s="39">
        <v>39.56</v>
      </c>
      <c r="E23" s="40"/>
      <c r="F23" s="41"/>
      <c r="G23" s="42"/>
    </row>
    <row r="24" spans="1:7" s="29" customFormat="1" ht="45">
      <c r="A24" s="36" t="s">
        <v>219</v>
      </c>
      <c r="B24" s="37" t="s">
        <v>149</v>
      </c>
      <c r="C24" s="38" t="s">
        <v>31</v>
      </c>
      <c r="D24" s="39">
        <v>66.540000000000006</v>
      </c>
      <c r="E24" s="40"/>
      <c r="F24" s="41"/>
      <c r="G24" s="42"/>
    </row>
    <row r="25" spans="1:7" s="29" customFormat="1" ht="45">
      <c r="A25" s="36" t="s">
        <v>218</v>
      </c>
      <c r="B25" s="37" t="s">
        <v>154</v>
      </c>
      <c r="C25" s="38" t="s">
        <v>31</v>
      </c>
      <c r="D25" s="39">
        <v>458.52</v>
      </c>
      <c r="E25" s="40"/>
      <c r="F25" s="41"/>
      <c r="G25" s="42"/>
    </row>
    <row r="26" spans="1:7" s="29" customFormat="1" ht="33.75">
      <c r="A26" s="36" t="s">
        <v>217</v>
      </c>
      <c r="B26" s="37" t="s">
        <v>226</v>
      </c>
      <c r="C26" s="38" t="s">
        <v>31</v>
      </c>
      <c r="D26" s="39">
        <v>7.92</v>
      </c>
      <c r="E26" s="40"/>
      <c r="F26" s="41"/>
      <c r="G26" s="42"/>
    </row>
    <row r="27" spans="1:7" s="29" customFormat="1" ht="56.25">
      <c r="A27" s="36" t="s">
        <v>216</v>
      </c>
      <c r="B27" s="37" t="s">
        <v>286</v>
      </c>
      <c r="C27" s="38" t="s">
        <v>30</v>
      </c>
      <c r="D27" s="39">
        <v>22.4</v>
      </c>
      <c r="E27" s="40"/>
      <c r="F27" s="41"/>
      <c r="G27" s="42"/>
    </row>
    <row r="28" spans="1:7" s="43" customFormat="1" ht="78.75">
      <c r="A28" s="36" t="s">
        <v>215</v>
      </c>
      <c r="B28" s="37" t="s">
        <v>285</v>
      </c>
      <c r="C28" s="38" t="s">
        <v>30</v>
      </c>
      <c r="D28" s="39">
        <v>19.8</v>
      </c>
      <c r="E28" s="44"/>
      <c r="F28" s="71"/>
      <c r="G28" s="42"/>
    </row>
    <row r="29" spans="1:7" s="29" customFormat="1" ht="33.75">
      <c r="A29" s="36" t="s">
        <v>214</v>
      </c>
      <c r="B29" s="37" t="s">
        <v>284</v>
      </c>
      <c r="C29" s="38" t="s">
        <v>34</v>
      </c>
      <c r="D29" s="39">
        <v>13.4</v>
      </c>
      <c r="E29" s="40"/>
      <c r="F29" s="41"/>
      <c r="G29" s="42"/>
    </row>
    <row r="30" spans="1:7" s="29" customFormat="1" ht="45">
      <c r="A30" s="36" t="s">
        <v>213</v>
      </c>
      <c r="B30" s="37" t="s">
        <v>288</v>
      </c>
      <c r="C30" s="38" t="s">
        <v>32</v>
      </c>
      <c r="D30" s="39">
        <v>6</v>
      </c>
      <c r="E30" s="40"/>
      <c r="F30" s="41"/>
      <c r="G30" s="42"/>
    </row>
    <row r="31" spans="1:7" s="29" customFormat="1" ht="33.75">
      <c r="A31" s="36" t="s">
        <v>212</v>
      </c>
      <c r="B31" s="37" t="s">
        <v>287</v>
      </c>
      <c r="C31" s="38" t="s">
        <v>32</v>
      </c>
      <c r="D31" s="39">
        <v>1</v>
      </c>
      <c r="E31" s="40"/>
      <c r="F31" s="41"/>
      <c r="G31" s="42"/>
    </row>
    <row r="32" spans="1:7" s="29" customFormat="1" ht="45">
      <c r="A32" s="36" t="s">
        <v>211</v>
      </c>
      <c r="B32" s="37" t="s">
        <v>289</v>
      </c>
      <c r="C32" s="38" t="s">
        <v>32</v>
      </c>
      <c r="D32" s="39">
        <v>1</v>
      </c>
      <c r="E32" s="40"/>
      <c r="F32" s="41"/>
      <c r="G32" s="42"/>
    </row>
    <row r="33" spans="1:8" s="29" customFormat="1" ht="33.75">
      <c r="A33" s="36" t="s">
        <v>210</v>
      </c>
      <c r="B33" s="37" t="s">
        <v>151</v>
      </c>
      <c r="C33" s="38" t="s">
        <v>31</v>
      </c>
      <c r="D33" s="39">
        <v>1678.78</v>
      </c>
      <c r="E33" s="40"/>
      <c r="F33" s="41"/>
      <c r="G33" s="42"/>
    </row>
    <row r="34" spans="1:8" s="29" customFormat="1" ht="33.75">
      <c r="A34" s="36" t="s">
        <v>209</v>
      </c>
      <c r="B34" s="37" t="s">
        <v>152</v>
      </c>
      <c r="C34" s="38" t="s">
        <v>33</v>
      </c>
      <c r="D34" s="39">
        <v>35254.379999999997</v>
      </c>
      <c r="E34" s="40"/>
      <c r="F34" s="41"/>
      <c r="G34" s="42"/>
    </row>
    <row r="35" spans="1:8" s="29" customFormat="1">
      <c r="A35" s="30" t="s">
        <v>22</v>
      </c>
      <c r="B35" s="31" t="s">
        <v>41</v>
      </c>
      <c r="C35" s="32"/>
      <c r="D35" s="33"/>
      <c r="E35" s="34"/>
      <c r="F35" s="35"/>
      <c r="G35" s="34">
        <f>ROUND(SUM(G36:G42),2)</f>
        <v>0</v>
      </c>
    </row>
    <row r="36" spans="1:8" s="65" customFormat="1" ht="33.75">
      <c r="A36" s="36" t="s">
        <v>208</v>
      </c>
      <c r="B36" s="37" t="s">
        <v>159</v>
      </c>
      <c r="C36" s="38" t="s">
        <v>30</v>
      </c>
      <c r="D36" s="39">
        <v>6593.36</v>
      </c>
      <c r="E36" s="68"/>
      <c r="F36" s="45"/>
      <c r="G36" s="67"/>
      <c r="H36" s="66"/>
    </row>
    <row r="37" spans="1:8" s="65" customFormat="1" ht="56.25">
      <c r="A37" s="36" t="s">
        <v>207</v>
      </c>
      <c r="B37" s="37" t="s">
        <v>155</v>
      </c>
      <c r="C37" s="38" t="s">
        <v>31</v>
      </c>
      <c r="D37" s="39">
        <v>2637.35</v>
      </c>
      <c r="E37" s="68"/>
      <c r="F37" s="45"/>
      <c r="G37" s="67"/>
      <c r="H37" s="66"/>
    </row>
    <row r="38" spans="1:8" s="65" customFormat="1" ht="56.25">
      <c r="A38" s="36" t="s">
        <v>206</v>
      </c>
      <c r="B38" s="37" t="s">
        <v>193</v>
      </c>
      <c r="C38" s="38" t="s">
        <v>30</v>
      </c>
      <c r="D38" s="39">
        <v>6593.36</v>
      </c>
      <c r="E38" s="68"/>
      <c r="F38" s="45"/>
      <c r="G38" s="67"/>
      <c r="H38" s="66"/>
    </row>
    <row r="39" spans="1:8" s="65" customFormat="1" ht="56.25">
      <c r="A39" s="36" t="s">
        <v>205</v>
      </c>
      <c r="B39" s="37" t="s">
        <v>95</v>
      </c>
      <c r="C39" s="38" t="s">
        <v>31</v>
      </c>
      <c r="D39" s="39">
        <v>1318.67</v>
      </c>
      <c r="E39" s="68"/>
      <c r="F39" s="45"/>
      <c r="G39" s="67"/>
      <c r="H39" s="66"/>
    </row>
    <row r="40" spans="1:8" s="65" customFormat="1" ht="33.75">
      <c r="A40" s="36" t="s">
        <v>204</v>
      </c>
      <c r="B40" s="37" t="s">
        <v>101</v>
      </c>
      <c r="C40" s="38" t="s">
        <v>30</v>
      </c>
      <c r="D40" s="39">
        <v>6593.36</v>
      </c>
      <c r="E40" s="68"/>
      <c r="F40" s="45"/>
      <c r="G40" s="67"/>
      <c r="H40" s="66"/>
    </row>
    <row r="41" spans="1:8" s="65" customFormat="1" ht="33.75">
      <c r="A41" s="36" t="s">
        <v>203</v>
      </c>
      <c r="B41" s="37" t="s">
        <v>151</v>
      </c>
      <c r="C41" s="38" t="s">
        <v>31</v>
      </c>
      <c r="D41" s="39">
        <v>2637.35</v>
      </c>
      <c r="E41" s="68"/>
      <c r="F41" s="45"/>
      <c r="G41" s="67"/>
      <c r="H41" s="66"/>
    </row>
    <row r="42" spans="1:8" s="65" customFormat="1" ht="33.75">
      <c r="A42" s="36" t="s">
        <v>202</v>
      </c>
      <c r="B42" s="37" t="s">
        <v>152</v>
      </c>
      <c r="C42" s="38" t="s">
        <v>33</v>
      </c>
      <c r="D42" s="39">
        <v>55384.35</v>
      </c>
      <c r="E42" s="68"/>
      <c r="F42" s="45"/>
      <c r="G42" s="67"/>
      <c r="H42" s="66"/>
    </row>
    <row r="43" spans="1:8" s="29" customFormat="1">
      <c r="A43" s="30" t="s">
        <v>40</v>
      </c>
      <c r="B43" s="31" t="s">
        <v>264</v>
      </c>
      <c r="C43" s="32"/>
      <c r="D43" s="33"/>
      <c r="E43" s="34"/>
      <c r="F43" s="35"/>
      <c r="G43" s="34">
        <f>ROUND(SUM(G44:G51),2)</f>
        <v>0</v>
      </c>
    </row>
    <row r="44" spans="1:8" s="65" customFormat="1" ht="45">
      <c r="A44" s="36" t="s">
        <v>201</v>
      </c>
      <c r="B44" s="37" t="s">
        <v>260</v>
      </c>
      <c r="C44" s="38" t="s">
        <v>30</v>
      </c>
      <c r="D44" s="39">
        <v>832.81</v>
      </c>
      <c r="E44" s="68"/>
      <c r="F44" s="45"/>
      <c r="G44" s="67"/>
      <c r="H44" s="66"/>
    </row>
    <row r="45" spans="1:8" s="65" customFormat="1" ht="45">
      <c r="A45" s="36" t="s">
        <v>200</v>
      </c>
      <c r="B45" s="37" t="s">
        <v>261</v>
      </c>
      <c r="C45" s="38" t="s">
        <v>30</v>
      </c>
      <c r="D45" s="39">
        <v>1388.02</v>
      </c>
      <c r="E45" s="68"/>
      <c r="F45" s="45"/>
      <c r="G45" s="67"/>
      <c r="H45" s="66"/>
    </row>
    <row r="46" spans="1:8" s="65" customFormat="1" ht="45">
      <c r="A46" s="36" t="s">
        <v>199</v>
      </c>
      <c r="B46" s="37" t="s">
        <v>262</v>
      </c>
      <c r="C46" s="38" t="s">
        <v>30</v>
      </c>
      <c r="D46" s="39">
        <v>2776.04</v>
      </c>
      <c r="E46" s="68"/>
      <c r="F46" s="45"/>
      <c r="G46" s="67"/>
      <c r="H46" s="66"/>
    </row>
    <row r="47" spans="1:8" s="65" customFormat="1" ht="45">
      <c r="A47" s="36" t="s">
        <v>198</v>
      </c>
      <c r="B47" s="37" t="s">
        <v>263</v>
      </c>
      <c r="C47" s="38" t="s">
        <v>30</v>
      </c>
      <c r="D47" s="39">
        <v>555.20000000000005</v>
      </c>
      <c r="E47" s="68"/>
      <c r="F47" s="45"/>
      <c r="G47" s="67"/>
      <c r="H47" s="66"/>
    </row>
    <row r="48" spans="1:8" s="65" customFormat="1" ht="22.5">
      <c r="A48" s="36" t="s">
        <v>197</v>
      </c>
      <c r="B48" s="37" t="s">
        <v>145</v>
      </c>
      <c r="C48" s="38" t="s">
        <v>34</v>
      </c>
      <c r="D48" s="39">
        <v>4794.8999999999996</v>
      </c>
      <c r="E48" s="68"/>
      <c r="F48" s="45"/>
      <c r="G48" s="67"/>
      <c r="H48" s="66"/>
    </row>
    <row r="49" spans="1:8" s="65" customFormat="1" ht="45">
      <c r="A49" s="36" t="s">
        <v>196</v>
      </c>
      <c r="B49" s="37" t="s">
        <v>156</v>
      </c>
      <c r="C49" s="38" t="s">
        <v>34</v>
      </c>
      <c r="D49" s="39">
        <v>4794.8999999999996</v>
      </c>
      <c r="E49" s="68"/>
      <c r="F49" s="45"/>
      <c r="G49" s="67"/>
      <c r="H49" s="66"/>
    </row>
    <row r="50" spans="1:8" s="65" customFormat="1" ht="45">
      <c r="A50" s="36" t="s">
        <v>195</v>
      </c>
      <c r="B50" s="37" t="s">
        <v>157</v>
      </c>
      <c r="C50" s="38" t="s">
        <v>42</v>
      </c>
      <c r="D50" s="39">
        <v>2629.94</v>
      </c>
      <c r="E50" s="68"/>
      <c r="F50" s="45"/>
      <c r="G50" s="67"/>
      <c r="H50" s="66"/>
    </row>
    <row r="51" spans="1:8" s="65" customFormat="1" ht="78.75">
      <c r="A51" s="36" t="s">
        <v>194</v>
      </c>
      <c r="B51" s="37" t="s">
        <v>158</v>
      </c>
      <c r="C51" s="38" t="s">
        <v>32</v>
      </c>
      <c r="D51" s="39">
        <v>1223</v>
      </c>
      <c r="E51" s="68"/>
      <c r="F51" s="45"/>
      <c r="G51" s="67"/>
      <c r="H51" s="66"/>
    </row>
    <row r="52" spans="1:8" s="29" customFormat="1">
      <c r="A52" s="27" t="s">
        <v>24</v>
      </c>
      <c r="B52" s="46" t="s">
        <v>89</v>
      </c>
      <c r="C52" s="46"/>
      <c r="D52" s="46"/>
      <c r="E52" s="46"/>
      <c r="F52" s="46"/>
      <c r="G52" s="28">
        <f>ROUND(SUM(G53:G73),2)</f>
        <v>0</v>
      </c>
    </row>
    <row r="53" spans="1:8" s="65" customFormat="1" ht="33.75">
      <c r="A53" s="36" t="s">
        <v>303</v>
      </c>
      <c r="B53" s="37" t="s">
        <v>159</v>
      </c>
      <c r="C53" s="38" t="s">
        <v>30</v>
      </c>
      <c r="D53" s="39">
        <v>6113.54</v>
      </c>
      <c r="E53" s="68"/>
      <c r="F53" s="69"/>
      <c r="G53" s="67"/>
      <c r="H53" s="66"/>
    </row>
    <row r="54" spans="1:8" s="29" customFormat="1" ht="45">
      <c r="A54" s="36" t="s">
        <v>227</v>
      </c>
      <c r="B54" s="37" t="s">
        <v>160</v>
      </c>
      <c r="C54" s="38" t="s">
        <v>31</v>
      </c>
      <c r="D54" s="39">
        <v>275.11</v>
      </c>
      <c r="E54" s="40"/>
      <c r="F54" s="41"/>
      <c r="G54" s="42"/>
    </row>
    <row r="55" spans="1:8" s="29" customFormat="1" ht="45">
      <c r="A55" s="36" t="s">
        <v>304</v>
      </c>
      <c r="B55" s="37" t="s">
        <v>121</v>
      </c>
      <c r="C55" s="38" t="s">
        <v>30</v>
      </c>
      <c r="D55" s="39">
        <v>4279.4799999999996</v>
      </c>
      <c r="E55" s="40"/>
      <c r="F55" s="41"/>
      <c r="G55" s="42"/>
    </row>
    <row r="56" spans="1:8" s="29" customFormat="1" ht="45">
      <c r="A56" s="36" t="s">
        <v>228</v>
      </c>
      <c r="B56" s="37" t="s">
        <v>161</v>
      </c>
      <c r="C56" s="38" t="s">
        <v>31</v>
      </c>
      <c r="D56" s="39">
        <v>110.05</v>
      </c>
      <c r="E56" s="40"/>
      <c r="F56" s="41"/>
      <c r="G56" s="42"/>
    </row>
    <row r="57" spans="1:8" s="29" customFormat="1" ht="56.25">
      <c r="A57" s="36" t="s">
        <v>229</v>
      </c>
      <c r="B57" s="37" t="s">
        <v>162</v>
      </c>
      <c r="C57" s="38" t="s">
        <v>31</v>
      </c>
      <c r="D57" s="39">
        <v>165.06</v>
      </c>
      <c r="E57" s="40"/>
      <c r="F57" s="41"/>
      <c r="G57" s="42"/>
    </row>
    <row r="58" spans="1:8" s="65" customFormat="1" ht="45">
      <c r="A58" s="36" t="s">
        <v>230</v>
      </c>
      <c r="B58" s="37" t="s">
        <v>184</v>
      </c>
      <c r="C58" s="38" t="s">
        <v>34</v>
      </c>
      <c r="D58" s="39">
        <v>1028.22</v>
      </c>
      <c r="E58" s="40"/>
      <c r="F58" s="45"/>
      <c r="G58" s="67"/>
      <c r="H58" s="66"/>
    </row>
    <row r="59" spans="1:8" s="29" customFormat="1" ht="33.75">
      <c r="A59" s="36" t="s">
        <v>231</v>
      </c>
      <c r="B59" s="37" t="s">
        <v>185</v>
      </c>
      <c r="C59" s="38" t="s">
        <v>34</v>
      </c>
      <c r="D59" s="39">
        <v>440.66</v>
      </c>
      <c r="E59" s="40"/>
      <c r="F59" s="45"/>
      <c r="G59" s="42"/>
    </row>
    <row r="60" spans="1:8" s="29" customFormat="1" ht="45">
      <c r="A60" s="36" t="s">
        <v>232</v>
      </c>
      <c r="B60" s="37" t="s">
        <v>186</v>
      </c>
      <c r="C60" s="38" t="s">
        <v>34</v>
      </c>
      <c r="D60" s="39">
        <v>16.399999999999999</v>
      </c>
      <c r="E60" s="40"/>
      <c r="F60" s="41"/>
      <c r="G60" s="42"/>
    </row>
    <row r="61" spans="1:8" s="43" customFormat="1" ht="45">
      <c r="A61" s="36" t="s">
        <v>233</v>
      </c>
      <c r="B61" s="37" t="s">
        <v>291</v>
      </c>
      <c r="C61" s="38" t="s">
        <v>34</v>
      </c>
      <c r="D61" s="39">
        <v>103.5</v>
      </c>
      <c r="E61" s="44"/>
      <c r="F61" s="45"/>
      <c r="G61" s="42"/>
    </row>
    <row r="62" spans="1:8" s="43" customFormat="1" ht="78.75">
      <c r="A62" s="36" t="s">
        <v>234</v>
      </c>
      <c r="B62" s="37" t="s">
        <v>290</v>
      </c>
      <c r="C62" s="38" t="s">
        <v>30</v>
      </c>
      <c r="D62" s="39">
        <v>1408.15</v>
      </c>
      <c r="E62" s="44"/>
      <c r="F62" s="45"/>
      <c r="G62" s="42"/>
    </row>
    <row r="63" spans="1:8" s="29" customFormat="1" ht="45">
      <c r="A63" s="36" t="s">
        <v>235</v>
      </c>
      <c r="B63" s="37" t="s">
        <v>187</v>
      </c>
      <c r="C63" s="38" t="s">
        <v>30</v>
      </c>
      <c r="D63" s="39">
        <v>3696.51</v>
      </c>
      <c r="E63" s="40"/>
      <c r="F63" s="47"/>
      <c r="G63" s="42"/>
    </row>
    <row r="64" spans="1:8" s="29" customFormat="1" ht="33.75">
      <c r="A64" s="36" t="s">
        <v>236</v>
      </c>
      <c r="B64" s="37" t="s">
        <v>163</v>
      </c>
      <c r="C64" s="38" t="s">
        <v>30</v>
      </c>
      <c r="D64" s="39">
        <v>1042.71</v>
      </c>
      <c r="E64" s="40"/>
      <c r="F64" s="41"/>
      <c r="G64" s="42"/>
    </row>
    <row r="65" spans="1:7" s="29" customFormat="1" ht="22.5">
      <c r="A65" s="36" t="s">
        <v>237</v>
      </c>
      <c r="B65" s="37" t="s">
        <v>145</v>
      </c>
      <c r="C65" s="38" t="s">
        <v>34</v>
      </c>
      <c r="D65" s="39">
        <v>3036.64</v>
      </c>
      <c r="E65" s="40"/>
      <c r="F65" s="41"/>
      <c r="G65" s="42"/>
    </row>
    <row r="66" spans="1:7" s="29" customFormat="1" ht="45">
      <c r="A66" s="36" t="s">
        <v>238</v>
      </c>
      <c r="B66" s="37" t="s">
        <v>164</v>
      </c>
      <c r="C66" s="38" t="s">
        <v>34</v>
      </c>
      <c r="D66" s="39">
        <v>24.5</v>
      </c>
      <c r="E66" s="40"/>
      <c r="F66" s="47"/>
      <c r="G66" s="42"/>
    </row>
    <row r="67" spans="1:7" s="29" customFormat="1" ht="33.75">
      <c r="A67" s="36" t="s">
        <v>239</v>
      </c>
      <c r="B67" s="37" t="s">
        <v>265</v>
      </c>
      <c r="C67" s="38" t="s">
        <v>34</v>
      </c>
      <c r="D67" s="39">
        <v>24.5</v>
      </c>
      <c r="E67" s="40"/>
      <c r="F67" s="41"/>
      <c r="G67" s="42"/>
    </row>
    <row r="68" spans="1:7" s="29" customFormat="1" ht="33.75">
      <c r="A68" s="36" t="s">
        <v>240</v>
      </c>
      <c r="B68" s="37" t="s">
        <v>112</v>
      </c>
      <c r="C68" s="38" t="s">
        <v>30</v>
      </c>
      <c r="D68" s="39">
        <v>68.7</v>
      </c>
      <c r="E68" s="40"/>
      <c r="F68" s="41"/>
      <c r="G68" s="42"/>
    </row>
    <row r="69" spans="1:7" s="29" customFormat="1" ht="45">
      <c r="A69" s="36" t="s">
        <v>241</v>
      </c>
      <c r="B69" s="37" t="s">
        <v>165</v>
      </c>
      <c r="C69" s="38" t="s">
        <v>30</v>
      </c>
      <c r="D69" s="39">
        <v>68.7</v>
      </c>
      <c r="E69" s="40"/>
      <c r="F69" s="41"/>
      <c r="G69" s="42"/>
    </row>
    <row r="70" spans="1:7" s="29" customFormat="1" ht="90">
      <c r="A70" s="36" t="s">
        <v>242</v>
      </c>
      <c r="B70" s="37" t="s">
        <v>183</v>
      </c>
      <c r="C70" s="38" t="s">
        <v>32</v>
      </c>
      <c r="D70" s="39">
        <v>34</v>
      </c>
      <c r="E70" s="40"/>
      <c r="F70" s="41"/>
      <c r="G70" s="42"/>
    </row>
    <row r="71" spans="1:7" s="29" customFormat="1" ht="90">
      <c r="A71" s="36" t="s">
        <v>243</v>
      </c>
      <c r="B71" s="37" t="s">
        <v>166</v>
      </c>
      <c r="C71" s="38" t="s">
        <v>32</v>
      </c>
      <c r="D71" s="39">
        <v>280</v>
      </c>
      <c r="E71" s="40"/>
      <c r="F71" s="41"/>
      <c r="G71" s="42"/>
    </row>
    <row r="72" spans="1:7" s="29" customFormat="1" ht="33.75">
      <c r="A72" s="36" t="s">
        <v>244</v>
      </c>
      <c r="B72" s="37" t="s">
        <v>151</v>
      </c>
      <c r="C72" s="38" t="s">
        <v>31</v>
      </c>
      <c r="D72" s="39">
        <v>165.06</v>
      </c>
      <c r="E72" s="40"/>
      <c r="F72" s="41"/>
      <c r="G72" s="42"/>
    </row>
    <row r="73" spans="1:7" s="29" customFormat="1" ht="33.75">
      <c r="A73" s="36" t="s">
        <v>245</v>
      </c>
      <c r="B73" s="37" t="s">
        <v>152</v>
      </c>
      <c r="C73" s="38" t="s">
        <v>33</v>
      </c>
      <c r="D73" s="39">
        <v>3466.26</v>
      </c>
      <c r="E73" s="40"/>
      <c r="F73" s="41"/>
      <c r="G73" s="42"/>
    </row>
    <row r="74" spans="1:7">
      <c r="A74" s="27" t="s">
        <v>26</v>
      </c>
      <c r="B74" s="46" t="s">
        <v>80</v>
      </c>
      <c r="C74" s="46"/>
      <c r="D74" s="46"/>
      <c r="E74" s="46"/>
      <c r="F74" s="46"/>
      <c r="G74" s="28">
        <f>ROUND(SUM(G75:G81),2)</f>
        <v>0</v>
      </c>
    </row>
    <row r="75" spans="1:7" s="29" customFormat="1" ht="33.75">
      <c r="A75" s="36" t="s">
        <v>246</v>
      </c>
      <c r="B75" s="37" t="s">
        <v>167</v>
      </c>
      <c r="C75" s="38" t="s">
        <v>32</v>
      </c>
      <c r="D75" s="39">
        <v>12</v>
      </c>
      <c r="E75" s="40"/>
      <c r="F75" s="41"/>
      <c r="G75" s="42"/>
    </row>
    <row r="76" spans="1:7" s="29" customFormat="1" ht="33.75">
      <c r="A76" s="36" t="s">
        <v>247</v>
      </c>
      <c r="B76" s="37" t="s">
        <v>168</v>
      </c>
      <c r="C76" s="38" t="s">
        <v>32</v>
      </c>
      <c r="D76" s="39">
        <v>12</v>
      </c>
      <c r="E76" s="40"/>
      <c r="F76" s="41"/>
      <c r="G76" s="42"/>
    </row>
    <row r="77" spans="1:7" s="29" customFormat="1" ht="33.75">
      <c r="A77" s="36" t="s">
        <v>248</v>
      </c>
      <c r="B77" s="37" t="s">
        <v>169</v>
      </c>
      <c r="C77" s="38" t="s">
        <v>32</v>
      </c>
      <c r="D77" s="39">
        <v>12</v>
      </c>
      <c r="E77" s="40"/>
      <c r="F77" s="41"/>
      <c r="G77" s="42"/>
    </row>
    <row r="78" spans="1:7" s="29" customFormat="1" ht="33.75">
      <c r="A78" s="36" t="s">
        <v>249</v>
      </c>
      <c r="B78" s="37" t="s">
        <v>170</v>
      </c>
      <c r="C78" s="38" t="s">
        <v>32</v>
      </c>
      <c r="D78" s="39">
        <v>12</v>
      </c>
      <c r="E78" s="40"/>
      <c r="F78" s="41"/>
      <c r="G78" s="42"/>
    </row>
    <row r="79" spans="1:7" s="29" customFormat="1" ht="33.75">
      <c r="A79" s="36" t="s">
        <v>250</v>
      </c>
      <c r="B79" s="37" t="s">
        <v>171</v>
      </c>
      <c r="C79" s="38" t="s">
        <v>32</v>
      </c>
      <c r="D79" s="39">
        <v>12</v>
      </c>
      <c r="E79" s="40"/>
      <c r="F79" s="41"/>
      <c r="G79" s="42"/>
    </row>
    <row r="80" spans="1:7" s="29" customFormat="1" ht="33.75">
      <c r="A80" s="36" t="s">
        <v>251</v>
      </c>
      <c r="B80" s="37" t="s">
        <v>172</v>
      </c>
      <c r="C80" s="38" t="s">
        <v>30</v>
      </c>
      <c r="D80" s="39">
        <v>90</v>
      </c>
      <c r="E80" s="40"/>
      <c r="F80" s="41"/>
      <c r="G80" s="42"/>
    </row>
    <row r="81" spans="1:7" s="29" customFormat="1" ht="22.5">
      <c r="A81" s="36" t="s">
        <v>252</v>
      </c>
      <c r="B81" s="37" t="s">
        <v>117</v>
      </c>
      <c r="C81" s="38" t="s">
        <v>31</v>
      </c>
      <c r="D81" s="39">
        <v>18</v>
      </c>
      <c r="E81" s="40"/>
      <c r="F81" s="41"/>
      <c r="G81" s="42"/>
    </row>
    <row r="82" spans="1:7" s="29" customFormat="1">
      <c r="A82" s="27" t="s">
        <v>27</v>
      </c>
      <c r="B82" s="46" t="s">
        <v>35</v>
      </c>
      <c r="C82" s="46"/>
      <c r="D82" s="46"/>
      <c r="E82" s="46"/>
      <c r="F82" s="46"/>
      <c r="G82" s="28">
        <f>ROUND(SUM(G83,G100),2)</f>
        <v>0</v>
      </c>
    </row>
    <row r="83" spans="1:7" s="29" customFormat="1">
      <c r="A83" s="30" t="s">
        <v>36</v>
      </c>
      <c r="B83" s="31" t="s">
        <v>37</v>
      </c>
      <c r="C83" s="32"/>
      <c r="D83" s="33"/>
      <c r="E83" s="34"/>
      <c r="F83" s="35"/>
      <c r="G83" s="34">
        <f>ROUND(SUM(G84:G99),2)</f>
        <v>0</v>
      </c>
    </row>
    <row r="84" spans="1:7" s="29" customFormat="1" ht="56.25">
      <c r="A84" s="36" t="s">
        <v>253</v>
      </c>
      <c r="B84" s="37" t="s">
        <v>266</v>
      </c>
      <c r="C84" s="38" t="s">
        <v>30</v>
      </c>
      <c r="D84" s="39">
        <v>9.4600000000000009</v>
      </c>
      <c r="E84" s="40"/>
      <c r="F84" s="41"/>
      <c r="G84" s="42"/>
    </row>
    <row r="85" spans="1:7" s="29" customFormat="1" ht="67.5">
      <c r="A85" s="36" t="s">
        <v>254</v>
      </c>
      <c r="B85" s="37" t="s">
        <v>119</v>
      </c>
      <c r="C85" s="38" t="s">
        <v>30</v>
      </c>
      <c r="D85" s="39">
        <v>172.14</v>
      </c>
      <c r="E85" s="40"/>
      <c r="F85" s="41"/>
      <c r="G85" s="42"/>
    </row>
    <row r="86" spans="1:7" s="29" customFormat="1" ht="56.25">
      <c r="A86" s="36" t="s">
        <v>255</v>
      </c>
      <c r="B86" s="37" t="s">
        <v>267</v>
      </c>
      <c r="C86" s="38" t="s">
        <v>34</v>
      </c>
      <c r="D86" s="39">
        <v>2514.84</v>
      </c>
      <c r="E86" s="40"/>
      <c r="F86" s="41"/>
      <c r="G86" s="42"/>
    </row>
    <row r="87" spans="1:7" s="29" customFormat="1" ht="56.25">
      <c r="A87" s="36" t="s">
        <v>256</v>
      </c>
      <c r="B87" s="37" t="s">
        <v>268</v>
      </c>
      <c r="C87" s="38" t="s">
        <v>34</v>
      </c>
      <c r="D87" s="39">
        <v>162.58000000000001</v>
      </c>
      <c r="E87" s="40"/>
      <c r="F87" s="41"/>
      <c r="G87" s="42"/>
    </row>
    <row r="88" spans="1:7" s="29" customFormat="1" ht="56.25">
      <c r="A88" s="36" t="s">
        <v>258</v>
      </c>
      <c r="B88" s="37" t="s">
        <v>269</v>
      </c>
      <c r="C88" s="38" t="s">
        <v>34</v>
      </c>
      <c r="D88" s="39">
        <v>26.4</v>
      </c>
      <c r="E88" s="40"/>
      <c r="F88" s="41"/>
      <c r="G88" s="42"/>
    </row>
    <row r="89" spans="1:7" s="29" customFormat="1" ht="56.25">
      <c r="A89" s="36" t="s">
        <v>259</v>
      </c>
      <c r="B89" s="37" t="s">
        <v>270</v>
      </c>
      <c r="C89" s="38" t="s">
        <v>32</v>
      </c>
      <c r="D89" s="39">
        <v>10</v>
      </c>
      <c r="E89" s="40"/>
      <c r="F89" s="41"/>
      <c r="G89" s="42"/>
    </row>
    <row r="90" spans="1:7" s="29" customFormat="1" ht="56.25">
      <c r="A90" s="36" t="s">
        <v>278</v>
      </c>
      <c r="B90" s="37" t="s">
        <v>271</v>
      </c>
      <c r="C90" s="38" t="s">
        <v>32</v>
      </c>
      <c r="D90" s="39">
        <v>1</v>
      </c>
      <c r="E90" s="40"/>
      <c r="F90" s="41"/>
      <c r="G90" s="42"/>
    </row>
    <row r="91" spans="1:7" s="29" customFormat="1" ht="45">
      <c r="A91" s="36" t="s">
        <v>279</v>
      </c>
      <c r="B91" s="37" t="s">
        <v>272</v>
      </c>
      <c r="C91" s="38" t="s">
        <v>32</v>
      </c>
      <c r="D91" s="39">
        <v>4</v>
      </c>
      <c r="E91" s="40"/>
      <c r="F91" s="41"/>
      <c r="G91" s="42"/>
    </row>
    <row r="92" spans="1:7" s="29" customFormat="1" ht="45">
      <c r="A92" s="36" t="s">
        <v>280</v>
      </c>
      <c r="B92" s="37" t="s">
        <v>273</v>
      </c>
      <c r="C92" s="38" t="s">
        <v>32</v>
      </c>
      <c r="D92" s="39">
        <v>2</v>
      </c>
      <c r="E92" s="40"/>
      <c r="F92" s="41"/>
      <c r="G92" s="42"/>
    </row>
    <row r="93" spans="1:7" s="29" customFormat="1" ht="56.25">
      <c r="A93" s="36" t="s">
        <v>281</v>
      </c>
      <c r="B93" s="37" t="s">
        <v>274</v>
      </c>
      <c r="C93" s="38" t="s">
        <v>32</v>
      </c>
      <c r="D93" s="39">
        <v>2</v>
      </c>
      <c r="E93" s="40"/>
      <c r="F93" s="41"/>
      <c r="G93" s="42"/>
    </row>
    <row r="94" spans="1:7" s="29" customFormat="1" ht="56.25">
      <c r="A94" s="36" t="s">
        <v>305</v>
      </c>
      <c r="B94" s="37" t="s">
        <v>275</v>
      </c>
      <c r="C94" s="38" t="s">
        <v>30</v>
      </c>
      <c r="D94" s="39">
        <v>63</v>
      </c>
      <c r="E94" s="40"/>
      <c r="F94" s="41"/>
      <c r="G94" s="42"/>
    </row>
    <row r="95" spans="1:7" s="29" customFormat="1" ht="56.25">
      <c r="A95" s="36" t="s">
        <v>306</v>
      </c>
      <c r="B95" s="37" t="s">
        <v>257</v>
      </c>
      <c r="C95" s="38" t="s">
        <v>30</v>
      </c>
      <c r="D95" s="39">
        <v>63</v>
      </c>
      <c r="E95" s="40"/>
      <c r="F95" s="41"/>
      <c r="G95" s="42"/>
    </row>
    <row r="96" spans="1:7" s="70" customFormat="1" ht="78.75">
      <c r="A96" s="36" t="s">
        <v>307</v>
      </c>
      <c r="B96" s="37" t="s">
        <v>276</v>
      </c>
      <c r="C96" s="38" t="s">
        <v>32</v>
      </c>
      <c r="D96" s="39">
        <v>9</v>
      </c>
      <c r="E96" s="40"/>
      <c r="F96" s="41"/>
      <c r="G96" s="42"/>
    </row>
    <row r="97" spans="1:8" s="29" customFormat="1" ht="56.25">
      <c r="A97" s="36" t="s">
        <v>308</v>
      </c>
      <c r="B97" s="37" t="s">
        <v>292</v>
      </c>
      <c r="C97" s="38" t="s">
        <v>32</v>
      </c>
      <c r="D97" s="39">
        <v>1</v>
      </c>
      <c r="E97" s="40"/>
      <c r="F97" s="41"/>
      <c r="G97" s="42"/>
    </row>
    <row r="98" spans="1:8" s="29" customFormat="1" ht="56.25">
      <c r="A98" s="36" t="s">
        <v>309</v>
      </c>
      <c r="B98" s="37" t="s">
        <v>293</v>
      </c>
      <c r="C98" s="38" t="s">
        <v>30</v>
      </c>
      <c r="D98" s="39">
        <v>142.5</v>
      </c>
      <c r="E98" s="40"/>
      <c r="F98" s="41"/>
      <c r="G98" s="42"/>
    </row>
    <row r="99" spans="1:8" s="29" customFormat="1" ht="22.5">
      <c r="A99" s="36" t="s">
        <v>310</v>
      </c>
      <c r="B99" s="37" t="s">
        <v>277</v>
      </c>
      <c r="C99" s="38" t="s">
        <v>32</v>
      </c>
      <c r="D99" s="39">
        <v>138</v>
      </c>
      <c r="E99" s="40"/>
      <c r="F99" s="41"/>
      <c r="G99" s="42"/>
    </row>
    <row r="100" spans="1:8" s="29" customFormat="1">
      <c r="A100" s="30" t="s">
        <v>38</v>
      </c>
      <c r="B100" s="31" t="s">
        <v>81</v>
      </c>
      <c r="C100" s="32"/>
      <c r="D100" s="33"/>
      <c r="E100" s="34"/>
      <c r="F100" s="35"/>
      <c r="G100" s="34">
        <f>ROUND(SUM(G101:G105),2)</f>
        <v>0</v>
      </c>
    </row>
    <row r="101" spans="1:8" s="29" customFormat="1" ht="67.5">
      <c r="A101" s="36" t="s">
        <v>311</v>
      </c>
      <c r="B101" s="37" t="s">
        <v>125</v>
      </c>
      <c r="C101" s="38" t="s">
        <v>32</v>
      </c>
      <c r="D101" s="39">
        <v>7</v>
      </c>
      <c r="E101" s="40"/>
      <c r="F101" s="41"/>
      <c r="G101" s="42"/>
    </row>
    <row r="102" spans="1:8" s="29" customFormat="1" ht="90">
      <c r="A102" s="36" t="s">
        <v>312</v>
      </c>
      <c r="B102" s="37" t="s">
        <v>126</v>
      </c>
      <c r="C102" s="38" t="s">
        <v>32</v>
      </c>
      <c r="D102" s="39">
        <v>3</v>
      </c>
      <c r="E102" s="40"/>
      <c r="F102" s="41"/>
      <c r="G102" s="42"/>
    </row>
    <row r="103" spans="1:8" s="29" customFormat="1" ht="45">
      <c r="A103" s="36" t="s">
        <v>313</v>
      </c>
      <c r="B103" s="37" t="s">
        <v>188</v>
      </c>
      <c r="C103" s="38" t="s">
        <v>32</v>
      </c>
      <c r="D103" s="39">
        <v>10</v>
      </c>
      <c r="E103" s="40"/>
      <c r="F103" s="41"/>
      <c r="G103" s="42"/>
    </row>
    <row r="104" spans="1:8" s="29" customFormat="1" ht="78.75">
      <c r="A104" s="36" t="s">
        <v>314</v>
      </c>
      <c r="B104" s="37" t="s">
        <v>294</v>
      </c>
      <c r="C104" s="38" t="s">
        <v>32</v>
      </c>
      <c r="D104" s="39">
        <v>1</v>
      </c>
      <c r="E104" s="40"/>
      <c r="F104" s="41"/>
      <c r="G104" s="42"/>
    </row>
    <row r="105" spans="1:8" s="29" customFormat="1" ht="90">
      <c r="A105" s="36" t="s">
        <v>315</v>
      </c>
      <c r="B105" s="37" t="s">
        <v>295</v>
      </c>
      <c r="C105" s="38" t="s">
        <v>32</v>
      </c>
      <c r="D105" s="39">
        <v>7</v>
      </c>
      <c r="E105" s="40"/>
      <c r="F105" s="41"/>
      <c r="G105" s="42"/>
    </row>
    <row r="106" spans="1:8" s="64" customFormat="1">
      <c r="A106" s="73" t="s">
        <v>28</v>
      </c>
      <c r="B106" s="72" t="s">
        <v>90</v>
      </c>
      <c r="C106" s="72"/>
      <c r="D106" s="72"/>
      <c r="E106" s="72"/>
      <c r="F106" s="72"/>
      <c r="G106" s="28">
        <f>ROUND(SUM(G107,G121,G137,G155,G172),2)</f>
        <v>0</v>
      </c>
    </row>
    <row r="107" spans="1:8" s="43" customFormat="1">
      <c r="A107" s="78" t="s">
        <v>62</v>
      </c>
      <c r="B107" s="77" t="s">
        <v>43</v>
      </c>
      <c r="C107" s="76"/>
      <c r="D107" s="75"/>
      <c r="E107" s="34"/>
      <c r="F107" s="74"/>
      <c r="G107" s="34">
        <f>ROUND(SUM(G108:G120),2)</f>
        <v>0</v>
      </c>
    </row>
    <row r="108" spans="1:8" s="65" customFormat="1" ht="22.5">
      <c r="A108" s="36" t="s">
        <v>316</v>
      </c>
      <c r="B108" s="37" t="s">
        <v>118</v>
      </c>
      <c r="C108" s="38" t="s">
        <v>34</v>
      </c>
      <c r="D108" s="39">
        <v>541.63</v>
      </c>
      <c r="E108" s="68"/>
      <c r="F108" s="45"/>
      <c r="G108" s="67"/>
      <c r="H108" s="66"/>
    </row>
    <row r="109" spans="1:8" s="65" customFormat="1" ht="45">
      <c r="A109" s="36" t="s">
        <v>317</v>
      </c>
      <c r="B109" s="37" t="s">
        <v>175</v>
      </c>
      <c r="C109" s="38" t="s">
        <v>31</v>
      </c>
      <c r="D109" s="39">
        <v>926.56</v>
      </c>
      <c r="E109" s="68"/>
      <c r="F109" s="45"/>
      <c r="G109" s="67"/>
      <c r="H109" s="66"/>
    </row>
    <row r="110" spans="1:8" s="65" customFormat="1" ht="45">
      <c r="A110" s="36" t="s">
        <v>318</v>
      </c>
      <c r="B110" s="37" t="s">
        <v>176</v>
      </c>
      <c r="C110" s="38" t="s">
        <v>31</v>
      </c>
      <c r="D110" s="39">
        <v>493.19</v>
      </c>
      <c r="E110" s="68"/>
      <c r="F110" s="45"/>
      <c r="G110" s="67"/>
      <c r="H110" s="66"/>
    </row>
    <row r="111" spans="1:8" s="65" customFormat="1" ht="22.5">
      <c r="A111" s="36" t="s">
        <v>319</v>
      </c>
      <c r="B111" s="37" t="s">
        <v>49</v>
      </c>
      <c r="C111" s="38" t="s">
        <v>31</v>
      </c>
      <c r="D111" s="39">
        <v>18.72</v>
      </c>
      <c r="E111" s="68"/>
      <c r="F111" s="45"/>
      <c r="G111" s="67"/>
      <c r="H111" s="66"/>
    </row>
    <row r="112" spans="1:8" s="65" customFormat="1" ht="33.75">
      <c r="A112" s="36" t="s">
        <v>320</v>
      </c>
      <c r="B112" s="37" t="s">
        <v>476</v>
      </c>
      <c r="C112" s="38" t="s">
        <v>31</v>
      </c>
      <c r="D112" s="39">
        <v>28.07</v>
      </c>
      <c r="E112" s="68"/>
      <c r="F112" s="45"/>
      <c r="G112" s="67"/>
      <c r="H112" s="66"/>
    </row>
    <row r="113" spans="1:8" s="43" customFormat="1" ht="33.75">
      <c r="A113" s="36" t="s">
        <v>321</v>
      </c>
      <c r="B113" s="37" t="s">
        <v>173</v>
      </c>
      <c r="C113" s="38" t="s">
        <v>34</v>
      </c>
      <c r="D113" s="39">
        <v>541.63</v>
      </c>
      <c r="E113" s="44"/>
      <c r="F113" s="45"/>
      <c r="G113" s="42"/>
    </row>
    <row r="114" spans="1:8" s="65" customFormat="1" ht="33.75">
      <c r="A114" s="36" t="s">
        <v>322</v>
      </c>
      <c r="B114" s="37" t="s">
        <v>174</v>
      </c>
      <c r="C114" s="38" t="s">
        <v>31</v>
      </c>
      <c r="D114" s="39">
        <v>236.7</v>
      </c>
      <c r="E114" s="68"/>
      <c r="F114" s="45"/>
      <c r="G114" s="67"/>
      <c r="H114" s="66"/>
    </row>
    <row r="115" spans="1:8" s="65" customFormat="1" ht="45">
      <c r="A115" s="36" t="s">
        <v>323</v>
      </c>
      <c r="B115" s="37" t="s">
        <v>161</v>
      </c>
      <c r="C115" s="38" t="s">
        <v>31</v>
      </c>
      <c r="D115" s="39">
        <v>446.23</v>
      </c>
      <c r="E115" s="68"/>
      <c r="F115" s="45"/>
      <c r="G115" s="67"/>
      <c r="H115" s="66"/>
    </row>
    <row r="116" spans="1:8" s="43" customFormat="1" ht="56.25">
      <c r="A116" s="36" t="s">
        <v>324</v>
      </c>
      <c r="B116" s="37" t="s">
        <v>162</v>
      </c>
      <c r="C116" s="38" t="s">
        <v>31</v>
      </c>
      <c r="D116" s="39">
        <v>669.35</v>
      </c>
      <c r="E116" s="44"/>
      <c r="F116" s="45"/>
      <c r="G116" s="42"/>
    </row>
    <row r="117" spans="1:8" s="43" customFormat="1" ht="135">
      <c r="A117" s="36" t="s">
        <v>325</v>
      </c>
      <c r="B117" s="37" t="s">
        <v>192</v>
      </c>
      <c r="C117" s="38" t="s">
        <v>32</v>
      </c>
      <c r="D117" s="39">
        <v>4</v>
      </c>
      <c r="E117" s="44"/>
      <c r="F117" s="45"/>
      <c r="G117" s="42"/>
    </row>
    <row r="118" spans="1:8" s="43" customFormat="1" ht="22.5">
      <c r="A118" s="36" t="s">
        <v>326</v>
      </c>
      <c r="B118" s="37" t="s">
        <v>50</v>
      </c>
      <c r="C118" s="38" t="s">
        <v>32</v>
      </c>
      <c r="D118" s="39">
        <v>24</v>
      </c>
      <c r="E118" s="44"/>
      <c r="F118" s="45"/>
      <c r="G118" s="42"/>
    </row>
    <row r="119" spans="1:8" s="43" customFormat="1" ht="33.75">
      <c r="A119" s="36" t="s">
        <v>327</v>
      </c>
      <c r="B119" s="37" t="s">
        <v>151</v>
      </c>
      <c r="C119" s="38" t="s">
        <v>31</v>
      </c>
      <c r="D119" s="39">
        <v>973.52</v>
      </c>
      <c r="E119" s="44"/>
      <c r="F119" s="45"/>
      <c r="G119" s="42"/>
    </row>
    <row r="120" spans="1:8" s="43" customFormat="1" ht="33.75">
      <c r="A120" s="36" t="s">
        <v>328</v>
      </c>
      <c r="B120" s="37" t="s">
        <v>152</v>
      </c>
      <c r="C120" s="38" t="s">
        <v>33</v>
      </c>
      <c r="D120" s="39">
        <v>20443.919999999998</v>
      </c>
      <c r="E120" s="44"/>
      <c r="F120" s="45"/>
      <c r="G120" s="42"/>
    </row>
    <row r="121" spans="1:8" s="43" customFormat="1">
      <c r="A121" s="78" t="s">
        <v>66</v>
      </c>
      <c r="B121" s="77" t="s">
        <v>97</v>
      </c>
      <c r="C121" s="76"/>
      <c r="D121" s="75"/>
      <c r="E121" s="34"/>
      <c r="F121" s="74"/>
      <c r="G121" s="34">
        <f>ROUND(SUM(G122:G136),2)</f>
        <v>0</v>
      </c>
    </row>
    <row r="122" spans="1:8" s="43" customFormat="1" ht="45">
      <c r="A122" s="36" t="s">
        <v>329</v>
      </c>
      <c r="B122" s="37" t="s">
        <v>175</v>
      </c>
      <c r="C122" s="38" t="s">
        <v>31</v>
      </c>
      <c r="D122" s="39">
        <v>97.7</v>
      </c>
      <c r="E122" s="44"/>
      <c r="F122" s="45"/>
      <c r="G122" s="42"/>
    </row>
    <row r="123" spans="1:8" s="43" customFormat="1" ht="45">
      <c r="A123" s="36" t="s">
        <v>330</v>
      </c>
      <c r="B123" s="37" t="s">
        <v>176</v>
      </c>
      <c r="C123" s="38" t="s">
        <v>31</v>
      </c>
      <c r="D123" s="39">
        <v>24.42</v>
      </c>
      <c r="E123" s="44"/>
      <c r="F123" s="45"/>
      <c r="G123" s="42"/>
    </row>
    <row r="124" spans="1:8" s="43" customFormat="1" ht="22.5">
      <c r="A124" s="36" t="s">
        <v>331</v>
      </c>
      <c r="B124" s="37" t="s">
        <v>99</v>
      </c>
      <c r="C124" s="38" t="s">
        <v>31</v>
      </c>
      <c r="D124" s="39">
        <v>17.39</v>
      </c>
      <c r="E124" s="44"/>
      <c r="F124" s="45"/>
      <c r="G124" s="42"/>
    </row>
    <row r="125" spans="1:8" s="43" customFormat="1" ht="33.75">
      <c r="A125" s="36" t="s">
        <v>332</v>
      </c>
      <c r="B125" s="37" t="s">
        <v>102</v>
      </c>
      <c r="C125" s="38" t="s">
        <v>30</v>
      </c>
      <c r="D125" s="39">
        <v>35.94</v>
      </c>
      <c r="E125" s="44"/>
      <c r="F125" s="45"/>
      <c r="G125" s="42"/>
    </row>
    <row r="126" spans="1:8" s="43" customFormat="1" ht="33.75">
      <c r="A126" s="36" t="s">
        <v>333</v>
      </c>
      <c r="B126" s="37" t="s">
        <v>100</v>
      </c>
      <c r="C126" s="38" t="s">
        <v>42</v>
      </c>
      <c r="D126" s="39">
        <v>1015.75</v>
      </c>
      <c r="E126" s="44"/>
      <c r="F126" s="45"/>
      <c r="G126" s="42"/>
    </row>
    <row r="127" spans="1:8" s="43" customFormat="1" ht="22.5">
      <c r="A127" s="36" t="s">
        <v>334</v>
      </c>
      <c r="B127" s="37" t="s">
        <v>103</v>
      </c>
      <c r="C127" s="38" t="s">
        <v>31</v>
      </c>
      <c r="D127" s="39">
        <v>8.42</v>
      </c>
      <c r="E127" s="44"/>
      <c r="F127" s="45"/>
      <c r="G127" s="42"/>
    </row>
    <row r="128" spans="1:8" s="43" customFormat="1" ht="33.75">
      <c r="A128" s="36" t="s">
        <v>335</v>
      </c>
      <c r="B128" s="37" t="s">
        <v>115</v>
      </c>
      <c r="C128" s="38" t="s">
        <v>30</v>
      </c>
      <c r="D128" s="39">
        <v>18.72</v>
      </c>
      <c r="E128" s="44"/>
      <c r="F128" s="45"/>
      <c r="G128" s="42"/>
    </row>
    <row r="129" spans="1:8" s="43" customFormat="1" ht="22.5">
      <c r="A129" s="36" t="s">
        <v>336</v>
      </c>
      <c r="B129" s="37" t="s">
        <v>86</v>
      </c>
      <c r="C129" s="38" t="s">
        <v>30</v>
      </c>
      <c r="D129" s="39">
        <v>114.92</v>
      </c>
      <c r="E129" s="44"/>
      <c r="F129" s="45"/>
      <c r="G129" s="42"/>
    </row>
    <row r="130" spans="1:8" s="43" customFormat="1" ht="45">
      <c r="A130" s="36" t="s">
        <v>337</v>
      </c>
      <c r="B130" s="37" t="s">
        <v>113</v>
      </c>
      <c r="C130" s="38" t="s">
        <v>30</v>
      </c>
      <c r="D130" s="39">
        <v>87.65</v>
      </c>
      <c r="E130" s="44"/>
      <c r="F130" s="45"/>
      <c r="G130" s="42"/>
    </row>
    <row r="131" spans="1:8" s="43" customFormat="1" ht="45">
      <c r="A131" s="36" t="s">
        <v>338</v>
      </c>
      <c r="B131" s="37" t="s">
        <v>114</v>
      </c>
      <c r="C131" s="38" t="s">
        <v>30</v>
      </c>
      <c r="D131" s="39">
        <v>142.19</v>
      </c>
      <c r="E131" s="44"/>
      <c r="F131" s="45"/>
      <c r="G131" s="42"/>
    </row>
    <row r="132" spans="1:8" s="43" customFormat="1" ht="45">
      <c r="A132" s="36" t="s">
        <v>339</v>
      </c>
      <c r="B132" s="37" t="s">
        <v>161</v>
      </c>
      <c r="C132" s="38" t="s">
        <v>31</v>
      </c>
      <c r="D132" s="39">
        <v>30.13</v>
      </c>
      <c r="E132" s="44"/>
      <c r="F132" s="45"/>
      <c r="G132" s="42"/>
    </row>
    <row r="133" spans="1:8" s="43" customFormat="1" ht="45">
      <c r="A133" s="36" t="s">
        <v>340</v>
      </c>
      <c r="B133" s="37" t="s">
        <v>110</v>
      </c>
      <c r="C133" s="38" t="s">
        <v>32</v>
      </c>
      <c r="D133" s="39">
        <v>97</v>
      </c>
      <c r="E133" s="44"/>
      <c r="F133" s="45"/>
      <c r="G133" s="42"/>
    </row>
    <row r="134" spans="1:8" s="43" customFormat="1" ht="45">
      <c r="A134" s="36" t="s">
        <v>341</v>
      </c>
      <c r="B134" s="37" t="s">
        <v>138</v>
      </c>
      <c r="C134" s="38" t="s">
        <v>32</v>
      </c>
      <c r="D134" s="39">
        <v>13</v>
      </c>
      <c r="E134" s="44"/>
      <c r="F134" s="45"/>
      <c r="G134" s="42"/>
    </row>
    <row r="135" spans="1:8" s="65" customFormat="1" ht="33.75">
      <c r="A135" s="36" t="s">
        <v>342</v>
      </c>
      <c r="B135" s="37" t="s">
        <v>151</v>
      </c>
      <c r="C135" s="38" t="s">
        <v>31</v>
      </c>
      <c r="D135" s="39">
        <v>91.990000000000009</v>
      </c>
      <c r="E135" s="68"/>
      <c r="F135" s="45"/>
      <c r="G135" s="67"/>
      <c r="H135" s="66"/>
    </row>
    <row r="136" spans="1:8" s="43" customFormat="1" ht="33.75">
      <c r="A136" s="36" t="s">
        <v>343</v>
      </c>
      <c r="B136" s="37" t="s">
        <v>152</v>
      </c>
      <c r="C136" s="38" t="s">
        <v>33</v>
      </c>
      <c r="D136" s="39">
        <v>1931.7900000000002</v>
      </c>
      <c r="E136" s="44"/>
      <c r="F136" s="45"/>
      <c r="G136" s="42"/>
    </row>
    <row r="137" spans="1:8" s="43" customFormat="1">
      <c r="A137" s="78" t="s">
        <v>75</v>
      </c>
      <c r="B137" s="77" t="s">
        <v>44</v>
      </c>
      <c r="C137" s="76"/>
      <c r="D137" s="75"/>
      <c r="E137" s="34"/>
      <c r="F137" s="74"/>
      <c r="G137" s="34">
        <f>ROUND(SUM(G138:G154),2)</f>
        <v>0</v>
      </c>
    </row>
    <row r="138" spans="1:8" s="65" customFormat="1" ht="22.5">
      <c r="A138" s="36" t="s">
        <v>344</v>
      </c>
      <c r="B138" s="37" t="s">
        <v>118</v>
      </c>
      <c r="C138" s="38" t="s">
        <v>34</v>
      </c>
      <c r="D138" s="39">
        <v>292.5</v>
      </c>
      <c r="E138" s="68"/>
      <c r="F138" s="45"/>
      <c r="G138" s="67"/>
      <c r="H138" s="66"/>
    </row>
    <row r="139" spans="1:8" s="43" customFormat="1" ht="45">
      <c r="A139" s="36" t="s">
        <v>345</v>
      </c>
      <c r="B139" s="37" t="s">
        <v>175</v>
      </c>
      <c r="C139" s="38" t="s">
        <v>31</v>
      </c>
      <c r="D139" s="39">
        <v>320.64</v>
      </c>
      <c r="E139" s="44"/>
      <c r="F139" s="45"/>
      <c r="G139" s="42"/>
    </row>
    <row r="140" spans="1:8" s="43" customFormat="1" ht="101.25">
      <c r="A140" s="36" t="s">
        <v>346</v>
      </c>
      <c r="B140" s="37" t="s">
        <v>140</v>
      </c>
      <c r="C140" s="38" t="s">
        <v>32</v>
      </c>
      <c r="D140" s="39">
        <v>15</v>
      </c>
      <c r="E140" s="44"/>
      <c r="F140" s="45"/>
      <c r="G140" s="42"/>
    </row>
    <row r="141" spans="1:8" s="43" customFormat="1" ht="112.5">
      <c r="A141" s="36" t="s">
        <v>347</v>
      </c>
      <c r="B141" s="37" t="s">
        <v>141</v>
      </c>
      <c r="C141" s="38" t="s">
        <v>32</v>
      </c>
      <c r="D141" s="39">
        <v>9</v>
      </c>
      <c r="E141" s="44"/>
      <c r="F141" s="45"/>
      <c r="G141" s="42"/>
    </row>
    <row r="142" spans="1:8" s="43" customFormat="1" ht="112.5">
      <c r="A142" s="36" t="s">
        <v>348</v>
      </c>
      <c r="B142" s="37" t="s">
        <v>142</v>
      </c>
      <c r="C142" s="38" t="s">
        <v>32</v>
      </c>
      <c r="D142" s="39">
        <v>7</v>
      </c>
      <c r="E142" s="44"/>
      <c r="F142" s="45"/>
      <c r="G142" s="42"/>
    </row>
    <row r="143" spans="1:8" s="43" customFormat="1" ht="112.5">
      <c r="A143" s="36" t="s">
        <v>349</v>
      </c>
      <c r="B143" s="37" t="s">
        <v>143</v>
      </c>
      <c r="C143" s="38" t="s">
        <v>32</v>
      </c>
      <c r="D143" s="39">
        <v>4</v>
      </c>
      <c r="E143" s="44"/>
      <c r="F143" s="45"/>
      <c r="G143" s="42"/>
    </row>
    <row r="144" spans="1:8" s="43" customFormat="1" ht="112.5">
      <c r="A144" s="36" t="s">
        <v>350</v>
      </c>
      <c r="B144" s="37" t="s">
        <v>144</v>
      </c>
      <c r="C144" s="38" t="s">
        <v>32</v>
      </c>
      <c r="D144" s="39">
        <v>2</v>
      </c>
      <c r="E144" s="44"/>
      <c r="F144" s="45"/>
      <c r="G144" s="42"/>
    </row>
    <row r="145" spans="1:7" s="43" customFormat="1" ht="33.75">
      <c r="A145" s="36" t="s">
        <v>351</v>
      </c>
      <c r="B145" s="37" t="s">
        <v>177</v>
      </c>
      <c r="C145" s="38" t="s">
        <v>34</v>
      </c>
      <c r="D145" s="39">
        <v>315.89999999999998</v>
      </c>
      <c r="E145" s="44"/>
      <c r="F145" s="45"/>
      <c r="G145" s="42"/>
    </row>
    <row r="146" spans="1:7" s="43" customFormat="1" ht="22.5">
      <c r="A146" s="36" t="s">
        <v>352</v>
      </c>
      <c r="B146" s="37" t="s">
        <v>178</v>
      </c>
      <c r="C146" s="38" t="s">
        <v>32</v>
      </c>
      <c r="D146" s="39">
        <v>37</v>
      </c>
      <c r="E146" s="44"/>
      <c r="F146" s="45"/>
      <c r="G146" s="42"/>
    </row>
    <row r="147" spans="1:7" s="43" customFormat="1" ht="22.5">
      <c r="A147" s="36" t="s">
        <v>353</v>
      </c>
      <c r="B147" s="37" t="s">
        <v>179</v>
      </c>
      <c r="C147" s="38" t="s">
        <v>32</v>
      </c>
      <c r="D147" s="39">
        <v>37</v>
      </c>
      <c r="E147" s="44"/>
      <c r="F147" s="45"/>
      <c r="G147" s="42"/>
    </row>
    <row r="148" spans="1:7" s="43" customFormat="1" ht="33.75">
      <c r="A148" s="36" t="s">
        <v>354</v>
      </c>
      <c r="B148" s="37" t="s">
        <v>180</v>
      </c>
      <c r="C148" s="38" t="s">
        <v>32</v>
      </c>
      <c r="D148" s="39">
        <v>37</v>
      </c>
      <c r="E148" s="44"/>
      <c r="F148" s="45"/>
      <c r="G148" s="42"/>
    </row>
    <row r="149" spans="1:7" s="43" customFormat="1" ht="22.5">
      <c r="A149" s="36" t="s">
        <v>355</v>
      </c>
      <c r="B149" s="37" t="s">
        <v>49</v>
      </c>
      <c r="C149" s="38" t="s">
        <v>31</v>
      </c>
      <c r="D149" s="39">
        <v>22.11</v>
      </c>
      <c r="E149" s="44"/>
      <c r="F149" s="45"/>
      <c r="G149" s="42"/>
    </row>
    <row r="150" spans="1:7" s="43" customFormat="1" ht="33.75">
      <c r="A150" s="36" t="s">
        <v>356</v>
      </c>
      <c r="B150" s="37" t="s">
        <v>174</v>
      </c>
      <c r="C150" s="38" t="s">
        <v>31</v>
      </c>
      <c r="D150" s="39">
        <v>93.93</v>
      </c>
      <c r="E150" s="44"/>
      <c r="F150" s="45"/>
      <c r="G150" s="42"/>
    </row>
    <row r="151" spans="1:7" s="43" customFormat="1" ht="45">
      <c r="A151" s="36" t="s">
        <v>357</v>
      </c>
      <c r="B151" s="37" t="s">
        <v>161</v>
      </c>
      <c r="C151" s="38" t="s">
        <v>31</v>
      </c>
      <c r="D151" s="39">
        <v>119.41</v>
      </c>
      <c r="E151" s="44"/>
      <c r="F151" s="45"/>
      <c r="G151" s="42"/>
    </row>
    <row r="152" spans="1:7" s="43" customFormat="1" ht="56.25">
      <c r="A152" s="36" t="s">
        <v>358</v>
      </c>
      <c r="B152" s="37" t="s">
        <v>162</v>
      </c>
      <c r="C152" s="38" t="s">
        <v>31</v>
      </c>
      <c r="D152" s="39">
        <v>79.61</v>
      </c>
      <c r="E152" s="44"/>
      <c r="F152" s="45"/>
      <c r="G152" s="42"/>
    </row>
    <row r="153" spans="1:7" s="43" customFormat="1" ht="33.75">
      <c r="A153" s="36" t="s">
        <v>359</v>
      </c>
      <c r="B153" s="37" t="s">
        <v>151</v>
      </c>
      <c r="C153" s="38" t="s">
        <v>31</v>
      </c>
      <c r="D153" s="39">
        <v>201.23</v>
      </c>
      <c r="E153" s="44"/>
      <c r="F153" s="45"/>
      <c r="G153" s="42"/>
    </row>
    <row r="154" spans="1:7" s="43" customFormat="1" ht="33.75">
      <c r="A154" s="36" t="s">
        <v>360</v>
      </c>
      <c r="B154" s="37" t="s">
        <v>152</v>
      </c>
      <c r="C154" s="38" t="s">
        <v>33</v>
      </c>
      <c r="D154" s="39">
        <v>4225.83</v>
      </c>
      <c r="E154" s="44"/>
      <c r="F154" s="45"/>
      <c r="G154" s="42"/>
    </row>
    <row r="155" spans="1:7" s="43" customFormat="1">
      <c r="A155" s="78" t="s">
        <v>98</v>
      </c>
      <c r="B155" s="77" t="s">
        <v>87</v>
      </c>
      <c r="C155" s="76"/>
      <c r="D155" s="75"/>
      <c r="E155" s="34"/>
      <c r="F155" s="74"/>
      <c r="G155" s="34">
        <f>ROUND(SUM(G156:G171),2)</f>
        <v>0</v>
      </c>
    </row>
    <row r="156" spans="1:7" s="43" customFormat="1" ht="45">
      <c r="A156" s="36" t="s">
        <v>361</v>
      </c>
      <c r="B156" s="37" t="s">
        <v>175</v>
      </c>
      <c r="C156" s="38" t="s">
        <v>31</v>
      </c>
      <c r="D156" s="39">
        <v>54.26</v>
      </c>
      <c r="E156" s="44"/>
      <c r="F156" s="45"/>
      <c r="G156" s="42"/>
    </row>
    <row r="157" spans="1:7" s="43" customFormat="1" ht="45">
      <c r="A157" s="36" t="s">
        <v>362</v>
      </c>
      <c r="B157" s="37" t="s">
        <v>161</v>
      </c>
      <c r="C157" s="38" t="s">
        <v>31</v>
      </c>
      <c r="D157" s="39">
        <v>10.050000000000001</v>
      </c>
      <c r="E157" s="44"/>
      <c r="F157" s="45"/>
      <c r="G157" s="42"/>
    </row>
    <row r="158" spans="1:7" s="43" customFormat="1" ht="33.75">
      <c r="A158" s="36" t="s">
        <v>363</v>
      </c>
      <c r="B158" s="37" t="s">
        <v>85</v>
      </c>
      <c r="C158" s="38" t="s">
        <v>30</v>
      </c>
      <c r="D158" s="39">
        <v>31.4</v>
      </c>
      <c r="E158" s="44"/>
      <c r="F158" s="45"/>
      <c r="G158" s="42"/>
    </row>
    <row r="159" spans="1:7" s="43" customFormat="1" ht="33.75">
      <c r="A159" s="36" t="s">
        <v>364</v>
      </c>
      <c r="B159" s="37" t="s">
        <v>104</v>
      </c>
      <c r="C159" s="38" t="s">
        <v>31</v>
      </c>
      <c r="D159" s="39">
        <v>9.42</v>
      </c>
      <c r="E159" s="44"/>
      <c r="F159" s="45"/>
      <c r="G159" s="42"/>
    </row>
    <row r="160" spans="1:7" s="43" customFormat="1" ht="45">
      <c r="A160" s="36" t="s">
        <v>365</v>
      </c>
      <c r="B160" s="37" t="s">
        <v>105</v>
      </c>
      <c r="C160" s="38" t="s">
        <v>30</v>
      </c>
      <c r="D160" s="39">
        <v>16.5</v>
      </c>
      <c r="E160" s="44"/>
      <c r="F160" s="45"/>
      <c r="G160" s="42"/>
    </row>
    <row r="161" spans="1:8" s="43" customFormat="1" ht="33.75">
      <c r="A161" s="36" t="s">
        <v>366</v>
      </c>
      <c r="B161" s="37" t="s">
        <v>102</v>
      </c>
      <c r="C161" s="38" t="s">
        <v>30</v>
      </c>
      <c r="D161" s="39">
        <v>39.159999999999997</v>
      </c>
      <c r="E161" s="44"/>
      <c r="F161" s="45"/>
      <c r="G161" s="42"/>
    </row>
    <row r="162" spans="1:8" s="43" customFormat="1" ht="33.75">
      <c r="A162" s="36" t="s">
        <v>367</v>
      </c>
      <c r="B162" s="37" t="s">
        <v>100</v>
      </c>
      <c r="C162" s="38" t="s">
        <v>42</v>
      </c>
      <c r="D162" s="39">
        <v>556.39</v>
      </c>
      <c r="E162" s="44"/>
      <c r="F162" s="45"/>
      <c r="G162" s="42"/>
    </row>
    <row r="163" spans="1:8" s="43" customFormat="1" ht="22.5">
      <c r="A163" s="36" t="s">
        <v>368</v>
      </c>
      <c r="B163" s="37" t="s">
        <v>103</v>
      </c>
      <c r="C163" s="38" t="s">
        <v>31</v>
      </c>
      <c r="D163" s="39">
        <v>6.09</v>
      </c>
      <c r="E163" s="44"/>
      <c r="F163" s="45"/>
      <c r="G163" s="42"/>
    </row>
    <row r="164" spans="1:8" s="43" customFormat="1" ht="22.5">
      <c r="A164" s="36" t="s">
        <v>369</v>
      </c>
      <c r="B164" s="37" t="s">
        <v>86</v>
      </c>
      <c r="C164" s="38" t="s">
        <v>30</v>
      </c>
      <c r="D164" s="39">
        <v>46.06</v>
      </c>
      <c r="E164" s="44"/>
      <c r="F164" s="45"/>
      <c r="G164" s="42"/>
    </row>
    <row r="165" spans="1:8" s="43" customFormat="1" ht="45">
      <c r="A165" s="36" t="s">
        <v>370</v>
      </c>
      <c r="B165" s="37" t="s">
        <v>113</v>
      </c>
      <c r="C165" s="38" t="s">
        <v>30</v>
      </c>
      <c r="D165" s="39">
        <v>92.12</v>
      </c>
      <c r="E165" s="44"/>
      <c r="F165" s="45"/>
      <c r="G165" s="42"/>
    </row>
    <row r="166" spans="1:8" s="43" customFormat="1" ht="33.75">
      <c r="A166" s="36" t="s">
        <v>371</v>
      </c>
      <c r="B166" s="37" t="s">
        <v>122</v>
      </c>
      <c r="C166" s="38" t="s">
        <v>42</v>
      </c>
      <c r="D166" s="39">
        <v>2290.04</v>
      </c>
      <c r="E166" s="44"/>
      <c r="F166" s="45"/>
      <c r="G166" s="42"/>
    </row>
    <row r="167" spans="1:8" s="43" customFormat="1" ht="33.75">
      <c r="A167" s="36" t="s">
        <v>372</v>
      </c>
      <c r="B167" s="37" t="s">
        <v>123</v>
      </c>
      <c r="C167" s="38" t="s">
        <v>42</v>
      </c>
      <c r="D167" s="39">
        <v>220.54</v>
      </c>
      <c r="E167" s="44"/>
      <c r="F167" s="45"/>
      <c r="G167" s="42"/>
    </row>
    <row r="168" spans="1:8" s="43" customFormat="1" ht="33.75">
      <c r="A168" s="36" t="s">
        <v>373</v>
      </c>
      <c r="B168" s="37" t="s">
        <v>124</v>
      </c>
      <c r="C168" s="38" t="s">
        <v>42</v>
      </c>
      <c r="D168" s="39">
        <v>1133</v>
      </c>
      <c r="E168" s="44"/>
      <c r="F168" s="45"/>
      <c r="G168" s="42"/>
    </row>
    <row r="169" spans="1:8" s="43" customFormat="1" ht="45">
      <c r="A169" s="36" t="s">
        <v>374</v>
      </c>
      <c r="B169" s="37" t="s">
        <v>88</v>
      </c>
      <c r="C169" s="38" t="s">
        <v>42</v>
      </c>
      <c r="D169" s="39">
        <v>167.23</v>
      </c>
      <c r="E169" s="44"/>
      <c r="F169" s="45"/>
      <c r="G169" s="42"/>
    </row>
    <row r="170" spans="1:8" s="43" customFormat="1" ht="33.75">
      <c r="A170" s="36" t="s">
        <v>375</v>
      </c>
      <c r="B170" s="37" t="s">
        <v>151</v>
      </c>
      <c r="C170" s="38" t="s">
        <v>31</v>
      </c>
      <c r="D170" s="39">
        <v>44.209999999999994</v>
      </c>
      <c r="E170" s="44"/>
      <c r="F170" s="45"/>
      <c r="G170" s="42"/>
    </row>
    <row r="171" spans="1:8" s="43" customFormat="1" ht="33.75">
      <c r="A171" s="36" t="s">
        <v>376</v>
      </c>
      <c r="B171" s="37" t="s">
        <v>152</v>
      </c>
      <c r="C171" s="38" t="s">
        <v>33</v>
      </c>
      <c r="D171" s="39">
        <v>928.40999999999985</v>
      </c>
      <c r="E171" s="44"/>
      <c r="F171" s="45"/>
      <c r="G171" s="42"/>
    </row>
    <row r="172" spans="1:8" s="43" customFormat="1">
      <c r="A172" s="78" t="s">
        <v>129</v>
      </c>
      <c r="B172" s="77" t="s">
        <v>130</v>
      </c>
      <c r="C172" s="76"/>
      <c r="D172" s="75"/>
      <c r="E172" s="34"/>
      <c r="F172" s="74"/>
      <c r="G172" s="34">
        <f>ROUND(SUM(G173:G180),2)</f>
        <v>0</v>
      </c>
    </row>
    <row r="173" spans="1:8" s="65" customFormat="1" ht="22.5">
      <c r="A173" s="36" t="s">
        <v>377</v>
      </c>
      <c r="B173" s="37" t="s">
        <v>118</v>
      </c>
      <c r="C173" s="38" t="s">
        <v>34</v>
      </c>
      <c r="D173" s="39">
        <v>21.37</v>
      </c>
      <c r="E173" s="68"/>
      <c r="F173" s="45"/>
      <c r="G173" s="67"/>
      <c r="H173" s="66"/>
    </row>
    <row r="174" spans="1:8" s="43" customFormat="1" ht="45">
      <c r="A174" s="36" t="s">
        <v>378</v>
      </c>
      <c r="B174" s="37" t="s">
        <v>175</v>
      </c>
      <c r="C174" s="38" t="s">
        <v>31</v>
      </c>
      <c r="D174" s="39">
        <v>25.05</v>
      </c>
      <c r="E174" s="44"/>
      <c r="F174" s="45"/>
      <c r="G174" s="42"/>
    </row>
    <row r="175" spans="1:8" s="43" customFormat="1" ht="22.5">
      <c r="A175" s="36" t="s">
        <v>379</v>
      </c>
      <c r="B175" s="37" t="s">
        <v>49</v>
      </c>
      <c r="C175" s="38" t="s">
        <v>31</v>
      </c>
      <c r="D175" s="39">
        <v>1.62</v>
      </c>
      <c r="E175" s="44"/>
      <c r="F175" s="45"/>
      <c r="G175" s="42"/>
    </row>
    <row r="176" spans="1:8" s="43" customFormat="1" ht="33.75">
      <c r="A176" s="36" t="s">
        <v>380</v>
      </c>
      <c r="B176" s="37" t="s">
        <v>173</v>
      </c>
      <c r="C176" s="38" t="s">
        <v>34</v>
      </c>
      <c r="D176" s="39">
        <v>21.37</v>
      </c>
      <c r="E176" s="44"/>
      <c r="F176" s="45"/>
      <c r="G176" s="42"/>
    </row>
    <row r="177" spans="1:8" s="43" customFormat="1" ht="33.75">
      <c r="A177" s="36" t="s">
        <v>381</v>
      </c>
      <c r="B177" s="37" t="s">
        <v>174</v>
      </c>
      <c r="C177" s="38" t="s">
        <v>31</v>
      </c>
      <c r="D177" s="39">
        <v>7.75</v>
      </c>
      <c r="E177" s="44"/>
      <c r="F177" s="69"/>
      <c r="G177" s="42"/>
    </row>
    <row r="178" spans="1:8" s="43" customFormat="1" ht="45">
      <c r="A178" s="36" t="s">
        <v>382</v>
      </c>
      <c r="B178" s="37" t="s">
        <v>161</v>
      </c>
      <c r="C178" s="38" t="s">
        <v>31</v>
      </c>
      <c r="D178" s="39">
        <v>1.72</v>
      </c>
      <c r="E178" s="44"/>
      <c r="F178" s="69"/>
      <c r="G178" s="42"/>
    </row>
    <row r="179" spans="1:8" s="43" customFormat="1" ht="56.25">
      <c r="A179" s="36" t="s">
        <v>383</v>
      </c>
      <c r="B179" s="37" t="s">
        <v>162</v>
      </c>
      <c r="C179" s="38" t="s">
        <v>31</v>
      </c>
      <c r="D179" s="39">
        <v>1.1399999999999999</v>
      </c>
      <c r="E179" s="44"/>
      <c r="F179" s="45"/>
      <c r="G179" s="42"/>
    </row>
    <row r="180" spans="1:8" s="65" customFormat="1" ht="112.5">
      <c r="A180" s="36" t="s">
        <v>384</v>
      </c>
      <c r="B180" s="37" t="s">
        <v>131</v>
      </c>
      <c r="C180" s="38" t="s">
        <v>32</v>
      </c>
      <c r="D180" s="39">
        <v>6</v>
      </c>
      <c r="E180" s="68"/>
      <c r="F180" s="45"/>
      <c r="G180" s="67"/>
      <c r="H180" s="66"/>
    </row>
    <row r="181" spans="1:8" s="64" customFormat="1">
      <c r="A181" s="73" t="s">
        <v>76</v>
      </c>
      <c r="B181" s="72" t="s">
        <v>45</v>
      </c>
      <c r="C181" s="72"/>
      <c r="D181" s="72"/>
      <c r="E181" s="72"/>
      <c r="F181" s="72"/>
      <c r="G181" s="28">
        <f>ROUND(SUM(G182,G195,G210,G222),2)</f>
        <v>0</v>
      </c>
    </row>
    <row r="182" spans="1:8" s="43" customFormat="1">
      <c r="A182" s="78" t="s">
        <v>77</v>
      </c>
      <c r="B182" s="77" t="s">
        <v>43</v>
      </c>
      <c r="C182" s="76"/>
      <c r="D182" s="75"/>
      <c r="E182" s="34"/>
      <c r="F182" s="74"/>
      <c r="G182" s="34">
        <f>ROUND(SUM(G183:G194),2)</f>
        <v>0</v>
      </c>
    </row>
    <row r="183" spans="1:8" s="65" customFormat="1" ht="22.5">
      <c r="A183" s="36" t="s">
        <v>385</v>
      </c>
      <c r="B183" s="37" t="s">
        <v>118</v>
      </c>
      <c r="C183" s="38" t="s">
        <v>34</v>
      </c>
      <c r="D183" s="39">
        <v>1393.1899999999998</v>
      </c>
      <c r="E183" s="68"/>
      <c r="F183" s="45"/>
      <c r="G183" s="67"/>
      <c r="H183" s="66"/>
    </row>
    <row r="184" spans="1:8" s="65" customFormat="1" ht="45">
      <c r="A184" s="36" t="s">
        <v>386</v>
      </c>
      <c r="B184" s="37" t="s">
        <v>175</v>
      </c>
      <c r="C184" s="38" t="s">
        <v>31</v>
      </c>
      <c r="D184" s="39">
        <v>1391.75</v>
      </c>
      <c r="E184" s="68"/>
      <c r="F184" s="45"/>
      <c r="G184" s="67"/>
      <c r="H184" s="66"/>
    </row>
    <row r="185" spans="1:8" s="65" customFormat="1" ht="33.75">
      <c r="A185" s="36" t="s">
        <v>387</v>
      </c>
      <c r="B185" s="37" t="s">
        <v>302</v>
      </c>
      <c r="C185" s="38" t="s">
        <v>34</v>
      </c>
      <c r="D185" s="39">
        <v>14.57</v>
      </c>
      <c r="E185" s="68"/>
      <c r="F185" s="45"/>
      <c r="G185" s="67"/>
      <c r="H185" s="66"/>
    </row>
    <row r="186" spans="1:8" s="65" customFormat="1" ht="33.75">
      <c r="A186" s="36" t="s">
        <v>388</v>
      </c>
      <c r="B186" s="37" t="s">
        <v>181</v>
      </c>
      <c r="C186" s="38" t="s">
        <v>34</v>
      </c>
      <c r="D186" s="39">
        <v>44.64</v>
      </c>
      <c r="E186" s="68"/>
      <c r="F186" s="45"/>
      <c r="G186" s="67"/>
      <c r="H186" s="66"/>
    </row>
    <row r="187" spans="1:8" s="65" customFormat="1" ht="33.75">
      <c r="A187" s="36" t="s">
        <v>389</v>
      </c>
      <c r="B187" s="37" t="s">
        <v>182</v>
      </c>
      <c r="C187" s="38" t="s">
        <v>34</v>
      </c>
      <c r="D187" s="39">
        <v>914.37</v>
      </c>
      <c r="E187" s="68"/>
      <c r="F187" s="45"/>
      <c r="G187" s="67"/>
      <c r="H187" s="66"/>
    </row>
    <row r="188" spans="1:8" s="65" customFormat="1" ht="33.75">
      <c r="A188" s="36" t="s">
        <v>390</v>
      </c>
      <c r="B188" s="37" t="s">
        <v>477</v>
      </c>
      <c r="C188" s="38" t="s">
        <v>34</v>
      </c>
      <c r="D188" s="39">
        <v>419.61</v>
      </c>
      <c r="E188" s="68"/>
      <c r="F188" s="45"/>
      <c r="G188" s="67"/>
      <c r="H188" s="66"/>
    </row>
    <row r="189" spans="1:8" s="65" customFormat="1" ht="22.5">
      <c r="A189" s="36" t="s">
        <v>391</v>
      </c>
      <c r="B189" s="37" t="s">
        <v>49</v>
      </c>
      <c r="C189" s="38" t="s">
        <v>31</v>
      </c>
      <c r="D189" s="39">
        <v>111.48</v>
      </c>
      <c r="E189" s="68"/>
      <c r="F189" s="45"/>
      <c r="G189" s="67"/>
      <c r="H189" s="66"/>
    </row>
    <row r="190" spans="1:8" s="43" customFormat="1" ht="33.75">
      <c r="A190" s="36" t="s">
        <v>392</v>
      </c>
      <c r="B190" s="37" t="s">
        <v>174</v>
      </c>
      <c r="C190" s="38" t="s">
        <v>31</v>
      </c>
      <c r="D190" s="39">
        <v>509.33</v>
      </c>
      <c r="E190" s="44"/>
      <c r="F190" s="45"/>
      <c r="G190" s="42"/>
    </row>
    <row r="191" spans="1:8" s="43" customFormat="1" ht="45">
      <c r="A191" s="36" t="s">
        <v>393</v>
      </c>
      <c r="B191" s="37" t="s">
        <v>161</v>
      </c>
      <c r="C191" s="38" t="s">
        <v>31</v>
      </c>
      <c r="D191" s="39">
        <v>431.63</v>
      </c>
      <c r="E191" s="44"/>
      <c r="F191" s="45"/>
      <c r="G191" s="42"/>
    </row>
    <row r="192" spans="1:8" s="43" customFormat="1" ht="56.25">
      <c r="A192" s="36" t="s">
        <v>394</v>
      </c>
      <c r="B192" s="37" t="s">
        <v>162</v>
      </c>
      <c r="C192" s="38" t="s">
        <v>31</v>
      </c>
      <c r="D192" s="39">
        <v>287.76</v>
      </c>
      <c r="E192" s="44"/>
      <c r="F192" s="45"/>
      <c r="G192" s="42"/>
    </row>
    <row r="193" spans="1:8" s="43" customFormat="1" ht="33.75">
      <c r="A193" s="36" t="s">
        <v>395</v>
      </c>
      <c r="B193" s="37" t="s">
        <v>151</v>
      </c>
      <c r="C193" s="38" t="s">
        <v>31</v>
      </c>
      <c r="D193" s="39">
        <v>960.12</v>
      </c>
      <c r="E193" s="44"/>
      <c r="F193" s="45"/>
      <c r="G193" s="42"/>
    </row>
    <row r="194" spans="1:8" s="43" customFormat="1" ht="33.75">
      <c r="A194" s="36" t="s">
        <v>396</v>
      </c>
      <c r="B194" s="37" t="s">
        <v>152</v>
      </c>
      <c r="C194" s="38" t="s">
        <v>33</v>
      </c>
      <c r="D194" s="39">
        <v>20162.52</v>
      </c>
      <c r="E194" s="44"/>
      <c r="F194" s="45"/>
      <c r="G194" s="42"/>
    </row>
    <row r="195" spans="1:8" s="43" customFormat="1">
      <c r="A195" s="78" t="s">
        <v>78</v>
      </c>
      <c r="B195" s="77" t="s">
        <v>46</v>
      </c>
      <c r="C195" s="76"/>
      <c r="D195" s="75"/>
      <c r="E195" s="34"/>
      <c r="F195" s="74"/>
      <c r="G195" s="34">
        <f>ROUND(SUM(G196:G209),2)</f>
        <v>0</v>
      </c>
    </row>
    <row r="196" spans="1:8" s="65" customFormat="1" ht="22.5">
      <c r="A196" s="36" t="s">
        <v>397</v>
      </c>
      <c r="B196" s="37" t="s">
        <v>118</v>
      </c>
      <c r="C196" s="38" t="s">
        <v>34</v>
      </c>
      <c r="D196" s="39">
        <v>315</v>
      </c>
      <c r="E196" s="68"/>
      <c r="F196" s="45"/>
      <c r="G196" s="67"/>
      <c r="H196" s="66"/>
    </row>
    <row r="197" spans="1:8" s="43" customFormat="1" ht="45">
      <c r="A197" s="36" t="s">
        <v>398</v>
      </c>
      <c r="B197" s="37" t="s">
        <v>175</v>
      </c>
      <c r="C197" s="38" t="s">
        <v>31</v>
      </c>
      <c r="D197" s="39">
        <v>119.07</v>
      </c>
      <c r="E197" s="44"/>
      <c r="F197" s="45"/>
      <c r="G197" s="42"/>
    </row>
    <row r="198" spans="1:8" s="43" customFormat="1" ht="45">
      <c r="A198" s="36" t="s">
        <v>399</v>
      </c>
      <c r="B198" s="37" t="s">
        <v>161</v>
      </c>
      <c r="C198" s="38" t="s">
        <v>31</v>
      </c>
      <c r="D198" s="39">
        <v>119.07</v>
      </c>
      <c r="E198" s="44"/>
      <c r="F198" s="45"/>
      <c r="G198" s="42"/>
    </row>
    <row r="199" spans="1:8" s="43" customFormat="1" ht="22.5">
      <c r="A199" s="36" t="s">
        <v>400</v>
      </c>
      <c r="B199" s="37" t="s">
        <v>51</v>
      </c>
      <c r="C199" s="38" t="s">
        <v>32</v>
      </c>
      <c r="D199" s="39">
        <v>8</v>
      </c>
      <c r="E199" s="44"/>
      <c r="F199" s="45"/>
      <c r="G199" s="42"/>
    </row>
    <row r="200" spans="1:8" s="43" customFormat="1" ht="22.5">
      <c r="A200" s="36" t="s">
        <v>401</v>
      </c>
      <c r="B200" s="37" t="s">
        <v>94</v>
      </c>
      <c r="C200" s="38" t="s">
        <v>32</v>
      </c>
      <c r="D200" s="39">
        <v>17</v>
      </c>
      <c r="E200" s="44"/>
      <c r="F200" s="45"/>
      <c r="G200" s="42"/>
    </row>
    <row r="201" spans="1:8" s="43" customFormat="1" ht="22.5">
      <c r="A201" s="36" t="s">
        <v>402</v>
      </c>
      <c r="B201" s="37" t="s">
        <v>478</v>
      </c>
      <c r="C201" s="38" t="s">
        <v>32</v>
      </c>
      <c r="D201" s="39">
        <v>15</v>
      </c>
      <c r="E201" s="44"/>
      <c r="F201" s="45"/>
      <c r="G201" s="42"/>
    </row>
    <row r="202" spans="1:8" s="43" customFormat="1" ht="22.5">
      <c r="A202" s="36" t="s">
        <v>403</v>
      </c>
      <c r="B202" s="37" t="s">
        <v>61</v>
      </c>
      <c r="C202" s="38" t="s">
        <v>32</v>
      </c>
      <c r="D202" s="39">
        <v>40</v>
      </c>
      <c r="E202" s="44"/>
      <c r="F202" s="45"/>
      <c r="G202" s="42"/>
    </row>
    <row r="203" spans="1:8" s="43" customFormat="1" ht="22.5">
      <c r="A203" s="36" t="s">
        <v>404</v>
      </c>
      <c r="B203" s="37" t="s">
        <v>52</v>
      </c>
      <c r="C203" s="38" t="s">
        <v>32</v>
      </c>
      <c r="D203" s="39">
        <v>40</v>
      </c>
      <c r="E203" s="44"/>
      <c r="F203" s="45"/>
      <c r="G203" s="42"/>
    </row>
    <row r="204" spans="1:8" s="43" customFormat="1" ht="22.5">
      <c r="A204" s="36" t="s">
        <v>405</v>
      </c>
      <c r="B204" s="37" t="s">
        <v>82</v>
      </c>
      <c r="C204" s="38" t="s">
        <v>32</v>
      </c>
      <c r="D204" s="39">
        <v>40</v>
      </c>
      <c r="E204" s="44"/>
      <c r="F204" s="45"/>
      <c r="G204" s="42"/>
    </row>
    <row r="205" spans="1:8" s="43" customFormat="1" ht="22.5">
      <c r="A205" s="36" t="s">
        <v>406</v>
      </c>
      <c r="B205" s="37" t="s">
        <v>53</v>
      </c>
      <c r="C205" s="38" t="s">
        <v>34</v>
      </c>
      <c r="D205" s="39">
        <v>340.2</v>
      </c>
      <c r="E205" s="44"/>
      <c r="F205" s="45"/>
      <c r="G205" s="42"/>
    </row>
    <row r="206" spans="1:8" s="43" customFormat="1" ht="22.5">
      <c r="A206" s="36" t="s">
        <v>407</v>
      </c>
      <c r="B206" s="37" t="s">
        <v>56</v>
      </c>
      <c r="C206" s="38" t="s">
        <v>32</v>
      </c>
      <c r="D206" s="39">
        <v>40</v>
      </c>
      <c r="E206" s="44"/>
      <c r="F206" s="45"/>
      <c r="G206" s="42"/>
    </row>
    <row r="207" spans="1:8" s="43" customFormat="1" ht="22.5">
      <c r="A207" s="36" t="s">
        <v>408</v>
      </c>
      <c r="B207" s="37" t="s">
        <v>55</v>
      </c>
      <c r="C207" s="38" t="s">
        <v>32</v>
      </c>
      <c r="D207" s="39">
        <v>40</v>
      </c>
      <c r="E207" s="44"/>
      <c r="F207" s="45"/>
      <c r="G207" s="42"/>
    </row>
    <row r="208" spans="1:8" s="43" customFormat="1" ht="22.5">
      <c r="A208" s="36" t="s">
        <v>409</v>
      </c>
      <c r="B208" s="37" t="s">
        <v>54</v>
      </c>
      <c r="C208" s="38" t="s">
        <v>32</v>
      </c>
      <c r="D208" s="39">
        <v>40</v>
      </c>
      <c r="E208" s="44"/>
      <c r="F208" s="45"/>
      <c r="G208" s="42"/>
    </row>
    <row r="209" spans="1:8" s="65" customFormat="1" ht="90">
      <c r="A209" s="36" t="s">
        <v>410</v>
      </c>
      <c r="B209" s="37" t="s">
        <v>109</v>
      </c>
      <c r="C209" s="38" t="s">
        <v>32</v>
      </c>
      <c r="D209" s="39">
        <v>40</v>
      </c>
      <c r="E209" s="68"/>
      <c r="F209" s="45"/>
      <c r="G209" s="67"/>
      <c r="H209" s="66"/>
    </row>
    <row r="210" spans="1:8" s="43" customFormat="1">
      <c r="A210" s="78" t="s">
        <v>91</v>
      </c>
      <c r="B210" s="77" t="s">
        <v>47</v>
      </c>
      <c r="C210" s="76"/>
      <c r="D210" s="75"/>
      <c r="E210" s="34"/>
      <c r="F210" s="74"/>
      <c r="G210" s="34">
        <f>ROUND(SUM(G211:G221),2)</f>
        <v>0</v>
      </c>
    </row>
    <row r="211" spans="1:8" s="43" customFormat="1" ht="45">
      <c r="A211" s="36" t="s">
        <v>411</v>
      </c>
      <c r="B211" s="37" t="s">
        <v>175</v>
      </c>
      <c r="C211" s="38" t="s">
        <v>31</v>
      </c>
      <c r="D211" s="39">
        <v>69.61</v>
      </c>
      <c r="E211" s="44"/>
      <c r="F211" s="45"/>
      <c r="G211" s="42"/>
    </row>
    <row r="212" spans="1:8" s="43" customFormat="1" ht="45">
      <c r="A212" s="36" t="s">
        <v>412</v>
      </c>
      <c r="B212" s="37" t="s">
        <v>161</v>
      </c>
      <c r="C212" s="38" t="s">
        <v>31</v>
      </c>
      <c r="D212" s="39">
        <v>7.54</v>
      </c>
      <c r="E212" s="44"/>
      <c r="F212" s="45"/>
      <c r="G212" s="42"/>
    </row>
    <row r="213" spans="1:8" s="43" customFormat="1" ht="33.75">
      <c r="A213" s="36" t="s">
        <v>413</v>
      </c>
      <c r="B213" s="37" t="s">
        <v>120</v>
      </c>
      <c r="C213" s="38" t="s">
        <v>30</v>
      </c>
      <c r="D213" s="39">
        <v>32.869999999999997</v>
      </c>
      <c r="E213" s="44"/>
      <c r="F213" s="45"/>
      <c r="G213" s="42"/>
    </row>
    <row r="214" spans="1:8" s="43" customFormat="1" ht="33.75">
      <c r="A214" s="36" t="s">
        <v>414</v>
      </c>
      <c r="B214" s="37" t="s">
        <v>102</v>
      </c>
      <c r="C214" s="38" t="s">
        <v>30</v>
      </c>
      <c r="D214" s="39">
        <v>42.03</v>
      </c>
      <c r="E214" s="44"/>
      <c r="F214" s="45"/>
      <c r="G214" s="42"/>
    </row>
    <row r="215" spans="1:8" s="43" customFormat="1" ht="33.75">
      <c r="A215" s="36" t="s">
        <v>415</v>
      </c>
      <c r="B215" s="37" t="s">
        <v>106</v>
      </c>
      <c r="C215" s="38" t="s">
        <v>30</v>
      </c>
      <c r="D215" s="39">
        <v>17.510000000000002</v>
      </c>
      <c r="E215" s="44"/>
      <c r="F215" s="45"/>
      <c r="G215" s="42"/>
    </row>
    <row r="216" spans="1:8" s="43" customFormat="1" ht="33.75">
      <c r="A216" s="36" t="s">
        <v>416</v>
      </c>
      <c r="B216" s="37" t="s">
        <v>100</v>
      </c>
      <c r="C216" s="38" t="s">
        <v>42</v>
      </c>
      <c r="D216" s="39">
        <v>686.57</v>
      </c>
      <c r="E216" s="44"/>
      <c r="F216" s="45"/>
      <c r="G216" s="42"/>
    </row>
    <row r="217" spans="1:8" s="43" customFormat="1" ht="22.5">
      <c r="A217" s="36" t="s">
        <v>417</v>
      </c>
      <c r="B217" s="37" t="s">
        <v>103</v>
      </c>
      <c r="C217" s="38" t="s">
        <v>31</v>
      </c>
      <c r="D217" s="39">
        <v>5.7</v>
      </c>
      <c r="E217" s="44"/>
      <c r="F217" s="45"/>
      <c r="G217" s="42"/>
    </row>
    <row r="218" spans="1:8" s="43" customFormat="1" ht="22.5">
      <c r="A218" s="36" t="s">
        <v>418</v>
      </c>
      <c r="B218" s="37" t="s">
        <v>86</v>
      </c>
      <c r="C218" s="38" t="s">
        <v>30</v>
      </c>
      <c r="D218" s="39">
        <v>66.680000000000007</v>
      </c>
      <c r="E218" s="44"/>
      <c r="F218" s="45"/>
      <c r="G218" s="42"/>
    </row>
    <row r="219" spans="1:8" s="43" customFormat="1" ht="33.75">
      <c r="A219" s="36" t="s">
        <v>419</v>
      </c>
      <c r="B219" s="37" t="s">
        <v>107</v>
      </c>
      <c r="C219" s="38" t="s">
        <v>30</v>
      </c>
      <c r="D219" s="39">
        <v>66.680000000000007</v>
      </c>
      <c r="E219" s="44"/>
      <c r="F219" s="45"/>
      <c r="G219" s="42"/>
    </row>
    <row r="220" spans="1:8" s="43" customFormat="1" ht="33.75">
      <c r="A220" s="36" t="s">
        <v>420</v>
      </c>
      <c r="B220" s="37" t="s">
        <v>151</v>
      </c>
      <c r="C220" s="38" t="s">
        <v>31</v>
      </c>
      <c r="D220" s="39">
        <v>62.07</v>
      </c>
      <c r="E220" s="44"/>
      <c r="F220" s="45"/>
      <c r="G220" s="42"/>
    </row>
    <row r="221" spans="1:8" s="43" customFormat="1" ht="33.75">
      <c r="A221" s="36" t="s">
        <v>421</v>
      </c>
      <c r="B221" s="37" t="s">
        <v>152</v>
      </c>
      <c r="C221" s="38" t="s">
        <v>33</v>
      </c>
      <c r="D221" s="39">
        <v>1303.47</v>
      </c>
      <c r="E221" s="44"/>
      <c r="F221" s="45"/>
      <c r="G221" s="42"/>
    </row>
    <row r="222" spans="1:8" s="43" customFormat="1">
      <c r="A222" s="78" t="s">
        <v>92</v>
      </c>
      <c r="B222" s="77" t="s">
        <v>48</v>
      </c>
      <c r="C222" s="76"/>
      <c r="D222" s="75"/>
      <c r="E222" s="34"/>
      <c r="F222" s="74"/>
      <c r="G222" s="34">
        <f>ROUND(SUM(G223:G247),2)</f>
        <v>0</v>
      </c>
    </row>
    <row r="223" spans="1:8" s="43" customFormat="1" ht="22.5">
      <c r="A223" s="36" t="s">
        <v>422</v>
      </c>
      <c r="B223" s="37" t="s">
        <v>301</v>
      </c>
      <c r="C223" s="38" t="s">
        <v>32</v>
      </c>
      <c r="D223" s="39">
        <v>1</v>
      </c>
      <c r="E223" s="44"/>
      <c r="F223" s="45"/>
      <c r="G223" s="42"/>
    </row>
    <row r="224" spans="1:8" s="43" customFormat="1" ht="22.5">
      <c r="A224" s="36" t="s">
        <v>423</v>
      </c>
      <c r="B224" s="37" t="s">
        <v>300</v>
      </c>
      <c r="C224" s="38" t="s">
        <v>32</v>
      </c>
      <c r="D224" s="39">
        <v>1</v>
      </c>
      <c r="E224" s="44"/>
      <c r="F224" s="45"/>
      <c r="G224" s="42"/>
    </row>
    <row r="225" spans="1:7" s="43" customFormat="1" ht="22.5">
      <c r="A225" s="36" t="s">
        <v>424</v>
      </c>
      <c r="B225" s="37" t="s">
        <v>127</v>
      </c>
      <c r="C225" s="38" t="s">
        <v>32</v>
      </c>
      <c r="D225" s="39">
        <v>4</v>
      </c>
      <c r="E225" s="44"/>
      <c r="F225" s="45"/>
      <c r="G225" s="42"/>
    </row>
    <row r="226" spans="1:7" s="43" customFormat="1" ht="22.5">
      <c r="A226" s="36" t="s">
        <v>425</v>
      </c>
      <c r="B226" s="37" t="s">
        <v>134</v>
      </c>
      <c r="C226" s="38" t="s">
        <v>32</v>
      </c>
      <c r="D226" s="39">
        <v>4</v>
      </c>
      <c r="E226" s="44"/>
      <c r="F226" s="45"/>
      <c r="G226" s="42"/>
    </row>
    <row r="227" spans="1:7" s="43" customFormat="1" ht="22.5">
      <c r="A227" s="36" t="s">
        <v>426</v>
      </c>
      <c r="B227" s="37" t="s">
        <v>128</v>
      </c>
      <c r="C227" s="38" t="s">
        <v>32</v>
      </c>
      <c r="D227" s="39">
        <v>8</v>
      </c>
      <c r="E227" s="44"/>
      <c r="F227" s="45"/>
      <c r="G227" s="42"/>
    </row>
    <row r="228" spans="1:7" s="43" customFormat="1" ht="22.5">
      <c r="A228" s="36" t="s">
        <v>427</v>
      </c>
      <c r="B228" s="37" t="s">
        <v>133</v>
      </c>
      <c r="C228" s="38" t="s">
        <v>32</v>
      </c>
      <c r="D228" s="39">
        <v>8</v>
      </c>
      <c r="E228" s="44"/>
      <c r="F228" s="45"/>
      <c r="G228" s="42"/>
    </row>
    <row r="229" spans="1:7" s="43" customFormat="1" ht="22.5">
      <c r="A229" s="36" t="s">
        <v>428</v>
      </c>
      <c r="B229" s="37" t="s">
        <v>299</v>
      </c>
      <c r="C229" s="38" t="s">
        <v>32</v>
      </c>
      <c r="D229" s="39">
        <v>8</v>
      </c>
      <c r="E229" s="44"/>
      <c r="F229" s="45"/>
      <c r="G229" s="42"/>
    </row>
    <row r="230" spans="1:7" s="43" customFormat="1" ht="22.5">
      <c r="A230" s="36" t="s">
        <v>429</v>
      </c>
      <c r="B230" s="37" t="s">
        <v>298</v>
      </c>
      <c r="C230" s="38" t="s">
        <v>32</v>
      </c>
      <c r="D230" s="39">
        <v>8</v>
      </c>
      <c r="E230" s="44"/>
      <c r="F230" s="45"/>
      <c r="G230" s="42"/>
    </row>
    <row r="231" spans="1:7" s="43" customFormat="1" ht="33.75">
      <c r="A231" s="36" t="s">
        <v>430</v>
      </c>
      <c r="B231" s="37" t="s">
        <v>479</v>
      </c>
      <c r="C231" s="38" t="s">
        <v>32</v>
      </c>
      <c r="D231" s="39">
        <v>1</v>
      </c>
      <c r="E231" s="44"/>
      <c r="F231" s="45"/>
      <c r="G231" s="42"/>
    </row>
    <row r="232" spans="1:7" s="43" customFormat="1" ht="33.75">
      <c r="A232" s="36" t="s">
        <v>431</v>
      </c>
      <c r="B232" s="37" t="s">
        <v>480</v>
      </c>
      <c r="C232" s="38" t="s">
        <v>32</v>
      </c>
      <c r="D232" s="39">
        <v>2</v>
      </c>
      <c r="E232" s="44"/>
      <c r="F232" s="45"/>
      <c r="G232" s="42"/>
    </row>
    <row r="233" spans="1:7" s="43" customFormat="1" ht="22.5">
      <c r="A233" s="36" t="s">
        <v>432</v>
      </c>
      <c r="B233" s="37" t="s">
        <v>297</v>
      </c>
      <c r="C233" s="38" t="s">
        <v>32</v>
      </c>
      <c r="D233" s="39">
        <v>1</v>
      </c>
      <c r="E233" s="44"/>
      <c r="F233" s="45"/>
      <c r="G233" s="42"/>
    </row>
    <row r="234" spans="1:7" s="43" customFormat="1" ht="22.5">
      <c r="A234" s="36" t="s">
        <v>433</v>
      </c>
      <c r="B234" s="37" t="s">
        <v>57</v>
      </c>
      <c r="C234" s="38" t="s">
        <v>32</v>
      </c>
      <c r="D234" s="39">
        <v>2</v>
      </c>
      <c r="E234" s="44"/>
      <c r="F234" s="45"/>
      <c r="G234" s="42"/>
    </row>
    <row r="235" spans="1:7" s="43" customFormat="1" ht="22.5">
      <c r="A235" s="36" t="s">
        <v>434</v>
      </c>
      <c r="B235" s="37" t="s">
        <v>135</v>
      </c>
      <c r="C235" s="38" t="s">
        <v>32</v>
      </c>
      <c r="D235" s="39">
        <v>1</v>
      </c>
      <c r="E235" s="44"/>
      <c r="F235" s="45"/>
      <c r="G235" s="42"/>
    </row>
    <row r="236" spans="1:7" s="43" customFormat="1" ht="22.5">
      <c r="A236" s="36" t="s">
        <v>435</v>
      </c>
      <c r="B236" s="37" t="s">
        <v>481</v>
      </c>
      <c r="C236" s="38" t="s">
        <v>32</v>
      </c>
      <c r="D236" s="39">
        <v>2</v>
      </c>
      <c r="E236" s="44"/>
      <c r="F236" s="45"/>
      <c r="G236" s="42"/>
    </row>
    <row r="237" spans="1:7" s="43" customFormat="1" ht="33.75">
      <c r="A237" s="36" t="s">
        <v>436</v>
      </c>
      <c r="B237" s="37" t="s">
        <v>296</v>
      </c>
      <c r="C237" s="38" t="s">
        <v>32</v>
      </c>
      <c r="D237" s="39">
        <v>1</v>
      </c>
      <c r="E237" s="44"/>
      <c r="F237" s="45"/>
      <c r="G237" s="42"/>
    </row>
    <row r="238" spans="1:7" s="43" customFormat="1" ht="33.75">
      <c r="A238" s="36" t="s">
        <v>437</v>
      </c>
      <c r="B238" s="37" t="s">
        <v>58</v>
      </c>
      <c r="C238" s="38" t="s">
        <v>32</v>
      </c>
      <c r="D238" s="39">
        <v>4</v>
      </c>
      <c r="E238" s="44"/>
      <c r="F238" s="45"/>
      <c r="G238" s="42"/>
    </row>
    <row r="239" spans="1:7" s="43" customFormat="1" ht="33.75">
      <c r="A239" s="36" t="s">
        <v>438</v>
      </c>
      <c r="B239" s="37" t="s">
        <v>59</v>
      </c>
      <c r="C239" s="38" t="s">
        <v>32</v>
      </c>
      <c r="D239" s="39">
        <v>3</v>
      </c>
      <c r="E239" s="44"/>
      <c r="F239" s="45"/>
      <c r="G239" s="42"/>
    </row>
    <row r="240" spans="1:7" s="43" customFormat="1" ht="45">
      <c r="A240" s="36" t="s">
        <v>439</v>
      </c>
      <c r="B240" s="37" t="s">
        <v>482</v>
      </c>
      <c r="C240" s="38" t="s">
        <v>32</v>
      </c>
      <c r="D240" s="39">
        <v>1</v>
      </c>
      <c r="E240" s="44"/>
      <c r="F240" s="45"/>
      <c r="G240" s="42"/>
    </row>
    <row r="241" spans="1:7" s="43" customFormat="1" ht="33.75">
      <c r="A241" s="36" t="s">
        <v>440</v>
      </c>
      <c r="B241" s="37" t="s">
        <v>483</v>
      </c>
      <c r="C241" s="38" t="s">
        <v>32</v>
      </c>
      <c r="D241" s="39">
        <v>1</v>
      </c>
      <c r="E241" s="44"/>
      <c r="F241" s="45"/>
      <c r="G241" s="42"/>
    </row>
    <row r="242" spans="1:7" s="43" customFormat="1" ht="22.5">
      <c r="A242" s="36" t="s">
        <v>441</v>
      </c>
      <c r="B242" s="37" t="s">
        <v>484</v>
      </c>
      <c r="C242" s="38" t="s">
        <v>34</v>
      </c>
      <c r="D242" s="39">
        <v>8</v>
      </c>
      <c r="E242" s="44"/>
      <c r="F242" s="45"/>
      <c r="G242" s="42"/>
    </row>
    <row r="243" spans="1:7" s="43" customFormat="1" ht="22.5">
      <c r="A243" s="36" t="s">
        <v>442</v>
      </c>
      <c r="B243" s="37" t="s">
        <v>485</v>
      </c>
      <c r="C243" s="38" t="s">
        <v>32</v>
      </c>
      <c r="D243" s="39">
        <v>2</v>
      </c>
      <c r="E243" s="44"/>
      <c r="F243" s="45"/>
      <c r="G243" s="42"/>
    </row>
    <row r="244" spans="1:7" s="43" customFormat="1" ht="33.75">
      <c r="A244" s="36" t="s">
        <v>443</v>
      </c>
      <c r="B244" s="37" t="s">
        <v>108</v>
      </c>
      <c r="C244" s="38" t="s">
        <v>31</v>
      </c>
      <c r="D244" s="39">
        <v>0.52</v>
      </c>
      <c r="E244" s="44"/>
      <c r="F244" s="45"/>
      <c r="G244" s="42"/>
    </row>
    <row r="245" spans="1:7" s="43" customFormat="1" ht="22.5">
      <c r="A245" s="36" t="s">
        <v>444</v>
      </c>
      <c r="B245" s="37" t="s">
        <v>139</v>
      </c>
      <c r="C245" s="38" t="s">
        <v>32</v>
      </c>
      <c r="D245" s="39">
        <v>7</v>
      </c>
      <c r="E245" s="44"/>
      <c r="F245" s="45"/>
      <c r="G245" s="42"/>
    </row>
    <row r="246" spans="1:7" s="43" customFormat="1" ht="22.5">
      <c r="A246" s="36" t="s">
        <v>445</v>
      </c>
      <c r="B246" s="37" t="s">
        <v>60</v>
      </c>
      <c r="C246" s="38" t="s">
        <v>32</v>
      </c>
      <c r="D246" s="39">
        <v>4</v>
      </c>
      <c r="E246" s="44"/>
      <c r="F246" s="45"/>
      <c r="G246" s="42"/>
    </row>
    <row r="247" spans="1:7" s="43" customFormat="1" ht="22.5">
      <c r="A247" s="36" t="s">
        <v>446</v>
      </c>
      <c r="B247" s="37" t="s">
        <v>136</v>
      </c>
      <c r="C247" s="38" t="s">
        <v>32</v>
      </c>
      <c r="D247" s="39">
        <v>3</v>
      </c>
      <c r="E247" s="44"/>
      <c r="F247" s="45"/>
      <c r="G247" s="42"/>
    </row>
    <row r="248" spans="1:7" s="64" customFormat="1">
      <c r="A248" s="73" t="s">
        <v>83</v>
      </c>
      <c r="B248" s="72" t="s">
        <v>65</v>
      </c>
      <c r="C248" s="72"/>
      <c r="D248" s="72"/>
      <c r="E248" s="72"/>
      <c r="F248" s="72"/>
      <c r="G248" s="28">
        <f>ROUND(SUM(G249:G276),2)</f>
        <v>0</v>
      </c>
    </row>
    <row r="249" spans="1:7" s="43" customFormat="1" ht="33.75">
      <c r="A249" s="36" t="s">
        <v>447</v>
      </c>
      <c r="B249" s="37" t="s">
        <v>486</v>
      </c>
      <c r="C249" s="38" t="s">
        <v>34</v>
      </c>
      <c r="D249" s="39">
        <v>861.74</v>
      </c>
      <c r="E249" s="44"/>
      <c r="F249" s="45"/>
      <c r="G249" s="42"/>
    </row>
    <row r="250" spans="1:7" s="43" customFormat="1" ht="22.5">
      <c r="A250" s="36" t="s">
        <v>448</v>
      </c>
      <c r="B250" s="37" t="s">
        <v>487</v>
      </c>
      <c r="C250" s="38" t="s">
        <v>34</v>
      </c>
      <c r="D250" s="39">
        <v>861.74</v>
      </c>
      <c r="E250" s="44"/>
      <c r="F250" s="45"/>
      <c r="G250" s="42"/>
    </row>
    <row r="251" spans="1:7" s="43" customFormat="1" ht="45">
      <c r="A251" s="36" t="s">
        <v>449</v>
      </c>
      <c r="B251" s="37" t="s">
        <v>116</v>
      </c>
      <c r="C251" s="38" t="s">
        <v>31</v>
      </c>
      <c r="D251" s="39">
        <v>51.7</v>
      </c>
      <c r="E251" s="44"/>
      <c r="F251" s="45"/>
      <c r="G251" s="42"/>
    </row>
    <row r="252" spans="1:7" s="43" customFormat="1" ht="45">
      <c r="A252" s="36" t="s">
        <v>450</v>
      </c>
      <c r="B252" s="37" t="s">
        <v>161</v>
      </c>
      <c r="C252" s="38" t="s">
        <v>31</v>
      </c>
      <c r="D252" s="39">
        <v>51.7</v>
      </c>
      <c r="E252" s="44"/>
      <c r="F252" s="45"/>
      <c r="G252" s="42"/>
    </row>
    <row r="253" spans="1:7" s="43" customFormat="1" ht="22.5">
      <c r="A253" s="36" t="s">
        <v>451</v>
      </c>
      <c r="B253" s="37" t="s">
        <v>189</v>
      </c>
      <c r="C253" s="38" t="s">
        <v>34</v>
      </c>
      <c r="D253" s="39">
        <v>22</v>
      </c>
      <c r="E253" s="44"/>
      <c r="F253" s="45"/>
      <c r="G253" s="42"/>
    </row>
    <row r="254" spans="1:7" s="43" customFormat="1" ht="22.5">
      <c r="A254" s="36" t="s">
        <v>452</v>
      </c>
      <c r="B254" s="37" t="s">
        <v>190</v>
      </c>
      <c r="C254" s="38" t="s">
        <v>32</v>
      </c>
      <c r="D254" s="39">
        <v>17</v>
      </c>
      <c r="E254" s="44"/>
      <c r="F254" s="45"/>
      <c r="G254" s="42"/>
    </row>
    <row r="255" spans="1:7" s="43" customFormat="1" ht="45">
      <c r="A255" s="36" t="s">
        <v>453</v>
      </c>
      <c r="B255" s="37" t="s">
        <v>63</v>
      </c>
      <c r="C255" s="38" t="s">
        <v>32</v>
      </c>
      <c r="D255" s="39">
        <v>21</v>
      </c>
      <c r="E255" s="44"/>
      <c r="F255" s="45"/>
      <c r="G255" s="42"/>
    </row>
    <row r="256" spans="1:7" s="43" customFormat="1" ht="45">
      <c r="A256" s="36" t="s">
        <v>454</v>
      </c>
      <c r="B256" s="37" t="s">
        <v>64</v>
      </c>
      <c r="C256" s="38" t="s">
        <v>32</v>
      </c>
      <c r="D256" s="39">
        <v>4</v>
      </c>
      <c r="E256" s="44"/>
      <c r="F256" s="45"/>
      <c r="G256" s="42"/>
    </row>
    <row r="257" spans="1:7" s="43" customFormat="1" ht="22.5">
      <c r="A257" s="36" t="s">
        <v>455</v>
      </c>
      <c r="B257" s="37" t="s">
        <v>96</v>
      </c>
      <c r="C257" s="38" t="s">
        <v>31</v>
      </c>
      <c r="D257" s="39">
        <v>6.46</v>
      </c>
      <c r="E257" s="44"/>
      <c r="F257" s="45"/>
      <c r="G257" s="42"/>
    </row>
    <row r="258" spans="1:7" s="43" customFormat="1" ht="123.75">
      <c r="A258" s="36" t="s">
        <v>456</v>
      </c>
      <c r="B258" s="37" t="s">
        <v>191</v>
      </c>
      <c r="C258" s="38" t="s">
        <v>32</v>
      </c>
      <c r="D258" s="39">
        <v>22</v>
      </c>
      <c r="E258" s="44"/>
      <c r="F258" s="45"/>
      <c r="G258" s="42"/>
    </row>
    <row r="259" spans="1:7" s="43" customFormat="1" ht="135">
      <c r="A259" s="36" t="s">
        <v>457</v>
      </c>
      <c r="B259" s="37" t="s">
        <v>488</v>
      </c>
      <c r="C259" s="38" t="s">
        <v>32</v>
      </c>
      <c r="D259" s="39">
        <v>22</v>
      </c>
      <c r="E259" s="44"/>
      <c r="F259" s="45"/>
      <c r="G259" s="42"/>
    </row>
    <row r="260" spans="1:7" s="43" customFormat="1" ht="56.25">
      <c r="A260" s="36" t="s">
        <v>458</v>
      </c>
      <c r="B260" s="37" t="s">
        <v>489</v>
      </c>
      <c r="C260" s="38" t="s">
        <v>32</v>
      </c>
      <c r="D260" s="39">
        <v>22</v>
      </c>
      <c r="E260" s="44"/>
      <c r="F260" s="45"/>
      <c r="G260" s="42"/>
    </row>
    <row r="261" spans="1:7" s="43" customFormat="1" ht="78.75">
      <c r="A261" s="36" t="s">
        <v>459</v>
      </c>
      <c r="B261" s="37" t="s">
        <v>490</v>
      </c>
      <c r="C261" s="38" t="s">
        <v>32</v>
      </c>
      <c r="D261" s="39">
        <v>22</v>
      </c>
      <c r="E261" s="44"/>
      <c r="F261" s="45"/>
      <c r="G261" s="42"/>
    </row>
    <row r="262" spans="1:7" s="43" customFormat="1" ht="33.75">
      <c r="A262" s="36" t="s">
        <v>460</v>
      </c>
      <c r="B262" s="37" t="s">
        <v>71</v>
      </c>
      <c r="C262" s="38" t="s">
        <v>32</v>
      </c>
      <c r="D262" s="39">
        <v>3</v>
      </c>
      <c r="E262" s="44"/>
      <c r="F262" s="45"/>
      <c r="G262" s="42"/>
    </row>
    <row r="263" spans="1:7" s="43" customFormat="1" ht="45">
      <c r="A263" s="36" t="s">
        <v>461</v>
      </c>
      <c r="B263" s="37" t="s">
        <v>491</v>
      </c>
      <c r="C263" s="38" t="s">
        <v>32</v>
      </c>
      <c r="D263" s="39">
        <v>66</v>
      </c>
      <c r="E263" s="44"/>
      <c r="F263" s="45"/>
      <c r="G263" s="42"/>
    </row>
    <row r="264" spans="1:7" s="43" customFormat="1" ht="45">
      <c r="A264" s="36" t="s">
        <v>462</v>
      </c>
      <c r="B264" s="37" t="s">
        <v>492</v>
      </c>
      <c r="C264" s="38" t="s">
        <v>34</v>
      </c>
      <c r="D264" s="39">
        <v>653.40000000000009</v>
      </c>
      <c r="E264" s="44"/>
      <c r="F264" s="45"/>
      <c r="G264" s="42"/>
    </row>
    <row r="265" spans="1:7" s="43" customFormat="1" ht="281.25">
      <c r="A265" s="36" t="s">
        <v>463</v>
      </c>
      <c r="B265" s="37" t="s">
        <v>153</v>
      </c>
      <c r="C265" s="38" t="s">
        <v>32</v>
      </c>
      <c r="D265" s="39">
        <v>1</v>
      </c>
      <c r="E265" s="44"/>
      <c r="F265" s="45"/>
      <c r="G265" s="42"/>
    </row>
    <row r="266" spans="1:7" s="43" customFormat="1" ht="78.75">
      <c r="A266" s="36" t="s">
        <v>464</v>
      </c>
      <c r="B266" s="37" t="s">
        <v>493</v>
      </c>
      <c r="C266" s="38" t="s">
        <v>32</v>
      </c>
      <c r="D266" s="39">
        <v>1</v>
      </c>
      <c r="E266" s="44"/>
      <c r="F266" s="45"/>
      <c r="G266" s="42"/>
    </row>
    <row r="267" spans="1:7" s="43" customFormat="1" ht="33.75">
      <c r="A267" s="36" t="s">
        <v>465</v>
      </c>
      <c r="B267" s="37" t="s">
        <v>137</v>
      </c>
      <c r="C267" s="38" t="s">
        <v>32</v>
      </c>
      <c r="D267" s="39">
        <v>1</v>
      </c>
      <c r="E267" s="44"/>
      <c r="F267" s="45"/>
      <c r="G267" s="42"/>
    </row>
    <row r="268" spans="1:7" s="43" customFormat="1" ht="33.75">
      <c r="A268" s="36" t="s">
        <v>466</v>
      </c>
      <c r="B268" s="37" t="s">
        <v>494</v>
      </c>
      <c r="C268" s="38" t="s">
        <v>32</v>
      </c>
      <c r="D268" s="39">
        <v>66</v>
      </c>
      <c r="E268" s="44"/>
      <c r="F268" s="45"/>
      <c r="G268" s="42"/>
    </row>
    <row r="269" spans="1:7" s="43" customFormat="1" ht="56.25">
      <c r="A269" s="36" t="s">
        <v>467</v>
      </c>
      <c r="B269" s="37" t="s">
        <v>73</v>
      </c>
      <c r="C269" s="38" t="s">
        <v>32</v>
      </c>
      <c r="D269" s="39">
        <v>1</v>
      </c>
      <c r="E269" s="44"/>
      <c r="F269" s="45"/>
      <c r="G269" s="42"/>
    </row>
    <row r="270" spans="1:7" s="43" customFormat="1" ht="22.5">
      <c r="A270" s="36" t="s">
        <v>468</v>
      </c>
      <c r="B270" s="37" t="s">
        <v>67</v>
      </c>
      <c r="C270" s="38" t="s">
        <v>32</v>
      </c>
      <c r="D270" s="39">
        <v>66</v>
      </c>
      <c r="E270" s="44"/>
      <c r="F270" s="45"/>
      <c r="G270" s="42"/>
    </row>
    <row r="271" spans="1:7" s="43" customFormat="1" ht="22.5">
      <c r="A271" s="36" t="s">
        <v>469</v>
      </c>
      <c r="B271" s="37" t="s">
        <v>68</v>
      </c>
      <c r="C271" s="38" t="s">
        <v>32</v>
      </c>
      <c r="D271" s="39">
        <v>22</v>
      </c>
      <c r="E271" s="44"/>
      <c r="F271" s="45"/>
      <c r="G271" s="42"/>
    </row>
    <row r="272" spans="1:7" s="43" customFormat="1" ht="33.75">
      <c r="A272" s="36" t="s">
        <v>470</v>
      </c>
      <c r="B272" s="37" t="s">
        <v>111</v>
      </c>
      <c r="C272" s="38" t="s">
        <v>32</v>
      </c>
      <c r="D272" s="39">
        <v>22</v>
      </c>
      <c r="E272" s="44"/>
      <c r="F272" s="45"/>
      <c r="G272" s="42"/>
    </row>
    <row r="273" spans="1:31" s="43" customFormat="1" ht="33.75">
      <c r="A273" s="36" t="s">
        <v>471</v>
      </c>
      <c r="B273" s="37" t="s">
        <v>69</v>
      </c>
      <c r="C273" s="38" t="s">
        <v>70</v>
      </c>
      <c r="D273" s="39">
        <v>17</v>
      </c>
      <c r="E273" s="44"/>
      <c r="F273" s="45"/>
      <c r="G273" s="42"/>
    </row>
    <row r="274" spans="1:31" s="43" customFormat="1" ht="33.75">
      <c r="A274" s="36" t="s">
        <v>472</v>
      </c>
      <c r="B274" s="37" t="s">
        <v>74</v>
      </c>
      <c r="C274" s="38" t="s">
        <v>70</v>
      </c>
      <c r="D274" s="39">
        <v>22</v>
      </c>
      <c r="E274" s="44"/>
      <c r="F274" s="45"/>
      <c r="G274" s="42"/>
    </row>
    <row r="275" spans="1:31" s="43" customFormat="1" ht="33.75">
      <c r="A275" s="36" t="s">
        <v>473</v>
      </c>
      <c r="B275" s="37" t="s">
        <v>72</v>
      </c>
      <c r="C275" s="38" t="s">
        <v>34</v>
      </c>
      <c r="D275" s="39">
        <v>52.8</v>
      </c>
      <c r="E275" s="44"/>
      <c r="F275" s="45"/>
      <c r="G275" s="42"/>
    </row>
    <row r="276" spans="1:31" s="43" customFormat="1" ht="22.5">
      <c r="A276" s="36" t="s">
        <v>474</v>
      </c>
      <c r="B276" s="37" t="s">
        <v>132</v>
      </c>
      <c r="C276" s="38" t="s">
        <v>31</v>
      </c>
      <c r="D276" s="39">
        <v>0.13</v>
      </c>
      <c r="E276" s="44"/>
      <c r="F276" s="45"/>
      <c r="G276" s="42"/>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row>
    <row r="277" spans="1:31" s="48" customFormat="1">
      <c r="A277" s="27" t="s">
        <v>93</v>
      </c>
      <c r="B277" s="46" t="s">
        <v>29</v>
      </c>
      <c r="C277" s="46"/>
      <c r="D277" s="46"/>
      <c r="E277" s="46"/>
      <c r="F277" s="46"/>
      <c r="G277" s="28">
        <f>ROUND(SUM(G278),2)</f>
        <v>0</v>
      </c>
    </row>
    <row r="278" spans="1:31" s="49" customFormat="1" ht="22.5">
      <c r="A278" s="36" t="s">
        <v>475</v>
      </c>
      <c r="B278" s="37" t="s">
        <v>39</v>
      </c>
      <c r="C278" s="38" t="s">
        <v>30</v>
      </c>
      <c r="D278" s="39">
        <v>12706.9</v>
      </c>
      <c r="E278" s="40"/>
      <c r="F278" s="47"/>
      <c r="G278" s="42"/>
    </row>
    <row r="279" spans="1:31" ht="6" customHeight="1">
      <c r="A279" s="122"/>
      <c r="B279" s="122"/>
      <c r="C279" s="122"/>
      <c r="D279" s="122"/>
      <c r="E279" s="122"/>
      <c r="F279" s="122"/>
      <c r="G279" s="122"/>
    </row>
    <row r="280" spans="1:31" s="29" customFormat="1">
      <c r="A280" s="36"/>
      <c r="B280" s="37"/>
      <c r="C280" s="38"/>
      <c r="D280" s="39"/>
      <c r="E280" s="40"/>
      <c r="F280" s="41"/>
      <c r="G280" s="42"/>
    </row>
    <row r="281" spans="1:31" s="29" customFormat="1">
      <c r="A281" s="36"/>
      <c r="B281" s="37"/>
      <c r="C281" s="38"/>
      <c r="D281" s="39"/>
      <c r="E281" s="40"/>
      <c r="F281" s="41"/>
      <c r="G281" s="42"/>
    </row>
    <row r="282" spans="1:31" s="48" customFormat="1">
      <c r="A282" s="27"/>
      <c r="B282" s="46" t="s">
        <v>497</v>
      </c>
      <c r="C282" s="46"/>
      <c r="D282" s="46"/>
      <c r="E282" s="46"/>
      <c r="F282" s="46"/>
      <c r="G282" s="28"/>
    </row>
    <row r="283" spans="1:31" s="29" customFormat="1" ht="33.75">
      <c r="A283" s="36"/>
      <c r="B283" s="98" t="str">
        <f>+B5</f>
        <v>Pavimentación con concreto hidráulico de la calle Pablo Neruda, incluye: alcantarillado sanitario, agua potable, banquetas, cruces peatonales, accesibilidad universal, señalética horizontal - vertical y obras complementarias frente 02, municipio de Zapopan, Jalisco</v>
      </c>
      <c r="C283" s="38"/>
      <c r="D283" s="39"/>
      <c r="E283" s="40"/>
      <c r="F283" s="41"/>
      <c r="G283" s="42"/>
    </row>
    <row r="284" spans="1:31" s="29" customFormat="1">
      <c r="A284" s="36"/>
      <c r="B284" s="37"/>
      <c r="C284" s="38"/>
      <c r="D284" s="39"/>
      <c r="E284" s="40"/>
      <c r="F284" s="41"/>
      <c r="G284" s="42"/>
    </row>
    <row r="285" spans="1:31" s="29" customFormat="1">
      <c r="A285" s="36"/>
      <c r="B285" s="37"/>
      <c r="C285" s="38"/>
      <c r="D285" s="39"/>
      <c r="E285" s="40"/>
      <c r="F285" s="41"/>
      <c r="G285" s="42"/>
    </row>
    <row r="286" spans="1:31" s="29" customFormat="1">
      <c r="A286" s="36"/>
      <c r="B286" s="37"/>
      <c r="C286" s="38"/>
      <c r="D286" s="39"/>
      <c r="E286" s="40"/>
      <c r="F286" s="41"/>
      <c r="G286" s="42"/>
    </row>
    <row r="287" spans="1:31" s="49" customFormat="1">
      <c r="A287" s="79" t="s">
        <v>14</v>
      </c>
      <c r="B287" s="96" t="str">
        <f>B16</f>
        <v>PAVIMENTACIÓN</v>
      </c>
      <c r="C287" s="96"/>
      <c r="D287" s="96"/>
      <c r="E287" s="96"/>
      <c r="F287" s="51"/>
      <c r="G287" s="99">
        <f>G16</f>
        <v>0</v>
      </c>
    </row>
    <row r="288" spans="1:31" s="49" customFormat="1">
      <c r="A288" s="52" t="s">
        <v>21</v>
      </c>
      <c r="B288" s="53" t="str">
        <f>B17</f>
        <v>PRELIMINARES</v>
      </c>
      <c r="C288" s="54"/>
      <c r="D288" s="55"/>
      <c r="E288" s="51"/>
      <c r="F288" s="51"/>
      <c r="G288" s="56">
        <f>G17</f>
        <v>0</v>
      </c>
    </row>
    <row r="289" spans="1:7" s="49" customFormat="1">
      <c r="A289" s="52" t="s">
        <v>22</v>
      </c>
      <c r="B289" s="53" t="str">
        <f>B35</f>
        <v>TERRACERÍAS</v>
      </c>
      <c r="C289" s="54"/>
      <c r="D289" s="55"/>
      <c r="E289" s="51"/>
      <c r="F289" s="51"/>
      <c r="G289" s="56">
        <f>G35</f>
        <v>0</v>
      </c>
    </row>
    <row r="290" spans="1:7" s="49" customFormat="1">
      <c r="A290" s="52" t="s">
        <v>40</v>
      </c>
      <c r="B290" s="53" t="str">
        <f>B43</f>
        <v>LOSA DE CONCRETO</v>
      </c>
      <c r="C290" s="54"/>
      <c r="D290" s="55"/>
      <c r="E290" s="51"/>
      <c r="F290" s="51"/>
      <c r="G290" s="56">
        <f>G43</f>
        <v>0</v>
      </c>
    </row>
    <row r="291" spans="1:7" s="49" customFormat="1">
      <c r="A291" s="79" t="s">
        <v>24</v>
      </c>
      <c r="B291" s="96" t="str">
        <f>B52</f>
        <v>BANQUETAS, CRUCES PEATONALES Y ACCESIBILIDAD UNIVERSAL</v>
      </c>
      <c r="C291" s="96"/>
      <c r="D291" s="96"/>
      <c r="E291" s="96"/>
      <c r="F291" s="51"/>
      <c r="G291" s="99">
        <f>G52</f>
        <v>0</v>
      </c>
    </row>
    <row r="292" spans="1:7" s="49" customFormat="1">
      <c r="A292" s="79" t="s">
        <v>26</v>
      </c>
      <c r="B292" s="96" t="str">
        <f>B74</f>
        <v>ÁREAS VERDES</v>
      </c>
      <c r="C292" s="96"/>
      <c r="D292" s="96"/>
      <c r="E292" s="96"/>
      <c r="F292" s="51"/>
      <c r="G292" s="99">
        <f>G74</f>
        <v>0</v>
      </c>
    </row>
    <row r="293" spans="1:7" s="49" customFormat="1">
      <c r="A293" s="79" t="s">
        <v>27</v>
      </c>
      <c r="B293" s="96" t="str">
        <f>B82</f>
        <v>SEÑALAMIENTO HORIZONTAL Y VERTICAL</v>
      </c>
      <c r="C293" s="96"/>
      <c r="D293" s="96"/>
      <c r="E293" s="96"/>
      <c r="F293" s="51"/>
      <c r="G293" s="99">
        <f>G82</f>
        <v>0</v>
      </c>
    </row>
    <row r="294" spans="1:7" s="49" customFormat="1">
      <c r="A294" s="52" t="s">
        <v>36</v>
      </c>
      <c r="B294" s="53" t="str">
        <f>B83</f>
        <v>SEÑALAMIENTO HORIZONTAL</v>
      </c>
      <c r="C294" s="54"/>
      <c r="D294" s="55"/>
      <c r="E294" s="51"/>
      <c r="F294" s="51"/>
      <c r="G294" s="56">
        <f>G83</f>
        <v>0</v>
      </c>
    </row>
    <row r="295" spans="1:7" s="49" customFormat="1">
      <c r="A295" s="52" t="s">
        <v>38</v>
      </c>
      <c r="B295" s="53" t="str">
        <f>B100</f>
        <v>SEÑALAMIENTO VERTICAL</v>
      </c>
      <c r="C295" s="54"/>
      <c r="D295" s="55"/>
      <c r="E295" s="51"/>
      <c r="F295" s="51"/>
      <c r="G295" s="56">
        <f>G100</f>
        <v>0</v>
      </c>
    </row>
    <row r="296" spans="1:7" s="49" customFormat="1">
      <c r="A296" s="50" t="str">
        <f>A106</f>
        <v>E</v>
      </c>
      <c r="B296" s="96" t="str">
        <f>B106</f>
        <v>ALCANTARILLADO SANITARIO Y PLUVIAL</v>
      </c>
      <c r="C296" s="96"/>
      <c r="D296" s="96"/>
      <c r="E296" s="96"/>
      <c r="F296" s="51"/>
      <c r="G296" s="99">
        <f>G106</f>
        <v>0</v>
      </c>
    </row>
    <row r="297" spans="1:7" s="49" customFormat="1">
      <c r="A297" s="52" t="str">
        <f>A107</f>
        <v>E1</v>
      </c>
      <c r="B297" s="53" t="str">
        <f>B107</f>
        <v>LÍNEA PRINCIPAL</v>
      </c>
      <c r="C297" s="54"/>
      <c r="D297" s="55"/>
      <c r="E297" s="51"/>
      <c r="F297" s="51"/>
      <c r="G297" s="56">
        <f>G107</f>
        <v>0</v>
      </c>
    </row>
    <row r="298" spans="1:7" s="49" customFormat="1">
      <c r="A298" s="52" t="str">
        <f>A121</f>
        <v>E2</v>
      </c>
      <c r="B298" s="53" t="str">
        <f>B121</f>
        <v>POZOS DE VISITA</v>
      </c>
      <c r="C298" s="54"/>
      <c r="D298" s="55"/>
      <c r="E298" s="51"/>
      <c r="F298" s="51"/>
      <c r="G298" s="56">
        <f>G121</f>
        <v>0</v>
      </c>
    </row>
    <row r="299" spans="1:7" s="49" customFormat="1">
      <c r="A299" s="52" t="str">
        <f>A137</f>
        <v>E3</v>
      </c>
      <c r="B299" s="53" t="str">
        <f>B137</f>
        <v>DESCARGAS DOMICILIARIAS</v>
      </c>
      <c r="C299" s="54"/>
      <c r="D299" s="55"/>
      <c r="E299" s="51"/>
      <c r="F299" s="51"/>
      <c r="G299" s="56">
        <f>G137</f>
        <v>0</v>
      </c>
    </row>
    <row r="300" spans="1:7" s="49" customFormat="1">
      <c r="A300" s="52" t="str">
        <f>A155</f>
        <v>E4</v>
      </c>
      <c r="B300" s="53" t="str">
        <f>B155</f>
        <v>BOCAS DE TORMENTA</v>
      </c>
      <c r="C300" s="54"/>
      <c r="D300" s="55"/>
      <c r="E300" s="51"/>
      <c r="F300" s="51"/>
      <c r="G300" s="56">
        <f>G155</f>
        <v>0</v>
      </c>
    </row>
    <row r="301" spans="1:7" s="49" customFormat="1">
      <c r="A301" s="52" t="str">
        <f>A172</f>
        <v>E5</v>
      </c>
      <c r="B301" s="53" t="str">
        <f>B172</f>
        <v>POZOS DE ABSORCIÓN</v>
      </c>
      <c r="C301" s="54"/>
      <c r="D301" s="55"/>
      <c r="E301" s="51"/>
      <c r="F301" s="51"/>
      <c r="G301" s="56">
        <f>G172</f>
        <v>0</v>
      </c>
    </row>
    <row r="302" spans="1:7" s="49" customFormat="1">
      <c r="A302" s="50" t="str">
        <f>A181</f>
        <v>F</v>
      </c>
      <c r="B302" s="96" t="str">
        <f>B181</f>
        <v>AGUA POTABLE</v>
      </c>
      <c r="C302" s="96"/>
      <c r="D302" s="96"/>
      <c r="E302" s="96"/>
      <c r="F302" s="51"/>
      <c r="G302" s="99">
        <f>G181</f>
        <v>0</v>
      </c>
    </row>
    <row r="303" spans="1:7" s="49" customFormat="1">
      <c r="A303" s="52" t="str">
        <f>A182</f>
        <v>F1</v>
      </c>
      <c r="B303" s="53" t="str">
        <f>B182</f>
        <v>LÍNEA PRINCIPAL</v>
      </c>
      <c r="C303" s="54"/>
      <c r="D303" s="55"/>
      <c r="E303" s="51"/>
      <c r="F303" s="51"/>
      <c r="G303" s="56">
        <f>G182</f>
        <v>0</v>
      </c>
    </row>
    <row r="304" spans="1:7" s="49" customFormat="1">
      <c r="A304" s="52" t="str">
        <f>A195</f>
        <v>F2</v>
      </c>
      <c r="B304" s="53" t="str">
        <f>B195</f>
        <v>TOMAS DOMICILIARIAS</v>
      </c>
      <c r="C304" s="54"/>
      <c r="D304" s="55"/>
      <c r="E304" s="51"/>
      <c r="F304" s="51"/>
      <c r="G304" s="56">
        <f>G195</f>
        <v>0</v>
      </c>
    </row>
    <row r="305" spans="1:7" s="49" customFormat="1">
      <c r="A305" s="52" t="str">
        <f>A210</f>
        <v>F3</v>
      </c>
      <c r="B305" s="53" t="str">
        <f>B210</f>
        <v>CAJA DE VÁLVULAS</v>
      </c>
      <c r="C305" s="54"/>
      <c r="D305" s="55"/>
      <c r="E305" s="51"/>
      <c r="F305" s="51"/>
      <c r="G305" s="56">
        <f>G210</f>
        <v>0</v>
      </c>
    </row>
    <row r="306" spans="1:7" s="49" customFormat="1">
      <c r="A306" s="52" t="str">
        <f>A222</f>
        <v>F4</v>
      </c>
      <c r="B306" s="53" t="str">
        <f>B222</f>
        <v>PIEZAS ESPECIALES</v>
      </c>
      <c r="C306" s="54"/>
      <c r="D306" s="55"/>
      <c r="E306" s="51"/>
      <c r="F306" s="51"/>
      <c r="G306" s="56">
        <f>G222</f>
        <v>0</v>
      </c>
    </row>
    <row r="307" spans="1:7" s="49" customFormat="1">
      <c r="A307" s="50" t="str">
        <f>A248</f>
        <v>G</v>
      </c>
      <c r="B307" s="96" t="str">
        <f>B248</f>
        <v>RED DE ALUMBRADO PÚBLICO</v>
      </c>
      <c r="C307" s="96"/>
      <c r="D307" s="96"/>
      <c r="E307" s="96"/>
      <c r="F307" s="51"/>
      <c r="G307" s="99">
        <f>G248</f>
        <v>0</v>
      </c>
    </row>
    <row r="308" spans="1:7" s="49" customFormat="1">
      <c r="A308" s="50" t="str">
        <f>A277</f>
        <v>H</v>
      </c>
      <c r="B308" s="96" t="str">
        <f>B277</f>
        <v>LIMPIEZA</v>
      </c>
      <c r="C308" s="96"/>
      <c r="D308" s="96"/>
      <c r="E308" s="96"/>
      <c r="F308" s="51"/>
      <c r="G308" s="99">
        <f>G277</f>
        <v>0</v>
      </c>
    </row>
    <row r="309" spans="1:7" s="49" customFormat="1">
      <c r="A309" s="52"/>
      <c r="B309" s="53"/>
      <c r="C309" s="54"/>
      <c r="D309" s="55"/>
      <c r="E309" s="51"/>
      <c r="F309" s="51"/>
      <c r="G309" s="56"/>
    </row>
    <row r="310" spans="1:7" s="49" customFormat="1">
      <c r="A310" s="52"/>
      <c r="B310" s="53"/>
      <c r="C310" s="54"/>
      <c r="D310" s="55"/>
      <c r="E310" s="51"/>
      <c r="F310" s="51"/>
      <c r="G310" s="56"/>
    </row>
    <row r="311" spans="1:7" s="49" customFormat="1">
      <c r="A311" s="52"/>
      <c r="B311" s="53"/>
      <c r="C311" s="54"/>
      <c r="D311" s="55"/>
      <c r="E311" s="51"/>
      <c r="F311" s="51"/>
      <c r="G311" s="56"/>
    </row>
    <row r="312" spans="1:7" s="49" customFormat="1">
      <c r="A312" s="57"/>
      <c r="B312" s="58"/>
      <c r="C312" s="54"/>
      <c r="D312" s="55"/>
      <c r="E312" s="51"/>
      <c r="G312" s="59"/>
    </row>
    <row r="313" spans="1:7" s="49" customFormat="1" ht="15" customHeight="1">
      <c r="A313" s="95" t="s">
        <v>23</v>
      </c>
      <c r="B313" s="95"/>
      <c r="C313" s="95"/>
      <c r="D313" s="95"/>
      <c r="E313" s="95"/>
      <c r="F313" s="100" t="s">
        <v>15</v>
      </c>
      <c r="G313" s="60">
        <f>ROUND(SUM(G287,G291:G293,G296,G302,G307,G308),2)</f>
        <v>0</v>
      </c>
    </row>
    <row r="314" spans="1:7" s="49" customFormat="1" ht="15" customHeight="1">
      <c r="A314" s="97"/>
      <c r="B314" s="97"/>
      <c r="C314" s="97"/>
      <c r="D314" s="97"/>
      <c r="E314" s="97"/>
      <c r="F314" s="100" t="s">
        <v>16</v>
      </c>
      <c r="G314" s="61">
        <f>ROUND(PRODUCT(G313,0.16),2)</f>
        <v>0</v>
      </c>
    </row>
    <row r="315" spans="1:7" s="49" customFormat="1" ht="15.75">
      <c r="A315" s="97"/>
      <c r="B315" s="97"/>
      <c r="C315" s="97"/>
      <c r="D315" s="97"/>
      <c r="E315" s="97"/>
      <c r="F315" s="100" t="s">
        <v>17</v>
      </c>
      <c r="G315" s="62">
        <f>ROUND(SUM(G313,G314),2)</f>
        <v>0</v>
      </c>
    </row>
  </sheetData>
  <protectedRanges>
    <protectedRange sqref="C9 B5" name="DATOS_3"/>
    <protectedRange sqref="C1" name="DATOS_1_2"/>
    <protectedRange sqref="F4:F7" name="DATOS_3_1_1"/>
    <protectedRange sqref="B9" name="DATOS_3_1"/>
  </protectedRanges>
  <mergeCells count="19">
    <mergeCell ref="A314:E315"/>
    <mergeCell ref="C1:F1"/>
    <mergeCell ref="C8:F8"/>
    <mergeCell ref="C9:F9"/>
    <mergeCell ref="C10:F10"/>
    <mergeCell ref="G9:G10"/>
    <mergeCell ref="A12:G12"/>
    <mergeCell ref="B291:E291"/>
    <mergeCell ref="B308:E308"/>
    <mergeCell ref="B307:E307"/>
    <mergeCell ref="B302:E302"/>
    <mergeCell ref="B296:E296"/>
    <mergeCell ref="B293:E293"/>
    <mergeCell ref="B292:E292"/>
    <mergeCell ref="B287:E287"/>
    <mergeCell ref="A313:E313"/>
    <mergeCell ref="C2:F3"/>
    <mergeCell ref="B5:B7"/>
    <mergeCell ref="B9:B10"/>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28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DOPI-MUN-RM-PAV-LP-126-2023</vt:lpstr>
      <vt:lpstr>'DOPI-MUN-RM-PAV-LP-126-2023'!Área_de_impresión</vt:lpstr>
      <vt:lpstr>'DOPI-MUN-RM-PAV-LP-126-2023'!Títulos_a_imprimir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Salvador Ceja Hermosillo</cp:lastModifiedBy>
  <cp:lastPrinted>2023-10-13T17:57:56Z</cp:lastPrinted>
  <dcterms:created xsi:type="dcterms:W3CDTF">2019-08-15T17:13:54Z</dcterms:created>
  <dcterms:modified xsi:type="dcterms:W3CDTF">2023-10-26T18:02:26Z</dcterms:modified>
</cp:coreProperties>
</file>