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10.20.47.239\Presupuesto Base\CATALOGOS 2023\UEP-UPCOP\101 - 20.Oct-2023 Av. Santa Margarita F01\"/>
    </mc:Choice>
  </mc:AlternateContent>
  <xr:revisionPtr revIDLastSave="0" documentId="13_ncr:1_{614D1BFE-770B-4F6C-A3E9-EF05D5FCCCEE}" xr6:coauthVersionLast="36" xr6:coauthVersionMax="47" xr10:uidLastSave="{00000000-0000-0000-0000-000000000000}"/>
  <bookViews>
    <workbookView xWindow="0" yWindow="0" windowWidth="14415" windowHeight="7680" xr2:uid="{2223686D-5890-4CFF-BFC0-38FD621CE978}"/>
  </bookViews>
  <sheets>
    <sheet name="DOPI-MUN-RM-PAV-LP-127-2023" sheetId="2" r:id="rId1"/>
  </sheets>
  <externalReferences>
    <externalReference r:id="rId2"/>
    <externalReference r:id="rId3"/>
  </externalReferences>
  <definedNames>
    <definedName name="_xlnm._FilterDatabase" localSheetId="0" hidden="1">'DOPI-MUN-RM-PAV-LP-127-2023'!$A$14:$G$386</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'DOPI-MUN-RM-PAV-LP-127-2023'!$A$1:$G$420</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'DOPI-MUN-RM-PAV-LP-127-2023'!$1:$15</definedName>
    <definedName name="totalpresupuestoprimeramoneda">#REF!</definedName>
    <definedName name="totalpresupuestosegundamoned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13" i="2" l="1"/>
  <c r="B412" i="2"/>
  <c r="B411" i="2"/>
  <c r="B410" i="2"/>
  <c r="B409" i="2"/>
  <c r="B408" i="2"/>
  <c r="B407" i="2"/>
  <c r="B406" i="2"/>
  <c r="B405" i="2"/>
  <c r="B404" i="2"/>
  <c r="B401" i="2"/>
  <c r="B400" i="2"/>
  <c r="B399" i="2"/>
  <c r="B398" i="2"/>
  <c r="B397" i="2"/>
  <c r="B396" i="2"/>
  <c r="B395" i="2"/>
  <c r="B393" i="2"/>
  <c r="B392" i="2"/>
  <c r="B391" i="2"/>
  <c r="B390" i="2"/>
  <c r="B389" i="2"/>
  <c r="G47" i="2" l="1"/>
  <c r="G121" i="2"/>
  <c r="G39" i="2"/>
  <c r="G284" i="2"/>
  <c r="G17" i="2"/>
  <c r="G381" i="2"/>
  <c r="G57" i="2"/>
  <c r="G16" i="2" l="1"/>
  <c r="G127" i="2"/>
  <c r="G232" i="2"/>
  <c r="G211" i="2"/>
  <c r="G310" i="2"/>
  <c r="G249" i="2"/>
  <c r="G350" i="2"/>
  <c r="G297" i="2"/>
  <c r="G149" i="2"/>
  <c r="G77" i="2"/>
  <c r="G104" i="2"/>
  <c r="G167" i="2"/>
  <c r="G190" i="2"/>
  <c r="G271" i="2"/>
  <c r="G95" i="2"/>
  <c r="G103" i="2" l="1"/>
  <c r="G270" i="2"/>
  <c r="G126" i="2"/>
  <c r="G390" i="2" l="1"/>
  <c r="G413" i="2"/>
  <c r="G398" i="2"/>
  <c r="G395" i="2"/>
  <c r="G394" i="2"/>
  <c r="G393" i="2"/>
  <c r="G391" i="2"/>
  <c r="G403" i="2"/>
  <c r="G392" i="2"/>
  <c r="G410" i="2"/>
  <c r="G405" i="2"/>
  <c r="G400" i="2"/>
  <c r="G397" i="2"/>
  <c r="G404" i="2"/>
  <c r="G409" i="2"/>
  <c r="G408" i="2"/>
  <c r="G399" i="2"/>
  <c r="G407" i="2"/>
  <c r="G402" i="2"/>
  <c r="G401" i="2"/>
  <c r="G396" i="2"/>
  <c r="G406" i="2"/>
  <c r="G412" i="2"/>
  <c r="G389" i="2"/>
  <c r="G411" i="2"/>
  <c r="G418" i="2" l="1"/>
  <c r="G419" i="2" s="1"/>
  <c r="G420" i="2" s="1"/>
</calcChain>
</file>

<file path=xl/sharedStrings.xml><?xml version="1.0" encoding="utf-8"?>
<sst xmlns="http://schemas.openxmlformats.org/spreadsheetml/2006/main" count="1132" uniqueCount="658">
  <si>
    <t>MUNICIPIO DE ZAPOPAN, JALISCO</t>
  </si>
  <si>
    <t>DIRECCIÓN DE OBRAS PÚBLICAS E INFRAESTRUCTURA.</t>
  </si>
  <si>
    <t>UNIDAD DE PRESUPUESTOS Y CONTRATACION DE OBRA PUBLICA</t>
  </si>
  <si>
    <t>DESCRIPCIÓN GENERAL DE LOS TRABAJOS:</t>
  </si>
  <si>
    <t>FECHA DE INICIO:</t>
  </si>
  <si>
    <t>FECHA DE TERMINACIÓN:</t>
  </si>
  <si>
    <t>PLAZO DE EJECUCIÓN:</t>
  </si>
  <si>
    <t>FECHA DE PRESENTACIÓN:</t>
  </si>
  <si>
    <t>NOMBRE, CARGO Y FIRMA DEL LICITANTE</t>
  </si>
  <si>
    <t>DOCUMENTO</t>
  </si>
  <si>
    <t>CATÁLOGO DE CONCEPTOS</t>
  </si>
  <si>
    <t>CLAVE</t>
  </si>
  <si>
    <t xml:space="preserve">DESCRIPCIÓN </t>
  </si>
  <si>
    <t>UNIDAD</t>
  </si>
  <si>
    <t>CANTIDAD</t>
  </si>
  <si>
    <t>PRECIO UNITARIO ($)</t>
  </si>
  <si>
    <t>PRECIO UNITARIO ($) CON LETRA</t>
  </si>
  <si>
    <t>IMPORTE ($) M. N.</t>
  </si>
  <si>
    <t>A</t>
  </si>
  <si>
    <t>PAVIMENTACIÓN</t>
  </si>
  <si>
    <t>A1</t>
  </si>
  <si>
    <t>PRELIMINARES</t>
  </si>
  <si>
    <t>M3</t>
  </si>
  <si>
    <t xml:space="preserve">DEMOLICIÓN POR MEDIOS MECÁNICOS DE PAVIMENTO ASFÁLTICO, INCLUYE: HERRAMIENTA, ACARREO LIBRE A BANCO DE OBRA PARA SU POSTERIOR RETIRO, VOLUMEN MEDIDO EN SECCIÓN, ABUNDAMIENTO, EQUIPO Y MANO DE OBRA. </t>
  </si>
  <si>
    <t>M</t>
  </si>
  <si>
    <t>M2</t>
  </si>
  <si>
    <t>DEMOLICIÓN POR MEDIOS MECÁNICOS DE PAVIMENTO Y/O LOSA DE CONCRETO EXISTENTE, INCLUYE: HERRAMIENTA, ACARREO LIBRE A BANCO DE OBRA PARA SU POSTERIOR RETIRO, VOLUMEN MEDIDO EN SECCIÓN, ABUNDAMIENTO, EQUIPO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</si>
  <si>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</si>
  <si>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</si>
  <si>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CONCRETO SIMPLE EN BANQUETAS, INCLUYE: HERRAMIENTA, CORTE CON DISCO DE DIAMANTE PARA DELIMITAR ÁREA, ACARREO DEL MATERIAL A BANCO DE OBRA PARA SU POSTERIOR RETIRO, VOLUMEN MEDIDO EN SECCIÓN, ABUNDAMIENTO, EQUIPO Y MANO DE OBRA.</t>
  </si>
  <si>
    <t>DESMONTAJE Y RETIRO POR MEDIOS MECÁNICOS SIN RECUPERACIÓN DE HERRERÍA PARA BOCA DE TORMENTA (REJILLA DE VIGA 2", 3" Y 4", REJILLA TIPO IRVING) EMPOTRADA A DALAS Y/O LOSA DE CONCRETO, ANCHO PROMEDIO DE REJILLA DE 0.30 M A 1.50 M POR LARGO VARIABLE, INCLUYE: HERRAMIENTA, DEMOLICIÓN DE CONCRETO, DESMONTAJE DE MARCO Y CONTRAMARCO, MATERIALES, DESPERDICIOS, SEÑALIZACIÓN PREVENTIVA Y RESTRICTIVA DEL ÁREA DE TRABAJO, LIMPIEZA DEL ÁREA AL FINAL DE ESTA ACTIVIDAD, EQUIPO, MANO DE OBRA, CARGA Y ACARREO POR MEDIOS MECÁNICOS AL SITIO FUERA DE LA OBRA INDICADO POR SUPERVISIÓN.</t>
  </si>
  <si>
    <t>KG</t>
  </si>
  <si>
    <t>PZA</t>
  </si>
  <si>
    <t>RETIRO Y REUBICACIÓN DE POSTE DE CONCRETO DE CFE DE 7.00 A 10.00 M DE ALTURA, EN BAJA Y MEDIA TENSIÓN, INCLUYE: HERRAMIENTA, DESCONEXIÓN Y SOSTENIMIENTO DE CABLEADO, DESMONTAJE DE POSTE Y COLOCACIÓN EN SU NUEVA UBICACIÓN, ALINEADO Y PLOMEADO, ACOSTILLADO Y RELLENO DE LA CEPA, CONEXIÓN, EQUIPO Y MANO DE OBRA ESPECIALIZADA.</t>
  </si>
  <si>
    <t>DESMONTAJE Y RETIRO CON RECUPERACIÓN DE POSTE DE ALUMBRADO EXISTENTE DE HASTA 10.00 M DE ALTURA CON BRAZO Y LUMINARIA, INCLUYE: HERRAMIENTA, DEMOLICIÓN DE DADO DE CONCRETO, DESCONEXIÓN, RETIRO DE LUMINARIA, RETIRO DE CABLEADO, ACARREOS Y RETIRO FUERA DE LA OBRA AL LUGAR INDICADO POR LA SUPERVISIÓN, EQUIPO Y MANO DE OBRA.</t>
  </si>
  <si>
    <t>DESMONTAJE Y RETIRO CON RECUPERACIÓN DE POSTE DE ALUMBRADO EXISTENTE DE HASTA 10.00 M DE ALTURA CON 2 BRAZOS Y 2 LUMINARIAS, INCLUYE: HERRAMIENTA, DEMOLICIÓN DE DADO DE CONCRETO, DESCONEXIÓN, RETIRO DE LUMINARIA, RETIRO DE CABLEADO, ACARREOS Y RETIRO FUERA DE LA OBRA AL LUGAR INDICADO POR LA SUPERVISIÓN, EQUIPO Y MANO DE OBRA.</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</si>
  <si>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</si>
  <si>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TALA, DERRIBO Y RETIRO DE ÁRBOL DE 6.00 A 9.00 M DE ALTURA, INCLUYE: HERRAMIENTA, PAGO DE PERMISOS ANTE PARQUES Y JARDINES, CORTE DE FOLLAJE EN SECCIONES, APILE DE RAMAS Y TRONCOS, EXTRACCIÓN DE TOCÓN, RETIRO DE MATERIALES DE DESECHO FUERA DE LA OBRA A TIRADERO INDICADO POR SUPERVISIÓN,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</si>
  <si>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</si>
  <si>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</si>
  <si>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M3-KM</t>
  </si>
  <si>
    <t>A2</t>
  </si>
  <si>
    <t>TERRACERÍAS</t>
  </si>
  <si>
    <t>TRAZO Y NIVELACIÓN CON EQUIPO TOPOGRÁFICO DEL TERRENO ESTABLECIENDO EJES Y REFERENCIAS Y BANCOS DE NIVEL, INCLUYE: HERRAMIENTA, CRUCETAS, ESTACAS, HILOS, MARCAS Y TRAZOS CON CALHIDRA,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</si>
  <si>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</si>
  <si>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A3</t>
  </si>
  <si>
    <t>PAVIMENTO HIDRÁULICO</t>
  </si>
  <si>
    <t>CORTE CON DISCO DE DIAMANTE HASTA 1/3 DE ESPESOR DE LA LOSA Y HASTA 3 MM DE ANCHO, INCLUYE: EQUIPO, DISCO DE DIAMANTE, HERRAMIENTA Y MANO DE OBRA.</t>
  </si>
  <si>
    <t>SUMINISTRO Y COLOCACIÓN MANUAL DE ASFALTO EN ÁREAS MUY REDUCIDAS DE ESPESORES VARIABLES, MEZCLA EN CALIENTE HECHA EN PLANTA, CON CEMENTO PG 64-22 EKBE SUPERPAVE, SEGÚN DISEÑO, T.M.A. DE 1/2" A FINOS, COMPACTADA AL 95% MARSHALL, INCLUYE: HERRAMIENTA, DELIMITACIÓN DEL ÁREA, LIMPIEZA, RETIRO DE RESIDUOS, PRUEBAS DE COMPACTACIÓN Y ESPESOR, PRUEBA DE CALIDAD, APLICACIÓN CON ASPERSORA MANUAL DE RIEGO DE LIGA CON EMULSIÓN DE ROMPIMIENTO RÁPIDO (ECR-60) A RAZÓN DE 0.70 L/M2, TENDIDO DE LA MEZCLA ASFÁLTICA, COMPACTACIÓN MECÁNICA CON EQUIPO DE IMPACTO, EQUIPO Y MANO DE OBRA.</t>
  </si>
  <si>
    <t>B</t>
  </si>
  <si>
    <t>BANQUETAS, CRUCES PEATONALES Y ACCESIBILIDAD UNIVERSAL</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</si>
  <si>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</si>
  <si>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</si>
  <si>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</si>
  <si>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</si>
  <si>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</si>
  <si>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</si>
  <si>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CICLOVÍAS</t>
  </si>
  <si>
    <t>GUARNICIÓN TIPO "I" EN SECCIÓN 15X35 CM DE ALTURA A BASE DE CONCRETO PREMEZCLADO F'C= 250 KG/CM2, T.M.A. 19 MM, R.N., ACABADO APARENTE, INCLUYE: CIMBRA, DESCIMBRA, COLADO, MATERIALES, CURADO, DESPERDICIOS, MANO DE OBRA, PRUEBAS DE LABORATORIO, EQUIPO Y HERRAMIENTA.</t>
  </si>
  <si>
    <t>CORTE CON DISCO DE DIAMANTE HASTA 1/3 DE ESPESOR DE LA LOSA Y HASTA 3 MM DE ANCHO, INCLUYE: EQUIPO, PREPARACIONES Y MANO DE OBRA.</t>
  </si>
  <si>
    <t>SUMINISTRO Y COLOCACIÓN DE SEGREGADOR TIPO ORUGA DE 60X20X10 PREFABRICADA EN POLIETIRENO COLOR AMARILLO SISTEMA RGB (255,202,0) INCLUYE: HERRAMIENTA, ARMADO CON ACERO DE REFUERZO, DOS GRAPAS Y/O ANCLAS A BASE DE VARILLA DE 3/4", GRÚA HIAB, ACARREOS INTERNOS, EQUIPO Y MANO DE OBRA.</t>
  </si>
  <si>
    <t>C</t>
  </si>
  <si>
    <t>ÁREAS VERDES</t>
  </si>
  <si>
    <t xml:space="preserve">SUMINISTRO Y PLANTACIÓN DE ÁRBOL OLIVO NEGRO DE MÍNIMO 2.00 M DE ALTURA Y 2" DE DIÁMETRO EN TRONCO, INCLUYE: HERRAMIENTA, EXCAVACIÓN, CAPA  DE TIERRA VEGETAL, AGUA PARA RIEGO, MANO DE OBRA, RIEGO Y CUIDADOS POR 30 DÍAS. </t>
  </si>
  <si>
    <t xml:space="preserve">SUMINISTRO Y PLANTACIÓN DE ÁRBOL ARRAYÁN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</si>
  <si>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</si>
  <si>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</si>
  <si>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</si>
  <si>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</si>
  <si>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SUMINISTRO Y COLOCACIÓN DE TIERRA VEGETAL PREPARADA PARA JARDINERÍA, INCLUYE: SUMINISTRO, ACARREO, COLOCACIÓN, MANO DE OBRA, EQUIPO Y HERRAMIENTA.</t>
  </si>
  <si>
    <t>D</t>
  </si>
  <si>
    <t>SEÑALAMIENTO HORIZONTAL Y VERTICAL</t>
  </si>
  <si>
    <t>SEÑALAMIENTO HORIZONTAL</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</si>
  <si>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</si>
  <si>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</si>
  <si>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</si>
  <si>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</si>
  <si>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ESTACIONAMIENTO CONTINUA SENCILLA EN COLOR BLANCA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</si>
  <si>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ESTACIONAMIENTO CONTINUA SENCILLA EN COLOR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</si>
  <si>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ESTACIONAMIENTO DISCONTINUA SENCILLA EN COLOR BLANCA DE 15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</si>
  <si>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</si>
  <si>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MARCAS M-14 PARA DELIMITAR CICLOVÍAS, CON PINTURA TERMOPLÁSTICA COLOR BLANCO RETRORREFLEJANTE DE 40 CM DE ANCHO SEPARADO A CADA 40 Y 3.20 M DE ANCHO, POR UNIDAD DE OBRA TERMINADA (LONGITUD EFECTIVA).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</si>
  <si>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</si>
  <si>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BLANCA, EN PICTOGRAMA DE "PRIORIDAD BICI", CON TEXTO "PRIORIDAD" DE HASTA 2.40 M X 0.60 M, TRIANGULOA BASE DE LÍNEA DE 10 CM DE ANCHO DE 2.40 M DE BASE X 3.60 M DE ALTURA Y CON PICTOGRAMA DE BICICLETA DE HASTA 0.85 M X 1.25 M, CON APLICACIÓN DE PRIMARIO PARA ASEGURAR EL CORRECTO ANCLAJE DE LA PINTURA Y DE MICROESFERA REFLEJANTE 330 GR/LT, APLICADA CON MÁQUINA PINTA RAYA. INCLUYE: HERRAMIENTA, TRAZO, SEÑALAMIENTOS, PREPARACIÓN, LIMPIEZA AL FINAL DE LA OBRA, EQUIPO Y MANO DE OBRA.</t>
  </si>
  <si>
    <t>SUMINISTRO Y APLICACIÓN DE PINTURA TERMOPLÁSTICA BLANCA, EN PICTOGRAMA DE "SOLO BICI", CON FLECHA DE SENTIDO DE HASTA 3.24 M, PICTOGRAMA DE BICICLETA DE HASTA 0.65 M X 1.30 M. Y TEXTO "SOLO" DE HASTA 1.30 M X 0.85 M., CON APLICACIÓN DE PRIMARIO PARA ASEGURAR EL CORRECTO ANCLAJE DE LA PINTURA Y DE MICROESFERA REFLEJANTE 330 GR/LT, INCLUYE: HERRAMIENTA, TRAZO, SEÑALAMIENTOS, PREPARACIÓN, LIMPIEZA AL FINAL DE LA OBRA, EQUIPO Y MANO DE OBRA.</t>
  </si>
  <si>
    <t>SUMINISTRO Y COLOCACIÓN DE BOYA METÁLICA DE TRÁNSITO AMARILLA DE 20 X 20 CM, INCLUYE: MATERIALES, ACARREOS, FIJACIÓN, MANO DE OBRA, EQUIPO Y HERRAMIENTA.</t>
  </si>
  <si>
    <t>SEÑALAMIENTO VERTICAL</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</si>
  <si>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</si>
  <si>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CON DOS TABLEROS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</si>
  <si>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E</t>
  </si>
  <si>
    <t>ALCANTARILLADO SANITARIO Y PLUVIAL</t>
  </si>
  <si>
    <t>E1</t>
  </si>
  <si>
    <t>LÍNEA PRINCIPAL</t>
  </si>
  <si>
    <t>TRAZO Y NIVELACIÓN PARA LÍNEAS, INCLUYE: EQUIPO DE TOPOGRAFÍA, MATERIALES PARA SEÑALAMIENTO, MANO DE OBRA, EQUIPO Y HERRAMIENTA.</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</si>
  <si>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</si>
  <si>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</si>
  <si>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EXCAVACIÓN POR MEDIOS MECÁNICOS EN MATERIAL TIPO II, DE 4.01 A 6.00 M DE PROFUNDIDAD, INCLUYE: AFINE DE PLANTILLA Y TALUDES, ACARREO DEL MATERIAL A BANCO DE OBRA PARA SU POSTERIOR RETIRO, MANO DE OBRA, ABUNDAMIENTO, EQUIPO Y HERRAMIENTA. (MEDIDO EN TERRENO NATURAL POR SECCIÓN).</t>
  </si>
  <si>
    <t>CAMA DE ARENA AMARILLA PARA APOYO DE TUBERÍAS, INCLUYE: MATERIALES, ACARREOS, MANO DE OBRA, EQUIPO Y HERRAMIENTA.</t>
  </si>
  <si>
    <t>SUMINISTRO E INSTALACIÓN DE TUBERÍA DE P.V.C. PARA ALCANTARILLADO SANITARIO SERIE 20, DIÁMETRO DE 10", INCLUYE: MATERIALES NECESARIOS, EQUIPO, MANO DE OBRA Y PRUEBA HIDROSTÁTICA.</t>
  </si>
  <si>
    <t>SUMINISTRO E INSTALACIÓN DE TUBERÍA DE P.V.C. PARA ALCANTARILLADO SANITARIO SERIE 20, DIÁMETRO DE 12", INCLUYE: MATERIALES NECESARIOS, EQUIPO, MANO DE OBRA Y PRUEBA HIDROSTÁTICA.</t>
  </si>
  <si>
    <t>SUMINISTRO E INSTALACIÓN DE TUBERÍA DE P.V.C. PARA ALCANTARILLADO SANITARIO SERIE 20, DIÁMETRO DE 16", INCLUYE: MATERIALES NECESARIOS, EQUIPO, MANO DE OBRA Y PRUEBA HIDROSTÁTICA.</t>
  </si>
  <si>
    <t>SUMINISTRO E INSTALACIÓN DE TUBERÍA DE P.V.C. PARA ALCANTARILLADO SANITARIO SERIE 20, DIÁMETRO DE 18",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</si>
  <si>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</si>
  <si>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SUMINISTRO E INSTALACIÓN DE MANGA DE EMPOTRAMIENTO DE  P.V.C. DE 10" DE DIÁMETRO SERIE 20,  INCLUYE: MATERIAL, ACARREOS, MANO  DE OBRA Y HERRAMIENTA.</t>
  </si>
  <si>
    <t>SUMINISTRO E INSTALACIÓN DE MANGA DE EMPOTRAMIENTO DE  P.V.C. DE 12" DE DIÁMETRO,  INCLUYE: MATERIAL, ACARREOS, MANO  DE OBRA Y HERRAMIENTA.</t>
  </si>
  <si>
    <t>SUMINISTRO E INSTALACIÓN DE MANGA DE EMPOTRAMIENTO DE  P.V.C. DE 16" DE DIÁMETRO,  INCLUYE: MATERIAL, ACARREOS, MANO  DE OBRA Y HERRAMIENTA.</t>
  </si>
  <si>
    <t>SUMINISTRO E INSTALACIÓN DE MANGA DE EMPOTRAMIENTO DE  P.V.C. DE 18" DE DIÁMETRO,  INCLUYE: MATERIAL, ACARREOS, MANO  DE OBRA Y HERRAMIENTA.</t>
  </si>
  <si>
    <t>E2</t>
  </si>
  <si>
    <t>POZOS DE VISITA</t>
  </si>
  <si>
    <t>EXCAVACIÓN POR MEDIOS MECÁNICOS EN MATERIAL TIPO II, DE 6.01 A 8.00 M DE PROFUNDIDAD, INCLUYE: AFINE DE PLANTILLA Y TALUDES, ACARREO DEL MATERIAL A BANCO DE OBRA PARA SU POSTERIOR RETIRO, MANO DE OBRA, ABUNDAMIENTO, EQUIPO Y HERRAMIENTA. (MEDIDO EN TERRENO NATURAL POR SECCIÓN).</t>
  </si>
  <si>
    <t>PLANTILLA DE MAMPOSTERÍA DE PIEDRA BRAZA, ASENTADA CON MORTERO CEMENTO-ARENA 1:3, INCLUYE: HERRAMIENTA, MATERIALES, ACARREOS, DESPERDICIOS, EQUIPO Y MANO DE OBRA.</t>
  </si>
  <si>
    <t>CIMBRA ACABADO COMÚN EN DALAS Y CASTILLOS A BASE DE MADERA DE PINO DE 3A, INCLUYE: HERRAMIENTA, SUMINISTRO DE MATERIALES, ACARREOS, CORTES, HABILITADO, CIMBRADO, DESCIMBRA, EQUIPO Y MANO DE OBRA.</t>
  </si>
  <si>
    <t>SUMINISTRO, HABILITADO Y COLOCACIÓN DE ACERO DE REFUERZO DE FY= 4200 KG/CM2, INCLUYE: MATERIALES, TRASLAPES, SILLETAS, HABILITADO, AMARRES, MANO DE OBRA, EQUIPO Y HERRAMIENTA.</t>
  </si>
  <si>
    <t>CONCRETO HECHO EN OBRA DE F'C= 250 KG/CM2, T.MA. 3/4", R.N., INCLUYE: HERRAMIENTA, ELABORACIÓN DE CONCRETO, ACARREOS, COLADO, VIBRADO, EQUIPO Y MANO DE OBRA.</t>
  </si>
  <si>
    <t>CIMBRA ACABADO COMÚN EN PERALTES DE LOSA (DIAMANTE) A BASE DE MADERA DE PINO DE 3A, INCLUYE: HERRAMIENTA, MATERIALES, ACARREOS, CORTES, HABILITADO, CIMBRADO, DESCIMBRA, EQUIPO Y MANO DE OBRA.</t>
  </si>
  <si>
    <t>MURO TIPO TEZON DE BLOCK 11 X 14 X 28 CM ASENTADO CON MORTERO CEMENTO-ARENA 1:3, ACABADO COMÚN, INCLUYE: MATERIALES,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</si>
  <si>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</si>
  <si>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</si>
  <si>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</si>
  <si>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BROCAL Y TAPA CON "ESCUDO" DEL GOBIERNO DE ZAPOPAN, FABRICADO A BASE DE HIERRO DÚCTIL DE 0.60 M DE DIÁMETRO TIPO PESADO PARA POZO DE VISITA. INCLUYE: HERRAMIENTA, SUMINISTRO Y COLOCACIÓN, NIVELACIÓN, MATERIALES, EQUIPO Y MANO DE OBRA.</t>
  </si>
  <si>
    <t>CAJAS DE CONCRETO ARMADO PARA COLECTOR SANITARIO</t>
  </si>
  <si>
    <t>EXCAVACIÓN POR MEDIOS MECÁNICOS EN MATERIAL TIPO II, DE 0.00 A -2.00 M DE PROFUNDIDAD, INCLUYE: AFINE DE  PLANTILLA Y TALUDES, ACARREO DEL MATERIAL A BANCO DE OBRA PARA SU POSTERIOR RETIRO, MANO DE OBRA, EQUIPO Y HERRAMIENTA. (MEDIDO EN TERRENO NATURAL POR SECCIÓN).</t>
  </si>
  <si>
    <t>RELLENO EN CEPAS O MESETAS CON MATERIAL PRODUCTO DE LA EXCAVACIÓN, COMPACTADO CON EQUIPO DE IMPACTO AL 90% ± 2 DE SU P.V.S.M., PRUEBA AASHTO ESTANDAR, CBR DEL 5% MÍNIMO, EN CAPAS NO MAYORES DE 20 CM, INCLUYE: INCORPORACIÓN DE AGUA NECESARIA, ACARREOS, MANO DE OBRA, EQUIPO Y HERRAMIENTA.</t>
  </si>
  <si>
    <t>PLANTILLA DE 5 CM DE ESPESOR DE CONCRETO HECHO EN OBRA DE F´C=100 KG/CM2, INCLUYE: PREPARACIÓN DE LA SUPERFICIE, NIVELACIÓN, MAESTREADO, COLADO, MANO DE OBRA, EQUIPO Y HERRAMIENTA.</t>
  </si>
  <si>
    <t>CIMBRA ACABADO COMÚN EN LOSAS A BASE DE MADERA DE PINO DE 3A, INCLUYE: HERRAMIENTA, SUMINISTRO DE MATERIALES, ACARREOS, CORTES, HABILITADO, CIMBRADO, DESCIMBRA, EQUIPO Y MANO DE OBRA.</t>
  </si>
  <si>
    <t>SUMINISTRO Y COLOCACIÓN DE BANDA OJILLADA DE PVC DE 9" DE ANCHO PARA JUNTA CONSTRUCTIVA, INCLUYE: HERRAMIENTA, FIJACIÓN DE BANDA OJILLADA, MATERIALES MENORES Y DE CONSUMO, DESPERDICIOS Y MANO DE OBRA.</t>
  </si>
  <si>
    <t>REPELLADO EN MURO EXTERIOR DE POZO DE VISITA CON MORTERO CEMENTO-ARENA EN PROPORCIÓN 1:3 ACABADO APALILLADO, DE 2 CM DE ESPESOR PROMEDIO, INCLUYE: HERRAMIENTA, ANDAMIOS, SUMINISTRO DE LOS MATERIALES, ACARREOS Y MANIOBRAS LOCALES, EQUIPO Y MANO DE OBRA.</t>
  </si>
  <si>
    <t>CAJAS DE CONCRETO ARMADO PARA DRENAJE PLUVIAL</t>
  </si>
  <si>
    <t>DESCARGAS DOMICILIARIAS</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</si>
  <si>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</si>
  <si>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</si>
  <si>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</si>
  <si>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</si>
  <si>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SILLETA PVC DE 12"X 6", PARA ALCANTARILLADO SANITARIO SERIE 20, INCLUYE: MANO DE OBRA, EQUIPO Y HERRAMIENTA.</t>
  </si>
  <si>
    <t>SUMINISTRO E INSTALACIÓN DE SILLETA PVC DE 16"X 6", PARA ALCANTARILLADO SANITARIO SERIE 20, INCLUYE: MANO DE OBRA, EQUIPO Y HERRAMIENTA.</t>
  </si>
  <si>
    <t>SUMINISTRO E INSTALACIÓN DE SILLETA PVC DE 18"X 6", PARA ALCANTARILLADO SANITARIO SERIE 20, INCLUYE: MANO DE OBRA, EQUIPO Y HERRAMIENTA.</t>
  </si>
  <si>
    <t>SUMINISTRO E INSTALACIÓN DE MANGA DE EMPOTRAMIENTO DE  P.V.C. DE 6" DE DIÁMETRO, PARA ALCANTARILLADO SANITARIO SERIE 20,  INCLUYE: MATERIAL, ACARREOS, MANO  DE OBRA Y HERRAMIENTA.</t>
  </si>
  <si>
    <t>BOCAS DE TORMENTA</t>
  </si>
  <si>
    <t>PLANTILLA DE MAMPOSTERÍA DE PIEDRA BRAZA DE 0.30 M DE ESPESOR  ASENTADA CON MORTERO CEMENTO-ARENA 1:3, INCLUYE: HERRAMIENTA, SUMINISTRO DE MATERIALES, ACARREOS, DESPERDICIOS, EQUIPO Y MANO DE OBRA.</t>
  </si>
  <si>
    <t>REVESTIMIENTO DE 10 CM DE ESPESOR EN BOCA DE TORMENTA A BASE DE CONCRETO PREMEZCLADO BAJO EN EMISIONES DE CO2 F'C= 200 KG/CM2, R.N., T.M.A. 19 MM R.N., INCLUYE: HERRAMIENTA, PREPARACIÓN DE LA SUPERFICIE, SUMINISTRO DE MATERIALES, NIVELACIÓN, MAESTREADO, COLADO, EQUIPO Y MANO DE OBRA.</t>
  </si>
  <si>
    <t>SUMINISTRO Y COLOCACIÓN DE SOLERA DE 1/2" X 4" CON BARRENOS PARA REDONDO LISO DE 3/8", INCLUYE: HERRAMIENTA, MATERIALES, ACARREOS, RECORTES, SOLDADURAS, PRIMARIO ANTICORROSIVO, DESPERDICIOS, EQUIPO Y MANO DE OBRA.</t>
  </si>
  <si>
    <t>SUMINISTRO Y COLOCACIÓN DE REDONDO LISO DE 3/8", INCLUYE: HERRAMIENTA, MATERIALES, ACARREOS, RECORTES, SOLDADURAS, PRIMARIO ANTICORROSIVO, DESPERDICIOS, EQUIPO Y MANO DE OBRA.</t>
  </si>
  <si>
    <t>SUMINISTRO Y COLOCACIÓN DE CONTRA MARCO EN ANGULO, A BASE DE SOLERA DE 1/2" X 4" PARA RECIBIR REJILLA TIPO IRVING, INCLUYE: HERRAMIENTA, MATERIALES, ACARREOS, RECORTES, SOLDADURAS, DESPERDICIOS, PRIMARIO ANTICORROSIVO, EQUIPO Y MANO DE OBRA.</t>
  </si>
  <si>
    <t>SUMINISTRO Y COLOCACIÓN DE HERRERÍA ESTRUCTURAL A BASE DE PERFILES IPR, IPS, PARA UTILIZAR EN BOCAS DE TORMENTA, INCLUYE, HERRAMIENTA, HABILITADO, ACARREOS, CORTES, DESPERDICIOS, SOLDADURAS, PINTURA ANTICORROSIVA (PRIMER), MATERIALES, EQUIPO Y MANO DE OBRA.</t>
  </si>
  <si>
    <t>POZOS DE ABSORCIÓN</t>
  </si>
  <si>
    <t>SUMINISTRO E INSTALACIÓN DE TUBERÍA DE P.V.C. PARA ALCANTARILLADO SANITARIO SERIE 20, DIÁMETRO DE 14", INCLUYE: MATERIALES NECESARIOS, EQUIPO, MANO DE OBRA Y PRUEBA HIDROSTÁTICA.</t>
  </si>
  <si>
    <t>SUMINISTRO E INSTALACIÓN DE MANGA DE EMPOTRAMIENTO DE  P.V.C. DE 14" DE DIÁMETRO,  INCLUYE: MATERIAL, ACARREOS, MANO  DE OBRA Y HERRAMIENTA.</t>
  </si>
  <si>
    <t>F</t>
  </si>
  <si>
    <t>AGUA POTABLE</t>
  </si>
  <si>
    <t>F1</t>
  </si>
  <si>
    <t>SUMINISTRO, INSTALACIÓN Y JUNTEO DE TUBO DE P.V.C. HIDRÁULICO RD-26 DE 4" DE DIÁMETRO, INCLUYE: MATERIAL, ACARREO AL SITIO DE COLOCACIÓN, DESPERDICIOS, PRUEBA HIDROSTÁTICA, MANO DE OBRA, EQUIPO Y HERRAMIENTA.</t>
  </si>
  <si>
    <t>SUMINISTRO, INSTALACIÓN Y JUNTEO DE TUBO DE P.V.C. HIDRÁULICO RD-26 DE 6" DE DIÁMETRO, INCLUYE: MATERIAL, ACARREO AL SITIO DE COLOCACIÓN, DESPERDICIOS, PRUEBA HIDROSTÁTICA, MANO DE OBRA, EQUIPO Y HERRAMIENTA.</t>
  </si>
  <si>
    <t>SUMINISTRO, INSTALACIÓN Y JUNTEO DE TUBO DE P.V.C. HIDRÁULICO RD-26 DE 8" DE DIÁMETRO, INCLUYE: MATERIAL, ACARREO AL SITIO DE COLOCACIÓN, DESPERDICIOS, PRUEBA HIDROSTÁTICA, MANO DE OBRA, EQUIPO Y HERRAMIENTA.</t>
  </si>
  <si>
    <t>SUMINISTRO, INSTALACIÓN Y JUNTEO DE TUBO DE P.V.C. HIDRÁULICO CLASE 10, DE 14" DE DIÁMETRO, INCLUYE: MATERIAL, ACARREO AL SITIO DE COLOCACIÓN, DESPERDICIOS, PRUEBA HIDROSTÁTICA, MANO DE OBRA, EQUIPO Y HERRAMIENTA.</t>
  </si>
  <si>
    <t>F2</t>
  </si>
  <si>
    <t>TOMAS DOMICILIARIAS</t>
  </si>
  <si>
    <t>SUMINISTRO E INSTALACIÓN DE ABRAZADERA DE BRONCE DE 8" X 1/2", INCLUYE: MATERIAL,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</si>
  <si>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</si>
  <si>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</si>
  <si>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</si>
  <si>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</si>
  <si>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F3</t>
  </si>
  <si>
    <t>CAJA DE VÁLVULAS</t>
  </si>
  <si>
    <t>PLANTILLA DE 10 CM DE ESPESOR A BASE DE PEDACERA DE LADRILLO, ASENTADO CON MORTERO CEMENTO- ARENA 1:4, ACABADO COMÚN, PARA CAJA DE VÁLVULAS, INCLUYE: HERRAMIENTA, SUMINISTRO DE MATERIALES, EQUIPO Y MANO DE OBRA.</t>
  </si>
  <si>
    <t>CONCRETO HECHO EN OBRA DE F'C= 150 KG/CM2, T.MA. 3/4", R.N., INCLUYE: HERRAMIENTA, ELABORACIÓN DE CONCRETO, ACARREOS, COLADO, VIBRADO, EQUIPO Y MANO DE OBRA.</t>
  </si>
  <si>
    <t>APLANADO DE 2 CM DE ESPESOR EN MURO CON MORTERO CEMENTO-ARENA 1:3, ACABADO PULIDO, INCLUYE: MATERIALES, ACARREOS, DESPERDICIOS, MANO DE OBRA, PLOMEADO, NIVELADO, REGLEADO, RECORTES, MANO DE OBRA, EQUIPO Y HERRAMIENTA.</t>
  </si>
  <si>
    <t>F4</t>
  </si>
  <si>
    <t>PIEZAS ESPECIALES</t>
  </si>
  <si>
    <t>SUMINISTRO E INSTALACIÓN DE EXTREMIDAD DE 4" DE DIÁMETRO DE FO.FO., INCLUYE: 50 % DE TORNILLOS Y EMPAQUES, MATERIAL, ACARREOS, MANO DE OBRA, EQUIPO Y HERRAMIENTA.</t>
  </si>
  <si>
    <t>SUMINISTRO E INSTALACIÓN DE JUNTA GIBAULT COMPLETA DE 4" DE DIÁMETRO DE FO.FO., INCLUYE: MATERIAL, ACARREOS, MANO DE OBRA, EQUIPO Y HERRAMIENTA.</t>
  </si>
  <si>
    <t>SUMINISTRO E INSTALACIÓN DE EXTREMIDAD DE 6" DE DIÁMETRO DE FO.FO., INCLUYE: 50 % DE TORNILLOS Y EMPAQUES, MATERIAL, ACARREOS, MANO DE OBRA, EQUIPO Y HERRAMIENTA.</t>
  </si>
  <si>
    <t>SUMINISTRO E INSTALACIÓN DE JUNTA GIBAULT COMPLETA DE 6" DE DIÁMETRO DE FO.FO., INCLUYE: MATERIAL, ACARREOS, MANO DE OBRA, EQUIPO Y HERRAMIENTA.</t>
  </si>
  <si>
    <t>SUMINISTRO E INSTALACIÓN DE EXTREMIDAD DE 8" DE DIÁMETRO DE FO.FO., INCLUYE: 50 % DE TORNILLOS Y EMPAQUES, MATERIAL, ACARREOS, MANO DE OBRA, EQUIPO Y HERRAMIENTA.</t>
  </si>
  <si>
    <t>SUMINISTRO E INSTALACIÓN DE JUNTA GIBAULT COMPLETA DE 8" DE DIÁMETRO DE FO.FO., INCLUYE: MATERIAL, ACARREOS, MANO DE OBRA, EQUIPO Y HERRAMIENTA.</t>
  </si>
  <si>
    <t>SUMINISTRO E INSTALACIÓN DE EXTREMIDAD DE 14" DE DIÁMETRO DE FO.FO., INCLUYE: 50 % DE TORNILLOS Y EMPAQUES, MATERIAL, ACARREOS, MANO DE OBRA, EQUIPO Y HERRAMIENTA.</t>
  </si>
  <si>
    <t>SUMINISTRO E INSTALACIÓN DE JUNTA GIBAULT COMPLETA DE 14" DE DIÁMETRO DE FO.FO., INCLUYE: MATERIAL, ACARREOS, MANO DE OBRA, EQUIPO Y HERRAMIENTA.</t>
  </si>
  <si>
    <t>SUMINISTRO E INSTALACIÓN DE JUNTA GIBAULT COMPLETA DE 42" DE DIÁMETRO DE FO.FO., INCLUYE: MATERIAL, ACARREOS, MANO DE OBRA, EQUIPO Y HERRAMIENTA.</t>
  </si>
  <si>
    <t>SUMINISTRO E INSTALACIÓN DE CODOS DE 90°, 45°, 22° Ó 11° X 102 MM (4") DE DIÁMETRO DE FO.FO., INCLUYE: 50 % DE TORNILLOS Y EMPAQUES, MATERIAL, ACARREOS, MANO DE OBRA, EQUIPO Y HERRAMIENTA.</t>
  </si>
  <si>
    <t>SUMINISTRO E INSTALACIÓN DE CODOS DE 90°, 45°, 22° Ó 11° X 152 MM (6") DE DIÁMETRO DE FO.FO., INCLUYE: 50 % DE TORNILLOS Y EMPAQUES, MATERIAL, ACARREOS, MANO DE OBRA, EQUIPO Y HERRAMIENTA.</t>
  </si>
  <si>
    <t>SUMINISTRO E INSTALACIÓN DE TEE DE 8" X 2" DE DIÁMETRO DE FO.FO., INCLUYE: 50 % DE TORNILLOS Y EMPAQUES, MATERIAL, ACARREOS, MANO DE OBRA, EQUIPO Y HERRAMIENTA.</t>
  </si>
  <si>
    <t>SUMINISTRO E INSTALACIÓN DE TEE DE 8" X 4" DE DIÁMETRO DE FO.FO., INCLUYE: 50 % DE TORNILLOS Y EMPAQUES, MATERIAL, ACARREOS, MANO DE OBRA, EQUIPO Y HERRAMIENTA.</t>
  </si>
  <si>
    <t>SUMINISTRO E INSTALACIÓN DE TEE DE 8" X 6" DE DIÁMETRO DE FO.FO., INCLUYE: 50 % DE TORNILLOS Y EMPAQUES, MATERIAL, ACARREOS, MANO DE OBRA, EQUIPO Y HERRAMIENTA.</t>
  </si>
  <si>
    <t>SUMINISTRO E INSTALACIÓN DE TEE DE 8" X 8" DE DIÁMETRO DE FO.FO., INCLUYE: 50 % DE TORNILLOS Y EMPAQUES, MATERIAL, ACARREOS, MANO DE OBRA, EQUIPO Y HERRAMIENTA.</t>
  </si>
  <si>
    <t>SUMINISTRO E INSTALACIÓN DE TEE DE 14" X 8" DE DIÁMETRO DE FO.FO., INCLUYE: 50 % DE TORNILLOS Y EMPAQUES, MATERIAL, ACARREOS, MANO DE OBRA, EQUIPO Y HERRAMIENTA.</t>
  </si>
  <si>
    <t>SUMINISTRO E INSTALACIÓN DE TEE DE 42" X 14" DE DIÁMETRO DE FO.FO., INCLUYE: 50 % DE TORNILLOS Y EMPAQUES, MATERIAL, ACARREOS, MANO DE OBRA, EQUIPO Y HERRAMIENTA.</t>
  </si>
  <si>
    <t>SUMINISTRO E INSTALACIÓN DE CRUZ DE 8" X 6" DE DIÁMETRO DE FO.FO., INCLUYE: 50 % DE TORNILLOS Y EMPAQUES, MATERIAL, ACARREOS, MANO DE OBRA, EQUIPO Y HERRAMIENTA.</t>
  </si>
  <si>
    <t>SUMINISTRO E INSTALACIÓN DE CRUZ DE 8" X 8" DE DIÁMETRO DE FO.FO., INCLUYE: 50 % DE TORNILLOS Y EMPAQUES, MATERIAL, ACARREOS, MANO DE OBRA, EQUIPO Y HERRAMIENTA.</t>
  </si>
  <si>
    <t>SUMINISTRO E INSTALACIÓN DE VÁLVULA DE COMPUERTA RESILENTE DE 2" VÁSTAGO FIJO HIDROSTÁTICA, INCLUYE: 50 % DE TORNILLOS Y EMPAQUES, MATERIAL, ACARREOS, MANO DE OBRA, EQUIPO Y HERRAMIENTA.</t>
  </si>
  <si>
    <t>SUMINISTRO E INSTALACIÓN DE VÁLVULA DE COMPUERTA RESILENTE DE 4" VÁSTAGO FIJO HIDROSTÁTICA, INCLUYE: 50 % DE TORNILLOS Y EMPAQUES, MATERIAL, ACARREOS, MANO DE OBRA, EQUIPO Y HERRAMIENTA.</t>
  </si>
  <si>
    <t>SUMINISTRO E INSTALACIÓN DE VÁLVULA COMPUERTA VÁSTAGO FIJO DE 152 MM (6") DE DIÁMETRO DE  FO.FO., INCLUYE: 50 % DE TORNILLOS Y EMPAQUES, MATERIAL, ACARREOS, MANO DE OBRA, EQUIPO Y HERRAMIENTA.</t>
  </si>
  <si>
    <t>SUMINISTRO E INSTALACIÓN DE VÁLVULA DE COMPUERTA RESILENTE DE 8" VÁSTAGO FIJO HIDROSTÁTICA, INCLUYE: 50 % DE TORNILLOS Y EMPAQUES, MATERIAL, ACARREOS, MANO DE OBRA, EQUIPO Y HERRAMIENTA.</t>
  </si>
  <si>
    <t>SUMINISTRO E INSTALACIÓN DE VÁLVULA DE COMPUERTA RESILENTE DE 14" VÁSTAGO FIJO HIDROSTÁTICA, INCLUYE: 50 % DE TORNILLOS Y EMPAQUES, MATERIAL, ACARREOS, MANO DE OBRA, EQUIPO Y HERRAMIENTA.</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</si>
  <si>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</si>
  <si>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</si>
  <si>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SUMINISTRO E INSTALACIÓN DE TUBERÍA DE P.V.C. PARA ALCANTARILLADO DIÁMETRO DE 6" SERIE 20, INCLUYE: MATERIALES NECESARIOS, EQUIPO, MANO DE OBRA Y PRUEBA HIDROSTÁTICA.</t>
  </si>
  <si>
    <t>SUMINISTRO E INSTALACIÓN DE MANGA DE EMPOTRAMIENTO DE  P.V.C. DE 6" DE DIÁMETRO SERIE 20,  INCLUYE: MATERIAL, ACARREOS, MANO  DE OBRA Y HERRAMIENTA.</t>
  </si>
  <si>
    <t>SUMINISTRO E INSTALACIÓN DE VÁLVULA DE ADMISIÓN Y EXPULSIÓN DE AIRE DE 2" DE DIÁMETRO DE FO-FO., INCLUYE: HERRAMIENTA, PRUEBAS HIDROSTÁTICAS,  ACARREOS Y MANO DE OBRA.</t>
  </si>
  <si>
    <t>ATRAQUE DE CONCRETO F'C= 200 KG/CM2 R.N. T.M.A. DE 38 MM, R.N., HECHO EN OBRA, PARA TUBERÍA DE DISTINTOS DIÁMETROS EN CRUCEROS DE AGUA POTABLE, INCLUYE: MATERIALES, MANO DE OBRA, CIMBRA Y ACARREOS.</t>
  </si>
  <si>
    <t>SUMINISTRO Y COLOCACIÓN DE MARCO CON TAPA PARA CAJA DE VÁLVULAS DE 50X50 CM ESTÁNDAR, INCLUYE: MATERIALES, EQUIPO, ACARREOS Y MANO DE OBRA.</t>
  </si>
  <si>
    <t>SUMINISTRO Y COLOCACIÓN DE CONTRAMARCO DE CANAL SENCILLO DE 4" DE 1.95 M DE LONGITUD, INCLUYE: HERRAMIENTA, NIVELACIÓN, MATERIALES, EQUIPO Y MANO DE OBRA.</t>
  </si>
  <si>
    <t>SUMINISTRO Y COLOCACIÓN DE CONTRAMARCO DE CANAL SENCILLO DE 6" DE 2.10 M DE LONGITUD, INCLUYE: HERRAMIENTA, NIVELACIÓN, MATERIALES, EQUIPO Y MANO DE OBRA.</t>
  </si>
  <si>
    <t>SUMINISTRO Y COLOCACIÓN DE CONTRAMARCO DE CANAL SENCILLO DE 6" DE 2.15 M DE LONGITUD, INCLUYE: HERRAMIENTA, NIVELACIÓN, MATERIALES, EQUIPO Y MANO DE OBRA.</t>
  </si>
  <si>
    <t>SUMINISTRO Y COLOCACIÓN DE CONTRAMARCO DE CANAL SENCILLO DE 6" DE 2.60 M DE LONGITUD, INCLUYE: HERRAMIENTA, NIVELACIÓN, MATERIALES, EQUIPO Y MANO DE OBRA.</t>
  </si>
  <si>
    <t>SUMINISTRO Y COLOCACIÓN DE CONTRAMARCO DE CANAL SENCILLO DE 6" DE 2.65 M DE LONGITUD, INCLUYE: HERRAMIENTA, NIVELACIÓN, MATERIALES, EQUIPO Y MANO DE OBRA.</t>
  </si>
  <si>
    <t>G</t>
  </si>
  <si>
    <t>RED DE ALUMBRADO PÚBLICO</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</si>
  <si>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</si>
  <si>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</si>
  <si>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</si>
  <si>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E INSTALACIÓN DE TUBO PVC CONDUIT S. P. DE 35 MM, INCLUYE: HERRAMIENTA, MATERIAL, DESPERDICIO, ACARREO AL SITIO DE COLOCACIÓN, GUIADO Y MANO DE OBRA.</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</si>
  <si>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</si>
  <si>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</si>
  <si>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 xml:space="preserve">SUMINISTRO Y COLOCACIÓN DE GRAVA DE 3/4", PARA FONDO DE REGISTRO ELÉCTRICO, INCLUYE: HERRAMIENTA, ACARREOS Y MANO DE OBRA. </t>
  </si>
  <si>
    <r>
      <rPr>
        <sz val="8"/>
        <color rgb="FF000000"/>
        <rFont val="Isidora Bold"/>
      </rPr>
      <t>SUMINISTRO Y COLOCACIÓN DE ANCLA</t>
    </r>
    <r>
      <rPr>
        <sz val="8"/>
        <color indexed="8"/>
        <rFont val="Isidora Bold"/>
      </rPr>
      <t xml:space="preserve"> PARA POSTE METÁLICO DE</t>
    </r>
    <r>
      <rPr>
        <sz val="8"/>
        <color rgb="FF000000"/>
        <rFont val="Isidora Bold"/>
      </rPr>
      <t xml:space="preserve"> 9.00 M</t>
    </r>
    <r>
      <rPr>
        <sz val="8"/>
        <color indexed="8"/>
        <rFont val="Isidora Bold"/>
      </rPr>
      <t xml:space="preserve">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</si>
  <si>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SUMINISTRO Y COLOCACIÓN DE (3) CONECTORES DERIVADOR DE ALUMINIO A COMPRESIÓN TIPO "H" CAL. 6- 2 AWG BIMETÁLICO CAT. YHO100 BURNDY, INCLUYE: HERRAMIENTA, MATERIAL, EQUIPO Y MANO DE OBRA.</t>
  </si>
  <si>
    <r>
      <rPr>
        <sz val="8"/>
        <color rgb="FF000000"/>
        <rFont val="Isidora Bold"/>
      </rPr>
      <t>SUMINISTRO E INSTALACIÓN DE 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</si>
  <si>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</si>
  <si>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E INSTALACIÓN DE SISTEMA DE TIERRA, INCLUYE: 1 VARILLA COOPER WELD 5/8 X 3.00 M, CARGA CADWELD NO 90, 4.00 M DE CABLE DE COBRE DESNUDO CAL 2, CONECTOR DE VARILLA DE 5/8", INCLUYE: MANO DE OBRA, EQUIPO Y HERRAMIENTA.</t>
  </si>
  <si>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</si>
  <si>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</si>
  <si>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</si>
  <si>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</si>
  <si>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t>TERMINAL ZAPATA PARA TIERRA, DE ALUMINIO BIMETALICO PARA ALOJAR CABLES CALIBRE DESDE 14 AWG HASTA 2 AWG, CON UN ORIFICIO D FIJACIÓN DE 1/4", OPRESOR TIPO ALLEN. INCLUYE PIJABROCA DE 1/4" X 1", GALVANIZADA, CABEZA HEXAGONAL.</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</si>
  <si>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</si>
  <si>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</si>
  <si>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</si>
  <si>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</si>
  <si>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Y COLOCACIÓN DE CONECTOR  TIPO  ZAPATA  DE  ALUMINIO  CAL. 6 AWG, 1 BARRENO, CON TORNILLO   Y   MANGA   TERMO CONTRÁCTIL  PARA  CONECTOR  MÚLTIPLE BAJA  TENSIÓN,  INCLUYE: HERRAMIENTA,  MATERIAL, EQUIPO Y MANO  DE  OBRA.</t>
  </si>
  <si>
    <t>SUMINISTRO E INSTALACIÓN DE CABLE DE ACERO CON RECUBRIMIENTO DE COBRE TIPO CONDUCLAD ACS7 NO. 9 (46.44 MM2) MCA. CONDUMEX O SIMILAR, INCLUYE: HERRAMIENTA, MATERIALES,  DESPERDICIOS, EQUIPO Y MANO DE OBRA.</t>
  </si>
  <si>
    <t>ASENTAMIENTO DE PLACAS METÁLICAS DE POSTES A BASE DE GROUT NO METÁLICO, INCLUYE: MATERIALES, MANO DE OBRA, EQUIPO Y HERRAMIENTA.</t>
  </si>
  <si>
    <t>H</t>
  </si>
  <si>
    <t>LIMPIEZA</t>
  </si>
  <si>
    <t>LIMPIEZA GRUESA DE OBRA, INCLUYE: ACARREO A BANCO DE OBRA, MANO DE OBRA, EQUIPO Y HERRAMIENTA.</t>
  </si>
  <si>
    <t>IMPORTE TOTAL CON LETRA</t>
  </si>
  <si>
    <t>SUBTOTAL M. N.</t>
  </si>
  <si>
    <t>IVA M. N.</t>
  </si>
  <si>
    <t>TOTAL M. N.</t>
  </si>
  <si>
    <t>BANQUETA DE 10 CM DE ESPESOR DE CONCRETO PREMEZCLADO BAJO EN EMISIONES DE CO2 F'C= 200  KG/CM2. R.N., T.M.A. 19 MM, CON ACABADO ESCOBILLADO, INCLUYE: CIMBRA, DESCIMBRA, COLADO, CURADO, MATERIALES, ACARREOS, DESPERDICIOS,  MANO DE OBRA, PRUEBAS DE LABORATORIO, EQUIPO Y HERRAMIENTA.</t>
  </si>
  <si>
    <t>CALAFATEO DE JUNTAS DE CONTRACCIÓN Y CONSTRUCCIÓN EN PAVIMENTOS DE CONCRETO HIDRÁULICO DE 6 MM X 6 MM, CON BACKER-ROD DE 10 MM DE DIÁMETRO (CINTILLA DE POLIURETANO) Y SELLADOR PARA JUNTAS SUPERSEAL P TIPO FESTER O SIMILAR, INCLUYE: HERRAMIENTA, LIMPIEZA DE LA JUNTA, ENSANCHE  CON CORTADORA HASTA 6 MM, MATERIAL, DESPERDICIOS, EQUIPO Y MANO DE OBRA.</t>
  </si>
  <si>
    <t>SUMINISTRO Y COLOCACIÓN DE BARRAS DE AMARRE CON VARILLA CORRUGADA DE 1/2" DE DIÁMETRO Y 76 CM DE DESARROLLO A CADA 76 CM DE SEPARACIÓN, FY= 2800 KG/CM2. INCLUYE: HERRAMIENTA, MATERIAL, DESPERDICIO, CORTES, COLOCACIÓN, ACARREOS, EQUIPO Y MANO DE OBRA.</t>
  </si>
  <si>
    <t>BANQUETA DE CONCRETO PREMEZCLADO BAJO EN EMISIONES DE CO2, DE 10 CM DE ESPESOR, F'C=200  KG/CM2., R.N., T.M.A. 19 MM, ACABADO ESCOBILLADO FINO, INCLUYE: CIMBRA, DESCIMBRA, COLADO, CURADO, MATERIALES,  MANO DE OBRA, EQUIPO Y HERRAMIENTA.</t>
  </si>
  <si>
    <t>SUMINISTRO E INSTALACIÓN DE CODOS DE 90°, 45°, 22° Ó 11° X 203 MM (8") DE DIÁMETRO DE FO.FO., INCLUYE: 50 % DE TORNILLOS Y EMPAQUES, MATERIAL, ACARREOS, MANO DE OBRA, EQUIPO Y HERRAMIENTA.</t>
  </si>
  <si>
    <t>SUMINISTRO Y APLICACIÓN DE PINTURA TERMOPLÁSTICA PARA LÍNEAS INTERCALADAS TIPO "PARADA DE AUTOBÚS" CON ACABADO PULIDO EN COLOR BLANCO Y AMARILLO, CON APLICACIÓN DE PRIMARIO PARA ASEGURAR EL CORRECTO ANCLAJE DE LA PINTURA Y DE MICROESFERA REFLEJANTE 330 GR/M2, APLICADA CON MAQUINA PINTARRAYA, INCLUYE: TRAZO, SEÑALAMIENTOS, MANO DE OBRA, PREPARACIÓN Y LIMPIEZA AL FINAL DE LA OBRA.</t>
  </si>
  <si>
    <t>SUMINISTRO E INSTALACIÓN DE CURVA PVC CONDUIT S. P. DE 21 MM, INCLUYE: HERRAMIENTA, MATERIAL, DESPERDICIO, ACARREO AL SITIO DE COLOCACIÓN, GUIADO Y MANO DE OBRA.</t>
  </si>
  <si>
    <t>SUMINISTRO E INSTALACIÓN DE EXTREMIDAD DE 42" DE DIÁMETRO DE FO.FO., INCLUYE: 50 % DE TORNILLOS Y EMPAQUES, MATERIAL, ACARREOS, MANO DE OBRA, EQUIPO Y HERRAMIENTA.</t>
  </si>
  <si>
    <t>SUMINISTRO E INSTALACIÓN DE VÁLVULA DE COMPUERTA ROSCADA DE 1/2", INCLUYE: MANO DE OBRA, EQUIPO Y HERRAMIENTA.</t>
  </si>
  <si>
    <t>SUMINISTRO E INSTALACIÓN DE INSERTOR DE BRONCE DE 1/2", INCLUYE: MATERIAL, MANO DE OBRA, EQUIPO Y HERRAMIENTA.</t>
  </si>
  <si>
    <t>SUMINISTRO E INSTALACIÓN ADAPTADOR DE BRONCE DE 1/2", INCLUYE: MATERIAL, MANO DE OBRA, EQUIPO Y HERRAMIENTA.</t>
  </si>
  <si>
    <t>SUMINISTRO E INSTALACIÓN DE TAPÓN MACHO GALVANIZADO DE 1/2", INCLUYE: MATERIAL, MANO DE OBRA, EQUIPO Y HERRAMIENTA.</t>
  </si>
  <si>
    <t xml:space="preserve">SUMINISTRO Y COLOCACIÓN DE POZO DE ABSORCIÓN DE 10.00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Y TAPA FABRICADO A BASE DE HIERRO DÚCTIL,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</si>
  <si>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</si>
  <si>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</si>
  <si>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</si>
  <si>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</si>
  <si>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</si>
  <si>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CAJA CIEGA PARA TUBERÍA DE 12" DE 60X60X60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15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</si>
  <si>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CAJA CIEGA PARA TUBERÍA DE 16" DE 70X70X70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15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</si>
  <si>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</si>
  <si>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 xml:space="preserve"> CICLOVÍA DE CONCRETO PREMEZCLADO BAJO EN EMISIONES DE CO2 DE 10 CM DE ESPESOR, F'C=200  KG/CM2., R.N., T.M.A. 19 MM, COLOR ROJO TERRACOTA INTEGRADO AL 6%, ACABADO ESCOBILLADO FINO, INCLUYE: CIMBRA, DESCIMBRA, COLADO, CURADO, MATERIALES,  MANO DE OBRA, EQUIPO Y HERRAMIENTA.</t>
  </si>
  <si>
    <t xml:space="preserve">CENEFA CON UN ESPESOR TOTAL DE 10 CM, A BASE DE ADOQUÍN TRAPECIO CON MEDIDAS: 9.8 X 11.30 X 22.6 CM Y 6 CM DE ESPESOR, COLOR NEGRO,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 </t>
  </si>
  <si>
    <t>DEMOLICIÓN POR MEDIOS MECÁNICOS DE CONCRETO SIMPLE EN CICLOVÍA, INCLUYE: HERRAMIENTA, CORTE CON DISCO DE DIAMANTE PARA DELIMITAR ÁREA, ACARREO DEL MATERIAL A BANCO DE OBRA PARA SU POSTERIOR RETIRO, VOLUMEN MEDIDO EN SECCIÓN, ABUNDAMIENTO, EQUIPO Y MANO DE OBRA.</t>
  </si>
  <si>
    <t>CENEFA CON UN ESPESOR TOTAL DE 10 CM, A BASE DE ADOQUÍN TRAPECIO CON MEDIDAS: 9.8 X 11.30 X 22.6 CM Y 6 CM DE ESPESOR, COLOR NEGRO,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t>
  </si>
  <si>
    <t>SUMINISTRO Y COLOCACIÓN DE MACHUELO PREFABRICADO F´C= 250 KG/CM2, TIPO LINEAL DE 12 CM DE ANCHO X 25 CM DE ALTURA X LARGO VARIABLE, EN CONCRETO NATURAL, INCLUYE: HERRAMIENTA, ACARREOS, CORTES, DESPERDICIOS, NIVELADO, MATERIALES, EQUIPO Y MANO DE OBRA</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</si>
  <si>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</si>
  <si>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SUMINISTRO Y COLOCACIÓN DE BASE HIDRÁULICA DE 100% PRODUCTO DE TRITURACIÓN, DE 22 CM DE ESPESOR, COMPACTADA MÍNIMO AL 100% DE SU P.V.S.M., PRUEBA AASHTO MODIFICADA, CBR DEL 80%, DESGASTE DE LOS ÁNGELES 35% MÁXIMO, INCLUYE: MATERIALES, CONFORMACIÓN, AGUA, MANO DE OBRA, EQUIPO PARA MEZCLADO DE MATERIALES, EXTENDIDO, COMPACTACIÓN Y DESPERDICIOS.</t>
  </si>
  <si>
    <t>PAVIMENTO DE 22 CM DE ESPESOR DE CONCRETO HIDRÁULICO PREMEZCLADO BAJO EN EMISIONES DE CO2 , SISTEMA DE AUTOCURADO INTERNO, RESISTENCIA MR-45, R.R. A 7 DÍAS, REV. 10 CM, T.M.A. 38 MM, ACABADO TEXTURIZADO LONGITUDINAL CON PEINE DE 1" DE SEPARACIÓN APROXIMADA, INCLUYE: ENRASE CON RODILLO VIBRATORIO, HERRAMIENTA, CIMBRA, DESCIMBRA, MATERIALES, ACARREOS, VOLTEADO, VIBRADO, CURADO, PRUEBAS DE LABORATORIO, EQUIPO Y MANO DE OBRA.</t>
  </si>
  <si>
    <t>PAVIMENTO DE 22 CM DE ESPESOR DE CONCRETO HIDRÁULICO PREMEZCLADO BAJO EN EMISIONES DE CO2 , SISTEMA DE AUTOCURADO INTERNO, RESISTENCIA MR-45, R.R. A 14 DÍAS, REV. 10 CM, T.M.A. 38 MM, ACABADO TEXTURIZADO LONGITUDINAL CON PEINE DE 1" DE SEPARACIÓN APROXIMADA, INCLUYE: ENRASE CON RODILLO VIBRATORIO, HERRAMIENTA, CIMBRA, DESCIMBRA, MATERIALES, ACARREOS, VOLTEADO, VIBRADO, CURADO, PRUEBAS DE LABORATORIO, EQUIPO Y MANO DE OBRA.</t>
  </si>
  <si>
    <t>PAVIMENTO DE 22 CM DE ESPESOR DE CONCRETO HIDRÁULICO PREMEZCLADO BAJO EN EMISIONES DE CO2 , SISTEMA DE AUTOCURADO INTERNO, RESISTENCIA MR-45, R.N. A 28 DÍAS, REV. 10 CM, T.M.A. 38 MM, ACABADO TEXTURIZADO LONGITUDINAL CON PEINE DE 1" DE SEPARACIÓN APROXIMADA, INCLUYE: ENRASE CON RODILLO VIBRATORIO, HERRAMIENTA, CIMBRA, DESCIMBRA, MATERIALES, ACARREOS, VOLTEADO, VIBRADO, CURADO, PRUEBAS DE LABORATORIO, EQUIPO Y MANO DE OBRA.</t>
  </si>
  <si>
    <t>PAVIMENTO DE 22 CM DE ESPESOR DE CONCRETO HIDRÁULICO PREMEZCLADO BAJO EN EMISIONES DE CO2 , SISTEMA DE AUTOCURADO INTERNO, RESISTENCIA MR-45, R.R. A 3 DÍAS, REV. 10 CM, T.M.A. 38 MM, ACABADO TEXTURIZADO LONGITUDINAL CON PEINE DE 1" DE SEPARACIÓN APROXIMADA, INCLUYE: ENRASE CON RODILLO VIBRATORIO, HERRAMIENTA, CIMBRA, DESCIMBRA, MATERIALES, ACARREOS, VOLTEADO, VIBRADO, CURADO, PRUEBAS DE LABORATORIO, EQUIPO Y MANO DE OBRA.</t>
  </si>
  <si>
    <t>SUMINISTRO Y COLOCACIÓN DE CANASTILLA PASAJUNTAS A BASE 5 BARRAS DE 1" X 46 CM @ 30 CM DE SEPARACIÓN PARA LOSA DE 22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</si>
  <si>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</si>
  <si>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DEMOLICIÓN POR MEDIOS MECÁNICOS DE CARPETA ASFÁLTICA SOBRE BASE DE EMPEDRADO, INCLUYE: HERRAMIENTA, ACARREO A BANCO DE OBRA PARA SU POSTERIOR RETIRO, VOLUMEN MEDIDO EN SECCIÓN, ABUNDAMIENTO, EQUIPO Y MANO DE OBRA.</t>
  </si>
  <si>
    <t xml:space="preserve">DEMOLICIÓN POR MEDIOS MECÁNICOS DE PAVIMENTO DE EMPEDRADO TRADICIONAL, INCLUYE: HERRAMIENTA, ACARREO A BANCO DE OBRA PARA SU POSTERIOR RETIRO, VOLUMEN MEDIDO EN SECCIÓN, ABUNDAMIENTO, EQUIPO Y MANO DE OBRA. </t>
  </si>
  <si>
    <t xml:space="preserve">DEMOLICIÓN POR MEDIOS MECÁNICOS DE PAVIMENTO DE ADOQUÍN DE 8 A 10 CM DE ESPESOR, SIN RECUPERACIÓN, INCLUYE: HERRAMIENTA, ACARREO A BANCO DE OBRA PARA SU POSTERIOR RETIRO, VOLUMEN MEDIDO EN SECCIONES, ABUNDAMIENTO, EQUIPO Y MANO DE OBRA. </t>
  </si>
  <si>
    <t>DEMOLICIÓN POR MEDIOS MECÁNICOS DE PAVIMENTO DE EMPEDRADO ZAMPEADO, INCLUYE: HERRAMIENTA, ACARREO LIBRE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</si>
  <si>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</si>
  <si>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DEMOLICIÓN DE CIMENTACIÓN DE MAMPOSTERÍA POR MEDIOS MECÁNICOS, INCLUYE: HERRAMIENTA, ACOPIO DE LOS MATERIALES PARA SU POSTERIOR RETIRO, VOLUMEN MEDIDO EN SECCIONES, ABUNDAMIENTO, EQUIPO Y MANO DE OBRA.</t>
  </si>
  <si>
    <t>DESMONTAJE DE BROCAL Y TAPA DE HIERRO DÚCTIL CON RECUPERACIÓN, INCLUYE: HERRAMIENTA, DEMOLICIÓN PERIMETRAL DE BASE DE CONCRETO, RETIRO DE MATERIAL PRODUCTO DE LA DEMOLICIÓN DENTRO Y FUERA DE LA OBRA A LUGAR AUTORIZADO POR EL SUPERVISOR, ACARREO, ALMACENAMIENTO DEL BROCAL Y TAPA AL SITIO QUE INDIQUE LA SUPERVISIÓN, EQUIPO Y MANO DE OBRA.</t>
  </si>
  <si>
    <t>RIEGO DE IMPREGNACIÓN EN SUPERFICIE DE BASE HIDRÁULICA CON EMULSIONES ASFÁLTICAS CATIÓNICAS RR-2K A RAZÓN DE 1.5 L/M2 CON POREO DE ARENA, INCLUYE: MANO DE OBRA, EQUIPO Y HERRAMIENTA.</t>
  </si>
  <si>
    <t>GUARNICIÓN TIPO "L" EN SECCIÓN 37-22X45 Y CORONA DE 15 CM DE ALTURA POR 12X15 CM, DE CONCRETO PREMEZCLADO BAJO EN EMISIONES DE CO2 F'C=250 KG/CM2., T.M.A. 19 MM., R.N., INCLUYE: CIMBRA, DESCIMBRA, COLADO, CURADO, MATERIALES, DESPERDICIOS, MANO DE OBRA, PRUEBAS DE LABORATORIO, EQUIPO Y HERRAMIENTA.</t>
  </si>
  <si>
    <t>LOSA DE AJUSTE EN SECCIÓN 45 X 22 CM DE CONCRETO PREMEZCLADO BAJO EN EMISIONES DE CO2 F'C=250 KG/CM2, T.M.A. 19 MM, R.N, INCLUYE: CIMBRA, DESCIMBRA, COLADO, MATERIALES, DESPERDICIOS, CURADO, MANO DE OBRA, PRUEBAS DE LABORATORIO, EQUIPO Y HERRAMIENTA.</t>
  </si>
  <si>
    <t>APLANADO DE 2 CM DE ESPESOR EN MURO CON MORTERO CEMENTO-ARENA 1:4, ACABADO FINO,  INCLUYE: MATERIALES, ACARREOS, DESPERDICIOS, MANO DE OBRA, PLOMEADO, NIVELADO, REGLEADO, RECORTES, MANO DE OBRA, EQUIPO Y HERRAMIENTA.</t>
  </si>
  <si>
    <t>SUMINISTRO Y APLICACIÓN DE PINTURA VINÍLICA LÍNEA VINIMEX PREMIUM DE COMEX O SIMILAR, CON DOS APLICACIONES COMO MINIMO, LIMPIANDO Y PREPARANDO LA SUPERFICIE, INCLUYE: SELLADOR VINILICO, MATERIALES, DESPERDICIOS, MANO DE OBRA, ANDAMIOS, EQUIPO, HERRAMIENTA Y ACARREOS.</t>
  </si>
  <si>
    <t>REDUCTOR DE VELOCIDAD A BASE DE PAVIMENTO DE CONCRETO HIDRÁULICO PREMEZCLADO BAJO EN EMISIONES DE CO2 MR-45 KG/CM2, FRAGUADO RÁPIDO 3 DÍAS, CON SISTEMA AUTOCURADO INTERNO, T.M.A. 3/4", DE 4.50 M DE ANCHO CON 0.22 M DE ESPESOR, MAS CORONA TRAPEZOIDAL DE 10 CM DE ALTURA CON 1.50 M DE ANCHO Y LARGO VARIABLE DEPENDIENDO EL ANCHO DE VIALIDAD, TERMINADO PULIDO, DISEÑO SEGÚN PROYECTO. INCLUYE: HERRAMIENTA, TRAZO, COLADO, VIBRADO, CURADO, MATERIALES, EQUIPO Y MANO DE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</si>
  <si>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</si>
  <si>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SUMINISTRO Y COLOCACIÓN DE CONTRAMARCO DE CANAL SENCILLO DE 4" DE 2.45 M DE LONGITUD, INCLUYE: HERRAMIENTA, NIVELACIÓN, MATERIALES, EQUIPO Y MANO DE OBRA.</t>
  </si>
  <si>
    <t>EXCAVACIÓN POR MEDIOS MECÁNICOS EN MATERIAL TIPO II, DE -6.01 A -8.00 M DE PROFUNDIDAD, INCLUYE: AFINE DE  PLANTILLA Y TALUDES, ACARREO DEL MATERIAL A BANCO DE OBRA PARA SU POSTERIOR RETIRO, MANO DE OBRA, EQUIPO Y HERRAMIENTA. (MEDIDO EN TERRENO NATURAL POR SECCIÓN).</t>
  </si>
  <si>
    <t>EXCAVACIÓN POR MEDIOS MECÁNICOS EN MATERIAL TIPO II, DE -4.01 A -6.00 M DE PROFUNDIDAD, INCLUYE: AFINE DE  PLANTILLA Y TALUDES, ACARREO DEL MATERIAL A BANCO DE OBRA PARA SU POSTERIOR RETIRO, MANO DE OBRA, EQUIPO Y HERRAMIENTA. (MEDIDO EN TERRENO NATURAL POR SECCIÓN).</t>
  </si>
  <si>
    <t>EXCAVACIÓN POR MEDIOS MECÁNICOS EN MATERIAL TIPO II, DE -2.01 A -4.00 M DE PROFUNDIDAD, INCLUYE: AFINE DE  PLANTILLA Y TALUDES, ACARREO DEL MATERIAL A BANCO DE OBRA PARA SU POSTERIOR RETIRO, MANO DE OBRA, EQUIPO Y HERRAMIENTA. (MEDIDO EN TERRENO NATURAL POR SECCIÓN).</t>
  </si>
  <si>
    <t>SUMINISTRO E INSTALACIÓN DE TUBERÍA DE CONCRETO CLASE III CON RECUBRIMIENTO INTERIOR A BASE DE POLIETILENO DE ALTA DENSIDAD DE 30" DE DIÁMETRO PARA ALCANTARILLADO PLUVIAL, INCLUYE: HERRAMIENTA, EQUIPO, MATERIALES NECESARIOS, ACARREOS, MANIOBRAS, PRUEBA HIDROSTÁTICA Y MANO DE OBRA.</t>
  </si>
  <si>
    <t>SUMINISTRO E INSTALACIÓN DE TUBERÍA DE CONCRETO CLASE III CON RECUBRIMIENTO INTERIOR A BASE DE POLIETILENO DE ALTA DENSIDAD DE 36" DE DIÁMETRO PARA ALCANTARILLADO PLUVIAL, INCLUYE: HERRAMIENTA, EQUIPO, MATERIALES NECESARIOS, ACARREOS, MANIOBRAS, PRUEBA HIDROSTÁTICA Y MANO DE OBRA.</t>
  </si>
  <si>
    <t>CIMBRA ACABADO COMÚN EN MUROS A BASE DE MADERA DE PINO DE 3A, INCLUYE: HERRAMIENTA, SUMINISTRO DE MATERIALES, ACARREOS, CORTES, HABILITADO, CIMBRADO, DESCIMBRA, EQUIPO Y MANO DE OBRA.</t>
  </si>
  <si>
    <t>SUMINISTRO Y COLOCACIÓN DE CONCRETO PREMEZCLADO DE F'C=200 KG/CM2, T.M.A. 19 MM, R. N, ADICIONANDO IMPERMEABILIZANTE INTEGRAL FESTERGRAL AL 4% (PROPORCIÓN DE 2 KG POR COSTAL DE CEMENTO DE 50 KG). INCLUYE: MATERIALES, COLADO, VIBRADO, DESCIMBRA, CURADO, PRUEBAS DE LABORATORIO, MANO DE OBRA, EQUIPO Y HERRAMIENTA.</t>
  </si>
  <si>
    <t>SUMINISTRO Y COLOCACIÓN DE CONCRETO PREMEZCLADO F'C=250 KG/CM2, T.M.A.19 MM, REV. 14 CM, A 14 DÍAS, TIRO DIRECTO, ADICIONANDO IMPERMEABILIZANTE INTEGRAL FESTERGRAL AL 4% (PROPORCIÓN DE 2 KG POR COSTAL DE CEMENTO DE 50 KG), INCLUYE: COLADO, EXTENDIDO, NIVELADO, MATERIALES, MANIOBRAS, VIBRADO, CURADO, PRUEBAS DE LABORATORIO, DESPERDICIOS, MANO DE OBRA, HERRAMIENTA Y EQUIPO.</t>
  </si>
  <si>
    <t>SUMINISTRO Y COLOCACIÓN DE CONCRETO PREMEZCLADO F'C=250 KG/CM2, T.M.A.19 MM, REV. 14 CM, R.N., TIRO DIRECTO, ADICIONANDO IMPERMEABILIZANTE INTEGRAL FESTERGRAL AL 4% (PROPORCIÓN DE 2 KG POR COSTAL DE CEMENTO DE 50 KG), INCLUYE: COLADO, EXTENDIDO, NIVELADO, MATERIALES, MANIOBRAS, VIBRADO, CURADO, PRUEBAS DE LABORATORIO, DESPERDICIOS, MANO DE OBRA, HERRAMIENTA Y EQUIPO.</t>
  </si>
  <si>
    <t>SUMINISTRO Y COLOCACIÓN DE CONCRETO PREMEZCLADO BOMBEABLE F'C=250 KG/CM2, T.M.A.19 MM, REV. 16 CM, A 14 DÍAS, ADICIONANDO IMPERMEABILIZANTE INTEGRAL FESTERGRAL AL 4% (PROPORCIÓN DE 2 KG POR COSTAL DE CEMENTO DE 50 KG), INCLUYE: BOMBA, COLADO, EXTENDIDO, NIVELADO, MATERIALES, MANIOBRAS, VIBRADO, CURADO, PRUEBAS DE LABORATORIO, DESPERDICIOS, MANO DE OBRA, HERRAMIENTA Y EQUIPO.</t>
  </si>
  <si>
    <t>SUMINISTRO Y COLOCACIÓN DE CONCRETO PREMEZCLADO BOMBEABLE F'C=250 KG/CM2, T.M.A.19 MM, REV. 16 CM, R.N., ADICIONANDO IMPERMEABILIZANTE INTEGRAL FESTERGRAL AL 4% (PROPORCIÓN DE 2 KG POR COSTAL DE CEMENTO DE 50 KG), INCLUYE: BOMBA, COLADO, EXTENDIDO, NIVELADO, MATERIALES, MANIOBRAS, VIBRADO, CURADO, PRUEBAS DE LABORATORIO, DESPERDICIOS, MANO DE OBRA, HERRAMIENTA Y EQUIPO.</t>
  </si>
  <si>
    <t>LUMINARIO TIPO VIALIDAD MARCA SIGNIFY USO INTEMPERIE MODELO ROAD FOCUS, FABRICADA EN FUNDICIÓN DE ALUMINIO INYECTADA A PRESIÓN PINTADA CON PINTURA POLIÉSTER APLICADA MEDIANTE PROCESO ELECTROESTÁTICO COLOR GRIS, EQUIPADA CON DRIVER QUE TRABAJA A 120 A 277 VOLTS, CON UN CONSUMO MÁXIMO DE 72 WATTS Y 32 LEDS EFICIENCIA LUMÍNICA DE 9,408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RFS-72W32LED4K-G2-R2M-UNV-DMG-PH9-RCD7-GY3</t>
  </si>
  <si>
    <t>SUMINISTRO Y COLOCACIÓN DE POSTE DE SECCIÓN CIRCULAR TIPO CÓNICO PARA ALUMBRADO PÚBLICO DE 9.00 M DE ALTURA, LAMINA CAL. 11, CON DOS PERCHAS PARA MONTAJE DE BRAZO, PLACA BASE DE 280 X 280 MM. Y UN ESPESOR DE 12.7 MM. (1/2"),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PRAIMER ANTICORROSIVA ROJO OXIDO Y PINTURA PARA ACABADO SEGÚN COLOR ACORDADO CON LA SUPERVISIÓN DE OBRA, INCLUYE: HERRAMIENTA, SUMINISTRO, FLETES, ACARREOS, ELEVACIÓN, PLOMEADO, EQUIPO Y MANO DE OBRA.</t>
  </si>
  <si>
    <t>SUMINISTRO E INSTALACIÓN DE TUBO PAD RD 19 DE 21 MM DE Ø, INCLUYE: HERRAMIENTA, MATERIALES, DESPERDICIOS, ACARREO AL SITIO DE COLOCACIÓN, GUIADO Y MANO DE OBRA.</t>
  </si>
  <si>
    <t>SUMINISTRO E INSTALACIÓN DE TAPONADO DE DUCTOS EN EL REGISTRO DE ALUMBRADO DE 21 MM DE Ø, POSTERIOR A LA INSTALACIÓN DEL CABLEADO CON ESPUMA DE POLIURETANO (SELLO DUCTO) O SIMILAR, INCLUYE: HERRAMIENTA, MATERIALES, ACARREOS Y MANO DE OBRA.</t>
  </si>
  <si>
    <r>
      <rPr>
        <sz val="8"/>
        <color rgb="FF000000"/>
        <rFont val="Isidora Bold"/>
      </rPr>
      <t>SUMINISTRO Y COLOCACIÓN DE BRAZO TIPO "I" DE 2.40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</si>
  <si>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t>F5</t>
  </si>
  <si>
    <t>F6</t>
  </si>
  <si>
    <t>F7</t>
  </si>
  <si>
    <t>G1</t>
  </si>
  <si>
    <t>G2</t>
  </si>
  <si>
    <t>G3</t>
  </si>
  <si>
    <t>G4</t>
  </si>
  <si>
    <t>I</t>
  </si>
  <si>
    <t>Pavimentación con concreto hidráulico de la Avenida Santa Margarita, incluye: alcantarillado sanitario, agua potable, banquetas, cruces peatonales, accesibilidad universal, señalética horizontal - vertical y obras complementarias frente 01, municipio de Zapopan, Jalisco</t>
  </si>
  <si>
    <t>DOPI-MUN-RM-PAV-LP-127-2023</t>
  </si>
  <si>
    <t>LICITACION PUBLICA No.</t>
  </si>
  <si>
    <t>PE-1</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</si>
  <si>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</si>
  <si>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</si>
  <si>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</si>
  <si>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</si>
  <si>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</si>
  <si>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</si>
  <si>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</si>
  <si>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</si>
  <si>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</si>
  <si>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</si>
  <si>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</si>
  <si>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</si>
  <si>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</si>
  <si>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</si>
  <si>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</si>
  <si>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</si>
  <si>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</si>
  <si>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</si>
  <si>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</si>
  <si>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</si>
  <si>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</si>
  <si>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</si>
  <si>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</si>
  <si>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</si>
  <si>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</si>
  <si>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</si>
  <si>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</si>
  <si>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</si>
  <si>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</si>
  <si>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</si>
  <si>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</si>
  <si>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</si>
  <si>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</si>
  <si>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</si>
  <si>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</si>
  <si>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</si>
  <si>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</si>
  <si>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</si>
  <si>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</si>
  <si>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</si>
  <si>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</si>
  <si>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</si>
  <si>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</si>
  <si>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</si>
  <si>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</si>
  <si>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</si>
  <si>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</si>
  <si>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</si>
  <si>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</si>
  <si>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</si>
  <si>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</si>
  <si>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</si>
  <si>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</si>
  <si>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</si>
  <si>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</si>
  <si>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</si>
  <si>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</si>
  <si>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</si>
  <si>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</si>
  <si>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</si>
  <si>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</si>
  <si>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</si>
  <si>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</si>
  <si>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</si>
  <si>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</si>
  <si>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</si>
  <si>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</si>
  <si>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</si>
  <si>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</si>
  <si>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</si>
  <si>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</si>
  <si>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</si>
  <si>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</si>
  <si>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</si>
  <si>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</si>
  <si>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</si>
  <si>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</si>
  <si>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</si>
  <si>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</si>
  <si>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</si>
  <si>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</si>
  <si>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</si>
  <si>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</si>
  <si>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</si>
  <si>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</si>
  <si>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</si>
  <si>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</si>
  <si>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</si>
  <si>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</si>
  <si>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</si>
  <si>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</si>
  <si>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</si>
  <si>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</si>
  <si>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</si>
  <si>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</si>
  <si>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</si>
  <si>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</si>
  <si>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</si>
  <si>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</si>
  <si>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</si>
  <si>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</si>
  <si>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</si>
  <si>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</si>
  <si>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</si>
  <si>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</si>
  <si>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</si>
  <si>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</si>
  <si>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</si>
  <si>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</si>
  <si>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</si>
  <si>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</si>
  <si>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</si>
  <si>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</si>
  <si>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</si>
  <si>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</si>
  <si>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</si>
  <si>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</si>
  <si>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</si>
  <si>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</si>
  <si>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</si>
  <si>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</si>
  <si>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</si>
  <si>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</si>
  <si>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</si>
  <si>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</si>
  <si>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</si>
  <si>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</si>
  <si>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</si>
  <si>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</si>
  <si>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</si>
  <si>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</si>
  <si>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</si>
  <si>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</si>
  <si>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</si>
  <si>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</si>
  <si>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</si>
  <si>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</si>
  <si>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</si>
  <si>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</si>
  <si>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</si>
  <si>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</si>
  <si>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</si>
  <si>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</si>
  <si>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</si>
  <si>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</si>
  <si>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</si>
  <si>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</si>
  <si>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</si>
  <si>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</si>
  <si>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</si>
  <si>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</si>
  <si>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</si>
  <si>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</si>
  <si>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</si>
  <si>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</si>
  <si>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</si>
  <si>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</si>
  <si>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</si>
  <si>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</si>
  <si>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</si>
  <si>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</si>
  <si>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</si>
  <si>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</si>
  <si>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</si>
  <si>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</si>
  <si>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</si>
  <si>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</si>
  <si>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</si>
  <si>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</si>
  <si>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</si>
  <si>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</si>
  <si>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</si>
  <si>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</si>
  <si>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</si>
  <si>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</si>
  <si>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</si>
  <si>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</si>
  <si>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</si>
  <si>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</si>
  <si>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</si>
  <si>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</si>
  <si>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</si>
  <si>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</si>
  <si>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</si>
  <si>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</si>
  <si>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</si>
  <si>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</si>
  <si>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</si>
  <si>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</si>
  <si>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</si>
  <si>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</si>
  <si>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</si>
  <si>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</si>
  <si>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</si>
  <si>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</si>
  <si>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</si>
  <si>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</si>
  <si>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</si>
  <si>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</si>
  <si>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</si>
  <si>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</si>
  <si>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</si>
  <si>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</si>
  <si>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</si>
  <si>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</si>
  <si>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</si>
  <si>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</si>
  <si>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</si>
  <si>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</si>
  <si>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</si>
  <si>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</si>
  <si>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</si>
  <si>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</si>
  <si>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</si>
  <si>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</si>
  <si>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</si>
  <si>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</si>
  <si>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</si>
  <si>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</si>
  <si>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</si>
  <si>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</si>
  <si>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</si>
  <si>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</si>
  <si>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</si>
  <si>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</si>
  <si>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</si>
  <si>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</si>
  <si>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</si>
  <si>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</si>
  <si>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</si>
  <si>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</si>
  <si>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</si>
  <si>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</si>
  <si>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</si>
  <si>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</si>
  <si>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</si>
  <si>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</si>
  <si>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</si>
  <si>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</si>
  <si>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</si>
  <si>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</si>
  <si>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</si>
  <si>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</si>
  <si>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</si>
  <si>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</si>
  <si>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</si>
  <si>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</si>
  <si>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</si>
  <si>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</si>
  <si>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</si>
  <si>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</si>
  <si>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</si>
  <si>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</si>
  <si>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</si>
  <si>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</si>
  <si>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</si>
  <si>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</si>
  <si>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</si>
  <si>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</si>
  <si>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</si>
  <si>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</si>
  <si>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</si>
  <si>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</si>
  <si>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</si>
  <si>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</si>
  <si>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</si>
  <si>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</si>
  <si>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</si>
  <si>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</si>
  <si>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</si>
  <si>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</si>
  <si>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</si>
  <si>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</si>
  <si>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</si>
  <si>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</si>
  <si>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DOPI-276</t>
  </si>
  <si>
    <t>DOPI-277</t>
  </si>
  <si>
    <t>DOPI-278</t>
  </si>
  <si>
    <t>DOPI-279</t>
  </si>
  <si>
    <t>DOPI-280</t>
  </si>
  <si>
    <t>DOPI-281</t>
  </si>
  <si>
    <t>DOPI-282</t>
  </si>
  <si>
    <t>DOPI-283</t>
  </si>
  <si>
    <t>DOPI-284</t>
  </si>
  <si>
    <t>DOPI-285</t>
  </si>
  <si>
    <t>DOPI-286</t>
  </si>
  <si>
    <t>DOPI-287</t>
  </si>
  <si>
    <t>DOPI-288</t>
  </si>
  <si>
    <t>DOPI-289</t>
  </si>
  <si>
    <t>DOPI-290</t>
  </si>
  <si>
    <t>DOPI-291</t>
  </si>
  <si>
    <t>DOPI-292</t>
  </si>
  <si>
    <t>DOPI-293</t>
  </si>
  <si>
    <t>DOPI-294</t>
  </si>
  <si>
    <t>DOPI-295</t>
  </si>
  <si>
    <t>DOPI-296</t>
  </si>
  <si>
    <t>DOPI-297</t>
  </si>
  <si>
    <t>DOPI-298</t>
  </si>
  <si>
    <t>DOPI-299</t>
  </si>
  <si>
    <t>DOPI-300</t>
  </si>
  <si>
    <t>DOPI-301</t>
  </si>
  <si>
    <t>DOPI-302</t>
  </si>
  <si>
    <t>DOPI-303</t>
  </si>
  <si>
    <t>DOPI-304</t>
  </si>
  <si>
    <t>DOPI-305</t>
  </si>
  <si>
    <t>DOPI-306</t>
  </si>
  <si>
    <t>DOPI-307</t>
  </si>
  <si>
    <t>DOPI-308</t>
  </si>
  <si>
    <t>DOPI-309</t>
  </si>
  <si>
    <t>DOPI-310</t>
  </si>
  <si>
    <t>DOPI-311</t>
  </si>
  <si>
    <t>DOPI-312</t>
  </si>
  <si>
    <t>DOPI-313</t>
  </si>
  <si>
    <t>DOPI-314</t>
  </si>
  <si>
    <t>DOPI-315</t>
  </si>
  <si>
    <t>DOPI-316</t>
  </si>
  <si>
    <t>DOPI-317</t>
  </si>
  <si>
    <t>DOPI-318</t>
  </si>
  <si>
    <t>DOPI-319</t>
  </si>
  <si>
    <t>DOPI-320</t>
  </si>
  <si>
    <t>DOPI-321</t>
  </si>
  <si>
    <t>DOPI-322</t>
  </si>
  <si>
    <t>DOPI-323</t>
  </si>
  <si>
    <t>DOPI-324</t>
  </si>
  <si>
    <t>DOPI-325</t>
  </si>
  <si>
    <t>DOPI-326</t>
  </si>
  <si>
    <t>DOPI-327</t>
  </si>
  <si>
    <t>DOPI-328</t>
  </si>
  <si>
    <t>DOPI-329</t>
  </si>
  <si>
    <t>DOPI-330</t>
  </si>
  <si>
    <t>DOPI-331</t>
  </si>
  <si>
    <t>DOPI-332</t>
  </si>
  <si>
    <t>DOPI-333</t>
  </si>
  <si>
    <t>DOPI-334</t>
  </si>
  <si>
    <t>DOPI-335</t>
  </si>
  <si>
    <t>DOPI-336</t>
  </si>
  <si>
    <t>DOPI-337</t>
  </si>
  <si>
    <t>DOPI-338</t>
  </si>
  <si>
    <t>DOPI-339</t>
  </si>
  <si>
    <t>DOPI-340</t>
  </si>
  <si>
    <t>DOPI-341</t>
  </si>
  <si>
    <t>DOPI-342</t>
  </si>
  <si>
    <t>RESUMEN DE PARTIDA</t>
  </si>
  <si>
    <t>RAZÓN SOCIAL DEL LICITANTE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</si>
</sst>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0.00\)"/>
    <numFmt numFmtId="165" formatCode="&quot;$&quot;#,##0.00"/>
  </numFmts>
  <fonts count="28">
    <font>
      <sz val="11"/>
      <color theme="1"/>
      <name val="Calibri"/>
      <family val="2"/>
      <scheme val="minor"/>
    </font>
    <font>
      <sz val="11"/>
      <color theme="1"/>
      <name val="Calibri"/>
      <family val="2"/>
      <scheme val="minor"/>
    </font>
    <font>
      <sz val="10"/>
      <color indexed="64"/>
      <name val="Arial"/>
      <family val="2"/>
    </font>
    <font>
      <sz val="8"/>
      <color indexed="64"/>
      <name val="Isidora Bold"/>
    </font>
    <font>
      <sz val="10"/>
      <color indexed="64"/>
      <name val="Isidora Bold"/>
    </font>
    <font>
      <sz val="10"/>
      <name val="Arial"/>
      <family val="2"/>
    </font>
    <font>
      <sz val="9"/>
      <name val="Isidora Bold"/>
    </font>
    <font>
      <b/>
      <sz val="9"/>
      <name val="Isidora Bold"/>
    </font>
    <font>
      <b/>
      <sz val="10"/>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sz val="8"/>
      <color indexed="8"/>
      <name val="Isidora Bold"/>
    </font>
    <font>
      <sz val="8"/>
      <color theme="1"/>
      <name val="Isidora Bold"/>
    </font>
    <font>
      <b/>
      <sz val="10"/>
      <color theme="0"/>
      <name val="Isidora Bold"/>
    </font>
    <font>
      <b/>
      <sz val="11"/>
      <name val="Isidora Bold"/>
    </font>
    <font>
      <b/>
      <sz val="12"/>
      <name val="Isidora Bold"/>
    </font>
    <font>
      <sz val="11"/>
      <color theme="1"/>
      <name val="Isidora Bold"/>
    </font>
    <font>
      <sz val="8"/>
      <name val="Calibri"/>
      <family val="2"/>
      <scheme val="minor"/>
    </font>
    <font>
      <b/>
      <sz val="18"/>
      <name val="Isidora Bold"/>
    </font>
    <font>
      <b/>
      <sz val="20"/>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s>
  <cellStyleXfs count="8">
    <xf numFmtId="0" fontId="0" fillId="0" borderId="0"/>
    <xf numFmtId="0" fontId="2" fillId="0" borderId="0"/>
    <xf numFmtId="0" fontId="5" fillId="0" borderId="0"/>
    <xf numFmtId="0" fontId="2" fillId="0" borderId="0"/>
    <xf numFmtId="0" fontId="1" fillId="0" borderId="0"/>
    <xf numFmtId="44" fontId="1" fillId="0" borderId="0" applyFont="0" applyFill="0" applyBorder="0" applyAlignment="0" applyProtection="0"/>
    <xf numFmtId="0" fontId="5" fillId="0" borderId="0"/>
    <xf numFmtId="44" fontId="1" fillId="0" borderId="0" applyFont="0" applyFill="0" applyBorder="0" applyAlignment="0" applyProtection="0"/>
  </cellStyleXfs>
  <cellXfs count="118">
    <xf numFmtId="0" fontId="0" fillId="0" borderId="0" xfId="0"/>
    <xf numFmtId="0" fontId="3" fillId="0" borderId="0" xfId="1" applyFont="1"/>
    <xf numFmtId="0" fontId="4" fillId="0" borderId="0" xfId="1" applyFont="1"/>
    <xf numFmtId="4" fontId="4" fillId="0" borderId="0" xfId="1" applyNumberFormat="1" applyFont="1"/>
    <xf numFmtId="0" fontId="6" fillId="0" borderId="1" xfId="2" applyFont="1" applyBorder="1" applyAlignment="1">
      <alignment vertical="top" wrapText="1"/>
    </xf>
    <xf numFmtId="0" fontId="7" fillId="0" borderId="2" xfId="2" applyFont="1" applyBorder="1" applyAlignment="1">
      <alignment horizontal="justify" vertical="top" wrapText="1"/>
    </xf>
    <xf numFmtId="0" fontId="6" fillId="0" borderId="2" xfId="2" applyFont="1" applyBorder="1" applyAlignment="1">
      <alignment vertical="top" wrapText="1"/>
    </xf>
    <xf numFmtId="0" fontId="6" fillId="0" borderId="4" xfId="2" applyFont="1" applyBorder="1" applyAlignment="1">
      <alignment vertical="top" wrapText="1"/>
    </xf>
    <xf numFmtId="0" fontId="7" fillId="0" borderId="5" xfId="2" applyFont="1" applyBorder="1" applyAlignment="1">
      <alignment horizontal="justify" vertical="top" wrapText="1"/>
    </xf>
    <xf numFmtId="0" fontId="6" fillId="0" borderId="5" xfId="2" applyFont="1" applyBorder="1" applyAlignment="1">
      <alignment vertical="top" wrapText="1"/>
    </xf>
    <xf numFmtId="164" fontId="9" fillId="0" borderId="5" xfId="2" applyNumberFormat="1" applyFont="1" applyBorder="1" applyAlignment="1">
      <alignment vertical="top"/>
    </xf>
    <xf numFmtId="0" fontId="7" fillId="0" borderId="5" xfId="2" applyFont="1" applyBorder="1" applyAlignment="1">
      <alignment horizontal="center" vertical="top" wrapText="1"/>
    </xf>
    <xf numFmtId="0" fontId="11" fillId="0" borderId="5" xfId="2" applyFont="1" applyBorder="1" applyAlignment="1">
      <alignment horizontal="left"/>
    </xf>
    <xf numFmtId="0" fontId="6" fillId="0" borderId="5" xfId="2" applyFont="1" applyBorder="1" applyAlignment="1">
      <alignment vertical="top"/>
    </xf>
    <xf numFmtId="0" fontId="7" fillId="0" borderId="2" xfId="4" applyFont="1" applyBorder="1" applyAlignment="1">
      <alignment horizontal="center" vertical="top" wrapText="1"/>
    </xf>
    <xf numFmtId="0" fontId="6" fillId="0" borderId="7" xfId="2" applyFont="1" applyBorder="1" applyAlignment="1">
      <alignment vertical="top" wrapText="1"/>
    </xf>
    <xf numFmtId="0" fontId="12" fillId="0" borderId="0" xfId="2" applyFont="1" applyAlignment="1">
      <alignment horizontal="center"/>
    </xf>
    <xf numFmtId="0" fontId="12" fillId="0" borderId="0" xfId="2" applyFont="1" applyAlignment="1">
      <alignment horizontal="justify" wrapText="1"/>
    </xf>
    <xf numFmtId="0" fontId="12" fillId="0" borderId="0" xfId="2" applyFont="1" applyAlignment="1">
      <alignment horizontal="centerContinuous"/>
    </xf>
    <xf numFmtId="4" fontId="12" fillId="0" borderId="0" xfId="2" applyNumberFormat="1" applyFont="1" applyAlignment="1">
      <alignment horizontal="center"/>
    </xf>
    <xf numFmtId="0" fontId="13" fillId="0" borderId="0" xfId="1" applyFont="1" applyAlignment="1">
      <alignment horizontal="right" vertical="top"/>
    </xf>
    <xf numFmtId="0" fontId="3" fillId="0" borderId="0" xfId="1" applyFont="1" applyAlignment="1">
      <alignment vertical="top" wrapText="1"/>
    </xf>
    <xf numFmtId="49" fontId="7" fillId="2" borderId="0" xfId="2" applyNumberFormat="1" applyFont="1" applyFill="1" applyAlignment="1">
      <alignment horizontal="center" vertical="center" wrapText="1"/>
    </xf>
    <xf numFmtId="49" fontId="14" fillId="3" borderId="0" xfId="1" applyNumberFormat="1" applyFont="1" applyFill="1" applyAlignment="1">
      <alignment horizontal="center" vertical="center" wrapText="1"/>
    </xf>
    <xf numFmtId="44" fontId="8" fillId="3" borderId="0" xfId="5" applyFont="1" applyFill="1" applyBorder="1" applyAlignment="1">
      <alignment horizontal="center" vertical="top" wrapText="1"/>
    </xf>
    <xf numFmtId="0" fontId="15" fillId="0" borderId="0" xfId="1" applyFont="1" applyAlignment="1">
      <alignment wrapText="1"/>
    </xf>
    <xf numFmtId="0" fontId="16" fillId="2" borderId="0" xfId="1" applyFont="1" applyFill="1" applyAlignment="1">
      <alignment horizontal="center" vertical="center" wrapText="1"/>
    </xf>
    <xf numFmtId="0" fontId="16" fillId="2" borderId="0" xfId="1" applyFont="1" applyFill="1" applyAlignment="1">
      <alignment horizontal="justify" vertical="top"/>
    </xf>
    <xf numFmtId="0" fontId="16" fillId="2" borderId="0" xfId="1" applyFont="1" applyFill="1" applyAlignment="1">
      <alignment horizontal="center" vertical="top" wrapText="1"/>
    </xf>
    <xf numFmtId="165" fontId="16" fillId="2" borderId="0" xfId="1" applyNumberFormat="1" applyFont="1" applyFill="1" applyAlignment="1">
      <alignment horizontal="right" vertical="top" wrapText="1"/>
    </xf>
    <xf numFmtId="44" fontId="16" fillId="2" borderId="0" xfId="5" applyFont="1" applyFill="1" applyBorder="1" applyAlignment="1">
      <alignment horizontal="center" vertical="top" wrapText="1"/>
    </xf>
    <xf numFmtId="165" fontId="16" fillId="2" borderId="0" xfId="1" applyNumberFormat="1" applyFont="1" applyFill="1" applyAlignment="1">
      <alignment horizontal="left" vertical="top" wrapText="1"/>
    </xf>
    <xf numFmtId="49" fontId="17" fillId="0" borderId="0" xfId="0" applyNumberFormat="1" applyFont="1" applyAlignment="1">
      <alignment horizontal="center" vertical="top"/>
    </xf>
    <xf numFmtId="0" fontId="17" fillId="0" borderId="0" xfId="0" applyFont="1" applyAlignment="1">
      <alignment horizontal="justify" vertical="top" wrapText="1"/>
    </xf>
    <xf numFmtId="0" fontId="17" fillId="0" borderId="0" xfId="0" applyFont="1" applyAlignment="1">
      <alignment horizontal="center" vertical="top"/>
    </xf>
    <xf numFmtId="4" fontId="17" fillId="0" borderId="0" xfId="0" applyNumberFormat="1" applyFont="1" applyAlignment="1">
      <alignment horizontal="right" vertical="top"/>
    </xf>
    <xf numFmtId="165" fontId="17" fillId="0" borderId="0" xfId="0" applyNumberFormat="1" applyFont="1" applyAlignment="1">
      <alignment horizontal="right" vertical="justify"/>
    </xf>
    <xf numFmtId="0" fontId="18" fillId="0" borderId="0" xfId="0" applyFont="1" applyAlignment="1">
      <alignment horizontal="center" vertical="top" wrapText="1"/>
    </xf>
    <xf numFmtId="44" fontId="3" fillId="0" borderId="0" xfId="5" applyFont="1" applyFill="1" applyBorder="1" applyAlignment="1">
      <alignment horizontal="center" vertical="top" wrapText="1"/>
    </xf>
    <xf numFmtId="2" fontId="18" fillId="0" borderId="0" xfId="0" applyNumberFormat="1" applyFont="1" applyAlignment="1">
      <alignment horizontal="center" vertical="top" wrapText="1"/>
    </xf>
    <xf numFmtId="2" fontId="14" fillId="3" borderId="0" xfId="1" applyNumberFormat="1" applyFont="1" applyFill="1" applyAlignment="1">
      <alignment vertical="top"/>
    </xf>
    <xf numFmtId="4" fontId="18" fillId="0" borderId="0" xfId="0" applyNumberFormat="1" applyFont="1" applyAlignment="1">
      <alignment horizontal="center" vertical="top" wrapText="1"/>
    </xf>
    <xf numFmtId="49" fontId="17" fillId="4" borderId="0" xfId="0" applyNumberFormat="1" applyFont="1" applyFill="1" applyAlignment="1">
      <alignment horizontal="center" vertical="top"/>
    </xf>
    <xf numFmtId="0" fontId="17" fillId="4" borderId="0" xfId="0" applyFont="1" applyFill="1" applyAlignment="1">
      <alignment horizontal="justify" vertical="top" wrapText="1"/>
    </xf>
    <xf numFmtId="0" fontId="17" fillId="4" borderId="0" xfId="0" applyFont="1" applyFill="1" applyAlignment="1">
      <alignment horizontal="center" vertical="top"/>
    </xf>
    <xf numFmtId="4" fontId="17" fillId="4" borderId="0" xfId="0" applyNumberFormat="1" applyFont="1" applyFill="1" applyAlignment="1">
      <alignment horizontal="right" vertical="top"/>
    </xf>
    <xf numFmtId="0" fontId="20" fillId="4" borderId="0" xfId="0" applyFont="1" applyFill="1" applyAlignment="1">
      <alignment horizontal="justify" vertical="top" wrapText="1"/>
    </xf>
    <xf numFmtId="0" fontId="19" fillId="4" borderId="0" xfId="0" applyFont="1" applyFill="1" applyAlignment="1">
      <alignment horizontal="justify" vertical="top" wrapText="1"/>
    </xf>
    <xf numFmtId="0" fontId="4" fillId="4" borderId="0" xfId="1" applyFont="1" applyFill="1"/>
    <xf numFmtId="0" fontId="4" fillId="0" borderId="0" xfId="1" applyFont="1" applyAlignment="1">
      <alignment wrapText="1"/>
    </xf>
    <xf numFmtId="0" fontId="4" fillId="4" borderId="0" xfId="1" applyFont="1" applyFill="1" applyAlignment="1">
      <alignment wrapText="1"/>
    </xf>
    <xf numFmtId="49" fontId="14" fillId="0" borderId="0" xfId="1" applyNumberFormat="1" applyFont="1" applyAlignment="1">
      <alignment horizontal="center" vertical="center" wrapText="1"/>
    </xf>
    <xf numFmtId="165" fontId="14" fillId="0" borderId="0" xfId="1" applyNumberFormat="1" applyFont="1" applyAlignment="1">
      <alignment horizontal="right" vertical="top" wrapText="1"/>
    </xf>
    <xf numFmtId="0" fontId="16" fillId="0" borderId="0" xfId="1" applyFont="1" applyAlignment="1">
      <alignment horizontal="center" vertical="center" wrapText="1"/>
    </xf>
    <xf numFmtId="0" fontId="16" fillId="0" borderId="0" xfId="1" applyFont="1" applyAlignment="1">
      <alignment horizontal="justify" vertical="top"/>
    </xf>
    <xf numFmtId="0" fontId="14" fillId="0" borderId="0" xfId="1" applyFont="1" applyAlignment="1">
      <alignment vertical="top" wrapText="1"/>
    </xf>
    <xf numFmtId="4" fontId="21" fillId="0" borderId="0" xfId="1" applyNumberFormat="1" applyFont="1" applyAlignment="1">
      <alignment horizontal="right" vertical="top" wrapText="1"/>
    </xf>
    <xf numFmtId="165" fontId="16" fillId="0" borderId="0" xfId="5" applyNumberFormat="1" applyFont="1" applyFill="1" applyBorder="1" applyAlignment="1">
      <alignment horizontal="right" vertical="top"/>
    </xf>
    <xf numFmtId="2" fontId="16" fillId="0" borderId="0" xfId="1" applyNumberFormat="1" applyFont="1" applyAlignment="1">
      <alignment horizontal="justify" vertical="top"/>
    </xf>
    <xf numFmtId="44" fontId="16" fillId="0" borderId="0" xfId="1" applyNumberFormat="1" applyFont="1" applyAlignment="1">
      <alignment horizontal="justify" vertical="top"/>
    </xf>
    <xf numFmtId="165" fontId="22" fillId="2" borderId="0" xfId="5" applyNumberFormat="1" applyFont="1" applyFill="1" applyBorder="1" applyAlignment="1">
      <alignment horizontal="right" vertical="top" wrapText="1"/>
    </xf>
    <xf numFmtId="165" fontId="22" fillId="2" borderId="0" xfId="1" applyNumberFormat="1" applyFont="1" applyFill="1" applyAlignment="1">
      <alignment horizontal="right" vertical="top" wrapText="1"/>
    </xf>
    <xf numFmtId="165" fontId="23" fillId="2" borderId="0" xfId="1" applyNumberFormat="1" applyFont="1" applyFill="1" applyAlignment="1">
      <alignment horizontal="right" vertical="top" wrapText="1"/>
    </xf>
    <xf numFmtId="0" fontId="24" fillId="0" borderId="0" xfId="0" applyFont="1"/>
    <xf numFmtId="2" fontId="14" fillId="0" borderId="0" xfId="1" applyNumberFormat="1" applyFont="1" applyAlignment="1">
      <alignment vertical="top"/>
    </xf>
    <xf numFmtId="0" fontId="20" fillId="4" borderId="0" xfId="0" applyFont="1" applyFill="1" applyAlignment="1">
      <alignment vertical="top" wrapText="1"/>
    </xf>
    <xf numFmtId="0" fontId="20" fillId="4" borderId="0" xfId="0" applyFont="1" applyFill="1" applyAlignment="1">
      <alignment horizontal="center" vertical="top" wrapText="1"/>
    </xf>
    <xf numFmtId="0" fontId="20" fillId="4" borderId="0" xfId="0" applyFont="1" applyFill="1" applyAlignment="1">
      <alignment horizontal="right" vertical="top" wrapText="1"/>
    </xf>
    <xf numFmtId="4" fontId="20" fillId="4" borderId="0" xfId="0" applyNumberFormat="1" applyFont="1" applyFill="1" applyAlignment="1">
      <alignment horizontal="right" vertical="top" wrapText="1"/>
    </xf>
    <xf numFmtId="0" fontId="18" fillId="0" borderId="0" xfId="0" applyFont="1" applyAlignment="1">
      <alignment vertical="top" wrapText="1"/>
    </xf>
    <xf numFmtId="44" fontId="3" fillId="0" borderId="0" xfId="7" applyFont="1" applyAlignment="1">
      <alignment horizontal="center" vertical="top" wrapText="1"/>
    </xf>
    <xf numFmtId="0" fontId="17" fillId="0" borderId="0" xfId="0" applyFont="1" applyFill="1" applyAlignment="1">
      <alignment horizontal="justify" vertical="top" wrapText="1"/>
    </xf>
    <xf numFmtId="0" fontId="17" fillId="0" borderId="0" xfId="0" applyFont="1" applyFill="1" applyAlignment="1">
      <alignment horizontal="center" vertical="top"/>
    </xf>
    <xf numFmtId="4" fontId="17" fillId="0" borderId="0" xfId="0" applyNumberFormat="1" applyFont="1" applyFill="1" applyAlignment="1">
      <alignment horizontal="right" vertical="top"/>
    </xf>
    <xf numFmtId="44" fontId="16" fillId="0" borderId="0" xfId="5" applyFont="1" applyFill="1" applyBorder="1" applyAlignment="1">
      <alignment horizontal="center" vertical="top" wrapText="1"/>
    </xf>
    <xf numFmtId="0" fontId="8" fillId="2" borderId="0" xfId="4" applyFont="1" applyFill="1" applyAlignment="1">
      <alignment horizontal="center" vertical="center" wrapText="1"/>
    </xf>
    <xf numFmtId="0" fontId="23" fillId="2" borderId="0" xfId="4" applyFont="1" applyFill="1" applyAlignment="1">
      <alignment horizontal="center" vertical="center" wrapText="1"/>
    </xf>
    <xf numFmtId="2" fontId="10" fillId="0" borderId="5" xfId="3" applyNumberFormat="1" applyFont="1" applyBorder="1" applyAlignment="1">
      <alignment horizontal="justify" vertical="top" wrapText="1"/>
    </xf>
    <xf numFmtId="2" fontId="10" fillId="0" borderId="10" xfId="3" applyNumberFormat="1" applyFont="1" applyBorder="1" applyAlignment="1">
      <alignment horizontal="justify" vertical="top" wrapText="1"/>
    </xf>
    <xf numFmtId="0" fontId="7" fillId="2" borderId="11" xfId="2" applyFont="1" applyFill="1" applyBorder="1" applyAlignment="1">
      <alignment horizontal="center" vertical="center"/>
    </xf>
    <xf numFmtId="0" fontId="7" fillId="2" borderId="12" xfId="2" applyFont="1" applyFill="1" applyBorder="1" applyAlignment="1">
      <alignment horizontal="center" vertical="center"/>
    </xf>
    <xf numFmtId="0" fontId="7" fillId="2" borderId="13" xfId="2" applyFont="1" applyFill="1" applyBorder="1" applyAlignment="1">
      <alignment horizontal="center" vertical="center"/>
    </xf>
    <xf numFmtId="0" fontId="6" fillId="0" borderId="4" xfId="2" applyFont="1" applyBorder="1" applyAlignment="1">
      <alignment horizontal="center" vertical="top" wrapText="1"/>
    </xf>
    <xf numFmtId="0" fontId="6" fillId="0" borderId="7" xfId="2" applyFont="1" applyBorder="1" applyAlignment="1">
      <alignment horizontal="center" vertical="top" wrapText="1"/>
    </xf>
    <xf numFmtId="0" fontId="6" fillId="0" borderId="8" xfId="2" applyFont="1" applyBorder="1" applyAlignment="1">
      <alignment horizontal="center" vertical="top" wrapText="1"/>
    </xf>
    <xf numFmtId="0" fontId="6" fillId="0" borderId="5" xfId="2" applyFont="1" applyBorder="1" applyAlignment="1">
      <alignment horizontal="justify" vertical="top" wrapText="1"/>
    </xf>
    <xf numFmtId="0" fontId="6" fillId="0" borderId="10" xfId="2" applyFont="1" applyBorder="1" applyAlignment="1">
      <alignment horizontal="justify" vertical="top" wrapText="1"/>
    </xf>
    <xf numFmtId="0" fontId="7" fillId="0" borderId="1" xfId="2" applyFont="1" applyBorder="1" applyAlignment="1">
      <alignment horizontal="center" vertical="top" wrapText="1"/>
    </xf>
    <xf numFmtId="0" fontId="7" fillId="0" borderId="3" xfId="2" applyFont="1" applyBorder="1" applyAlignment="1">
      <alignment horizontal="center" vertical="top" wrapText="1"/>
    </xf>
    <xf numFmtId="0" fontId="8" fillId="0" borderId="1" xfId="2" applyFont="1" applyFill="1" applyBorder="1" applyAlignment="1">
      <alignment horizontal="center" vertical="top" wrapText="1"/>
    </xf>
    <xf numFmtId="0" fontId="8" fillId="0" borderId="3" xfId="2" applyFont="1" applyFill="1" applyBorder="1" applyAlignment="1">
      <alignment horizontal="center" vertical="top" wrapText="1"/>
    </xf>
    <xf numFmtId="0" fontId="8" fillId="0" borderId="14" xfId="2" applyFont="1" applyFill="1" applyBorder="1" applyAlignment="1">
      <alignment horizontal="center" vertical="top" wrapText="1"/>
    </xf>
    <xf numFmtId="0" fontId="27" fillId="0" borderId="4" xfId="2" applyFont="1" applyFill="1" applyBorder="1" applyAlignment="1">
      <alignment horizontal="center" vertical="center" wrapText="1"/>
    </xf>
    <xf numFmtId="0" fontId="27" fillId="0" borderId="0" xfId="2" applyFont="1" applyFill="1" applyAlignment="1">
      <alignment horizontal="center" vertical="center" wrapText="1"/>
    </xf>
    <xf numFmtId="0" fontId="27" fillId="0" borderId="6" xfId="2" applyFont="1" applyFill="1" applyBorder="1" applyAlignment="1">
      <alignment horizontal="center" vertical="center" wrapText="1"/>
    </xf>
    <xf numFmtId="0" fontId="6" fillId="0" borderId="3" xfId="2" applyFont="1" applyFill="1" applyBorder="1" applyAlignment="1">
      <alignment horizontal="center" vertical="top"/>
    </xf>
    <xf numFmtId="2" fontId="6" fillId="0" borderId="3" xfId="2" applyNumberFormat="1" applyFont="1" applyFill="1" applyBorder="1" applyAlignment="1">
      <alignment horizontal="right" vertical="top"/>
    </xf>
    <xf numFmtId="165" fontId="7" fillId="0" borderId="3" xfId="2" applyNumberFormat="1" applyFont="1" applyFill="1" applyBorder="1" applyAlignment="1">
      <alignment horizontal="right" vertical="top"/>
    </xf>
    <xf numFmtId="14" fontId="6" fillId="0" borderId="3" xfId="2" applyNumberFormat="1" applyFont="1" applyFill="1" applyBorder="1" applyAlignment="1">
      <alignment horizontal="justify" vertical="top" wrapText="1"/>
    </xf>
    <xf numFmtId="0" fontId="6" fillId="0" borderId="0" xfId="2" applyFont="1" applyFill="1" applyAlignment="1">
      <alignment horizontal="center" vertical="top"/>
    </xf>
    <xf numFmtId="2" fontId="6" fillId="0" borderId="0" xfId="2" applyNumberFormat="1" applyFont="1" applyFill="1" applyAlignment="1">
      <alignment horizontal="right" vertical="top"/>
    </xf>
    <xf numFmtId="165" fontId="7" fillId="0" borderId="0" xfId="2" applyNumberFormat="1" applyFont="1" applyFill="1" applyAlignment="1">
      <alignment horizontal="right" vertical="top"/>
    </xf>
    <xf numFmtId="14" fontId="6" fillId="0" borderId="0" xfId="2" applyNumberFormat="1" applyFont="1" applyFill="1" applyAlignment="1">
      <alignment horizontal="justify" vertical="top" wrapText="1"/>
    </xf>
    <xf numFmtId="0" fontId="6" fillId="0" borderId="8" xfId="2" applyFont="1" applyFill="1" applyBorder="1" applyAlignment="1">
      <alignment horizontal="center" vertical="top"/>
    </xf>
    <xf numFmtId="2" fontId="6" fillId="0" borderId="8" xfId="2" applyNumberFormat="1" applyFont="1" applyFill="1" applyBorder="1" applyAlignment="1">
      <alignment horizontal="right" vertical="top"/>
    </xf>
    <xf numFmtId="165" fontId="7" fillId="0" borderId="8" xfId="2" applyNumberFormat="1" applyFont="1" applyFill="1" applyBorder="1" applyAlignment="1">
      <alignment horizontal="right" vertical="top"/>
    </xf>
    <xf numFmtId="14" fontId="6" fillId="0" borderId="8" xfId="2" applyNumberFormat="1" applyFont="1" applyFill="1" applyBorder="1" applyAlignment="1">
      <alignment horizontal="justify" vertical="top" wrapText="1"/>
    </xf>
    <xf numFmtId="0" fontId="7" fillId="0" borderId="2" xfId="2" applyFont="1" applyBorder="1" applyAlignment="1">
      <alignment horizontal="justify" vertical="center" wrapText="1"/>
    </xf>
    <xf numFmtId="0" fontId="26" fillId="0" borderId="5" xfId="4" applyFont="1" applyBorder="1" applyAlignment="1">
      <alignment horizontal="center" vertical="center" wrapText="1"/>
    </xf>
    <xf numFmtId="0" fontId="26" fillId="0" borderId="10" xfId="4" applyFont="1" applyBorder="1" applyAlignment="1">
      <alignment horizontal="center" vertical="center" wrapText="1"/>
    </xf>
    <xf numFmtId="44" fontId="8" fillId="0" borderId="0" xfId="5" applyFont="1" applyFill="1" applyBorder="1" applyAlignment="1">
      <alignment horizontal="center" vertical="top" wrapText="1"/>
    </xf>
    <xf numFmtId="0" fontId="4" fillId="0" borderId="0" xfId="1" applyFont="1" applyAlignment="1">
      <alignment horizontal="center" vertical="center" wrapText="1"/>
    </xf>
    <xf numFmtId="0" fontId="7" fillId="0" borderId="14" xfId="2" applyFont="1" applyBorder="1" applyAlignment="1">
      <alignment horizontal="center" vertical="top" wrapText="1"/>
    </xf>
    <xf numFmtId="0" fontId="6" fillId="0" borderId="0" xfId="2" applyFont="1" applyBorder="1" applyAlignment="1">
      <alignment horizontal="center" vertical="top" wrapText="1"/>
    </xf>
    <xf numFmtId="0" fontId="6" fillId="0" borderId="6" xfId="2" applyFont="1" applyBorder="1" applyAlignment="1">
      <alignment horizontal="center" vertical="top" wrapText="1"/>
    </xf>
    <xf numFmtId="0" fontId="6" fillId="0" borderId="9" xfId="2" applyFont="1" applyBorder="1" applyAlignment="1">
      <alignment horizontal="center" vertical="top" wrapText="1"/>
    </xf>
    <xf numFmtId="0" fontId="4" fillId="0" borderId="0" xfId="1" applyFont="1" applyAlignment="1"/>
    <xf numFmtId="0" fontId="8" fillId="2" borderId="0" xfId="4" applyFont="1" applyFill="1" applyAlignment="1">
      <alignment horizontal="right" vertical="top" wrapText="1"/>
    </xf>
  </cellXfs>
  <cellStyles count="8">
    <cellStyle name="Moneda" xfId="7" builtinId="4"/>
    <cellStyle name="Moneda 2" xfId="5" xr:uid="{E5831334-1DEF-4B33-BDA1-053E6C795C4C}"/>
    <cellStyle name="Normal" xfId="0" builtinId="0"/>
    <cellStyle name="Normal 2" xfId="3" xr:uid="{06C210E0-CF4A-4EE4-B248-408572317E04}"/>
    <cellStyle name="Normal 2 2" xfId="4" xr:uid="{FBC82265-ADF4-465C-A386-36723EA4856F}"/>
    <cellStyle name="Normal 3" xfId="1" xr:uid="{1665ED13-B478-43BA-B42D-99D5D0E7E5CE}"/>
    <cellStyle name="Normal 3 2" xfId="2" xr:uid="{408388B4-4CA5-44D3-84AE-C79953251481}"/>
    <cellStyle name="Normal 4 2" xfId="6" xr:uid="{BD90EEC1-48F9-477D-A4A3-AEF9562FB2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112</xdr:row>
      <xdr:rowOff>0</xdr:rowOff>
    </xdr:from>
    <xdr:to>
      <xdr:col>5</xdr:col>
      <xdr:colOff>304800</xdr:colOff>
      <xdr:row>112</xdr:row>
      <xdr:rowOff>304800</xdr:rowOff>
    </xdr:to>
    <xdr:sp macro="" textlink="">
      <xdr:nvSpPr>
        <xdr:cNvPr id="4" name="AutoShape 15">
          <a:extLst>
            <a:ext uri="{FF2B5EF4-FFF2-40B4-BE49-F238E27FC236}">
              <a16:creationId xmlns:a16="http://schemas.microsoft.com/office/drawing/2014/main" id="{E9779F85-1E14-4030-B5E7-4EB329F2B9C3}"/>
            </a:ext>
          </a:extLst>
        </xdr:cNvPr>
        <xdr:cNvSpPr>
          <a:spLocks noChangeAspect="1" noChangeArrowheads="1"/>
        </xdr:cNvSpPr>
      </xdr:nvSpPr>
      <xdr:spPr bwMode="auto">
        <a:xfrm>
          <a:off x="8290560" y="19339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106</xdr:row>
      <xdr:rowOff>0</xdr:rowOff>
    </xdr:from>
    <xdr:to>
      <xdr:col>5</xdr:col>
      <xdr:colOff>304800</xdr:colOff>
      <xdr:row>106</xdr:row>
      <xdr:rowOff>304799</xdr:rowOff>
    </xdr:to>
    <xdr:sp macro="" textlink="">
      <xdr:nvSpPr>
        <xdr:cNvPr id="5" name="AutoShape 16">
          <a:extLst>
            <a:ext uri="{FF2B5EF4-FFF2-40B4-BE49-F238E27FC236}">
              <a16:creationId xmlns:a16="http://schemas.microsoft.com/office/drawing/2014/main" id="{BE883A89-D67E-44B2-A722-F45EA65ED6DF}"/>
            </a:ext>
          </a:extLst>
        </xdr:cNvPr>
        <xdr:cNvSpPr>
          <a:spLocks noChangeAspect="1" noChangeArrowheads="1"/>
        </xdr:cNvSpPr>
      </xdr:nvSpPr>
      <xdr:spPr bwMode="auto">
        <a:xfrm>
          <a:off x="8290560" y="18562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4646</xdr:colOff>
      <xdr:row>0</xdr:row>
      <xdr:rowOff>52504</xdr:rowOff>
    </xdr:from>
    <xdr:to>
      <xdr:col>6</xdr:col>
      <xdr:colOff>1282390</xdr:colOff>
      <xdr:row>3</xdr:row>
      <xdr:rowOff>92914</xdr:rowOff>
    </xdr:to>
    <xdr:pic>
      <xdr:nvPicPr>
        <xdr:cNvPr id="6" name="Imagen 5">
          <a:extLst>
            <a:ext uri="{FF2B5EF4-FFF2-40B4-BE49-F238E27FC236}">
              <a16:creationId xmlns:a16="http://schemas.microsoft.com/office/drawing/2014/main" id="{1F112B3B-BB6C-45B4-957F-C62290A4CBE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671" y="214429"/>
          <a:ext cx="1277744" cy="735735"/>
        </a:xfrm>
        <a:prstGeom prst="rect">
          <a:avLst/>
        </a:prstGeom>
      </xdr:spPr>
    </xdr:pic>
    <xdr:clientData/>
  </xdr:twoCellAnchor>
  <xdr:twoCellAnchor editAs="oneCell">
    <xdr:from>
      <xdr:col>0</xdr:col>
      <xdr:colOff>0</xdr:colOff>
      <xdr:row>0</xdr:row>
      <xdr:rowOff>64892</xdr:rowOff>
    </xdr:from>
    <xdr:to>
      <xdr:col>0</xdr:col>
      <xdr:colOff>1034515</xdr:colOff>
      <xdr:row>4</xdr:row>
      <xdr:rowOff>33183</xdr:rowOff>
    </xdr:to>
    <xdr:pic>
      <xdr:nvPicPr>
        <xdr:cNvPr id="7" name="Imagen 6">
          <a:extLst>
            <a:ext uri="{FF2B5EF4-FFF2-40B4-BE49-F238E27FC236}">
              <a16:creationId xmlns:a16="http://schemas.microsoft.com/office/drawing/2014/main" id="{7A6431B8-0E48-45BD-9A96-B00A22EB7E11}"/>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6817"/>
          <a:ext cx="1030593" cy="1139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emex-my.sharepoint.com/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10471-A5D2-4E71-86E0-D976C5996CD7}">
  <sheetPr>
    <tabColor rgb="FF92D050"/>
  </sheetPr>
  <dimension ref="A1:AN420"/>
  <sheetViews>
    <sheetView showGridLines="0" showZeros="0" tabSelected="1" view="pageBreakPreview" topLeftCell="A91" zoomScaleNormal="85" zoomScaleSheetLayoutView="100" workbookViewId="0">
      <selection activeCell="C11" sqref="C11"/>
    </sheetView>
  </sheetViews>
  <sheetFormatPr baseColWidth="10" defaultColWidth="9.140625" defaultRowHeight="14.25"/>
  <cols>
    <col min="1" max="1" width="15.5703125" style="1" customWidth="1"/>
    <col min="2" max="2" width="63.85546875" style="2" customWidth="1"/>
    <col min="3" max="3" width="7.28515625" style="2" bestFit="1" customWidth="1"/>
    <col min="4" max="4" width="9.28515625" style="3" bestFit="1" customWidth="1"/>
    <col min="5" max="5" width="23.5703125" style="2" customWidth="1"/>
    <col min="6" max="6" width="45.7109375" style="63" customWidth="1"/>
    <col min="7" max="7" width="19.42578125" style="2" customWidth="1"/>
    <col min="8" max="8" width="13.85546875" style="2" customWidth="1"/>
    <col min="9" max="16384" width="9.140625" style="2"/>
  </cols>
  <sheetData>
    <row r="1" spans="1:7" ht="15" customHeight="1">
      <c r="A1" s="4"/>
      <c r="B1" s="5" t="s">
        <v>0</v>
      </c>
      <c r="C1" s="89" t="s">
        <v>312</v>
      </c>
      <c r="D1" s="90"/>
      <c r="E1" s="90"/>
      <c r="F1" s="91"/>
      <c r="G1" s="6"/>
    </row>
    <row r="2" spans="1:7" ht="15" customHeight="1">
      <c r="A2" s="7"/>
      <c r="B2" s="8" t="s">
        <v>1</v>
      </c>
      <c r="C2" s="92" t="s">
        <v>311</v>
      </c>
      <c r="D2" s="93"/>
      <c r="E2" s="93"/>
      <c r="F2" s="94"/>
      <c r="G2" s="9"/>
    </row>
    <row r="3" spans="1:7" ht="15" customHeight="1" thickBot="1">
      <c r="A3" s="7"/>
      <c r="B3" s="8" t="s">
        <v>2</v>
      </c>
      <c r="C3" s="92"/>
      <c r="D3" s="93"/>
      <c r="E3" s="93"/>
      <c r="F3" s="94"/>
      <c r="G3" s="9"/>
    </row>
    <row r="4" spans="1:7" ht="24.75" customHeight="1">
      <c r="A4" s="7"/>
      <c r="B4" s="107" t="s">
        <v>3</v>
      </c>
      <c r="C4" s="95"/>
      <c r="D4" s="96"/>
      <c r="E4" s="97" t="s">
        <v>4</v>
      </c>
      <c r="F4" s="98"/>
      <c r="G4" s="10"/>
    </row>
    <row r="5" spans="1:7" ht="24.75" customHeight="1">
      <c r="A5" s="7"/>
      <c r="B5" s="77" t="s">
        <v>310</v>
      </c>
      <c r="C5" s="99"/>
      <c r="D5" s="100"/>
      <c r="E5" s="101" t="s">
        <v>5</v>
      </c>
      <c r="F5" s="102"/>
      <c r="G5" s="11"/>
    </row>
    <row r="6" spans="1:7" ht="24.75" customHeight="1">
      <c r="A6" s="7"/>
      <c r="B6" s="77"/>
      <c r="C6" s="99"/>
      <c r="D6" s="100"/>
      <c r="E6" s="101" t="s">
        <v>6</v>
      </c>
      <c r="F6" s="102"/>
      <c r="G6" s="12"/>
    </row>
    <row r="7" spans="1:7" ht="24.75" customHeight="1" thickBot="1">
      <c r="A7" s="7"/>
      <c r="B7" s="78"/>
      <c r="C7" s="103"/>
      <c r="D7" s="104"/>
      <c r="E7" s="105" t="s">
        <v>7</v>
      </c>
      <c r="F7" s="106"/>
      <c r="G7" s="13"/>
    </row>
    <row r="8" spans="1:7" ht="12.75" customHeight="1">
      <c r="A8" s="7"/>
      <c r="B8" s="11" t="s">
        <v>657</v>
      </c>
      <c r="C8" s="87" t="s">
        <v>8</v>
      </c>
      <c r="D8" s="88"/>
      <c r="E8" s="88"/>
      <c r="F8" s="112"/>
      <c r="G8" s="14" t="s">
        <v>9</v>
      </c>
    </row>
    <row r="9" spans="1:7" ht="12.75">
      <c r="A9" s="7"/>
      <c r="B9" s="85"/>
      <c r="C9" s="82"/>
      <c r="D9" s="113"/>
      <c r="E9" s="113"/>
      <c r="F9" s="114"/>
      <c r="G9" s="108" t="s">
        <v>313</v>
      </c>
    </row>
    <row r="10" spans="1:7" ht="15.75" customHeight="1" thickBot="1">
      <c r="A10" s="15"/>
      <c r="B10" s="86"/>
      <c r="C10" s="83"/>
      <c r="D10" s="84"/>
      <c r="E10" s="84"/>
      <c r="F10" s="115"/>
      <c r="G10" s="109"/>
    </row>
    <row r="11" spans="1:7" ht="3" customHeight="1" thickBot="1">
      <c r="A11" s="16"/>
      <c r="B11" s="17"/>
      <c r="C11" s="18"/>
      <c r="D11" s="19"/>
      <c r="E11" s="16"/>
      <c r="F11" s="18"/>
      <c r="G11" s="18"/>
    </row>
    <row r="12" spans="1:7" ht="15.75" customHeight="1" thickBot="1">
      <c r="A12" s="79" t="s">
        <v>10</v>
      </c>
      <c r="B12" s="80"/>
      <c r="C12" s="80"/>
      <c r="D12" s="80"/>
      <c r="E12" s="80"/>
      <c r="F12" s="80"/>
      <c r="G12" s="81"/>
    </row>
    <row r="13" spans="1:7" ht="3" customHeight="1">
      <c r="A13" s="20"/>
      <c r="B13" s="21"/>
      <c r="C13" s="21"/>
      <c r="F13" s="2"/>
    </row>
    <row r="14" spans="1:7" s="111" customFormat="1" ht="21.75" customHeight="1">
      <c r="A14" s="22" t="s">
        <v>11</v>
      </c>
      <c r="B14" s="22" t="s">
        <v>12</v>
      </c>
      <c r="C14" s="22" t="s">
        <v>13</v>
      </c>
      <c r="D14" s="22" t="s">
        <v>14</v>
      </c>
      <c r="E14" s="22" t="s">
        <v>15</v>
      </c>
      <c r="F14" s="22" t="s">
        <v>16</v>
      </c>
      <c r="G14" s="22" t="s">
        <v>17</v>
      </c>
    </row>
    <row r="15" spans="1:7" ht="6" customHeight="1">
      <c r="A15" s="116"/>
      <c r="B15" s="116"/>
      <c r="C15" s="116"/>
      <c r="D15" s="116"/>
      <c r="E15" s="116"/>
      <c r="F15" s="116"/>
      <c r="G15" s="116"/>
    </row>
    <row r="16" spans="1:7" ht="12.75">
      <c r="A16" s="23" t="s">
        <v>18</v>
      </c>
      <c r="B16" s="40" t="s">
        <v>19</v>
      </c>
      <c r="C16" s="40"/>
      <c r="D16" s="40"/>
      <c r="E16" s="40"/>
      <c r="F16" s="40"/>
      <c r="G16" s="24">
        <f>ROUND(SUM(G17,G39,G47),2)</f>
        <v>0</v>
      </c>
    </row>
    <row r="17" spans="1:7" s="25" customFormat="1" ht="12.75">
      <c r="A17" s="26" t="s">
        <v>20</v>
      </c>
      <c r="B17" s="27" t="s">
        <v>21</v>
      </c>
      <c r="C17" s="28"/>
      <c r="D17" s="29"/>
      <c r="E17" s="30"/>
      <c r="F17" s="31"/>
      <c r="G17" s="30">
        <f>ROUND(SUM(G18:G38),2)</f>
        <v>0</v>
      </c>
    </row>
    <row r="18" spans="1:7" s="25" customFormat="1" ht="33.75">
      <c r="A18" s="32" t="s">
        <v>314</v>
      </c>
      <c r="B18" s="71" t="s">
        <v>23</v>
      </c>
      <c r="C18" s="72" t="s">
        <v>22</v>
      </c>
      <c r="D18" s="73">
        <v>3501.61</v>
      </c>
      <c r="E18" s="36"/>
      <c r="F18" s="37"/>
      <c r="G18" s="38"/>
    </row>
    <row r="19" spans="1:7" s="25" customFormat="1" ht="45">
      <c r="A19" s="32" t="s">
        <v>315</v>
      </c>
      <c r="B19" s="71" t="s">
        <v>271</v>
      </c>
      <c r="C19" s="72" t="s">
        <v>22</v>
      </c>
      <c r="D19" s="73">
        <v>26.41</v>
      </c>
      <c r="E19" s="36"/>
      <c r="F19" s="37"/>
      <c r="G19" s="70"/>
    </row>
    <row r="20" spans="1:7" s="25" customFormat="1" ht="33.75">
      <c r="A20" s="32" t="s">
        <v>316</v>
      </c>
      <c r="B20" s="71" t="s">
        <v>272</v>
      </c>
      <c r="C20" s="72" t="s">
        <v>22</v>
      </c>
      <c r="D20" s="73">
        <v>12.4</v>
      </c>
      <c r="E20" s="36"/>
      <c r="F20" s="37"/>
      <c r="G20" s="70"/>
    </row>
    <row r="21" spans="1:7" s="25" customFormat="1" ht="45">
      <c r="A21" s="32" t="s">
        <v>317</v>
      </c>
      <c r="B21" s="71" t="s">
        <v>273</v>
      </c>
      <c r="C21" s="72" t="s">
        <v>22</v>
      </c>
      <c r="D21" s="73">
        <v>6.47</v>
      </c>
      <c r="E21" s="36"/>
      <c r="F21" s="37"/>
      <c r="G21" s="70"/>
    </row>
    <row r="22" spans="1:7" s="25" customFormat="1" ht="22.5">
      <c r="A22" s="32" t="s">
        <v>318</v>
      </c>
      <c r="B22" s="71" t="s">
        <v>47</v>
      </c>
      <c r="C22" s="72" t="s">
        <v>24</v>
      </c>
      <c r="D22" s="73">
        <v>342</v>
      </c>
      <c r="E22" s="36"/>
      <c r="F22" s="37"/>
      <c r="G22" s="38"/>
    </row>
    <row r="23" spans="1:7" s="25" customFormat="1" ht="45">
      <c r="A23" s="32" t="s">
        <v>319</v>
      </c>
      <c r="B23" s="71" t="s">
        <v>26</v>
      </c>
      <c r="C23" s="72" t="s">
        <v>22</v>
      </c>
      <c r="D23" s="73">
        <v>28</v>
      </c>
      <c r="E23" s="36"/>
      <c r="F23" s="37"/>
      <c r="G23" s="38"/>
    </row>
    <row r="24" spans="1:7" s="25" customFormat="1" ht="33.75">
      <c r="A24" s="32" t="s">
        <v>320</v>
      </c>
      <c r="B24" s="71" t="s">
        <v>276</v>
      </c>
      <c r="C24" s="72" t="s">
        <v>22</v>
      </c>
      <c r="D24" s="73">
        <v>29.82</v>
      </c>
      <c r="E24" s="36"/>
      <c r="F24" s="37"/>
      <c r="G24" s="70"/>
    </row>
    <row r="25" spans="1:7" s="25" customFormat="1" ht="33.75">
      <c r="A25" s="32" t="s">
        <v>321</v>
      </c>
      <c r="B25" s="71" t="s">
        <v>274</v>
      </c>
      <c r="C25" s="72" t="s">
        <v>22</v>
      </c>
      <c r="D25" s="73">
        <v>7.68</v>
      </c>
      <c r="E25" s="36"/>
      <c r="F25" s="37"/>
      <c r="G25" s="70"/>
    </row>
    <row r="26" spans="1:7" s="25" customFormat="1" ht="56.25">
      <c r="A26" s="32" t="s">
        <v>322</v>
      </c>
      <c r="B26" s="71" t="s">
        <v>275</v>
      </c>
      <c r="C26" s="72" t="s">
        <v>22</v>
      </c>
      <c r="D26" s="73">
        <v>112.86</v>
      </c>
      <c r="E26" s="36"/>
      <c r="F26" s="37"/>
      <c r="G26" s="70"/>
    </row>
    <row r="27" spans="1:7" s="25" customFormat="1" ht="56.25">
      <c r="A27" s="32" t="s">
        <v>323</v>
      </c>
      <c r="B27" s="71" t="s">
        <v>27</v>
      </c>
      <c r="C27" s="72" t="s">
        <v>22</v>
      </c>
      <c r="D27" s="73">
        <v>13.69</v>
      </c>
      <c r="E27" s="36"/>
      <c r="F27" s="37"/>
      <c r="G27" s="38"/>
    </row>
    <row r="28" spans="1:7" s="25" customFormat="1" ht="45">
      <c r="A28" s="32" t="s">
        <v>324</v>
      </c>
      <c r="B28" s="71" t="s">
        <v>28</v>
      </c>
      <c r="C28" s="72" t="s">
        <v>22</v>
      </c>
      <c r="D28" s="73">
        <v>319.54000000000002</v>
      </c>
      <c r="E28" s="36"/>
      <c r="F28" s="37"/>
      <c r="G28" s="38"/>
    </row>
    <row r="29" spans="1:7" s="25" customFormat="1" ht="45">
      <c r="A29" s="32" t="s">
        <v>325</v>
      </c>
      <c r="B29" s="71" t="s">
        <v>29</v>
      </c>
      <c r="C29" s="72" t="s">
        <v>22</v>
      </c>
      <c r="D29" s="73">
        <v>811.13</v>
      </c>
      <c r="E29" s="36"/>
      <c r="F29" s="37"/>
      <c r="G29" s="38"/>
    </row>
    <row r="30" spans="1:7" s="25" customFormat="1" ht="101.25">
      <c r="A30" s="32" t="s">
        <v>326</v>
      </c>
      <c r="B30" s="71" t="s">
        <v>30</v>
      </c>
      <c r="C30" s="72" t="s">
        <v>25</v>
      </c>
      <c r="D30" s="73">
        <v>94</v>
      </c>
      <c r="E30" s="36"/>
      <c r="F30" s="39"/>
      <c r="G30" s="38"/>
    </row>
    <row r="31" spans="1:7" s="25" customFormat="1" ht="56.25">
      <c r="A31" s="32" t="s">
        <v>327</v>
      </c>
      <c r="B31" s="71" t="s">
        <v>277</v>
      </c>
      <c r="C31" s="72" t="s">
        <v>32</v>
      </c>
      <c r="D31" s="73">
        <v>76</v>
      </c>
      <c r="E31" s="36"/>
      <c r="F31" s="37"/>
      <c r="G31" s="38"/>
    </row>
    <row r="32" spans="1:7" s="25" customFormat="1" ht="56.25">
      <c r="A32" s="32" t="s">
        <v>328</v>
      </c>
      <c r="B32" s="71" t="s">
        <v>33</v>
      </c>
      <c r="C32" s="72" t="s">
        <v>32</v>
      </c>
      <c r="D32" s="73">
        <v>8</v>
      </c>
      <c r="E32" s="36"/>
      <c r="F32" s="37"/>
      <c r="G32" s="38"/>
    </row>
    <row r="33" spans="1:7" s="25" customFormat="1" ht="56.25">
      <c r="A33" s="32" t="s">
        <v>329</v>
      </c>
      <c r="B33" s="71" t="s">
        <v>34</v>
      </c>
      <c r="C33" s="72" t="s">
        <v>32</v>
      </c>
      <c r="D33" s="73">
        <v>9</v>
      </c>
      <c r="E33" s="36"/>
      <c r="F33" s="37"/>
      <c r="G33" s="38"/>
    </row>
    <row r="34" spans="1:7" s="25" customFormat="1" ht="56.25">
      <c r="A34" s="32" t="s">
        <v>330</v>
      </c>
      <c r="B34" s="71" t="s">
        <v>35</v>
      </c>
      <c r="C34" s="72" t="s">
        <v>32</v>
      </c>
      <c r="D34" s="73">
        <v>36</v>
      </c>
      <c r="E34" s="36"/>
      <c r="F34" s="37"/>
      <c r="G34" s="38"/>
    </row>
    <row r="35" spans="1:7" s="25" customFormat="1" ht="56.25">
      <c r="A35" s="32" t="s">
        <v>331</v>
      </c>
      <c r="B35" s="71" t="s">
        <v>36</v>
      </c>
      <c r="C35" s="72" t="s">
        <v>32</v>
      </c>
      <c r="D35" s="73">
        <v>4</v>
      </c>
      <c r="E35" s="36"/>
      <c r="F35" s="37"/>
      <c r="G35" s="38"/>
    </row>
    <row r="36" spans="1:7" s="25" customFormat="1" ht="56.25">
      <c r="A36" s="32" t="s">
        <v>332</v>
      </c>
      <c r="B36" s="71" t="s">
        <v>37</v>
      </c>
      <c r="C36" s="72" t="s">
        <v>32</v>
      </c>
      <c r="D36" s="73">
        <v>5</v>
      </c>
      <c r="E36" s="36"/>
      <c r="F36" s="37"/>
      <c r="G36" s="38"/>
    </row>
    <row r="37" spans="1:7" s="25" customFormat="1" ht="45">
      <c r="A37" s="32" t="s">
        <v>333</v>
      </c>
      <c r="B37" s="71" t="s">
        <v>38</v>
      </c>
      <c r="C37" s="72" t="s">
        <v>22</v>
      </c>
      <c r="D37" s="73">
        <v>4869.6099999999997</v>
      </c>
      <c r="E37" s="36"/>
      <c r="F37" s="37"/>
      <c r="G37" s="38"/>
    </row>
    <row r="38" spans="1:7" s="25" customFormat="1" ht="33.75">
      <c r="A38" s="32" t="s">
        <v>334</v>
      </c>
      <c r="B38" s="71" t="s">
        <v>39</v>
      </c>
      <c r="C38" s="72" t="s">
        <v>40</v>
      </c>
      <c r="D38" s="73">
        <v>68174.539999999994</v>
      </c>
      <c r="E38" s="36"/>
      <c r="F38" s="37"/>
      <c r="G38" s="38"/>
    </row>
    <row r="39" spans="1:7" s="25" customFormat="1" ht="12.75">
      <c r="A39" s="26" t="s">
        <v>41</v>
      </c>
      <c r="B39" s="27" t="s">
        <v>42</v>
      </c>
      <c r="C39" s="28"/>
      <c r="D39" s="30"/>
      <c r="E39" s="30"/>
      <c r="F39" s="31"/>
      <c r="G39" s="30">
        <f>ROUND(SUM(G40:G46),2)</f>
        <v>0</v>
      </c>
    </row>
    <row r="40" spans="1:7" s="25" customFormat="1" ht="33.75">
      <c r="A40" s="32" t="s">
        <v>335</v>
      </c>
      <c r="B40" s="71" t="s">
        <v>43</v>
      </c>
      <c r="C40" s="72" t="s">
        <v>25</v>
      </c>
      <c r="D40" s="73">
        <v>40452.25</v>
      </c>
      <c r="E40" s="36"/>
      <c r="F40" s="37"/>
      <c r="G40" s="38"/>
    </row>
    <row r="41" spans="1:7" s="25" customFormat="1" ht="56.25">
      <c r="A41" s="32" t="s">
        <v>336</v>
      </c>
      <c r="B41" s="71" t="s">
        <v>44</v>
      </c>
      <c r="C41" s="72" t="s">
        <v>22</v>
      </c>
      <c r="D41" s="73">
        <v>17798.990000000002</v>
      </c>
      <c r="E41" s="36"/>
      <c r="F41" s="37"/>
      <c r="G41" s="38"/>
    </row>
    <row r="42" spans="1:7" s="25" customFormat="1" ht="67.5">
      <c r="A42" s="32" t="s">
        <v>337</v>
      </c>
      <c r="B42" s="71" t="s">
        <v>263</v>
      </c>
      <c r="C42" s="72" t="s">
        <v>25</v>
      </c>
      <c r="D42" s="73">
        <v>40452.25</v>
      </c>
      <c r="E42" s="36"/>
      <c r="F42" s="37"/>
      <c r="G42" s="38"/>
    </row>
    <row r="43" spans="1:7" s="25" customFormat="1" ht="56.25">
      <c r="A43" s="32" t="s">
        <v>338</v>
      </c>
      <c r="B43" s="71" t="s">
        <v>264</v>
      </c>
      <c r="C43" s="72" t="s">
        <v>22</v>
      </c>
      <c r="D43" s="73">
        <v>8899.5</v>
      </c>
      <c r="E43" s="36"/>
      <c r="F43" s="37"/>
      <c r="G43" s="38"/>
    </row>
    <row r="44" spans="1:7" s="25" customFormat="1" ht="33.75">
      <c r="A44" s="32" t="s">
        <v>339</v>
      </c>
      <c r="B44" s="71" t="s">
        <v>278</v>
      </c>
      <c r="C44" s="72" t="s">
        <v>25</v>
      </c>
      <c r="D44" s="73">
        <v>40452.25</v>
      </c>
      <c r="E44" s="36"/>
      <c r="F44" s="37"/>
      <c r="G44" s="70"/>
    </row>
    <row r="45" spans="1:7" s="25" customFormat="1" ht="45">
      <c r="A45" s="32" t="s">
        <v>340</v>
      </c>
      <c r="B45" s="71" t="s">
        <v>38</v>
      </c>
      <c r="C45" s="72" t="s">
        <v>22</v>
      </c>
      <c r="D45" s="73">
        <v>17798.990000000002</v>
      </c>
      <c r="E45" s="36"/>
      <c r="F45" s="37"/>
      <c r="G45" s="38"/>
    </row>
    <row r="46" spans="1:7" s="25" customFormat="1" ht="33.75">
      <c r="A46" s="32" t="s">
        <v>341</v>
      </c>
      <c r="B46" s="71" t="s">
        <v>39</v>
      </c>
      <c r="C46" s="72" t="s">
        <v>40</v>
      </c>
      <c r="D46" s="73">
        <v>249185.86</v>
      </c>
      <c r="E46" s="36"/>
      <c r="F46" s="37"/>
      <c r="G46" s="38"/>
    </row>
    <row r="47" spans="1:7" s="25" customFormat="1" ht="12.75">
      <c r="A47" s="26" t="s">
        <v>45</v>
      </c>
      <c r="B47" s="27" t="s">
        <v>46</v>
      </c>
      <c r="C47" s="28"/>
      <c r="D47" s="30"/>
      <c r="E47" s="30"/>
      <c r="F47" s="31"/>
      <c r="G47" s="30">
        <f>ROUND(SUM(G48:G56),2)</f>
        <v>0</v>
      </c>
    </row>
    <row r="48" spans="1:7" s="25" customFormat="1" ht="78.75">
      <c r="A48" s="32" t="s">
        <v>342</v>
      </c>
      <c r="B48" s="71" t="s">
        <v>265</v>
      </c>
      <c r="C48" s="72" t="s">
        <v>25</v>
      </c>
      <c r="D48" s="73">
        <v>5735.53</v>
      </c>
      <c r="E48" s="36"/>
      <c r="F48" s="69"/>
      <c r="G48" s="38"/>
    </row>
    <row r="49" spans="1:7" s="25" customFormat="1" ht="78.75">
      <c r="A49" s="32" t="s">
        <v>343</v>
      </c>
      <c r="B49" s="71" t="s">
        <v>266</v>
      </c>
      <c r="C49" s="72" t="s">
        <v>25</v>
      </c>
      <c r="D49" s="73">
        <v>9559.2199999999993</v>
      </c>
      <c r="E49" s="36"/>
      <c r="F49" s="69"/>
      <c r="G49" s="38"/>
    </row>
    <row r="50" spans="1:7" s="25" customFormat="1" ht="78.75">
      <c r="A50" s="32" t="s">
        <v>344</v>
      </c>
      <c r="B50" s="71" t="s">
        <v>267</v>
      </c>
      <c r="C50" s="72" t="s">
        <v>25</v>
      </c>
      <c r="D50" s="73">
        <v>19118.45</v>
      </c>
      <c r="E50" s="36"/>
      <c r="F50" s="69"/>
      <c r="G50" s="38"/>
    </row>
    <row r="51" spans="1:7" s="25" customFormat="1" ht="78.75">
      <c r="A51" s="32" t="s">
        <v>345</v>
      </c>
      <c r="B51" s="71" t="s">
        <v>268</v>
      </c>
      <c r="C51" s="72" t="s">
        <v>25</v>
      </c>
      <c r="D51" s="73">
        <v>3823.68</v>
      </c>
      <c r="E51" s="36"/>
      <c r="F51" s="69"/>
      <c r="G51" s="38"/>
    </row>
    <row r="52" spans="1:7" s="25" customFormat="1" ht="22.5">
      <c r="A52" s="32" t="s">
        <v>346</v>
      </c>
      <c r="B52" s="71" t="s">
        <v>47</v>
      </c>
      <c r="C52" s="72" t="s">
        <v>24</v>
      </c>
      <c r="D52" s="73">
        <v>28015.42</v>
      </c>
      <c r="E52" s="36"/>
      <c r="F52" s="37"/>
      <c r="G52" s="38"/>
    </row>
    <row r="53" spans="1:7" s="25" customFormat="1" ht="56.25">
      <c r="A53" s="32" t="s">
        <v>347</v>
      </c>
      <c r="B53" s="71" t="s">
        <v>238</v>
      </c>
      <c r="C53" s="72" t="s">
        <v>24</v>
      </c>
      <c r="D53" s="73">
        <v>28015.42</v>
      </c>
      <c r="E53" s="36"/>
      <c r="F53" s="37"/>
      <c r="G53" s="38"/>
    </row>
    <row r="54" spans="1:7" s="25" customFormat="1" ht="45">
      <c r="A54" s="32" t="s">
        <v>348</v>
      </c>
      <c r="B54" s="71" t="s">
        <v>239</v>
      </c>
      <c r="C54" s="72" t="s">
        <v>31</v>
      </c>
      <c r="D54" s="73">
        <v>19297.97</v>
      </c>
      <c r="E54" s="36"/>
      <c r="F54" s="37"/>
      <c r="G54" s="38"/>
    </row>
    <row r="55" spans="1:7" s="25" customFormat="1" ht="90">
      <c r="A55" s="32" t="s">
        <v>349</v>
      </c>
      <c r="B55" s="71" t="s">
        <v>269</v>
      </c>
      <c r="C55" s="72" t="s">
        <v>32</v>
      </c>
      <c r="D55" s="73">
        <v>6820</v>
      </c>
      <c r="E55" s="36"/>
      <c r="F55" s="37"/>
      <c r="G55" s="38"/>
    </row>
    <row r="56" spans="1:7" s="25" customFormat="1" ht="101.25">
      <c r="A56" s="32" t="s">
        <v>350</v>
      </c>
      <c r="B56" s="71" t="s">
        <v>48</v>
      </c>
      <c r="C56" s="72" t="s">
        <v>22</v>
      </c>
      <c r="D56" s="73">
        <v>14.62</v>
      </c>
      <c r="E56" s="36"/>
      <c r="F56" s="37"/>
      <c r="G56" s="38"/>
    </row>
    <row r="57" spans="1:7" s="25" customFormat="1" ht="12.75">
      <c r="A57" s="23" t="s">
        <v>49</v>
      </c>
      <c r="B57" s="40" t="s">
        <v>50</v>
      </c>
      <c r="C57" s="40"/>
      <c r="D57" s="40"/>
      <c r="E57" s="40"/>
      <c r="F57" s="40"/>
      <c r="G57" s="24">
        <f>ROUND(SUM(G58:G76),2)</f>
        <v>0</v>
      </c>
    </row>
    <row r="58" spans="1:7" s="25" customFormat="1" ht="33.75">
      <c r="A58" s="32" t="s">
        <v>351</v>
      </c>
      <c r="B58" s="71" t="s">
        <v>43</v>
      </c>
      <c r="C58" s="72" t="s">
        <v>25</v>
      </c>
      <c r="D58" s="73">
        <v>13151.21</v>
      </c>
      <c r="E58" s="36"/>
      <c r="F58" s="37"/>
      <c r="G58" s="38"/>
    </row>
    <row r="59" spans="1:7" s="25" customFormat="1" ht="45">
      <c r="A59" s="32" t="s">
        <v>352</v>
      </c>
      <c r="B59" s="71" t="s">
        <v>257</v>
      </c>
      <c r="C59" s="72" t="s">
        <v>22</v>
      </c>
      <c r="D59" s="73">
        <v>591.79999999999995</v>
      </c>
      <c r="E59" s="36"/>
      <c r="F59" s="37"/>
      <c r="G59" s="38"/>
    </row>
    <row r="60" spans="1:7" s="25" customFormat="1" ht="56.25">
      <c r="A60" s="32" t="s">
        <v>353</v>
      </c>
      <c r="B60" s="71" t="s">
        <v>51</v>
      </c>
      <c r="C60" s="72" t="s">
        <v>25</v>
      </c>
      <c r="D60" s="73">
        <v>9205.85</v>
      </c>
      <c r="E60" s="36"/>
      <c r="F60" s="37"/>
      <c r="G60" s="38"/>
    </row>
    <row r="61" spans="1:7" s="25" customFormat="1" ht="56.25">
      <c r="A61" s="32" t="s">
        <v>354</v>
      </c>
      <c r="B61" s="71" t="s">
        <v>52</v>
      </c>
      <c r="C61" s="72" t="s">
        <v>22</v>
      </c>
      <c r="D61" s="73">
        <v>355.08</v>
      </c>
      <c r="E61" s="36"/>
      <c r="F61" s="37"/>
      <c r="G61" s="38"/>
    </row>
    <row r="62" spans="1:7" s="25" customFormat="1" ht="67.5">
      <c r="A62" s="32" t="s">
        <v>355</v>
      </c>
      <c r="B62" s="71" t="s">
        <v>53</v>
      </c>
      <c r="C62" s="72" t="s">
        <v>22</v>
      </c>
      <c r="D62" s="73">
        <v>236.71</v>
      </c>
      <c r="E62" s="36"/>
      <c r="F62" s="37"/>
      <c r="G62" s="38"/>
    </row>
    <row r="63" spans="1:7" s="25" customFormat="1" ht="56.25">
      <c r="A63" s="32" t="s">
        <v>356</v>
      </c>
      <c r="B63" s="71" t="s">
        <v>279</v>
      </c>
      <c r="C63" s="72" t="s">
        <v>24</v>
      </c>
      <c r="D63" s="73">
        <v>8798.84</v>
      </c>
      <c r="E63" s="36"/>
      <c r="F63" s="37"/>
      <c r="G63" s="38"/>
    </row>
    <row r="64" spans="1:7" s="25" customFormat="1" ht="45">
      <c r="A64" s="32" t="s">
        <v>357</v>
      </c>
      <c r="B64" s="71" t="s">
        <v>280</v>
      </c>
      <c r="C64" s="72" t="s">
        <v>24</v>
      </c>
      <c r="D64" s="73">
        <v>977.64</v>
      </c>
      <c r="E64" s="36"/>
      <c r="F64" s="37"/>
      <c r="G64" s="38"/>
    </row>
    <row r="65" spans="1:7" s="25" customFormat="1" ht="45">
      <c r="A65" s="32" t="s">
        <v>358</v>
      </c>
      <c r="B65" s="71" t="s">
        <v>262</v>
      </c>
      <c r="C65" s="72" t="s">
        <v>24</v>
      </c>
      <c r="D65" s="73">
        <v>872.62</v>
      </c>
      <c r="E65" s="36"/>
      <c r="F65" s="37"/>
      <c r="G65" s="38"/>
    </row>
    <row r="66" spans="1:7" s="25" customFormat="1" ht="45">
      <c r="A66" s="32" t="s">
        <v>359</v>
      </c>
      <c r="B66" s="71" t="s">
        <v>58</v>
      </c>
      <c r="C66" s="72" t="s">
        <v>24</v>
      </c>
      <c r="D66" s="73">
        <v>30.86</v>
      </c>
      <c r="E66" s="36"/>
      <c r="F66" s="37"/>
      <c r="G66" s="38"/>
    </row>
    <row r="67" spans="1:7" s="25" customFormat="1" ht="90">
      <c r="A67" s="32" t="s">
        <v>360</v>
      </c>
      <c r="B67" s="71" t="s">
        <v>261</v>
      </c>
      <c r="C67" s="72" t="s">
        <v>25</v>
      </c>
      <c r="D67" s="73">
        <v>2942.66</v>
      </c>
      <c r="E67" s="36"/>
      <c r="F67" s="37"/>
      <c r="G67" s="38"/>
    </row>
    <row r="68" spans="1:7" s="25" customFormat="1" ht="56.25">
      <c r="A68" s="32" t="s">
        <v>361</v>
      </c>
      <c r="B68" s="71" t="s">
        <v>237</v>
      </c>
      <c r="C68" s="72" t="s">
        <v>25</v>
      </c>
      <c r="D68" s="73">
        <v>10208.549999999999</v>
      </c>
      <c r="E68" s="36"/>
      <c r="F68" s="37"/>
      <c r="G68" s="38"/>
    </row>
    <row r="69" spans="1:7" s="25" customFormat="1" ht="45">
      <c r="A69" s="32" t="s">
        <v>362</v>
      </c>
      <c r="B69" s="71" t="s">
        <v>54</v>
      </c>
      <c r="C69" s="72" t="s">
        <v>25</v>
      </c>
      <c r="D69" s="73">
        <v>3788.67</v>
      </c>
      <c r="E69" s="36"/>
      <c r="F69" s="37"/>
      <c r="G69" s="38"/>
    </row>
    <row r="70" spans="1:7" s="25" customFormat="1" ht="22.5">
      <c r="A70" s="32" t="s">
        <v>363</v>
      </c>
      <c r="B70" s="71" t="s">
        <v>47</v>
      </c>
      <c r="C70" s="72" t="s">
        <v>24</v>
      </c>
      <c r="D70" s="73">
        <v>8461.2800000000007</v>
      </c>
      <c r="E70" s="36"/>
      <c r="F70" s="37"/>
      <c r="G70" s="38"/>
    </row>
    <row r="71" spans="1:7" s="25" customFormat="1" ht="112.5">
      <c r="A71" s="32" t="s">
        <v>364</v>
      </c>
      <c r="B71" s="71" t="s">
        <v>55</v>
      </c>
      <c r="C71" s="72" t="s">
        <v>32</v>
      </c>
      <c r="D71" s="73">
        <v>270</v>
      </c>
      <c r="E71" s="36"/>
      <c r="F71" s="37"/>
      <c r="G71" s="38"/>
    </row>
    <row r="72" spans="1:7" s="25" customFormat="1" ht="101.25">
      <c r="A72" s="32" t="s">
        <v>365</v>
      </c>
      <c r="B72" s="71" t="s">
        <v>56</v>
      </c>
      <c r="C72" s="72" t="s">
        <v>32</v>
      </c>
      <c r="D72" s="73">
        <v>2740</v>
      </c>
      <c r="E72" s="36"/>
      <c r="F72" s="37"/>
      <c r="G72" s="38"/>
    </row>
    <row r="73" spans="1:7" s="25" customFormat="1" ht="45">
      <c r="A73" s="32" t="s">
        <v>366</v>
      </c>
      <c r="B73" s="71" t="s">
        <v>281</v>
      </c>
      <c r="C73" s="72" t="s">
        <v>25</v>
      </c>
      <c r="D73" s="73">
        <v>274.16000000000003</v>
      </c>
      <c r="E73" s="36"/>
      <c r="F73" s="37"/>
      <c r="G73" s="70"/>
    </row>
    <row r="74" spans="1:7" s="25" customFormat="1" ht="45">
      <c r="A74" s="32" t="s">
        <v>367</v>
      </c>
      <c r="B74" s="71" t="s">
        <v>282</v>
      </c>
      <c r="C74" s="72" t="s">
        <v>25</v>
      </c>
      <c r="D74" s="73">
        <v>274.16000000000003</v>
      </c>
      <c r="E74" s="36"/>
      <c r="F74" s="37"/>
      <c r="G74" s="70"/>
    </row>
    <row r="75" spans="1:7" s="25" customFormat="1" ht="45">
      <c r="A75" s="32" t="s">
        <v>368</v>
      </c>
      <c r="B75" s="71" t="s">
        <v>38</v>
      </c>
      <c r="C75" s="72" t="s">
        <v>22</v>
      </c>
      <c r="D75" s="73">
        <v>236.71</v>
      </c>
      <c r="E75" s="36"/>
      <c r="F75" s="37"/>
      <c r="G75" s="38"/>
    </row>
    <row r="76" spans="1:7" s="25" customFormat="1" ht="33.75">
      <c r="A76" s="32" t="s">
        <v>369</v>
      </c>
      <c r="B76" s="71" t="s">
        <v>39</v>
      </c>
      <c r="C76" s="72" t="s">
        <v>40</v>
      </c>
      <c r="D76" s="73">
        <v>3313.94</v>
      </c>
      <c r="E76" s="36"/>
      <c r="F76" s="37"/>
      <c r="G76" s="38"/>
    </row>
    <row r="77" spans="1:7" s="25" customFormat="1" ht="12.75">
      <c r="A77" s="23" t="s">
        <v>61</v>
      </c>
      <c r="B77" s="40" t="s">
        <v>57</v>
      </c>
      <c r="C77" s="40"/>
      <c r="D77" s="40"/>
      <c r="E77" s="40"/>
      <c r="F77" s="40"/>
      <c r="G77" s="24">
        <f>ROUND(SUM(G78:G94),2)</f>
        <v>0</v>
      </c>
    </row>
    <row r="78" spans="1:7" s="25" customFormat="1" ht="45">
      <c r="A78" s="32" t="s">
        <v>370</v>
      </c>
      <c r="B78" s="71" t="s">
        <v>28</v>
      </c>
      <c r="C78" s="72" t="s">
        <v>22</v>
      </c>
      <c r="D78" s="73">
        <v>284.67</v>
      </c>
      <c r="E78" s="36"/>
      <c r="F78" s="37"/>
      <c r="G78" s="38"/>
    </row>
    <row r="79" spans="1:7" s="25" customFormat="1" ht="45">
      <c r="A79" s="32" t="s">
        <v>371</v>
      </c>
      <c r="B79" s="71" t="s">
        <v>260</v>
      </c>
      <c r="C79" s="72" t="s">
        <v>22</v>
      </c>
      <c r="D79" s="73">
        <v>578.35</v>
      </c>
      <c r="E79" s="36"/>
      <c r="F79" s="37"/>
      <c r="G79" s="38"/>
    </row>
    <row r="80" spans="1:7" s="25" customFormat="1" ht="33.75">
      <c r="A80" s="32" t="s">
        <v>372</v>
      </c>
      <c r="B80" s="71" t="s">
        <v>43</v>
      </c>
      <c r="C80" s="72" t="s">
        <v>25</v>
      </c>
      <c r="D80" s="73">
        <v>7408.62</v>
      </c>
      <c r="E80" s="36"/>
      <c r="F80" s="37"/>
      <c r="G80" s="38"/>
    </row>
    <row r="81" spans="1:7" s="25" customFormat="1" ht="45">
      <c r="A81" s="32" t="s">
        <v>373</v>
      </c>
      <c r="B81" s="71" t="s">
        <v>257</v>
      </c>
      <c r="C81" s="72" t="s">
        <v>22</v>
      </c>
      <c r="D81" s="73">
        <v>333.39</v>
      </c>
      <c r="E81" s="36"/>
      <c r="F81" s="37"/>
      <c r="G81" s="38"/>
    </row>
    <row r="82" spans="1:7" s="25" customFormat="1" ht="56.25">
      <c r="A82" s="32" t="s">
        <v>374</v>
      </c>
      <c r="B82" s="71" t="s">
        <v>51</v>
      </c>
      <c r="C82" s="72" t="s">
        <v>25</v>
      </c>
      <c r="D82" s="73">
        <v>5186.03</v>
      </c>
      <c r="E82" s="36"/>
      <c r="F82" s="37"/>
      <c r="G82" s="38"/>
    </row>
    <row r="83" spans="1:7" s="25" customFormat="1" ht="56.25">
      <c r="A83" s="32" t="s">
        <v>375</v>
      </c>
      <c r="B83" s="71" t="s">
        <v>52</v>
      </c>
      <c r="C83" s="72" t="s">
        <v>22</v>
      </c>
      <c r="D83" s="73">
        <v>200.03</v>
      </c>
      <c r="E83" s="36"/>
      <c r="F83" s="37"/>
      <c r="G83" s="38"/>
    </row>
    <row r="84" spans="1:7" s="25" customFormat="1" ht="67.5">
      <c r="A84" s="32" t="s">
        <v>376</v>
      </c>
      <c r="B84" s="71" t="s">
        <v>53</v>
      </c>
      <c r="C84" s="72" t="s">
        <v>22</v>
      </c>
      <c r="D84" s="73">
        <v>133.36000000000001</v>
      </c>
      <c r="E84" s="36"/>
      <c r="F84" s="37"/>
      <c r="G84" s="38"/>
    </row>
    <row r="85" spans="1:7" s="25" customFormat="1" ht="45">
      <c r="A85" s="32" t="s">
        <v>377</v>
      </c>
      <c r="B85" s="71" t="s">
        <v>58</v>
      </c>
      <c r="C85" s="72" t="s">
        <v>24</v>
      </c>
      <c r="D85" s="73">
        <v>1659.84</v>
      </c>
      <c r="E85" s="36"/>
      <c r="F85" s="37"/>
      <c r="G85" s="38"/>
    </row>
    <row r="86" spans="1:7" s="25" customFormat="1" ht="45">
      <c r="A86" s="32" t="s">
        <v>378</v>
      </c>
      <c r="B86" s="71" t="s">
        <v>240</v>
      </c>
      <c r="C86" s="72" t="s">
        <v>25</v>
      </c>
      <c r="D86" s="73">
        <v>650.49</v>
      </c>
      <c r="E86" s="36"/>
      <c r="F86" s="37"/>
      <c r="G86" s="38"/>
    </row>
    <row r="87" spans="1:7" s="25" customFormat="1" ht="45">
      <c r="A87" s="32" t="s">
        <v>379</v>
      </c>
      <c r="B87" s="71" t="s">
        <v>258</v>
      </c>
      <c r="C87" s="72" t="s">
        <v>25</v>
      </c>
      <c r="D87" s="73">
        <v>3875</v>
      </c>
      <c r="E87" s="36"/>
      <c r="F87" s="37"/>
      <c r="G87" s="38"/>
    </row>
    <row r="88" spans="1:7" s="25" customFormat="1" ht="90">
      <c r="A88" s="32" t="s">
        <v>380</v>
      </c>
      <c r="B88" s="71" t="s">
        <v>259</v>
      </c>
      <c r="C88" s="72" t="s">
        <v>25</v>
      </c>
      <c r="D88" s="73">
        <v>624.15</v>
      </c>
      <c r="E88" s="36"/>
      <c r="F88" s="37"/>
      <c r="G88" s="38"/>
    </row>
    <row r="89" spans="1:7" s="25" customFormat="1" ht="22.5">
      <c r="A89" s="32" t="s">
        <v>381</v>
      </c>
      <c r="B89" s="71" t="s">
        <v>59</v>
      </c>
      <c r="C89" s="72" t="s">
        <v>24</v>
      </c>
      <c r="D89" s="73">
        <v>3023.84</v>
      </c>
      <c r="E89" s="36"/>
      <c r="F89" s="37"/>
      <c r="G89" s="38"/>
    </row>
    <row r="90" spans="1:7" s="25" customFormat="1" ht="56.25">
      <c r="A90" s="32" t="s">
        <v>382</v>
      </c>
      <c r="B90" s="71" t="s">
        <v>60</v>
      </c>
      <c r="C90" s="72" t="s">
        <v>32</v>
      </c>
      <c r="D90" s="73">
        <v>833</v>
      </c>
      <c r="E90" s="36"/>
      <c r="F90" s="37"/>
      <c r="G90" s="38"/>
    </row>
    <row r="91" spans="1:7" s="25" customFormat="1" ht="112.5">
      <c r="A91" s="32" t="s">
        <v>383</v>
      </c>
      <c r="B91" s="71" t="s">
        <v>55</v>
      </c>
      <c r="C91" s="72" t="s">
        <v>32</v>
      </c>
      <c r="D91" s="73">
        <v>149</v>
      </c>
      <c r="E91" s="36"/>
      <c r="F91" s="37"/>
      <c r="G91" s="38"/>
    </row>
    <row r="92" spans="1:7" s="25" customFormat="1" ht="101.25">
      <c r="A92" s="32" t="s">
        <v>384</v>
      </c>
      <c r="B92" s="71" t="s">
        <v>56</v>
      </c>
      <c r="C92" s="72" t="s">
        <v>32</v>
      </c>
      <c r="D92" s="73">
        <v>395</v>
      </c>
      <c r="E92" s="36"/>
      <c r="F92" s="37"/>
      <c r="G92" s="38"/>
    </row>
    <row r="93" spans="1:7" s="25" customFormat="1" ht="45">
      <c r="A93" s="32" t="s">
        <v>385</v>
      </c>
      <c r="B93" s="71" t="s">
        <v>38</v>
      </c>
      <c r="C93" s="72" t="s">
        <v>22</v>
      </c>
      <c r="D93" s="73">
        <v>996.38000000000011</v>
      </c>
      <c r="E93" s="36"/>
      <c r="F93" s="37"/>
      <c r="G93" s="38"/>
    </row>
    <row r="94" spans="1:7" s="25" customFormat="1" ht="33.75">
      <c r="A94" s="32" t="s">
        <v>386</v>
      </c>
      <c r="B94" s="71" t="s">
        <v>39</v>
      </c>
      <c r="C94" s="72" t="s">
        <v>40</v>
      </c>
      <c r="D94" s="73">
        <v>13949.320000000002</v>
      </c>
      <c r="E94" s="36"/>
      <c r="F94" s="37"/>
      <c r="G94" s="38"/>
    </row>
    <row r="95" spans="1:7" ht="12.75">
      <c r="A95" s="23" t="s">
        <v>70</v>
      </c>
      <c r="B95" s="40" t="s">
        <v>62</v>
      </c>
      <c r="C95" s="40"/>
      <c r="D95" s="40"/>
      <c r="E95" s="40"/>
      <c r="F95" s="40"/>
      <c r="G95" s="24">
        <f>ROUND(SUM(G96:G102),2)</f>
        <v>0</v>
      </c>
    </row>
    <row r="96" spans="1:7" s="25" customFormat="1" ht="45">
      <c r="A96" s="32" t="s">
        <v>387</v>
      </c>
      <c r="B96" s="71" t="s">
        <v>63</v>
      </c>
      <c r="C96" s="72" t="s">
        <v>32</v>
      </c>
      <c r="D96" s="73">
        <v>69</v>
      </c>
      <c r="E96" s="36"/>
      <c r="F96" s="37"/>
      <c r="G96" s="38"/>
    </row>
    <row r="97" spans="1:10" s="25" customFormat="1" ht="33.75">
      <c r="A97" s="32" t="s">
        <v>388</v>
      </c>
      <c r="B97" s="71" t="s">
        <v>64</v>
      </c>
      <c r="C97" s="72" t="s">
        <v>32</v>
      </c>
      <c r="D97" s="73">
        <v>69</v>
      </c>
      <c r="E97" s="36"/>
      <c r="F97" s="37"/>
      <c r="G97" s="38"/>
    </row>
    <row r="98" spans="1:10" s="25" customFormat="1" ht="45">
      <c r="A98" s="32" t="s">
        <v>389</v>
      </c>
      <c r="B98" s="71" t="s">
        <v>65</v>
      </c>
      <c r="C98" s="72" t="s">
        <v>32</v>
      </c>
      <c r="D98" s="73">
        <v>69</v>
      </c>
      <c r="E98" s="36"/>
      <c r="F98" s="37"/>
      <c r="G98" s="38"/>
    </row>
    <row r="99" spans="1:10" s="25" customFormat="1" ht="45">
      <c r="A99" s="32" t="s">
        <v>390</v>
      </c>
      <c r="B99" s="71" t="s">
        <v>66</v>
      </c>
      <c r="C99" s="72" t="s">
        <v>32</v>
      </c>
      <c r="D99" s="73">
        <v>69</v>
      </c>
      <c r="E99" s="36"/>
      <c r="F99" s="37"/>
      <c r="G99" s="38"/>
    </row>
    <row r="100" spans="1:10" s="25" customFormat="1" ht="45">
      <c r="A100" s="32" t="s">
        <v>391</v>
      </c>
      <c r="B100" s="71" t="s">
        <v>67</v>
      </c>
      <c r="C100" s="72" t="s">
        <v>32</v>
      </c>
      <c r="D100" s="73">
        <v>70</v>
      </c>
      <c r="E100" s="36"/>
      <c r="F100" s="37"/>
      <c r="G100" s="38"/>
    </row>
    <row r="101" spans="1:10" s="25" customFormat="1" ht="45">
      <c r="A101" s="32" t="s">
        <v>392</v>
      </c>
      <c r="B101" s="71" t="s">
        <v>68</v>
      </c>
      <c r="C101" s="72" t="s">
        <v>25</v>
      </c>
      <c r="D101" s="73">
        <v>3186</v>
      </c>
      <c r="E101" s="36"/>
      <c r="F101" s="37"/>
      <c r="G101" s="38"/>
    </row>
    <row r="102" spans="1:10" s="25" customFormat="1" ht="33.75">
      <c r="A102" s="32" t="s">
        <v>393</v>
      </c>
      <c r="B102" s="71" t="s">
        <v>69</v>
      </c>
      <c r="C102" s="72" t="s">
        <v>22</v>
      </c>
      <c r="D102" s="73">
        <v>477.9</v>
      </c>
      <c r="E102" s="36"/>
      <c r="F102" s="37"/>
      <c r="G102" s="38"/>
    </row>
    <row r="103" spans="1:10" s="25" customFormat="1" ht="12.75">
      <c r="A103" s="23" t="s">
        <v>89</v>
      </c>
      <c r="B103" s="40" t="s">
        <v>71</v>
      </c>
      <c r="C103" s="40"/>
      <c r="D103" s="40"/>
      <c r="E103" s="40"/>
      <c r="F103" s="40"/>
      <c r="G103" s="24">
        <f>ROUND(SUM(G104,G121),2)</f>
        <v>0</v>
      </c>
    </row>
    <row r="104" spans="1:10" s="25" customFormat="1" ht="12.75">
      <c r="A104" s="26" t="s">
        <v>91</v>
      </c>
      <c r="B104" s="27" t="s">
        <v>72</v>
      </c>
      <c r="C104" s="28"/>
      <c r="D104" s="30"/>
      <c r="E104" s="30"/>
      <c r="F104" s="31"/>
      <c r="G104" s="30">
        <f>ROUND(SUM(G105:G120),2)</f>
        <v>0</v>
      </c>
    </row>
    <row r="105" spans="1:10" s="25" customFormat="1" ht="56.25">
      <c r="A105" s="32" t="s">
        <v>394</v>
      </c>
      <c r="B105" s="71" t="s">
        <v>73</v>
      </c>
      <c r="C105" s="72" t="s">
        <v>25</v>
      </c>
      <c r="D105" s="73">
        <v>90</v>
      </c>
      <c r="E105" s="36"/>
      <c r="F105" s="37"/>
      <c r="G105" s="38"/>
      <c r="H105" s="32"/>
      <c r="I105" s="33"/>
      <c r="J105" s="34"/>
    </row>
    <row r="106" spans="1:10" s="25" customFormat="1" ht="67.5">
      <c r="A106" s="32" t="s">
        <v>395</v>
      </c>
      <c r="B106" s="71" t="s">
        <v>74</v>
      </c>
      <c r="C106" s="72" t="s">
        <v>25</v>
      </c>
      <c r="D106" s="73">
        <v>1224</v>
      </c>
      <c r="E106" s="36"/>
      <c r="F106" s="37"/>
      <c r="G106" s="38"/>
      <c r="H106" s="32"/>
      <c r="I106" s="33"/>
      <c r="J106" s="34"/>
    </row>
    <row r="107" spans="1:10" s="25" customFormat="1" ht="67.5">
      <c r="A107" s="32" t="s">
        <v>396</v>
      </c>
      <c r="B107" s="71" t="s">
        <v>75</v>
      </c>
      <c r="C107" s="72" t="s">
        <v>24</v>
      </c>
      <c r="D107" s="73">
        <v>2145</v>
      </c>
      <c r="E107" s="36"/>
      <c r="F107" s="63"/>
      <c r="G107" s="38"/>
      <c r="H107" s="32"/>
      <c r="I107" s="33"/>
      <c r="J107" s="34"/>
    </row>
    <row r="108" spans="1:10" s="25" customFormat="1" ht="67.5">
      <c r="A108" s="32" t="s">
        <v>397</v>
      </c>
      <c r="B108" s="71" t="s">
        <v>76</v>
      </c>
      <c r="C108" s="72" t="s">
        <v>24</v>
      </c>
      <c r="D108" s="73">
        <v>775</v>
      </c>
      <c r="E108" s="36"/>
      <c r="F108" s="37"/>
      <c r="G108" s="38"/>
      <c r="H108" s="32"/>
      <c r="I108" s="33"/>
      <c r="J108" s="34"/>
    </row>
    <row r="109" spans="1:10" s="25" customFormat="1" ht="67.5">
      <c r="A109" s="32" t="s">
        <v>398</v>
      </c>
      <c r="B109" s="71" t="s">
        <v>77</v>
      </c>
      <c r="C109" s="72" t="s">
        <v>24</v>
      </c>
      <c r="D109" s="73">
        <v>911</v>
      </c>
      <c r="E109" s="36"/>
      <c r="F109" s="37"/>
      <c r="G109" s="38"/>
      <c r="H109" s="32"/>
      <c r="I109" s="33"/>
      <c r="J109" s="34"/>
    </row>
    <row r="110" spans="1:10" s="25" customFormat="1" ht="67.5">
      <c r="A110" s="32" t="s">
        <v>399</v>
      </c>
      <c r="B110" s="71" t="s">
        <v>78</v>
      </c>
      <c r="C110" s="72" t="s">
        <v>24</v>
      </c>
      <c r="D110" s="73">
        <v>7855</v>
      </c>
      <c r="E110" s="36"/>
      <c r="F110" s="37"/>
      <c r="G110" s="38"/>
      <c r="H110" s="32"/>
      <c r="I110" s="33"/>
      <c r="J110" s="34"/>
    </row>
    <row r="111" spans="1:10" s="25" customFormat="1" ht="67.5">
      <c r="A111" s="32" t="s">
        <v>400</v>
      </c>
      <c r="B111" s="71" t="s">
        <v>79</v>
      </c>
      <c r="C111" s="72" t="s">
        <v>24</v>
      </c>
      <c r="D111" s="73">
        <v>1275</v>
      </c>
      <c r="E111" s="36"/>
      <c r="F111" s="37"/>
      <c r="G111" s="38"/>
      <c r="H111" s="32"/>
      <c r="I111" s="33"/>
      <c r="J111" s="34"/>
    </row>
    <row r="112" spans="1:10" s="25" customFormat="1" ht="56.25">
      <c r="A112" s="32" t="s">
        <v>401</v>
      </c>
      <c r="B112" s="71" t="s">
        <v>80</v>
      </c>
      <c r="C112" s="72" t="s">
        <v>32</v>
      </c>
      <c r="D112" s="73">
        <v>151</v>
      </c>
      <c r="E112" s="36"/>
      <c r="F112" s="37"/>
      <c r="G112" s="38"/>
      <c r="H112" s="32"/>
      <c r="I112" s="33"/>
      <c r="J112" s="34"/>
    </row>
    <row r="113" spans="1:10" s="25" customFormat="1" ht="33.75">
      <c r="A113" s="32" t="s">
        <v>402</v>
      </c>
      <c r="B113" s="71" t="s">
        <v>81</v>
      </c>
      <c r="C113" s="72" t="s">
        <v>24</v>
      </c>
      <c r="D113" s="73">
        <v>150</v>
      </c>
      <c r="E113" s="36"/>
      <c r="F113" s="37"/>
      <c r="G113" s="38"/>
      <c r="H113" s="32"/>
      <c r="I113" s="33"/>
      <c r="J113" s="34"/>
    </row>
    <row r="114" spans="1:10" s="25" customFormat="1" ht="56.25">
      <c r="A114" s="32" t="s">
        <v>403</v>
      </c>
      <c r="B114" s="71" t="s">
        <v>82</v>
      </c>
      <c r="C114" s="72" t="s">
        <v>32</v>
      </c>
      <c r="D114" s="73">
        <v>10</v>
      </c>
      <c r="E114" s="36"/>
      <c r="F114" s="37"/>
      <c r="G114" s="38"/>
      <c r="H114" s="32"/>
      <c r="I114" s="33"/>
      <c r="J114" s="34"/>
    </row>
    <row r="115" spans="1:10" s="25" customFormat="1" ht="67.5">
      <c r="A115" s="32" t="s">
        <v>404</v>
      </c>
      <c r="B115" s="71" t="s">
        <v>242</v>
      </c>
      <c r="C115" s="72" t="s">
        <v>25</v>
      </c>
      <c r="D115" s="73">
        <v>126</v>
      </c>
      <c r="E115" s="36"/>
      <c r="F115" s="37"/>
      <c r="G115" s="38"/>
      <c r="H115" s="32"/>
      <c r="I115" s="33"/>
      <c r="J115" s="34"/>
    </row>
    <row r="116" spans="1:10" s="25" customFormat="1" ht="78.75">
      <c r="A116" s="32" t="s">
        <v>405</v>
      </c>
      <c r="B116" s="71" t="s">
        <v>283</v>
      </c>
      <c r="C116" s="72" t="s">
        <v>25</v>
      </c>
      <c r="D116" s="73">
        <v>55.8</v>
      </c>
      <c r="E116" s="36"/>
      <c r="F116" s="37"/>
      <c r="G116" s="38"/>
      <c r="H116" s="32"/>
      <c r="I116" s="33"/>
      <c r="J116" s="34"/>
    </row>
    <row r="117" spans="1:10" s="25" customFormat="1" ht="67.5">
      <c r="A117" s="32" t="s">
        <v>406</v>
      </c>
      <c r="B117" s="71" t="s">
        <v>284</v>
      </c>
      <c r="C117" s="72" t="s">
        <v>25</v>
      </c>
      <c r="D117" s="73">
        <v>55.8</v>
      </c>
      <c r="E117" s="36"/>
      <c r="F117" s="37"/>
      <c r="G117" s="70"/>
    </row>
    <row r="118" spans="1:10" s="25" customFormat="1" ht="90">
      <c r="A118" s="32" t="s">
        <v>407</v>
      </c>
      <c r="B118" s="71" t="s">
        <v>83</v>
      </c>
      <c r="C118" s="72" t="s">
        <v>32</v>
      </c>
      <c r="D118" s="73">
        <v>37</v>
      </c>
      <c r="E118" s="36"/>
      <c r="F118" s="37"/>
      <c r="G118" s="38"/>
      <c r="H118" s="32"/>
      <c r="I118" s="33"/>
      <c r="J118" s="34"/>
    </row>
    <row r="119" spans="1:10" s="25" customFormat="1" ht="78.75">
      <c r="A119" s="32" t="s">
        <v>408</v>
      </c>
      <c r="B119" s="71" t="s">
        <v>84</v>
      </c>
      <c r="C119" s="72" t="s">
        <v>32</v>
      </c>
      <c r="D119" s="73">
        <v>68</v>
      </c>
      <c r="E119" s="36"/>
      <c r="F119" s="37"/>
      <c r="G119" s="38"/>
      <c r="H119" s="32"/>
      <c r="I119" s="33"/>
      <c r="J119" s="34"/>
    </row>
    <row r="120" spans="1:10" s="25" customFormat="1" ht="33.75">
      <c r="A120" s="32" t="s">
        <v>409</v>
      </c>
      <c r="B120" s="71" t="s">
        <v>85</v>
      </c>
      <c r="C120" s="72" t="s">
        <v>32</v>
      </c>
      <c r="D120" s="73">
        <v>239</v>
      </c>
      <c r="E120" s="36"/>
      <c r="F120" s="37"/>
      <c r="G120" s="38"/>
      <c r="H120" s="32"/>
      <c r="I120" s="33"/>
      <c r="J120" s="34"/>
    </row>
    <row r="121" spans="1:10" s="25" customFormat="1" ht="12.75">
      <c r="A121" s="26" t="s">
        <v>107</v>
      </c>
      <c r="B121" s="31" t="s">
        <v>86</v>
      </c>
      <c r="C121" s="31"/>
      <c r="D121" s="31"/>
      <c r="E121" s="30"/>
      <c r="F121" s="31"/>
      <c r="G121" s="30">
        <f>ROUND(SUM(G122:G125),2)</f>
        <v>0</v>
      </c>
      <c r="I121" s="33"/>
    </row>
    <row r="122" spans="1:10" s="25" customFormat="1" ht="101.25">
      <c r="A122" s="32" t="s">
        <v>410</v>
      </c>
      <c r="B122" s="71" t="s">
        <v>87</v>
      </c>
      <c r="C122" s="72" t="s">
        <v>32</v>
      </c>
      <c r="D122" s="73">
        <v>75</v>
      </c>
      <c r="E122" s="36"/>
      <c r="F122" s="37"/>
      <c r="G122" s="38"/>
    </row>
    <row r="123" spans="1:10" s="25" customFormat="1" ht="101.25">
      <c r="A123" s="32" t="s">
        <v>411</v>
      </c>
      <c r="B123" s="71" t="s">
        <v>87</v>
      </c>
      <c r="C123" s="72" t="s">
        <v>32</v>
      </c>
      <c r="D123" s="73">
        <v>2</v>
      </c>
      <c r="E123" s="36"/>
      <c r="F123" s="37"/>
      <c r="G123" s="70"/>
    </row>
    <row r="124" spans="1:10" s="25" customFormat="1" ht="90">
      <c r="A124" s="32" t="s">
        <v>412</v>
      </c>
      <c r="B124" s="71" t="s">
        <v>88</v>
      </c>
      <c r="C124" s="72" t="s">
        <v>32</v>
      </c>
      <c r="D124" s="73">
        <v>30</v>
      </c>
      <c r="E124" s="36"/>
      <c r="F124" s="37"/>
      <c r="G124" s="38"/>
    </row>
    <row r="125" spans="1:10" s="25" customFormat="1" ht="56.25">
      <c r="A125" s="32" t="s">
        <v>413</v>
      </c>
      <c r="B125" s="71" t="s">
        <v>270</v>
      </c>
      <c r="C125" s="72" t="s">
        <v>32</v>
      </c>
      <c r="D125" s="73">
        <v>19</v>
      </c>
      <c r="E125" s="36"/>
      <c r="F125" s="37"/>
      <c r="G125" s="38"/>
    </row>
    <row r="126" spans="1:10" ht="12.75">
      <c r="A126" s="23" t="s">
        <v>147</v>
      </c>
      <c r="B126" s="40" t="s">
        <v>90</v>
      </c>
      <c r="C126" s="40"/>
      <c r="D126" s="40"/>
      <c r="E126" s="40"/>
      <c r="F126" s="40"/>
      <c r="G126" s="24">
        <f>ROUND(SUM(G127,G149,G167,G190,G211,G232,G249),2)</f>
        <v>0</v>
      </c>
    </row>
    <row r="127" spans="1:10" s="25" customFormat="1" ht="12.75">
      <c r="A127" s="26" t="s">
        <v>149</v>
      </c>
      <c r="B127" s="27" t="s">
        <v>92</v>
      </c>
      <c r="C127" s="28"/>
      <c r="D127" s="30"/>
      <c r="E127" s="30"/>
      <c r="F127" s="31"/>
      <c r="G127" s="30">
        <f>ROUND(SUM(G128:G148),2)</f>
        <v>0</v>
      </c>
    </row>
    <row r="128" spans="1:10" s="25" customFormat="1" ht="22.5">
      <c r="A128" s="32" t="s">
        <v>414</v>
      </c>
      <c r="B128" s="71" t="s">
        <v>93</v>
      </c>
      <c r="C128" s="72" t="s">
        <v>24</v>
      </c>
      <c r="D128" s="73">
        <v>4010.66</v>
      </c>
      <c r="E128" s="36"/>
      <c r="F128" s="37"/>
      <c r="G128" s="38"/>
    </row>
    <row r="129" spans="1:7" s="25" customFormat="1" ht="45">
      <c r="A129" s="32" t="s">
        <v>415</v>
      </c>
      <c r="B129" s="71" t="s">
        <v>94</v>
      </c>
      <c r="C129" s="72" t="s">
        <v>22</v>
      </c>
      <c r="D129" s="73">
        <v>7516.72</v>
      </c>
      <c r="E129" s="36"/>
      <c r="F129" s="37"/>
      <c r="G129" s="38"/>
    </row>
    <row r="130" spans="1:7" s="25" customFormat="1" ht="45">
      <c r="A130" s="32" t="s">
        <v>416</v>
      </c>
      <c r="B130" s="71" t="s">
        <v>95</v>
      </c>
      <c r="C130" s="72" t="s">
        <v>22</v>
      </c>
      <c r="D130" s="73">
        <v>2694.78</v>
      </c>
      <c r="E130" s="36"/>
      <c r="F130" s="37"/>
      <c r="G130" s="38"/>
    </row>
    <row r="131" spans="1:7" s="25" customFormat="1" ht="45">
      <c r="A131" s="32" t="s">
        <v>417</v>
      </c>
      <c r="B131" s="71" t="s">
        <v>96</v>
      </c>
      <c r="C131" s="72" t="s">
        <v>22</v>
      </c>
      <c r="D131" s="73">
        <v>9.31</v>
      </c>
      <c r="E131" s="36"/>
      <c r="F131" s="37"/>
      <c r="G131" s="38"/>
    </row>
    <row r="132" spans="1:7" s="25" customFormat="1" ht="22.5">
      <c r="A132" s="32" t="s">
        <v>418</v>
      </c>
      <c r="B132" s="71" t="s">
        <v>97</v>
      </c>
      <c r="C132" s="72" t="s">
        <v>22</v>
      </c>
      <c r="D132" s="73">
        <v>380.69</v>
      </c>
      <c r="E132" s="36"/>
      <c r="F132" s="37"/>
      <c r="G132" s="38"/>
    </row>
    <row r="133" spans="1:7" s="25" customFormat="1" ht="33.75">
      <c r="A133" s="32" t="s">
        <v>419</v>
      </c>
      <c r="B133" s="71" t="s">
        <v>98</v>
      </c>
      <c r="C133" s="72" t="s">
        <v>24</v>
      </c>
      <c r="D133" s="73">
        <v>701.03</v>
      </c>
      <c r="E133" s="36"/>
      <c r="F133" s="37"/>
      <c r="G133" s="38"/>
    </row>
    <row r="134" spans="1:7" s="25" customFormat="1" ht="33.75">
      <c r="A134" s="32" t="s">
        <v>420</v>
      </c>
      <c r="B134" s="71" t="s">
        <v>99</v>
      </c>
      <c r="C134" s="72" t="s">
        <v>24</v>
      </c>
      <c r="D134" s="73">
        <v>2097.61</v>
      </c>
      <c r="E134" s="36"/>
      <c r="F134" s="37"/>
      <c r="G134" s="38"/>
    </row>
    <row r="135" spans="1:7" s="25" customFormat="1" ht="33.75">
      <c r="A135" s="32" t="s">
        <v>421</v>
      </c>
      <c r="B135" s="71" t="s">
        <v>100</v>
      </c>
      <c r="C135" s="72" t="s">
        <v>24</v>
      </c>
      <c r="D135" s="73">
        <v>513.26</v>
      </c>
      <c r="E135" s="36"/>
      <c r="F135" s="37"/>
      <c r="G135" s="38"/>
    </row>
    <row r="136" spans="1:7" s="25" customFormat="1" ht="33.75">
      <c r="A136" s="32" t="s">
        <v>422</v>
      </c>
      <c r="B136" s="71" t="s">
        <v>101</v>
      </c>
      <c r="C136" s="72" t="s">
        <v>24</v>
      </c>
      <c r="D136" s="73">
        <v>698.76</v>
      </c>
      <c r="E136" s="36"/>
      <c r="F136" s="37"/>
      <c r="G136" s="38"/>
    </row>
    <row r="137" spans="1:7" s="25" customFormat="1" ht="45">
      <c r="A137" s="32" t="s">
        <v>423</v>
      </c>
      <c r="B137" s="71" t="s">
        <v>102</v>
      </c>
      <c r="C137" s="72" t="s">
        <v>22</v>
      </c>
      <c r="D137" s="73">
        <v>2429.6799999999998</v>
      </c>
      <c r="E137" s="36"/>
      <c r="F137" s="37"/>
      <c r="G137" s="38"/>
    </row>
    <row r="138" spans="1:7" s="25" customFormat="1" ht="56.25">
      <c r="A138" s="32" t="s">
        <v>424</v>
      </c>
      <c r="B138" s="71" t="s">
        <v>52</v>
      </c>
      <c r="C138" s="72" t="s">
        <v>22</v>
      </c>
      <c r="D138" s="73">
        <v>4220.5200000000004</v>
      </c>
      <c r="E138" s="36"/>
      <c r="F138" s="37"/>
      <c r="G138" s="38"/>
    </row>
    <row r="139" spans="1:7" s="25" customFormat="1" ht="67.5">
      <c r="A139" s="32" t="s">
        <v>425</v>
      </c>
      <c r="B139" s="71" t="s">
        <v>53</v>
      </c>
      <c r="C139" s="72" t="s">
        <v>22</v>
      </c>
      <c r="D139" s="73">
        <v>2813.68</v>
      </c>
      <c r="E139" s="36"/>
      <c r="F139" s="37"/>
      <c r="G139" s="38"/>
    </row>
    <row r="140" spans="1:7" s="25" customFormat="1" ht="157.5">
      <c r="A140" s="32" t="s">
        <v>426</v>
      </c>
      <c r="B140" s="71" t="s">
        <v>254</v>
      </c>
      <c r="C140" s="72" t="s">
        <v>32</v>
      </c>
      <c r="D140" s="73">
        <v>18</v>
      </c>
      <c r="E140" s="36"/>
      <c r="F140" s="37"/>
      <c r="G140" s="38"/>
    </row>
    <row r="141" spans="1:7" s="25" customFormat="1" ht="157.5">
      <c r="A141" s="32" t="s">
        <v>427</v>
      </c>
      <c r="B141" s="71" t="s">
        <v>255</v>
      </c>
      <c r="C141" s="72" t="s">
        <v>32</v>
      </c>
      <c r="D141" s="73">
        <v>3</v>
      </c>
      <c r="E141" s="36"/>
      <c r="F141" s="37"/>
      <c r="G141" s="38"/>
    </row>
    <row r="142" spans="1:7" s="25" customFormat="1" ht="157.5">
      <c r="A142" s="32" t="s">
        <v>428</v>
      </c>
      <c r="B142" s="71" t="s">
        <v>256</v>
      </c>
      <c r="C142" s="72" t="s">
        <v>32</v>
      </c>
      <c r="D142" s="73">
        <v>2</v>
      </c>
      <c r="E142" s="36"/>
      <c r="F142" s="37"/>
      <c r="G142" s="38"/>
    </row>
    <row r="143" spans="1:7" s="25" customFormat="1" ht="33.75">
      <c r="A143" s="32" t="s">
        <v>429</v>
      </c>
      <c r="B143" s="71" t="s">
        <v>103</v>
      </c>
      <c r="C143" s="72" t="s">
        <v>32</v>
      </c>
      <c r="D143" s="73">
        <v>62</v>
      </c>
      <c r="E143" s="36"/>
      <c r="F143" s="37"/>
      <c r="G143" s="38"/>
    </row>
    <row r="144" spans="1:7" s="25" customFormat="1" ht="22.5">
      <c r="A144" s="32" t="s">
        <v>430</v>
      </c>
      <c r="B144" s="71" t="s">
        <v>104</v>
      </c>
      <c r="C144" s="72" t="s">
        <v>32</v>
      </c>
      <c r="D144" s="73">
        <v>74</v>
      </c>
      <c r="E144" s="36"/>
      <c r="F144" s="37"/>
      <c r="G144" s="38"/>
    </row>
    <row r="145" spans="1:7" s="25" customFormat="1" ht="22.5">
      <c r="A145" s="32" t="s">
        <v>431</v>
      </c>
      <c r="B145" s="71" t="s">
        <v>105</v>
      </c>
      <c r="C145" s="72" t="s">
        <v>32</v>
      </c>
      <c r="D145" s="73">
        <v>22</v>
      </c>
      <c r="E145" s="36"/>
      <c r="F145" s="37"/>
      <c r="G145" s="38"/>
    </row>
    <row r="146" spans="1:7" s="25" customFormat="1" ht="22.5">
      <c r="A146" s="32" t="s">
        <v>432</v>
      </c>
      <c r="B146" s="71" t="s">
        <v>106</v>
      </c>
      <c r="C146" s="72" t="s">
        <v>32</v>
      </c>
      <c r="D146" s="73">
        <v>30</v>
      </c>
      <c r="E146" s="36"/>
      <c r="F146" s="37"/>
      <c r="G146" s="38"/>
    </row>
    <row r="147" spans="1:7" s="25" customFormat="1" ht="45">
      <c r="A147" s="32" t="s">
        <v>433</v>
      </c>
      <c r="B147" s="71" t="s">
        <v>38</v>
      </c>
      <c r="C147" s="72" t="s">
        <v>22</v>
      </c>
      <c r="D147" s="73">
        <v>6000.29</v>
      </c>
      <c r="E147" s="36"/>
      <c r="F147" s="37"/>
      <c r="G147" s="38"/>
    </row>
    <row r="148" spans="1:7" s="25" customFormat="1" ht="33.75">
      <c r="A148" s="32" t="s">
        <v>434</v>
      </c>
      <c r="B148" s="71" t="s">
        <v>39</v>
      </c>
      <c r="C148" s="72" t="s">
        <v>40</v>
      </c>
      <c r="D148" s="73">
        <v>84004.059999999983</v>
      </c>
      <c r="E148" s="36"/>
      <c r="F148" s="37"/>
      <c r="G148" s="38"/>
    </row>
    <row r="149" spans="1:7" s="25" customFormat="1" ht="12.75">
      <c r="A149" s="26" t="s">
        <v>154</v>
      </c>
      <c r="B149" s="27" t="s">
        <v>108</v>
      </c>
      <c r="C149" s="28"/>
      <c r="D149" s="30"/>
      <c r="E149" s="30"/>
      <c r="F149" s="31"/>
      <c r="G149" s="30">
        <f>ROUND(SUM(G150:G166),2)</f>
        <v>0</v>
      </c>
    </row>
    <row r="150" spans="1:7" s="25" customFormat="1" ht="45">
      <c r="A150" s="32" t="s">
        <v>435</v>
      </c>
      <c r="B150" s="71" t="s">
        <v>94</v>
      </c>
      <c r="C150" s="72" t="s">
        <v>22</v>
      </c>
      <c r="D150" s="73">
        <v>513.79999999999995</v>
      </c>
      <c r="E150" s="36"/>
      <c r="F150" s="37"/>
      <c r="G150" s="38"/>
    </row>
    <row r="151" spans="1:7" s="25" customFormat="1" ht="45">
      <c r="A151" s="32" t="s">
        <v>436</v>
      </c>
      <c r="B151" s="71" t="s">
        <v>95</v>
      </c>
      <c r="C151" s="72" t="s">
        <v>22</v>
      </c>
      <c r="D151" s="73">
        <v>286.64999999999998</v>
      </c>
      <c r="E151" s="36"/>
      <c r="F151" s="37"/>
      <c r="G151" s="38"/>
    </row>
    <row r="152" spans="1:7" s="25" customFormat="1" ht="45">
      <c r="A152" s="32" t="s">
        <v>437</v>
      </c>
      <c r="B152" s="71" t="s">
        <v>96</v>
      </c>
      <c r="C152" s="72" t="s">
        <v>22</v>
      </c>
      <c r="D152" s="73">
        <v>16.8</v>
      </c>
      <c r="E152" s="36"/>
      <c r="F152" s="37"/>
      <c r="G152" s="38"/>
    </row>
    <row r="153" spans="1:7" s="25" customFormat="1" ht="45">
      <c r="A153" s="32" t="s">
        <v>438</v>
      </c>
      <c r="B153" s="71" t="s">
        <v>109</v>
      </c>
      <c r="C153" s="72" t="s">
        <v>22</v>
      </c>
      <c r="D153" s="73">
        <v>2.08</v>
      </c>
      <c r="E153" s="36"/>
      <c r="F153" s="37"/>
      <c r="G153" s="38"/>
    </row>
    <row r="154" spans="1:7" s="25" customFormat="1" ht="33.75">
      <c r="A154" s="32" t="s">
        <v>439</v>
      </c>
      <c r="B154" s="71" t="s">
        <v>110</v>
      </c>
      <c r="C154" s="72" t="s">
        <v>22</v>
      </c>
      <c r="D154" s="73">
        <v>96.34</v>
      </c>
      <c r="E154" s="36"/>
      <c r="F154" s="37"/>
      <c r="G154" s="38"/>
    </row>
    <row r="155" spans="1:7" s="25" customFormat="1" ht="33.75">
      <c r="A155" s="32" t="s">
        <v>440</v>
      </c>
      <c r="B155" s="71" t="s">
        <v>111</v>
      </c>
      <c r="C155" s="72" t="s">
        <v>25</v>
      </c>
      <c r="D155" s="73">
        <v>199.05</v>
      </c>
      <c r="E155" s="36"/>
      <c r="F155" s="37"/>
      <c r="G155" s="38"/>
    </row>
    <row r="156" spans="1:7" s="25" customFormat="1" ht="33.75">
      <c r="A156" s="32" t="s">
        <v>441</v>
      </c>
      <c r="B156" s="71" t="s">
        <v>112</v>
      </c>
      <c r="C156" s="72" t="s">
        <v>31</v>
      </c>
      <c r="D156" s="73">
        <v>5625.67</v>
      </c>
      <c r="E156" s="36"/>
      <c r="F156" s="37"/>
      <c r="G156" s="38"/>
    </row>
    <row r="157" spans="1:7" s="25" customFormat="1" ht="33.75">
      <c r="A157" s="32" t="s">
        <v>442</v>
      </c>
      <c r="B157" s="71" t="s">
        <v>113</v>
      </c>
      <c r="C157" s="72" t="s">
        <v>22</v>
      </c>
      <c r="D157" s="73">
        <v>46.66</v>
      </c>
      <c r="E157" s="36"/>
      <c r="F157" s="37"/>
      <c r="G157" s="38"/>
    </row>
    <row r="158" spans="1:7" s="25" customFormat="1" ht="33.75">
      <c r="A158" s="32" t="s">
        <v>443</v>
      </c>
      <c r="B158" s="71" t="s">
        <v>114</v>
      </c>
      <c r="C158" s="72" t="s">
        <v>25</v>
      </c>
      <c r="D158" s="73">
        <v>103.68</v>
      </c>
      <c r="E158" s="36"/>
      <c r="F158" s="37"/>
      <c r="G158" s="38"/>
    </row>
    <row r="159" spans="1:7" s="25" customFormat="1" ht="33.75">
      <c r="A159" s="32" t="s">
        <v>444</v>
      </c>
      <c r="B159" s="71" t="s">
        <v>115</v>
      </c>
      <c r="C159" s="72" t="s">
        <v>25</v>
      </c>
      <c r="D159" s="73">
        <v>787.76</v>
      </c>
      <c r="E159" s="36"/>
      <c r="F159" s="37"/>
      <c r="G159" s="38"/>
    </row>
    <row r="160" spans="1:7" s="25" customFormat="1" ht="45">
      <c r="A160" s="32" t="s">
        <v>445</v>
      </c>
      <c r="B160" s="71" t="s">
        <v>116</v>
      </c>
      <c r="C160" s="72" t="s">
        <v>25</v>
      </c>
      <c r="D160" s="73">
        <v>600.83000000000004</v>
      </c>
      <c r="E160" s="36"/>
      <c r="F160" s="37"/>
      <c r="G160" s="38"/>
    </row>
    <row r="161" spans="1:7" s="25" customFormat="1" ht="45">
      <c r="A161" s="32" t="s">
        <v>446</v>
      </c>
      <c r="B161" s="71" t="s">
        <v>117</v>
      </c>
      <c r="C161" s="72" t="s">
        <v>25</v>
      </c>
      <c r="D161" s="73">
        <v>974.68</v>
      </c>
      <c r="E161" s="36"/>
      <c r="F161" s="37"/>
      <c r="G161" s="38"/>
    </row>
    <row r="162" spans="1:7" s="25" customFormat="1" ht="56.25">
      <c r="A162" s="32" t="s">
        <v>447</v>
      </c>
      <c r="B162" s="71" t="s">
        <v>52</v>
      </c>
      <c r="C162" s="72" t="s">
        <v>22</v>
      </c>
      <c r="D162" s="73">
        <v>206.55</v>
      </c>
      <c r="E162" s="36"/>
      <c r="F162" s="37"/>
      <c r="G162" s="38"/>
    </row>
    <row r="163" spans="1:7" s="25" customFormat="1" ht="56.25">
      <c r="A163" s="32" t="s">
        <v>448</v>
      </c>
      <c r="B163" s="71" t="s">
        <v>118</v>
      </c>
      <c r="C163" s="72" t="s">
        <v>32</v>
      </c>
      <c r="D163" s="73">
        <v>609</v>
      </c>
      <c r="E163" s="36"/>
      <c r="F163" s="37"/>
      <c r="G163" s="38"/>
    </row>
    <row r="164" spans="1:7" s="25" customFormat="1" ht="45">
      <c r="A164" s="32" t="s">
        <v>449</v>
      </c>
      <c r="B164" s="71" t="s">
        <v>119</v>
      </c>
      <c r="C164" s="72" t="s">
        <v>32</v>
      </c>
      <c r="D164" s="73">
        <v>72</v>
      </c>
      <c r="E164" s="36"/>
      <c r="F164" s="37"/>
      <c r="G164" s="38"/>
    </row>
    <row r="165" spans="1:7" s="25" customFormat="1" ht="45">
      <c r="A165" s="32" t="s">
        <v>450</v>
      </c>
      <c r="B165" s="71" t="s">
        <v>38</v>
      </c>
      <c r="C165" s="72" t="s">
        <v>22</v>
      </c>
      <c r="D165" s="73">
        <v>307.25</v>
      </c>
      <c r="E165" s="36"/>
      <c r="F165" s="37"/>
      <c r="G165" s="38"/>
    </row>
    <row r="166" spans="1:7" s="25" customFormat="1" ht="33.75">
      <c r="A166" s="32" t="s">
        <v>451</v>
      </c>
      <c r="B166" s="71" t="s">
        <v>39</v>
      </c>
      <c r="C166" s="72" t="s">
        <v>40</v>
      </c>
      <c r="D166" s="73">
        <v>4301.5</v>
      </c>
      <c r="E166" s="36"/>
      <c r="F166" s="37"/>
      <c r="G166" s="38"/>
    </row>
    <row r="167" spans="1:7" s="25" customFormat="1" ht="12.75">
      <c r="A167" s="26" t="s">
        <v>161</v>
      </c>
      <c r="B167" s="27" t="s">
        <v>120</v>
      </c>
      <c r="C167" s="28"/>
      <c r="D167" s="30"/>
      <c r="E167" s="30"/>
      <c r="F167" s="28"/>
      <c r="G167" s="30">
        <f>ROUND(SUM(G168:G189),2)</f>
        <v>0</v>
      </c>
    </row>
    <row r="168" spans="1:7" s="25" customFormat="1" ht="45">
      <c r="A168" s="32" t="s">
        <v>452</v>
      </c>
      <c r="B168" s="71" t="s">
        <v>121</v>
      </c>
      <c r="C168" s="72" t="s">
        <v>22</v>
      </c>
      <c r="D168" s="73">
        <v>91.58</v>
      </c>
      <c r="E168" s="36"/>
      <c r="F168" s="37"/>
      <c r="G168" s="38"/>
    </row>
    <row r="169" spans="1:7" s="25" customFormat="1" ht="45">
      <c r="A169" s="32" t="s">
        <v>453</v>
      </c>
      <c r="B169" s="71" t="s">
        <v>288</v>
      </c>
      <c r="C169" s="72" t="s">
        <v>22</v>
      </c>
      <c r="D169" s="73">
        <v>68.69</v>
      </c>
      <c r="E169" s="36"/>
      <c r="F169" s="37"/>
      <c r="G169" s="38"/>
    </row>
    <row r="170" spans="1:7" s="25" customFormat="1" ht="45">
      <c r="A170" s="32" t="s">
        <v>454</v>
      </c>
      <c r="B170" s="71" t="s">
        <v>287</v>
      </c>
      <c r="C170" s="72" t="s">
        <v>22</v>
      </c>
      <c r="D170" s="73">
        <v>45.79</v>
      </c>
      <c r="E170" s="36"/>
      <c r="F170" s="37"/>
      <c r="G170" s="38"/>
    </row>
    <row r="171" spans="1:7" s="25" customFormat="1" ht="45">
      <c r="A171" s="32" t="s">
        <v>455</v>
      </c>
      <c r="B171" s="71" t="s">
        <v>286</v>
      </c>
      <c r="C171" s="72" t="s">
        <v>22</v>
      </c>
      <c r="D171" s="73">
        <v>22.9</v>
      </c>
      <c r="E171" s="36"/>
      <c r="F171" s="37"/>
      <c r="G171" s="38"/>
    </row>
    <row r="172" spans="1:7" s="25" customFormat="1" ht="56.25">
      <c r="A172" s="32" t="s">
        <v>456</v>
      </c>
      <c r="B172" s="71" t="s">
        <v>122</v>
      </c>
      <c r="C172" s="72" t="s">
        <v>22</v>
      </c>
      <c r="D172" s="73">
        <v>98.67</v>
      </c>
      <c r="E172" s="36"/>
      <c r="F172" s="37"/>
      <c r="G172" s="38"/>
    </row>
    <row r="173" spans="1:7" s="25" customFormat="1" ht="33.75">
      <c r="A173" s="32" t="s">
        <v>457</v>
      </c>
      <c r="B173" s="71" t="s">
        <v>123</v>
      </c>
      <c r="C173" s="72" t="s">
        <v>25</v>
      </c>
      <c r="D173" s="73">
        <v>34.56</v>
      </c>
      <c r="E173" s="36"/>
      <c r="F173" s="37"/>
      <c r="G173" s="38"/>
    </row>
    <row r="174" spans="1:7" s="25" customFormat="1" ht="33.75">
      <c r="A174" s="32" t="s">
        <v>458</v>
      </c>
      <c r="B174" s="71" t="s">
        <v>291</v>
      </c>
      <c r="C174" s="72" t="s">
        <v>25</v>
      </c>
      <c r="D174" s="73">
        <v>209.88</v>
      </c>
      <c r="E174" s="36"/>
      <c r="F174" s="37"/>
      <c r="G174" s="38"/>
    </row>
    <row r="175" spans="1:7" s="25" customFormat="1" ht="33.75">
      <c r="A175" s="32" t="s">
        <v>459</v>
      </c>
      <c r="B175" s="71" t="s">
        <v>124</v>
      </c>
      <c r="C175" s="72" t="s">
        <v>25</v>
      </c>
      <c r="D175" s="73">
        <v>23.52</v>
      </c>
      <c r="E175" s="36"/>
      <c r="F175" s="37"/>
      <c r="G175" s="38"/>
    </row>
    <row r="176" spans="1:7" s="25" customFormat="1" ht="33.75">
      <c r="A176" s="32" t="s">
        <v>460</v>
      </c>
      <c r="B176" s="71" t="s">
        <v>112</v>
      </c>
      <c r="C176" s="72" t="s">
        <v>31</v>
      </c>
      <c r="D176" s="73">
        <v>3375.23</v>
      </c>
      <c r="E176" s="36"/>
      <c r="F176" s="37"/>
      <c r="G176" s="38"/>
    </row>
    <row r="177" spans="1:7" s="25" customFormat="1" ht="56.25">
      <c r="A177" s="32" t="s">
        <v>461</v>
      </c>
      <c r="B177" s="71" t="s">
        <v>292</v>
      </c>
      <c r="C177" s="72" t="s">
        <v>22</v>
      </c>
      <c r="D177" s="73">
        <v>9.7200000000000006</v>
      </c>
      <c r="E177" s="36"/>
      <c r="F177" s="37"/>
      <c r="G177" s="38"/>
    </row>
    <row r="178" spans="1:7" s="25" customFormat="1" ht="56.25">
      <c r="A178" s="32" t="s">
        <v>462</v>
      </c>
      <c r="B178" s="71" t="s">
        <v>118</v>
      </c>
      <c r="C178" s="72" t="s">
        <v>32</v>
      </c>
      <c r="D178" s="73">
        <v>96</v>
      </c>
      <c r="E178" s="36"/>
      <c r="F178" s="37"/>
      <c r="G178" s="38"/>
    </row>
    <row r="179" spans="1:7" s="25" customFormat="1" ht="33.75">
      <c r="A179" s="32" t="s">
        <v>463</v>
      </c>
      <c r="B179" s="71" t="s">
        <v>125</v>
      </c>
      <c r="C179" s="72" t="s">
        <v>24</v>
      </c>
      <c r="D179" s="73">
        <v>114.72</v>
      </c>
      <c r="E179" s="36"/>
      <c r="F179" s="37"/>
      <c r="G179" s="38"/>
    </row>
    <row r="180" spans="1:7" s="25" customFormat="1" ht="67.5">
      <c r="A180" s="32" t="s">
        <v>464</v>
      </c>
      <c r="B180" s="71" t="s">
        <v>293</v>
      </c>
      <c r="C180" s="72" t="s">
        <v>22</v>
      </c>
      <c r="D180" s="73">
        <v>8.3699999999999992</v>
      </c>
      <c r="E180" s="36"/>
      <c r="F180" s="37"/>
      <c r="G180" s="38"/>
    </row>
    <row r="181" spans="1:7" s="25" customFormat="1" ht="67.5">
      <c r="A181" s="32" t="s">
        <v>465</v>
      </c>
      <c r="B181" s="71" t="s">
        <v>294</v>
      </c>
      <c r="C181" s="72" t="s">
        <v>22</v>
      </c>
      <c r="D181" s="73">
        <v>8.3699999999999992</v>
      </c>
      <c r="E181" s="36"/>
      <c r="F181" s="37"/>
      <c r="G181" s="38"/>
    </row>
    <row r="182" spans="1:7" s="25" customFormat="1" ht="67.5">
      <c r="A182" s="32" t="s">
        <v>466</v>
      </c>
      <c r="B182" s="71" t="s">
        <v>295</v>
      </c>
      <c r="C182" s="72" t="s">
        <v>22</v>
      </c>
      <c r="D182" s="73">
        <v>8.3699999999999992</v>
      </c>
      <c r="E182" s="36"/>
      <c r="F182" s="37"/>
      <c r="G182" s="38"/>
    </row>
    <row r="183" spans="1:7" s="25" customFormat="1" ht="67.5">
      <c r="A183" s="32" t="s">
        <v>467</v>
      </c>
      <c r="B183" s="71" t="s">
        <v>296</v>
      </c>
      <c r="C183" s="72" t="s">
        <v>22</v>
      </c>
      <c r="D183" s="73">
        <v>8.3699999999999992</v>
      </c>
      <c r="E183" s="36"/>
      <c r="F183" s="37"/>
      <c r="G183" s="38"/>
    </row>
    <row r="184" spans="1:7" s="25" customFormat="1" ht="33.75">
      <c r="A184" s="32" t="s">
        <v>468</v>
      </c>
      <c r="B184" s="71" t="s">
        <v>115</v>
      </c>
      <c r="C184" s="72" t="s">
        <v>25</v>
      </c>
      <c r="D184" s="73">
        <v>89.53</v>
      </c>
      <c r="E184" s="36"/>
      <c r="F184" s="37"/>
      <c r="G184" s="38"/>
    </row>
    <row r="185" spans="1:7" s="25" customFormat="1" ht="45">
      <c r="A185" s="32" t="s">
        <v>469</v>
      </c>
      <c r="B185" s="71" t="s">
        <v>116</v>
      </c>
      <c r="C185" s="72" t="s">
        <v>25</v>
      </c>
      <c r="D185" s="73">
        <v>68.290000000000006</v>
      </c>
      <c r="E185" s="36"/>
      <c r="F185" s="37"/>
      <c r="G185" s="38"/>
    </row>
    <row r="186" spans="1:7" s="25" customFormat="1" ht="45">
      <c r="A186" s="32" t="s">
        <v>470</v>
      </c>
      <c r="B186" s="71" t="s">
        <v>126</v>
      </c>
      <c r="C186" s="72" t="s">
        <v>25</v>
      </c>
      <c r="D186" s="73">
        <v>110.77</v>
      </c>
      <c r="E186" s="36"/>
      <c r="F186" s="37"/>
      <c r="G186" s="38"/>
    </row>
    <row r="187" spans="1:7" s="25" customFormat="1" ht="45">
      <c r="A187" s="32" t="s">
        <v>471</v>
      </c>
      <c r="B187" s="71" t="s">
        <v>119</v>
      </c>
      <c r="C187" s="72" t="s">
        <v>32</v>
      </c>
      <c r="D187" s="73">
        <v>6</v>
      </c>
      <c r="E187" s="36"/>
      <c r="F187" s="37"/>
      <c r="G187" s="38"/>
    </row>
    <row r="188" spans="1:7" s="25" customFormat="1" ht="45">
      <c r="A188" s="32" t="s">
        <v>472</v>
      </c>
      <c r="B188" s="71" t="s">
        <v>38</v>
      </c>
      <c r="C188" s="72" t="s">
        <v>22</v>
      </c>
      <c r="D188" s="73">
        <v>130.29</v>
      </c>
      <c r="E188" s="36"/>
      <c r="F188" s="37"/>
      <c r="G188" s="38"/>
    </row>
    <row r="189" spans="1:7" s="25" customFormat="1" ht="33.75">
      <c r="A189" s="32" t="s">
        <v>473</v>
      </c>
      <c r="B189" s="71" t="s">
        <v>39</v>
      </c>
      <c r="C189" s="72" t="s">
        <v>40</v>
      </c>
      <c r="D189" s="73">
        <v>1824.06</v>
      </c>
      <c r="E189" s="36"/>
      <c r="F189" s="37"/>
      <c r="G189" s="38"/>
    </row>
    <row r="190" spans="1:7" s="25" customFormat="1" ht="12.75">
      <c r="A190" s="26" t="s">
        <v>166</v>
      </c>
      <c r="B190" s="27" t="s">
        <v>127</v>
      </c>
      <c r="C190" s="28"/>
      <c r="D190" s="30"/>
      <c r="E190" s="30"/>
      <c r="F190" s="29"/>
      <c r="G190" s="30">
        <f>ROUND(SUM(G191:G210),2)</f>
        <v>0</v>
      </c>
    </row>
    <row r="191" spans="1:7" s="25" customFormat="1" ht="45">
      <c r="A191" s="32" t="s">
        <v>474</v>
      </c>
      <c r="B191" s="71" t="s">
        <v>121</v>
      </c>
      <c r="C191" s="72" t="s">
        <v>22</v>
      </c>
      <c r="D191" s="73">
        <v>120.34</v>
      </c>
      <c r="E191" s="36"/>
      <c r="F191" s="37"/>
      <c r="G191" s="38"/>
    </row>
    <row r="192" spans="1:7" s="25" customFormat="1" ht="45">
      <c r="A192" s="32" t="s">
        <v>475</v>
      </c>
      <c r="B192" s="71" t="s">
        <v>288</v>
      </c>
      <c r="C192" s="72" t="s">
        <v>22</v>
      </c>
      <c r="D192" s="73">
        <v>40.9</v>
      </c>
      <c r="E192" s="36"/>
      <c r="F192" s="37"/>
      <c r="G192" s="38"/>
    </row>
    <row r="193" spans="1:7" s="25" customFormat="1" ht="56.25">
      <c r="A193" s="32" t="s">
        <v>476</v>
      </c>
      <c r="B193" s="71" t="s">
        <v>122</v>
      </c>
      <c r="C193" s="72" t="s">
        <v>22</v>
      </c>
      <c r="D193" s="73">
        <v>6.45</v>
      </c>
      <c r="E193" s="36"/>
      <c r="F193" s="37"/>
      <c r="G193" s="38"/>
    </row>
    <row r="194" spans="1:7" s="25" customFormat="1" ht="33.75">
      <c r="A194" s="32" t="s">
        <v>477</v>
      </c>
      <c r="B194" s="71" t="s">
        <v>123</v>
      </c>
      <c r="C194" s="72" t="s">
        <v>25</v>
      </c>
      <c r="D194" s="73">
        <v>60.17</v>
      </c>
      <c r="E194" s="36"/>
      <c r="F194" s="37"/>
      <c r="G194" s="38"/>
    </row>
    <row r="195" spans="1:7" s="25" customFormat="1" ht="33.75">
      <c r="A195" s="32" t="s">
        <v>478</v>
      </c>
      <c r="B195" s="71" t="s">
        <v>291</v>
      </c>
      <c r="C195" s="72" t="s">
        <v>25</v>
      </c>
      <c r="D195" s="73">
        <v>412.88</v>
      </c>
      <c r="E195" s="36"/>
      <c r="F195" s="37"/>
      <c r="G195" s="38"/>
    </row>
    <row r="196" spans="1:7" s="25" customFormat="1" ht="33.75">
      <c r="A196" s="32" t="s">
        <v>479</v>
      </c>
      <c r="B196" s="71" t="s">
        <v>124</v>
      </c>
      <c r="C196" s="72" t="s">
        <v>25</v>
      </c>
      <c r="D196" s="73">
        <v>39.79</v>
      </c>
      <c r="E196" s="36"/>
      <c r="F196" s="37"/>
      <c r="G196" s="38"/>
    </row>
    <row r="197" spans="1:7" s="25" customFormat="1" ht="33.75">
      <c r="A197" s="32" t="s">
        <v>480</v>
      </c>
      <c r="B197" s="71" t="s">
        <v>112</v>
      </c>
      <c r="C197" s="72" t="s">
        <v>31</v>
      </c>
      <c r="D197" s="73">
        <v>6330.67</v>
      </c>
      <c r="E197" s="36"/>
      <c r="F197" s="37"/>
      <c r="G197" s="38"/>
    </row>
    <row r="198" spans="1:7" s="25" customFormat="1" ht="56.25">
      <c r="A198" s="32" t="s">
        <v>481</v>
      </c>
      <c r="B198" s="71" t="s">
        <v>292</v>
      </c>
      <c r="C198" s="72" t="s">
        <v>22</v>
      </c>
      <c r="D198" s="73">
        <v>14.05</v>
      </c>
      <c r="E198" s="36"/>
      <c r="F198" s="37"/>
      <c r="G198" s="38"/>
    </row>
    <row r="199" spans="1:7" s="25" customFormat="1" ht="56.25">
      <c r="A199" s="32" t="s">
        <v>482</v>
      </c>
      <c r="B199" s="71" t="s">
        <v>118</v>
      </c>
      <c r="C199" s="72" t="s">
        <v>32</v>
      </c>
      <c r="D199" s="73">
        <v>67</v>
      </c>
      <c r="E199" s="36"/>
      <c r="F199" s="37"/>
      <c r="G199" s="38"/>
    </row>
    <row r="200" spans="1:7" s="25" customFormat="1" ht="33.75">
      <c r="A200" s="32" t="s">
        <v>483</v>
      </c>
      <c r="B200" s="71" t="s">
        <v>125</v>
      </c>
      <c r="C200" s="72" t="s">
        <v>24</v>
      </c>
      <c r="D200" s="73">
        <v>213.62</v>
      </c>
      <c r="E200" s="36"/>
      <c r="F200" s="37"/>
      <c r="G200" s="38"/>
    </row>
    <row r="201" spans="1:7" s="25" customFormat="1" ht="67.5">
      <c r="A201" s="32" t="s">
        <v>484</v>
      </c>
      <c r="B201" s="71" t="s">
        <v>293</v>
      </c>
      <c r="C201" s="72" t="s">
        <v>22</v>
      </c>
      <c r="D201" s="73">
        <v>53.41</v>
      </c>
      <c r="E201" s="36"/>
      <c r="F201" s="37"/>
      <c r="G201" s="38"/>
    </row>
    <row r="202" spans="1:7" s="25" customFormat="1" ht="67.5">
      <c r="A202" s="32" t="s">
        <v>485</v>
      </c>
      <c r="B202" s="71" t="s">
        <v>294</v>
      </c>
      <c r="C202" s="72" t="s">
        <v>22</v>
      </c>
      <c r="D202" s="73">
        <v>53.41</v>
      </c>
      <c r="E202" s="36"/>
      <c r="F202" s="37"/>
      <c r="G202" s="38"/>
    </row>
    <row r="203" spans="1:7" s="25" customFormat="1" ht="67.5">
      <c r="A203" s="32" t="s">
        <v>486</v>
      </c>
      <c r="B203" s="71" t="s">
        <v>295</v>
      </c>
      <c r="C203" s="72" t="s">
        <v>22</v>
      </c>
      <c r="D203" s="73">
        <v>53.41</v>
      </c>
      <c r="E203" s="36"/>
      <c r="F203" s="37"/>
      <c r="G203" s="38"/>
    </row>
    <row r="204" spans="1:7" s="25" customFormat="1" ht="67.5">
      <c r="A204" s="32" t="s">
        <v>487</v>
      </c>
      <c r="B204" s="71" t="s">
        <v>296</v>
      </c>
      <c r="C204" s="72" t="s">
        <v>22</v>
      </c>
      <c r="D204" s="73">
        <v>53.41</v>
      </c>
      <c r="E204" s="36"/>
      <c r="F204" s="37"/>
      <c r="G204" s="38"/>
    </row>
    <row r="205" spans="1:7" s="25" customFormat="1" ht="33.75">
      <c r="A205" s="32" t="s">
        <v>488</v>
      </c>
      <c r="B205" s="71" t="s">
        <v>115</v>
      </c>
      <c r="C205" s="72" t="s">
        <v>25</v>
      </c>
      <c r="D205" s="73">
        <v>4.2</v>
      </c>
      <c r="E205" s="36"/>
      <c r="F205" s="37"/>
      <c r="G205" s="38"/>
    </row>
    <row r="206" spans="1:7" s="25" customFormat="1" ht="45">
      <c r="A206" s="32" t="s">
        <v>489</v>
      </c>
      <c r="B206" s="71" t="s">
        <v>116</v>
      </c>
      <c r="C206" s="72" t="s">
        <v>25</v>
      </c>
      <c r="D206" s="73">
        <v>2.87</v>
      </c>
      <c r="E206" s="36"/>
      <c r="F206" s="37"/>
      <c r="G206" s="38"/>
    </row>
    <row r="207" spans="1:7" s="25" customFormat="1" ht="45">
      <c r="A207" s="32" t="s">
        <v>490</v>
      </c>
      <c r="B207" s="71" t="s">
        <v>126</v>
      </c>
      <c r="C207" s="72" t="s">
        <v>25</v>
      </c>
      <c r="D207" s="73">
        <v>5.54</v>
      </c>
      <c r="E207" s="36"/>
      <c r="F207" s="37"/>
      <c r="G207" s="38"/>
    </row>
    <row r="208" spans="1:7" s="25" customFormat="1" ht="45">
      <c r="A208" s="32" t="s">
        <v>491</v>
      </c>
      <c r="B208" s="71" t="s">
        <v>119</v>
      </c>
      <c r="C208" s="72" t="s">
        <v>32</v>
      </c>
      <c r="D208" s="73">
        <v>12</v>
      </c>
      <c r="E208" s="36"/>
      <c r="F208" s="37"/>
      <c r="G208" s="38"/>
    </row>
    <row r="209" spans="1:7" s="25" customFormat="1" ht="45">
      <c r="A209" s="32" t="s">
        <v>492</v>
      </c>
      <c r="B209" s="71" t="s">
        <v>38</v>
      </c>
      <c r="C209" s="72" t="s">
        <v>22</v>
      </c>
      <c r="D209" s="73">
        <v>154.79</v>
      </c>
      <c r="E209" s="36"/>
      <c r="F209" s="37"/>
      <c r="G209" s="38"/>
    </row>
    <row r="210" spans="1:7" s="25" customFormat="1" ht="33.75">
      <c r="A210" s="32" t="s">
        <v>493</v>
      </c>
      <c r="B210" s="71" t="s">
        <v>39</v>
      </c>
      <c r="C210" s="72" t="s">
        <v>40</v>
      </c>
      <c r="D210" s="73">
        <v>2167.06</v>
      </c>
      <c r="E210" s="36"/>
      <c r="F210" s="37"/>
      <c r="G210" s="38"/>
    </row>
    <row r="211" spans="1:7" s="25" customFormat="1" ht="12.75">
      <c r="A211" s="26" t="s">
        <v>302</v>
      </c>
      <c r="B211" s="27" t="s">
        <v>128</v>
      </c>
      <c r="C211" s="28"/>
      <c r="D211" s="30"/>
      <c r="E211" s="30"/>
      <c r="F211" s="31"/>
      <c r="G211" s="30">
        <f>ROUND(SUM(G212:G231),2)</f>
        <v>0</v>
      </c>
    </row>
    <row r="212" spans="1:7" s="25" customFormat="1" ht="22.5">
      <c r="A212" s="32" t="s">
        <v>494</v>
      </c>
      <c r="B212" s="71" t="s">
        <v>93</v>
      </c>
      <c r="C212" s="72" t="s">
        <v>24</v>
      </c>
      <c r="D212" s="73">
        <v>3876</v>
      </c>
      <c r="E212" s="36"/>
      <c r="F212" s="37"/>
      <c r="G212" s="38"/>
    </row>
    <row r="213" spans="1:7" s="25" customFormat="1" ht="45">
      <c r="A213" s="32" t="s">
        <v>495</v>
      </c>
      <c r="B213" s="71" t="s">
        <v>94</v>
      </c>
      <c r="C213" s="72" t="s">
        <v>22</v>
      </c>
      <c r="D213" s="73">
        <v>4380.8500000000004</v>
      </c>
      <c r="E213" s="36"/>
      <c r="F213" s="37"/>
      <c r="G213" s="38"/>
    </row>
    <row r="214" spans="1:7" s="25" customFormat="1" ht="123.75">
      <c r="A214" s="32" t="s">
        <v>496</v>
      </c>
      <c r="B214" s="71" t="s">
        <v>250</v>
      </c>
      <c r="C214" s="72" t="s">
        <v>32</v>
      </c>
      <c r="D214" s="73">
        <v>230</v>
      </c>
      <c r="E214" s="36"/>
      <c r="F214" s="37"/>
      <c r="G214" s="38"/>
    </row>
    <row r="215" spans="1:7" s="25" customFormat="1" ht="135">
      <c r="A215" s="32" t="s">
        <v>497</v>
      </c>
      <c r="B215" s="71" t="s">
        <v>251</v>
      </c>
      <c r="C215" s="72" t="s">
        <v>32</v>
      </c>
      <c r="D215" s="73">
        <v>150</v>
      </c>
      <c r="E215" s="36"/>
      <c r="F215" s="37"/>
      <c r="G215" s="38"/>
    </row>
    <row r="216" spans="1:7" s="25" customFormat="1" ht="135">
      <c r="A216" s="32" t="s">
        <v>498</v>
      </c>
      <c r="B216" s="71" t="s">
        <v>129</v>
      </c>
      <c r="C216" s="72" t="s">
        <v>32</v>
      </c>
      <c r="D216" s="73">
        <v>85</v>
      </c>
      <c r="E216" s="36"/>
      <c r="F216" s="37"/>
      <c r="G216" s="38"/>
    </row>
    <row r="217" spans="1:7" s="25" customFormat="1" ht="135">
      <c r="A217" s="32" t="s">
        <v>499</v>
      </c>
      <c r="B217" s="71" t="s">
        <v>252</v>
      </c>
      <c r="C217" s="72" t="s">
        <v>32</v>
      </c>
      <c r="D217" s="73">
        <v>30</v>
      </c>
      <c r="E217" s="36"/>
      <c r="F217" s="37"/>
      <c r="G217" s="38"/>
    </row>
    <row r="218" spans="1:7" s="25" customFormat="1" ht="135">
      <c r="A218" s="32" t="s">
        <v>500</v>
      </c>
      <c r="B218" s="71" t="s">
        <v>253</v>
      </c>
      <c r="C218" s="72" t="s">
        <v>32</v>
      </c>
      <c r="D218" s="73">
        <v>15</v>
      </c>
      <c r="E218" s="36"/>
      <c r="F218" s="37"/>
      <c r="G218" s="38"/>
    </row>
    <row r="219" spans="1:7" s="25" customFormat="1" ht="33.75">
      <c r="A219" s="32" t="s">
        <v>501</v>
      </c>
      <c r="B219" s="71" t="s">
        <v>130</v>
      </c>
      <c r="C219" s="72" t="s">
        <v>24</v>
      </c>
      <c r="D219" s="73">
        <v>3876</v>
      </c>
      <c r="E219" s="36"/>
      <c r="F219" s="37"/>
      <c r="G219" s="38"/>
    </row>
    <row r="220" spans="1:7" s="25" customFormat="1" ht="22.5">
      <c r="A220" s="32" t="s">
        <v>502</v>
      </c>
      <c r="B220" s="71" t="s">
        <v>131</v>
      </c>
      <c r="C220" s="72" t="s">
        <v>32</v>
      </c>
      <c r="D220" s="73">
        <v>510</v>
      </c>
      <c r="E220" s="36"/>
      <c r="F220" s="37"/>
      <c r="G220" s="38"/>
    </row>
    <row r="221" spans="1:7" s="25" customFormat="1" ht="22.5">
      <c r="A221" s="32" t="s">
        <v>503</v>
      </c>
      <c r="B221" s="71" t="s">
        <v>132</v>
      </c>
      <c r="C221" s="72" t="s">
        <v>32</v>
      </c>
      <c r="D221" s="73">
        <v>70</v>
      </c>
      <c r="E221" s="36"/>
      <c r="F221" s="37"/>
      <c r="G221" s="38"/>
    </row>
    <row r="222" spans="1:7" s="25" customFormat="1" ht="22.5">
      <c r="A222" s="32" t="s">
        <v>504</v>
      </c>
      <c r="B222" s="71" t="s">
        <v>133</v>
      </c>
      <c r="C222" s="72" t="s">
        <v>32</v>
      </c>
      <c r="D222" s="73">
        <v>332</v>
      </c>
      <c r="E222" s="36"/>
      <c r="F222" s="37"/>
      <c r="G222" s="38"/>
    </row>
    <row r="223" spans="1:7" s="25" customFormat="1" ht="22.5">
      <c r="A223" s="32" t="s">
        <v>505</v>
      </c>
      <c r="B223" s="71" t="s">
        <v>134</v>
      </c>
      <c r="C223" s="72" t="s">
        <v>32</v>
      </c>
      <c r="D223" s="73">
        <v>76</v>
      </c>
      <c r="E223" s="36"/>
      <c r="F223" s="37"/>
      <c r="G223" s="38"/>
    </row>
    <row r="224" spans="1:7" s="25" customFormat="1" ht="22.5">
      <c r="A224" s="32" t="s">
        <v>506</v>
      </c>
      <c r="B224" s="71" t="s">
        <v>135</v>
      </c>
      <c r="C224" s="72" t="s">
        <v>32</v>
      </c>
      <c r="D224" s="73">
        <v>32</v>
      </c>
      <c r="E224" s="36"/>
      <c r="F224" s="37"/>
      <c r="G224" s="38"/>
    </row>
    <row r="225" spans="1:7" s="25" customFormat="1" ht="33.75">
      <c r="A225" s="32" t="s">
        <v>507</v>
      </c>
      <c r="B225" s="71" t="s">
        <v>136</v>
      </c>
      <c r="C225" s="72" t="s">
        <v>32</v>
      </c>
      <c r="D225" s="73">
        <v>510</v>
      </c>
      <c r="E225" s="36"/>
      <c r="F225" s="37"/>
      <c r="G225" s="38"/>
    </row>
    <row r="226" spans="1:7" s="25" customFormat="1" ht="22.5">
      <c r="A226" s="32" t="s">
        <v>508</v>
      </c>
      <c r="B226" s="71" t="s">
        <v>97</v>
      </c>
      <c r="C226" s="72" t="s">
        <v>22</v>
      </c>
      <c r="D226" s="73">
        <v>232.56</v>
      </c>
      <c r="E226" s="36"/>
      <c r="F226" s="37"/>
      <c r="G226" s="38"/>
    </row>
    <row r="227" spans="1:7" s="25" customFormat="1" ht="45">
      <c r="A227" s="32" t="s">
        <v>509</v>
      </c>
      <c r="B227" s="71" t="s">
        <v>102</v>
      </c>
      <c r="C227" s="72" t="s">
        <v>22</v>
      </c>
      <c r="D227" s="73">
        <v>1046.52</v>
      </c>
      <c r="E227" s="36"/>
      <c r="F227" s="37"/>
      <c r="G227" s="38"/>
    </row>
    <row r="228" spans="1:7" s="25" customFormat="1" ht="56.25">
      <c r="A228" s="32" t="s">
        <v>510</v>
      </c>
      <c r="B228" s="71" t="s">
        <v>52</v>
      </c>
      <c r="C228" s="72" t="s">
        <v>22</v>
      </c>
      <c r="D228" s="73">
        <v>1819.96</v>
      </c>
      <c r="E228" s="36"/>
      <c r="F228" s="37"/>
      <c r="G228" s="38"/>
    </row>
    <row r="229" spans="1:7" s="25" customFormat="1" ht="67.5">
      <c r="A229" s="32" t="s">
        <v>511</v>
      </c>
      <c r="B229" s="71" t="s">
        <v>53</v>
      </c>
      <c r="C229" s="72" t="s">
        <v>22</v>
      </c>
      <c r="D229" s="73">
        <v>1213.31</v>
      </c>
      <c r="E229" s="36"/>
      <c r="F229" s="37"/>
      <c r="G229" s="38"/>
    </row>
    <row r="230" spans="1:7" s="25" customFormat="1" ht="45">
      <c r="A230" s="32" t="s">
        <v>512</v>
      </c>
      <c r="B230" s="71" t="s">
        <v>38</v>
      </c>
      <c r="C230" s="72" t="s">
        <v>22</v>
      </c>
      <c r="D230" s="73">
        <v>2560.8900000000003</v>
      </c>
      <c r="E230" s="36"/>
      <c r="F230" s="37"/>
      <c r="G230" s="38"/>
    </row>
    <row r="231" spans="1:7" s="25" customFormat="1" ht="33.75">
      <c r="A231" s="32" t="s">
        <v>513</v>
      </c>
      <c r="B231" s="71" t="s">
        <v>39</v>
      </c>
      <c r="C231" s="72" t="s">
        <v>40</v>
      </c>
      <c r="D231" s="73">
        <v>35852.460000000006</v>
      </c>
      <c r="E231" s="36"/>
      <c r="F231" s="37"/>
      <c r="G231" s="38"/>
    </row>
    <row r="232" spans="1:7" s="25" customFormat="1" ht="12.75">
      <c r="A232" s="26" t="s">
        <v>303</v>
      </c>
      <c r="B232" s="27" t="s">
        <v>137</v>
      </c>
      <c r="C232" s="28"/>
      <c r="D232" s="30"/>
      <c r="E232" s="30"/>
      <c r="F232" s="31"/>
      <c r="G232" s="30">
        <f>ROUND(SUM(G233:G248),2)</f>
        <v>0</v>
      </c>
    </row>
    <row r="233" spans="1:7" s="25" customFormat="1" ht="45">
      <c r="A233" s="32" t="s">
        <v>514</v>
      </c>
      <c r="B233" s="71" t="s">
        <v>94</v>
      </c>
      <c r="C233" s="72" t="s">
        <v>22</v>
      </c>
      <c r="D233" s="73">
        <v>494.21</v>
      </c>
      <c r="E233" s="36"/>
      <c r="F233" s="37"/>
      <c r="G233" s="38"/>
    </row>
    <row r="234" spans="1:7" s="25" customFormat="1" ht="56.25">
      <c r="A234" s="32" t="s">
        <v>515</v>
      </c>
      <c r="B234" s="71" t="s">
        <v>52</v>
      </c>
      <c r="C234" s="72" t="s">
        <v>22</v>
      </c>
      <c r="D234" s="73">
        <v>91.52</v>
      </c>
      <c r="E234" s="36"/>
      <c r="F234" s="37"/>
      <c r="G234" s="38"/>
    </row>
    <row r="235" spans="1:7" s="25" customFormat="1" ht="33.75">
      <c r="A235" s="32" t="s">
        <v>516</v>
      </c>
      <c r="B235" s="71" t="s">
        <v>123</v>
      </c>
      <c r="C235" s="72" t="s">
        <v>25</v>
      </c>
      <c r="D235" s="73">
        <v>286</v>
      </c>
      <c r="E235" s="36"/>
      <c r="F235" s="37"/>
      <c r="G235" s="38"/>
    </row>
    <row r="236" spans="1:7" s="25" customFormat="1" ht="33.75">
      <c r="A236" s="32" t="s">
        <v>517</v>
      </c>
      <c r="B236" s="71" t="s">
        <v>138</v>
      </c>
      <c r="C236" s="72" t="s">
        <v>22</v>
      </c>
      <c r="D236" s="73">
        <v>85.8</v>
      </c>
      <c r="E236" s="36"/>
      <c r="F236" s="37"/>
      <c r="G236" s="38"/>
    </row>
    <row r="237" spans="1:7" s="25" customFormat="1" ht="45">
      <c r="A237" s="32" t="s">
        <v>518</v>
      </c>
      <c r="B237" s="71" t="s">
        <v>139</v>
      </c>
      <c r="C237" s="72" t="s">
        <v>25</v>
      </c>
      <c r="D237" s="73">
        <v>141.4</v>
      </c>
      <c r="E237" s="36"/>
      <c r="F237" s="37"/>
      <c r="G237" s="38"/>
    </row>
    <row r="238" spans="1:7" s="25" customFormat="1" ht="33.75">
      <c r="A238" s="32" t="s">
        <v>519</v>
      </c>
      <c r="B238" s="71" t="s">
        <v>111</v>
      </c>
      <c r="C238" s="72" t="s">
        <v>25</v>
      </c>
      <c r="D238" s="73">
        <v>382.8</v>
      </c>
      <c r="E238" s="36"/>
      <c r="F238" s="37"/>
      <c r="G238" s="38"/>
    </row>
    <row r="239" spans="1:7" s="25" customFormat="1" ht="33.75">
      <c r="A239" s="32" t="s">
        <v>520</v>
      </c>
      <c r="B239" s="71" t="s">
        <v>112</v>
      </c>
      <c r="C239" s="72" t="s">
        <v>31</v>
      </c>
      <c r="D239" s="73">
        <v>5341.51</v>
      </c>
      <c r="E239" s="36"/>
      <c r="F239" s="37"/>
      <c r="G239" s="38"/>
    </row>
    <row r="240" spans="1:7" s="25" customFormat="1" ht="33.75">
      <c r="A240" s="32" t="s">
        <v>521</v>
      </c>
      <c r="B240" s="71" t="s">
        <v>113</v>
      </c>
      <c r="C240" s="72" t="s">
        <v>22</v>
      </c>
      <c r="D240" s="73">
        <v>59.58</v>
      </c>
      <c r="E240" s="36"/>
      <c r="F240" s="37"/>
      <c r="G240" s="38"/>
    </row>
    <row r="241" spans="1:7" s="25" customFormat="1" ht="33.75">
      <c r="A241" s="32" t="s">
        <v>522</v>
      </c>
      <c r="B241" s="71" t="s">
        <v>115</v>
      </c>
      <c r="C241" s="72" t="s">
        <v>25</v>
      </c>
      <c r="D241" s="73">
        <v>446</v>
      </c>
      <c r="E241" s="36"/>
      <c r="F241" s="37"/>
      <c r="G241" s="38"/>
    </row>
    <row r="242" spans="1:7" s="25" customFormat="1" ht="45">
      <c r="A242" s="32" t="s">
        <v>523</v>
      </c>
      <c r="B242" s="71" t="s">
        <v>116</v>
      </c>
      <c r="C242" s="72" t="s">
        <v>25</v>
      </c>
      <c r="D242" s="73">
        <v>892</v>
      </c>
      <c r="E242" s="36"/>
      <c r="F242" s="37"/>
      <c r="G242" s="38"/>
    </row>
    <row r="243" spans="1:7" s="25" customFormat="1" ht="45">
      <c r="A243" s="32" t="s">
        <v>524</v>
      </c>
      <c r="B243" s="71" t="s">
        <v>140</v>
      </c>
      <c r="C243" s="72" t="s">
        <v>31</v>
      </c>
      <c r="D243" s="73">
        <v>20198.71</v>
      </c>
      <c r="E243" s="36"/>
      <c r="F243" s="37"/>
      <c r="G243" s="38"/>
    </row>
    <row r="244" spans="1:7" s="25" customFormat="1" ht="33.75">
      <c r="A244" s="32" t="s">
        <v>525</v>
      </c>
      <c r="B244" s="71" t="s">
        <v>141</v>
      </c>
      <c r="C244" s="72" t="s">
        <v>31</v>
      </c>
      <c r="D244" s="73">
        <v>1956.86</v>
      </c>
      <c r="E244" s="36"/>
      <c r="F244" s="37"/>
      <c r="G244" s="38"/>
    </row>
    <row r="245" spans="1:7" s="25" customFormat="1" ht="45">
      <c r="A245" s="32" t="s">
        <v>526</v>
      </c>
      <c r="B245" s="71" t="s">
        <v>142</v>
      </c>
      <c r="C245" s="72" t="s">
        <v>31</v>
      </c>
      <c r="D245" s="73">
        <v>11019.41</v>
      </c>
      <c r="E245" s="36"/>
      <c r="F245" s="37"/>
      <c r="G245" s="38"/>
    </row>
    <row r="246" spans="1:7" s="25" customFormat="1" ht="45">
      <c r="A246" s="32" t="s">
        <v>527</v>
      </c>
      <c r="B246" s="71" t="s">
        <v>143</v>
      </c>
      <c r="C246" s="72" t="s">
        <v>31</v>
      </c>
      <c r="D246" s="73">
        <v>1473.67</v>
      </c>
      <c r="E246" s="36"/>
      <c r="F246" s="37"/>
      <c r="G246" s="38"/>
    </row>
    <row r="247" spans="1:7" s="25" customFormat="1" ht="45">
      <c r="A247" s="32" t="s">
        <v>528</v>
      </c>
      <c r="B247" s="71" t="s">
        <v>38</v>
      </c>
      <c r="C247" s="72" t="s">
        <v>22</v>
      </c>
      <c r="D247" s="73">
        <v>402.69</v>
      </c>
      <c r="E247" s="36"/>
      <c r="F247" s="37"/>
      <c r="G247" s="38"/>
    </row>
    <row r="248" spans="1:7" s="25" customFormat="1" ht="33.75">
      <c r="A248" s="32" t="s">
        <v>529</v>
      </c>
      <c r="B248" s="71" t="s">
        <v>39</v>
      </c>
      <c r="C248" s="72" t="s">
        <v>40</v>
      </c>
      <c r="D248" s="73">
        <v>5637.66</v>
      </c>
      <c r="E248" s="36"/>
      <c r="F248" s="37"/>
      <c r="G248" s="38"/>
    </row>
    <row r="249" spans="1:7" s="25" customFormat="1" ht="12.75">
      <c r="A249" s="26" t="s">
        <v>304</v>
      </c>
      <c r="B249" s="27" t="s">
        <v>144</v>
      </c>
      <c r="C249" s="28"/>
      <c r="D249" s="30"/>
      <c r="E249" s="30"/>
      <c r="F249" s="31"/>
      <c r="G249" s="30">
        <f>ROUND(SUM(G250:G269),2)</f>
        <v>0</v>
      </c>
    </row>
    <row r="250" spans="1:7" s="25" customFormat="1" ht="22.5">
      <c r="A250" s="32" t="s">
        <v>530</v>
      </c>
      <c r="B250" s="71" t="s">
        <v>93</v>
      </c>
      <c r="C250" s="72" t="s">
        <v>24</v>
      </c>
      <c r="D250" s="73">
        <v>1553.23</v>
      </c>
      <c r="E250" s="36"/>
      <c r="F250" s="37"/>
      <c r="G250" s="38"/>
    </row>
    <row r="251" spans="1:7" s="25" customFormat="1" ht="45">
      <c r="A251" s="32" t="s">
        <v>531</v>
      </c>
      <c r="B251" s="71" t="s">
        <v>94</v>
      </c>
      <c r="C251" s="72" t="s">
        <v>22</v>
      </c>
      <c r="D251" s="73">
        <v>4109.54</v>
      </c>
      <c r="E251" s="36"/>
      <c r="F251" s="37"/>
      <c r="G251" s="38"/>
    </row>
    <row r="252" spans="1:7" s="25" customFormat="1" ht="45">
      <c r="A252" s="32" t="s">
        <v>532</v>
      </c>
      <c r="B252" s="71" t="s">
        <v>95</v>
      </c>
      <c r="C252" s="72" t="s">
        <v>22</v>
      </c>
      <c r="D252" s="73">
        <v>492.93</v>
      </c>
      <c r="E252" s="36"/>
      <c r="F252" s="37"/>
      <c r="G252" s="38"/>
    </row>
    <row r="253" spans="1:7" s="25" customFormat="1" ht="22.5">
      <c r="A253" s="32" t="s">
        <v>533</v>
      </c>
      <c r="B253" s="71" t="s">
        <v>97</v>
      </c>
      <c r="C253" s="72" t="s">
        <v>22</v>
      </c>
      <c r="D253" s="73">
        <v>211.95</v>
      </c>
      <c r="E253" s="36"/>
      <c r="F253" s="37"/>
      <c r="G253" s="38"/>
    </row>
    <row r="254" spans="1:7" s="25" customFormat="1" ht="33.75">
      <c r="A254" s="32" t="s">
        <v>534</v>
      </c>
      <c r="B254" s="71" t="s">
        <v>98</v>
      </c>
      <c r="C254" s="72" t="s">
        <v>24</v>
      </c>
      <c r="D254" s="73">
        <v>39.9</v>
      </c>
      <c r="E254" s="36"/>
      <c r="F254" s="37"/>
      <c r="G254" s="38"/>
    </row>
    <row r="255" spans="1:7" s="25" customFormat="1" ht="33.75">
      <c r="A255" s="32" t="s">
        <v>535</v>
      </c>
      <c r="B255" s="71" t="s">
        <v>99</v>
      </c>
      <c r="C255" s="72" t="s">
        <v>24</v>
      </c>
      <c r="D255" s="73">
        <v>475.05</v>
      </c>
      <c r="E255" s="36"/>
      <c r="F255" s="37"/>
      <c r="G255" s="38"/>
    </row>
    <row r="256" spans="1:7" s="25" customFormat="1" ht="33.75">
      <c r="A256" s="32" t="s">
        <v>536</v>
      </c>
      <c r="B256" s="71" t="s">
        <v>145</v>
      </c>
      <c r="C256" s="72" t="s">
        <v>24</v>
      </c>
      <c r="D256" s="73">
        <v>31.95</v>
      </c>
      <c r="E256" s="36"/>
      <c r="F256" s="37"/>
      <c r="G256" s="38"/>
    </row>
    <row r="257" spans="1:7" s="25" customFormat="1" ht="33.75">
      <c r="A257" s="32" t="s">
        <v>537</v>
      </c>
      <c r="B257" s="71" t="s">
        <v>101</v>
      </c>
      <c r="C257" s="72" t="s">
        <v>24</v>
      </c>
      <c r="D257" s="73">
        <v>37</v>
      </c>
      <c r="E257" s="36"/>
      <c r="F257" s="37"/>
      <c r="G257" s="38"/>
    </row>
    <row r="258" spans="1:7" s="25" customFormat="1" ht="56.25">
      <c r="A258" s="32" t="s">
        <v>538</v>
      </c>
      <c r="B258" s="71" t="s">
        <v>289</v>
      </c>
      <c r="C258" s="72" t="s">
        <v>24</v>
      </c>
      <c r="D258" s="73">
        <v>167.62</v>
      </c>
      <c r="E258" s="36"/>
      <c r="F258" s="37"/>
      <c r="G258" s="38"/>
    </row>
    <row r="259" spans="1:7" s="25" customFormat="1" ht="56.25">
      <c r="A259" s="32" t="s">
        <v>539</v>
      </c>
      <c r="B259" s="71" t="s">
        <v>290</v>
      </c>
      <c r="C259" s="72" t="s">
        <v>24</v>
      </c>
      <c r="D259" s="73">
        <v>801.71</v>
      </c>
      <c r="E259" s="36"/>
      <c r="F259" s="37"/>
      <c r="G259" s="38"/>
    </row>
    <row r="260" spans="1:7" s="25" customFormat="1" ht="33.75">
      <c r="A260" s="32" t="s">
        <v>540</v>
      </c>
      <c r="B260" s="71" t="s">
        <v>103</v>
      </c>
      <c r="C260" s="72" t="s">
        <v>32</v>
      </c>
      <c r="D260" s="73">
        <v>16</v>
      </c>
      <c r="E260" s="36"/>
      <c r="F260" s="37"/>
      <c r="G260" s="38"/>
    </row>
    <row r="261" spans="1:7" s="25" customFormat="1" ht="22.5">
      <c r="A261" s="32" t="s">
        <v>541</v>
      </c>
      <c r="B261" s="71" t="s">
        <v>104</v>
      </c>
      <c r="C261" s="72" t="s">
        <v>32</v>
      </c>
      <c r="D261" s="73">
        <v>98</v>
      </c>
      <c r="E261" s="36"/>
      <c r="F261" s="37"/>
      <c r="G261" s="38"/>
    </row>
    <row r="262" spans="1:7" s="25" customFormat="1" ht="22.5">
      <c r="A262" s="32" t="s">
        <v>542</v>
      </c>
      <c r="B262" s="71" t="s">
        <v>146</v>
      </c>
      <c r="C262" s="72" t="s">
        <v>32</v>
      </c>
      <c r="D262" s="73">
        <v>18</v>
      </c>
      <c r="E262" s="36"/>
      <c r="F262" s="37"/>
      <c r="G262" s="38"/>
    </row>
    <row r="263" spans="1:7" s="25" customFormat="1" ht="22.5">
      <c r="A263" s="32" t="s">
        <v>543</v>
      </c>
      <c r="B263" s="71" t="s">
        <v>106</v>
      </c>
      <c r="C263" s="72" t="s">
        <v>32</v>
      </c>
      <c r="D263" s="73">
        <v>22</v>
      </c>
      <c r="E263" s="36"/>
      <c r="F263" s="37"/>
      <c r="G263" s="38"/>
    </row>
    <row r="264" spans="1:7" s="25" customFormat="1" ht="45">
      <c r="A264" s="32" t="s">
        <v>544</v>
      </c>
      <c r="B264" s="71" t="s">
        <v>102</v>
      </c>
      <c r="C264" s="72" t="s">
        <v>22</v>
      </c>
      <c r="D264" s="73">
        <v>2224.6799999999998</v>
      </c>
      <c r="E264" s="36"/>
      <c r="F264" s="37"/>
      <c r="G264" s="38"/>
    </row>
    <row r="265" spans="1:7" s="25" customFormat="1" ht="56.25">
      <c r="A265" s="32" t="s">
        <v>545</v>
      </c>
      <c r="B265" s="71" t="s">
        <v>52</v>
      </c>
      <c r="C265" s="72" t="s">
        <v>22</v>
      </c>
      <c r="D265" s="73">
        <v>914.32</v>
      </c>
      <c r="E265" s="36"/>
      <c r="F265" s="37"/>
      <c r="G265" s="38"/>
    </row>
    <row r="266" spans="1:7" s="25" customFormat="1" ht="67.5">
      <c r="A266" s="32" t="s">
        <v>546</v>
      </c>
      <c r="B266" s="71" t="s">
        <v>53</v>
      </c>
      <c r="C266" s="72" t="s">
        <v>22</v>
      </c>
      <c r="D266" s="73">
        <v>609.54999999999995</v>
      </c>
      <c r="E266" s="36"/>
      <c r="F266" s="37"/>
      <c r="G266" s="38"/>
    </row>
    <row r="267" spans="1:7" s="25" customFormat="1" ht="45">
      <c r="A267" s="32" t="s">
        <v>547</v>
      </c>
      <c r="B267" s="71" t="s">
        <v>38</v>
      </c>
      <c r="C267" s="72" t="s">
        <v>22</v>
      </c>
      <c r="D267" s="73">
        <v>3688.15</v>
      </c>
      <c r="E267" s="36"/>
      <c r="F267" s="37"/>
      <c r="G267" s="38"/>
    </row>
    <row r="268" spans="1:7" s="25" customFormat="1" ht="33.75">
      <c r="A268" s="32" t="s">
        <v>548</v>
      </c>
      <c r="B268" s="71" t="s">
        <v>39</v>
      </c>
      <c r="C268" s="72" t="s">
        <v>40</v>
      </c>
      <c r="D268" s="73">
        <v>51634.1</v>
      </c>
      <c r="E268" s="36"/>
      <c r="F268" s="37"/>
      <c r="G268" s="38"/>
    </row>
    <row r="269" spans="1:7" s="25" customFormat="1" ht="135">
      <c r="A269" s="32" t="s">
        <v>549</v>
      </c>
      <c r="B269" s="71" t="s">
        <v>249</v>
      </c>
      <c r="C269" s="72" t="s">
        <v>32</v>
      </c>
      <c r="D269" s="73">
        <v>45</v>
      </c>
      <c r="E269" s="36"/>
      <c r="F269" s="37"/>
      <c r="G269" s="38"/>
    </row>
    <row r="270" spans="1:7" ht="12.75">
      <c r="A270" s="23" t="s">
        <v>204</v>
      </c>
      <c r="B270" s="40" t="s">
        <v>148</v>
      </c>
      <c r="C270" s="40"/>
      <c r="D270" s="40"/>
      <c r="E270" s="40"/>
      <c r="F270" s="40"/>
      <c r="G270" s="24">
        <f>ROUND(SUM(G271,G284,G297,G310),2)</f>
        <v>0</v>
      </c>
    </row>
    <row r="271" spans="1:7" s="25" customFormat="1" ht="12.75">
      <c r="A271" s="26" t="s">
        <v>305</v>
      </c>
      <c r="B271" s="27" t="s">
        <v>92</v>
      </c>
      <c r="C271" s="28"/>
      <c r="D271" s="30"/>
      <c r="E271" s="30"/>
      <c r="F271" s="31"/>
      <c r="G271" s="30">
        <f>ROUND(SUM(G272:G283),2)</f>
        <v>0</v>
      </c>
    </row>
    <row r="272" spans="1:7" s="25" customFormat="1" ht="22.5">
      <c r="A272" s="32" t="s">
        <v>550</v>
      </c>
      <c r="B272" s="71" t="s">
        <v>93</v>
      </c>
      <c r="C272" s="72" t="s">
        <v>24</v>
      </c>
      <c r="D272" s="73">
        <v>5305.39</v>
      </c>
      <c r="E272" s="36"/>
      <c r="F272" s="41"/>
      <c r="G272" s="38"/>
    </row>
    <row r="273" spans="1:7" s="25" customFormat="1" ht="45">
      <c r="A273" s="32" t="s">
        <v>551</v>
      </c>
      <c r="B273" s="71" t="s">
        <v>94</v>
      </c>
      <c r="C273" s="72" t="s">
        <v>22</v>
      </c>
      <c r="D273" s="73">
        <v>4650.18</v>
      </c>
      <c r="E273" s="36"/>
      <c r="F273" s="37"/>
      <c r="G273" s="38"/>
    </row>
    <row r="274" spans="1:7" s="25" customFormat="1" ht="33.75">
      <c r="A274" s="32" t="s">
        <v>552</v>
      </c>
      <c r="B274" s="71" t="s">
        <v>150</v>
      </c>
      <c r="C274" s="72" t="s">
        <v>24</v>
      </c>
      <c r="D274" s="73">
        <v>294.01</v>
      </c>
      <c r="E274" s="36"/>
      <c r="F274" s="37"/>
      <c r="G274" s="38"/>
    </row>
    <row r="275" spans="1:7" s="25" customFormat="1" ht="33.75">
      <c r="A275" s="32" t="s">
        <v>553</v>
      </c>
      <c r="B275" s="71" t="s">
        <v>151</v>
      </c>
      <c r="C275" s="72" t="s">
        <v>24</v>
      </c>
      <c r="D275" s="73">
        <v>109.08</v>
      </c>
      <c r="E275" s="36"/>
      <c r="F275" s="37"/>
      <c r="G275" s="38"/>
    </row>
    <row r="276" spans="1:7" s="25" customFormat="1" ht="33.75">
      <c r="A276" s="32" t="s">
        <v>554</v>
      </c>
      <c r="B276" s="71" t="s">
        <v>152</v>
      </c>
      <c r="C276" s="72" t="s">
        <v>24</v>
      </c>
      <c r="D276" s="73">
        <v>4015.1</v>
      </c>
      <c r="E276" s="36"/>
      <c r="F276" s="37"/>
      <c r="G276" s="38"/>
    </row>
    <row r="277" spans="1:7" s="25" customFormat="1" ht="33.75">
      <c r="A277" s="32" t="s">
        <v>555</v>
      </c>
      <c r="B277" s="71" t="s">
        <v>153</v>
      </c>
      <c r="C277" s="72" t="s">
        <v>24</v>
      </c>
      <c r="D277" s="73">
        <v>887.2</v>
      </c>
      <c r="E277" s="36"/>
      <c r="F277" s="37"/>
      <c r="G277" s="38"/>
    </row>
    <row r="278" spans="1:7" s="25" customFormat="1" ht="22.5">
      <c r="A278" s="32" t="s">
        <v>556</v>
      </c>
      <c r="B278" s="71" t="s">
        <v>97</v>
      </c>
      <c r="C278" s="72" t="s">
        <v>22</v>
      </c>
      <c r="D278" s="73">
        <v>396.58</v>
      </c>
      <c r="E278" s="36"/>
      <c r="F278" s="37"/>
      <c r="G278" s="38"/>
    </row>
    <row r="279" spans="1:7" s="25" customFormat="1" ht="45">
      <c r="A279" s="32" t="s">
        <v>557</v>
      </c>
      <c r="B279" s="71" t="s">
        <v>102</v>
      </c>
      <c r="C279" s="72" t="s">
        <v>22</v>
      </c>
      <c r="D279" s="73">
        <v>2089.21</v>
      </c>
      <c r="E279" s="36"/>
      <c r="F279" s="37"/>
      <c r="G279" s="38"/>
    </row>
    <row r="280" spans="1:7" s="25" customFormat="1" ht="56.25">
      <c r="A280" s="32" t="s">
        <v>558</v>
      </c>
      <c r="B280" s="71" t="s">
        <v>52</v>
      </c>
      <c r="C280" s="72" t="s">
        <v>22</v>
      </c>
      <c r="D280" s="73">
        <v>1168.6600000000001</v>
      </c>
      <c r="E280" s="36"/>
      <c r="F280" s="37"/>
      <c r="G280" s="38"/>
    </row>
    <row r="281" spans="1:7" s="25" customFormat="1" ht="67.5">
      <c r="A281" s="32" t="s">
        <v>559</v>
      </c>
      <c r="B281" s="71" t="s">
        <v>53</v>
      </c>
      <c r="C281" s="72" t="s">
        <v>22</v>
      </c>
      <c r="D281" s="73">
        <v>779.11</v>
      </c>
      <c r="E281" s="36"/>
      <c r="F281" s="37"/>
      <c r="G281" s="38"/>
    </row>
    <row r="282" spans="1:7" s="25" customFormat="1" ht="45">
      <c r="A282" s="32" t="s">
        <v>560</v>
      </c>
      <c r="B282" s="71" t="s">
        <v>38</v>
      </c>
      <c r="C282" s="72" t="s">
        <v>22</v>
      </c>
      <c r="D282" s="73">
        <v>3481.5200000000004</v>
      </c>
      <c r="E282" s="36"/>
      <c r="F282" s="37"/>
      <c r="G282" s="38"/>
    </row>
    <row r="283" spans="1:7" s="25" customFormat="1" ht="33.75">
      <c r="A283" s="32" t="s">
        <v>561</v>
      </c>
      <c r="B283" s="71" t="s">
        <v>39</v>
      </c>
      <c r="C283" s="72" t="s">
        <v>40</v>
      </c>
      <c r="D283" s="73">
        <v>48741.280000000006</v>
      </c>
      <c r="E283" s="36"/>
      <c r="F283" s="37"/>
      <c r="G283" s="38"/>
    </row>
    <row r="284" spans="1:7" s="25" customFormat="1" ht="12.75">
      <c r="A284" s="26" t="s">
        <v>306</v>
      </c>
      <c r="B284" s="27" t="s">
        <v>155</v>
      </c>
      <c r="C284" s="28"/>
      <c r="D284" s="30"/>
      <c r="E284" s="30"/>
      <c r="F284" s="31"/>
      <c r="G284" s="30">
        <f>ROUND(SUM(G285:G296),2)</f>
        <v>0</v>
      </c>
    </row>
    <row r="285" spans="1:7" s="25" customFormat="1" ht="22.5">
      <c r="A285" s="32" t="s">
        <v>562</v>
      </c>
      <c r="B285" s="71" t="s">
        <v>93</v>
      </c>
      <c r="C285" s="72" t="s">
        <v>24</v>
      </c>
      <c r="D285" s="73">
        <v>2040</v>
      </c>
      <c r="E285" s="36"/>
      <c r="F285" s="37"/>
      <c r="G285" s="38"/>
    </row>
    <row r="286" spans="1:7" s="25" customFormat="1" ht="45">
      <c r="A286" s="32" t="s">
        <v>563</v>
      </c>
      <c r="B286" s="71" t="s">
        <v>94</v>
      </c>
      <c r="C286" s="72" t="s">
        <v>22</v>
      </c>
      <c r="D286" s="73">
        <v>734.4</v>
      </c>
      <c r="E286" s="36"/>
      <c r="F286" s="37"/>
      <c r="G286" s="38"/>
    </row>
    <row r="287" spans="1:7" s="25" customFormat="1" ht="56.25">
      <c r="A287" s="32" t="s">
        <v>564</v>
      </c>
      <c r="B287" s="71" t="s">
        <v>52</v>
      </c>
      <c r="C287" s="72" t="s">
        <v>22</v>
      </c>
      <c r="D287" s="73">
        <v>734.4</v>
      </c>
      <c r="E287" s="36"/>
      <c r="F287" s="37"/>
      <c r="G287" s="38"/>
    </row>
    <row r="288" spans="1:7" s="25" customFormat="1" ht="22.5">
      <c r="A288" s="32" t="s">
        <v>565</v>
      </c>
      <c r="B288" s="71" t="s">
        <v>156</v>
      </c>
      <c r="C288" s="72" t="s">
        <v>32</v>
      </c>
      <c r="D288" s="73">
        <v>510</v>
      </c>
      <c r="E288" s="36"/>
      <c r="F288" s="37"/>
      <c r="G288" s="38"/>
    </row>
    <row r="289" spans="1:7" s="25" customFormat="1" ht="22.5">
      <c r="A289" s="32" t="s">
        <v>566</v>
      </c>
      <c r="B289" s="71" t="s">
        <v>245</v>
      </c>
      <c r="C289" s="72" t="s">
        <v>32</v>
      </c>
      <c r="D289" s="73">
        <v>510</v>
      </c>
      <c r="E289" s="36"/>
      <c r="F289" s="37"/>
      <c r="G289" s="38"/>
    </row>
    <row r="290" spans="1:7" s="25" customFormat="1" ht="22.5">
      <c r="A290" s="32" t="s">
        <v>567</v>
      </c>
      <c r="B290" s="71" t="s">
        <v>157</v>
      </c>
      <c r="C290" s="72" t="s">
        <v>32</v>
      </c>
      <c r="D290" s="73">
        <v>510</v>
      </c>
      <c r="E290" s="36"/>
      <c r="F290" s="37"/>
      <c r="G290" s="38"/>
    </row>
    <row r="291" spans="1:7" s="25" customFormat="1" ht="22.5">
      <c r="A291" s="32" t="s">
        <v>568</v>
      </c>
      <c r="B291" s="71" t="s">
        <v>246</v>
      </c>
      <c r="C291" s="72" t="s">
        <v>32</v>
      </c>
      <c r="D291" s="73">
        <v>510</v>
      </c>
      <c r="E291" s="36"/>
      <c r="F291" s="37"/>
      <c r="G291" s="38"/>
    </row>
    <row r="292" spans="1:7" s="25" customFormat="1" ht="33.75">
      <c r="A292" s="32" t="s">
        <v>569</v>
      </c>
      <c r="B292" s="71" t="s">
        <v>158</v>
      </c>
      <c r="C292" s="72" t="s">
        <v>24</v>
      </c>
      <c r="D292" s="73">
        <v>2040</v>
      </c>
      <c r="E292" s="36"/>
      <c r="F292" s="37"/>
      <c r="G292" s="38"/>
    </row>
    <row r="293" spans="1:7" s="25" customFormat="1" ht="22.5">
      <c r="A293" s="32" t="s">
        <v>570</v>
      </c>
      <c r="B293" s="71" t="s">
        <v>247</v>
      </c>
      <c r="C293" s="72" t="s">
        <v>32</v>
      </c>
      <c r="D293" s="73">
        <v>510</v>
      </c>
      <c r="E293" s="36"/>
      <c r="F293" s="37"/>
      <c r="G293" s="38"/>
    </row>
    <row r="294" spans="1:7" s="25" customFormat="1" ht="22.5">
      <c r="A294" s="32" t="s">
        <v>571</v>
      </c>
      <c r="B294" s="71" t="s">
        <v>248</v>
      </c>
      <c r="C294" s="72" t="s">
        <v>32</v>
      </c>
      <c r="D294" s="73">
        <v>510</v>
      </c>
      <c r="E294" s="36"/>
      <c r="F294" s="37"/>
      <c r="G294" s="38"/>
    </row>
    <row r="295" spans="1:7" s="25" customFormat="1" ht="22.5">
      <c r="A295" s="32" t="s">
        <v>572</v>
      </c>
      <c r="B295" s="71" t="s">
        <v>159</v>
      </c>
      <c r="C295" s="72" t="s">
        <v>32</v>
      </c>
      <c r="D295" s="73">
        <v>510</v>
      </c>
      <c r="E295" s="36"/>
      <c r="F295" s="37"/>
      <c r="G295" s="38"/>
    </row>
    <row r="296" spans="1:7" s="25" customFormat="1" ht="112.5">
      <c r="A296" s="32" t="s">
        <v>573</v>
      </c>
      <c r="B296" s="71" t="s">
        <v>160</v>
      </c>
      <c r="C296" s="72" t="s">
        <v>32</v>
      </c>
      <c r="D296" s="73">
        <v>510</v>
      </c>
      <c r="E296" s="36"/>
      <c r="F296" s="37"/>
      <c r="G296" s="38"/>
    </row>
    <row r="297" spans="1:7" s="25" customFormat="1" ht="12.75">
      <c r="A297" s="26" t="s">
        <v>307</v>
      </c>
      <c r="B297" s="27" t="s">
        <v>162</v>
      </c>
      <c r="C297" s="28"/>
      <c r="D297" s="30"/>
      <c r="E297" s="30"/>
      <c r="F297" s="31"/>
      <c r="G297" s="30">
        <f>ROUND(SUM(G298:G309),2)</f>
        <v>0</v>
      </c>
    </row>
    <row r="298" spans="1:7" s="25" customFormat="1" ht="45">
      <c r="A298" s="32" t="s">
        <v>574</v>
      </c>
      <c r="B298" s="71" t="s">
        <v>94</v>
      </c>
      <c r="C298" s="72" t="s">
        <v>22</v>
      </c>
      <c r="D298" s="73">
        <v>476.73</v>
      </c>
      <c r="E298" s="36"/>
      <c r="F298" s="37"/>
      <c r="G298" s="38"/>
    </row>
    <row r="299" spans="1:7" s="25" customFormat="1" ht="56.25">
      <c r="A299" s="32" t="s">
        <v>575</v>
      </c>
      <c r="B299" s="71" t="s">
        <v>52</v>
      </c>
      <c r="C299" s="72" t="s">
        <v>22</v>
      </c>
      <c r="D299" s="73">
        <v>38.14</v>
      </c>
      <c r="E299" s="36"/>
      <c r="F299" s="37"/>
      <c r="G299" s="38"/>
    </row>
    <row r="300" spans="1:7" s="25" customFormat="1" ht="45">
      <c r="A300" s="32" t="s">
        <v>576</v>
      </c>
      <c r="B300" s="71" t="s">
        <v>163</v>
      </c>
      <c r="C300" s="72" t="s">
        <v>25</v>
      </c>
      <c r="D300" s="73">
        <v>211.05</v>
      </c>
      <c r="E300" s="36"/>
      <c r="F300" s="37"/>
      <c r="G300" s="38"/>
    </row>
    <row r="301" spans="1:7" s="25" customFormat="1" ht="33.75">
      <c r="A301" s="32" t="s">
        <v>577</v>
      </c>
      <c r="B301" s="71" t="s">
        <v>111</v>
      </c>
      <c r="C301" s="72" t="s">
        <v>25</v>
      </c>
      <c r="D301" s="73">
        <v>251.24</v>
      </c>
      <c r="E301" s="36"/>
      <c r="F301" s="37"/>
      <c r="G301" s="38"/>
    </row>
    <row r="302" spans="1:7" s="25" customFormat="1" ht="33.75">
      <c r="A302" s="32" t="s">
        <v>578</v>
      </c>
      <c r="B302" s="71" t="s">
        <v>124</v>
      </c>
      <c r="C302" s="72" t="s">
        <v>25</v>
      </c>
      <c r="D302" s="73">
        <v>118.7</v>
      </c>
      <c r="E302" s="36"/>
      <c r="F302" s="37"/>
      <c r="G302" s="38"/>
    </row>
    <row r="303" spans="1:7" s="25" customFormat="1" ht="33.75">
      <c r="A303" s="32" t="s">
        <v>579</v>
      </c>
      <c r="B303" s="71" t="s">
        <v>112</v>
      </c>
      <c r="C303" s="72" t="s">
        <v>31</v>
      </c>
      <c r="D303" s="73">
        <v>4234.17</v>
      </c>
      <c r="E303" s="36"/>
      <c r="F303" s="37"/>
      <c r="G303" s="38"/>
    </row>
    <row r="304" spans="1:7" s="25" customFormat="1" ht="33.75">
      <c r="A304" s="32" t="s">
        <v>580</v>
      </c>
      <c r="B304" s="71" t="s">
        <v>164</v>
      </c>
      <c r="C304" s="72" t="s">
        <v>22</v>
      </c>
      <c r="D304" s="73">
        <v>34.11</v>
      </c>
      <c r="E304" s="36"/>
      <c r="F304" s="37"/>
      <c r="G304" s="38"/>
    </row>
    <row r="305" spans="1:7" s="25" customFormat="1" ht="33.75">
      <c r="A305" s="32" t="s">
        <v>581</v>
      </c>
      <c r="B305" s="71" t="s">
        <v>113</v>
      </c>
      <c r="C305" s="72" t="s">
        <v>22</v>
      </c>
      <c r="D305" s="73">
        <v>54.93</v>
      </c>
      <c r="E305" s="36"/>
      <c r="F305" s="37"/>
      <c r="G305" s="38"/>
    </row>
    <row r="306" spans="1:7" s="25" customFormat="1" ht="33.75">
      <c r="A306" s="32" t="s">
        <v>582</v>
      </c>
      <c r="B306" s="71" t="s">
        <v>115</v>
      </c>
      <c r="C306" s="72" t="s">
        <v>25</v>
      </c>
      <c r="D306" s="73">
        <v>435.5</v>
      </c>
      <c r="E306" s="36"/>
      <c r="F306" s="37"/>
      <c r="G306" s="38"/>
    </row>
    <row r="307" spans="1:7" s="25" customFormat="1" ht="45">
      <c r="A307" s="32" t="s">
        <v>583</v>
      </c>
      <c r="B307" s="71" t="s">
        <v>165</v>
      </c>
      <c r="C307" s="72" t="s">
        <v>25</v>
      </c>
      <c r="D307" s="73">
        <v>435.5</v>
      </c>
      <c r="E307" s="36"/>
      <c r="F307" s="37"/>
      <c r="G307" s="38"/>
    </row>
    <row r="308" spans="1:7" s="25" customFormat="1" ht="45">
      <c r="A308" s="32" t="s">
        <v>584</v>
      </c>
      <c r="B308" s="71" t="s">
        <v>38</v>
      </c>
      <c r="C308" s="72" t="s">
        <v>22</v>
      </c>
      <c r="D308" s="73">
        <v>438.59</v>
      </c>
      <c r="E308" s="36"/>
      <c r="F308" s="41"/>
      <c r="G308" s="38"/>
    </row>
    <row r="309" spans="1:7" s="25" customFormat="1" ht="33.75">
      <c r="A309" s="32" t="s">
        <v>585</v>
      </c>
      <c r="B309" s="71" t="s">
        <v>39</v>
      </c>
      <c r="C309" s="72" t="s">
        <v>40</v>
      </c>
      <c r="D309" s="73">
        <v>6140.28</v>
      </c>
      <c r="E309" s="36"/>
      <c r="F309" s="37"/>
      <c r="G309" s="38"/>
    </row>
    <row r="310" spans="1:7" s="25" customFormat="1" ht="12.75">
      <c r="A310" s="26" t="s">
        <v>308</v>
      </c>
      <c r="B310" s="27" t="s">
        <v>167</v>
      </c>
      <c r="C310" s="28"/>
      <c r="D310" s="30"/>
      <c r="E310" s="30"/>
      <c r="F310" s="31"/>
      <c r="G310" s="30">
        <f>ROUND(SUM(G311:G349),2)</f>
        <v>0</v>
      </c>
    </row>
    <row r="311" spans="1:7" s="25" customFormat="1" ht="33.75">
      <c r="A311" s="32" t="s">
        <v>586</v>
      </c>
      <c r="B311" s="71" t="s">
        <v>168</v>
      </c>
      <c r="C311" s="72" t="s">
        <v>32</v>
      </c>
      <c r="D311" s="73">
        <v>22</v>
      </c>
      <c r="E311" s="36"/>
      <c r="F311" s="37"/>
      <c r="G311" s="38"/>
    </row>
    <row r="312" spans="1:7" s="25" customFormat="1" ht="22.5">
      <c r="A312" s="32" t="s">
        <v>587</v>
      </c>
      <c r="B312" s="71" t="s">
        <v>169</v>
      </c>
      <c r="C312" s="72" t="s">
        <v>32</v>
      </c>
      <c r="D312" s="73">
        <v>22</v>
      </c>
      <c r="E312" s="36"/>
      <c r="F312" s="37"/>
      <c r="G312" s="38"/>
    </row>
    <row r="313" spans="1:7" s="25" customFormat="1" ht="33.75">
      <c r="A313" s="32" t="s">
        <v>588</v>
      </c>
      <c r="B313" s="71" t="s">
        <v>170</v>
      </c>
      <c r="C313" s="72" t="s">
        <v>32</v>
      </c>
      <c r="D313" s="73">
        <v>14</v>
      </c>
      <c r="E313" s="36"/>
      <c r="F313" s="37"/>
      <c r="G313" s="38"/>
    </row>
    <row r="314" spans="1:7" s="25" customFormat="1" ht="22.5">
      <c r="A314" s="32" t="s">
        <v>589</v>
      </c>
      <c r="B314" s="71" t="s">
        <v>171</v>
      </c>
      <c r="C314" s="72" t="s">
        <v>32</v>
      </c>
      <c r="D314" s="73">
        <v>14</v>
      </c>
      <c r="E314" s="36"/>
      <c r="F314" s="37"/>
      <c r="G314" s="38"/>
    </row>
    <row r="315" spans="1:7" s="25" customFormat="1" ht="33.75">
      <c r="A315" s="32" t="s">
        <v>590</v>
      </c>
      <c r="B315" s="71" t="s">
        <v>172</v>
      </c>
      <c r="C315" s="72" t="s">
        <v>32</v>
      </c>
      <c r="D315" s="73">
        <v>88</v>
      </c>
      <c r="E315" s="36"/>
      <c r="F315" s="37"/>
      <c r="G315" s="38"/>
    </row>
    <row r="316" spans="1:7" s="25" customFormat="1" ht="22.5">
      <c r="A316" s="32" t="s">
        <v>591</v>
      </c>
      <c r="B316" s="71" t="s">
        <v>173</v>
      </c>
      <c r="C316" s="72" t="s">
        <v>32</v>
      </c>
      <c r="D316" s="73">
        <v>88</v>
      </c>
      <c r="E316" s="36"/>
      <c r="F316" s="37"/>
      <c r="G316" s="38"/>
    </row>
    <row r="317" spans="1:7" s="25" customFormat="1" ht="33.75">
      <c r="A317" s="32" t="s">
        <v>592</v>
      </c>
      <c r="B317" s="71" t="s">
        <v>174</v>
      </c>
      <c r="C317" s="72" t="s">
        <v>32</v>
      </c>
      <c r="D317" s="73">
        <v>3</v>
      </c>
      <c r="E317" s="36"/>
      <c r="F317" s="37"/>
      <c r="G317" s="38"/>
    </row>
    <row r="318" spans="1:7" s="25" customFormat="1" ht="22.5">
      <c r="A318" s="32" t="s">
        <v>593</v>
      </c>
      <c r="B318" s="71" t="s">
        <v>175</v>
      </c>
      <c r="C318" s="72" t="s">
        <v>32</v>
      </c>
      <c r="D318" s="73">
        <v>3</v>
      </c>
      <c r="E318" s="36"/>
      <c r="F318" s="37"/>
      <c r="G318" s="38"/>
    </row>
    <row r="319" spans="1:7" s="25" customFormat="1" ht="33.75">
      <c r="A319" s="32" t="s">
        <v>594</v>
      </c>
      <c r="B319" s="71" t="s">
        <v>244</v>
      </c>
      <c r="C319" s="72" t="s">
        <v>32</v>
      </c>
      <c r="D319" s="73">
        <v>2</v>
      </c>
      <c r="E319" s="36"/>
      <c r="F319" s="37"/>
      <c r="G319" s="38"/>
    </row>
    <row r="320" spans="1:7" s="25" customFormat="1" ht="22.5">
      <c r="A320" s="32" t="s">
        <v>595</v>
      </c>
      <c r="B320" s="71" t="s">
        <v>176</v>
      </c>
      <c r="C320" s="72" t="s">
        <v>32</v>
      </c>
      <c r="D320" s="73">
        <v>2</v>
      </c>
      <c r="E320" s="36"/>
      <c r="F320" s="37"/>
      <c r="G320" s="38"/>
    </row>
    <row r="321" spans="1:7" s="25" customFormat="1" ht="33.75">
      <c r="A321" s="32" t="s">
        <v>596</v>
      </c>
      <c r="B321" s="71" t="s">
        <v>177</v>
      </c>
      <c r="C321" s="72" t="s">
        <v>32</v>
      </c>
      <c r="D321" s="73">
        <v>6</v>
      </c>
      <c r="E321" s="36"/>
      <c r="F321" s="37"/>
      <c r="G321" s="38"/>
    </row>
    <row r="322" spans="1:7" s="25" customFormat="1" ht="33.75">
      <c r="A322" s="32" t="s">
        <v>597</v>
      </c>
      <c r="B322" s="71" t="s">
        <v>178</v>
      </c>
      <c r="C322" s="72" t="s">
        <v>32</v>
      </c>
      <c r="D322" s="73">
        <v>9</v>
      </c>
      <c r="E322" s="36"/>
      <c r="F322" s="37"/>
      <c r="G322" s="38"/>
    </row>
    <row r="323" spans="1:7" s="25" customFormat="1" ht="33.75">
      <c r="A323" s="32" t="s">
        <v>598</v>
      </c>
      <c r="B323" s="71" t="s">
        <v>241</v>
      </c>
      <c r="C323" s="72" t="s">
        <v>32</v>
      </c>
      <c r="D323" s="73">
        <v>12</v>
      </c>
      <c r="E323" s="36"/>
      <c r="F323" s="37"/>
      <c r="G323" s="38"/>
    </row>
    <row r="324" spans="1:7" s="25" customFormat="1" ht="33.75">
      <c r="A324" s="32" t="s">
        <v>599</v>
      </c>
      <c r="B324" s="71" t="s">
        <v>179</v>
      </c>
      <c r="C324" s="72" t="s">
        <v>32</v>
      </c>
      <c r="D324" s="73">
        <v>4</v>
      </c>
      <c r="E324" s="36"/>
      <c r="F324" s="37"/>
      <c r="G324" s="38"/>
    </row>
    <row r="325" spans="1:7" s="25" customFormat="1" ht="33.75">
      <c r="A325" s="32" t="s">
        <v>600</v>
      </c>
      <c r="B325" s="71" t="s">
        <v>180</v>
      </c>
      <c r="C325" s="72" t="s">
        <v>32</v>
      </c>
      <c r="D325" s="73">
        <v>20</v>
      </c>
      <c r="E325" s="36"/>
      <c r="F325" s="37"/>
      <c r="G325" s="38"/>
    </row>
    <row r="326" spans="1:7" s="25" customFormat="1" ht="33.75">
      <c r="A326" s="32" t="s">
        <v>601</v>
      </c>
      <c r="B326" s="71" t="s">
        <v>181</v>
      </c>
      <c r="C326" s="72" t="s">
        <v>32</v>
      </c>
      <c r="D326" s="73">
        <v>4</v>
      </c>
      <c r="E326" s="36"/>
      <c r="F326" s="37"/>
      <c r="G326" s="38"/>
    </row>
    <row r="327" spans="1:7" s="25" customFormat="1" ht="33.75">
      <c r="A327" s="32" t="s">
        <v>602</v>
      </c>
      <c r="B327" s="71" t="s">
        <v>182</v>
      </c>
      <c r="C327" s="72" t="s">
        <v>32</v>
      </c>
      <c r="D327" s="73">
        <v>8</v>
      </c>
      <c r="E327" s="36"/>
      <c r="F327" s="37"/>
      <c r="G327" s="38"/>
    </row>
    <row r="328" spans="1:7" s="25" customFormat="1" ht="33.75">
      <c r="A328" s="32" t="s">
        <v>603</v>
      </c>
      <c r="B328" s="71" t="s">
        <v>183</v>
      </c>
      <c r="C328" s="72" t="s">
        <v>32</v>
      </c>
      <c r="D328" s="73">
        <v>2</v>
      </c>
      <c r="E328" s="36"/>
      <c r="F328" s="37"/>
      <c r="G328" s="38"/>
    </row>
    <row r="329" spans="1:7" s="25" customFormat="1" ht="33.75">
      <c r="A329" s="32" t="s">
        <v>604</v>
      </c>
      <c r="B329" s="71" t="s">
        <v>184</v>
      </c>
      <c r="C329" s="72" t="s">
        <v>32</v>
      </c>
      <c r="D329" s="73">
        <v>1</v>
      </c>
      <c r="E329" s="36"/>
      <c r="F329" s="37"/>
      <c r="G329" s="38"/>
    </row>
    <row r="330" spans="1:7" s="25" customFormat="1" ht="33.75">
      <c r="A330" s="32" t="s">
        <v>605</v>
      </c>
      <c r="B330" s="71" t="s">
        <v>185</v>
      </c>
      <c r="C330" s="72" t="s">
        <v>32</v>
      </c>
      <c r="D330" s="73">
        <v>4</v>
      </c>
      <c r="E330" s="36"/>
      <c r="F330" s="37"/>
      <c r="G330" s="38"/>
    </row>
    <row r="331" spans="1:7" s="25" customFormat="1" ht="33.75">
      <c r="A331" s="32" t="s">
        <v>606</v>
      </c>
      <c r="B331" s="71" t="s">
        <v>186</v>
      </c>
      <c r="C331" s="72" t="s">
        <v>32</v>
      </c>
      <c r="D331" s="73">
        <v>1</v>
      </c>
      <c r="E331" s="36"/>
      <c r="F331" s="37"/>
      <c r="G331" s="38"/>
    </row>
    <row r="332" spans="1:7" s="25" customFormat="1" ht="33.75">
      <c r="A332" s="32" t="s">
        <v>607</v>
      </c>
      <c r="B332" s="71" t="s">
        <v>187</v>
      </c>
      <c r="C332" s="72" t="s">
        <v>32</v>
      </c>
      <c r="D332" s="73">
        <v>4</v>
      </c>
      <c r="E332" s="36"/>
      <c r="F332" s="37"/>
      <c r="G332" s="38"/>
    </row>
    <row r="333" spans="1:7" s="25" customFormat="1" ht="33.75">
      <c r="A333" s="32" t="s">
        <v>608</v>
      </c>
      <c r="B333" s="71" t="s">
        <v>188</v>
      </c>
      <c r="C333" s="72" t="s">
        <v>32</v>
      </c>
      <c r="D333" s="73">
        <v>20</v>
      </c>
      <c r="E333" s="36"/>
      <c r="F333" s="37"/>
      <c r="G333" s="38"/>
    </row>
    <row r="334" spans="1:7" s="25" customFormat="1" ht="33.75">
      <c r="A334" s="32" t="s">
        <v>609</v>
      </c>
      <c r="B334" s="71" t="s">
        <v>189</v>
      </c>
      <c r="C334" s="72" t="s">
        <v>32</v>
      </c>
      <c r="D334" s="73">
        <v>8</v>
      </c>
      <c r="E334" s="36"/>
      <c r="F334" s="37"/>
      <c r="G334" s="38"/>
    </row>
    <row r="335" spans="1:7" s="25" customFormat="1" ht="33.75">
      <c r="A335" s="32" t="s">
        <v>610</v>
      </c>
      <c r="B335" s="71" t="s">
        <v>190</v>
      </c>
      <c r="C335" s="72" t="s">
        <v>32</v>
      </c>
      <c r="D335" s="73">
        <v>18</v>
      </c>
      <c r="E335" s="36"/>
      <c r="F335" s="37"/>
      <c r="G335" s="38"/>
    </row>
    <row r="336" spans="1:7" s="25" customFormat="1" ht="33.75">
      <c r="A336" s="32" t="s">
        <v>611</v>
      </c>
      <c r="B336" s="71" t="s">
        <v>191</v>
      </c>
      <c r="C336" s="72" t="s">
        <v>32</v>
      </c>
      <c r="D336" s="73">
        <v>1</v>
      </c>
      <c r="E336" s="36"/>
      <c r="F336" s="37"/>
      <c r="G336" s="38"/>
    </row>
    <row r="337" spans="1:11" s="25" customFormat="1" ht="45">
      <c r="A337" s="32" t="s">
        <v>612</v>
      </c>
      <c r="B337" s="71" t="s">
        <v>192</v>
      </c>
      <c r="C337" s="72" t="s">
        <v>32</v>
      </c>
      <c r="D337" s="73">
        <v>6</v>
      </c>
      <c r="E337" s="36"/>
      <c r="F337" s="37"/>
      <c r="G337" s="38"/>
    </row>
    <row r="338" spans="1:11" s="25" customFormat="1" ht="45">
      <c r="A338" s="32" t="s">
        <v>613</v>
      </c>
      <c r="B338" s="71" t="s">
        <v>193</v>
      </c>
      <c r="C338" s="72" t="s">
        <v>32</v>
      </c>
      <c r="D338" s="73">
        <v>6</v>
      </c>
      <c r="E338" s="36"/>
      <c r="F338" s="37"/>
      <c r="G338" s="38"/>
    </row>
    <row r="339" spans="1:11" s="25" customFormat="1" ht="33.75">
      <c r="A339" s="32" t="s">
        <v>614</v>
      </c>
      <c r="B339" s="71" t="s">
        <v>194</v>
      </c>
      <c r="C339" s="72" t="s">
        <v>24</v>
      </c>
      <c r="D339" s="73">
        <v>60</v>
      </c>
      <c r="E339" s="36"/>
      <c r="F339" s="37"/>
      <c r="G339" s="38"/>
    </row>
    <row r="340" spans="1:11" s="25" customFormat="1" ht="33.75">
      <c r="A340" s="32" t="s">
        <v>615</v>
      </c>
      <c r="B340" s="71" t="s">
        <v>195</v>
      </c>
      <c r="C340" s="72" t="s">
        <v>32</v>
      </c>
      <c r="D340" s="73">
        <v>6</v>
      </c>
      <c r="E340" s="36"/>
      <c r="F340" s="37"/>
      <c r="G340" s="38"/>
    </row>
    <row r="341" spans="1:11" s="25" customFormat="1" ht="33.75">
      <c r="A341" s="32" t="s">
        <v>616</v>
      </c>
      <c r="B341" s="71" t="s">
        <v>196</v>
      </c>
      <c r="C341" s="72" t="s">
        <v>32</v>
      </c>
      <c r="D341" s="73">
        <v>4</v>
      </c>
      <c r="E341" s="36"/>
      <c r="F341" s="37"/>
      <c r="G341" s="38"/>
    </row>
    <row r="342" spans="1:11" s="25" customFormat="1" ht="33.75">
      <c r="A342" s="32" t="s">
        <v>617</v>
      </c>
      <c r="B342" s="71" t="s">
        <v>197</v>
      </c>
      <c r="C342" s="72" t="s">
        <v>22</v>
      </c>
      <c r="D342" s="73">
        <v>4.43</v>
      </c>
      <c r="E342" s="36"/>
      <c r="F342" s="37"/>
      <c r="G342" s="38"/>
    </row>
    <row r="343" spans="1:11" s="25" customFormat="1" ht="33.75">
      <c r="A343" s="32" t="s">
        <v>618</v>
      </c>
      <c r="B343" s="71" t="s">
        <v>198</v>
      </c>
      <c r="C343" s="72" t="s">
        <v>32</v>
      </c>
      <c r="D343" s="73">
        <v>51</v>
      </c>
      <c r="E343" s="36"/>
      <c r="F343" s="37"/>
      <c r="G343" s="38"/>
    </row>
    <row r="344" spans="1:11" s="25" customFormat="1" ht="33.75">
      <c r="A344" s="32" t="s">
        <v>619</v>
      </c>
      <c r="B344" s="71" t="s">
        <v>199</v>
      </c>
      <c r="C344" s="72" t="s">
        <v>32</v>
      </c>
      <c r="D344" s="73">
        <v>22</v>
      </c>
      <c r="E344" s="36"/>
      <c r="F344" s="37"/>
      <c r="G344" s="38"/>
    </row>
    <row r="345" spans="1:11" s="25" customFormat="1" ht="33.75">
      <c r="A345" s="32" t="s">
        <v>620</v>
      </c>
      <c r="B345" s="71" t="s">
        <v>285</v>
      </c>
      <c r="C345" s="72" t="s">
        <v>32</v>
      </c>
      <c r="D345" s="73">
        <v>6</v>
      </c>
      <c r="E345" s="36"/>
      <c r="F345" s="37"/>
      <c r="G345" s="38"/>
    </row>
    <row r="346" spans="1:11" s="25" customFormat="1" ht="33.75">
      <c r="A346" s="32" t="s">
        <v>621</v>
      </c>
      <c r="B346" s="71" t="s">
        <v>200</v>
      </c>
      <c r="C346" s="72" t="s">
        <v>32</v>
      </c>
      <c r="D346" s="73">
        <v>2</v>
      </c>
      <c r="E346" s="36"/>
      <c r="F346" s="37"/>
      <c r="G346" s="38"/>
    </row>
    <row r="347" spans="1:11" s="25" customFormat="1" ht="33.75">
      <c r="A347" s="32" t="s">
        <v>622</v>
      </c>
      <c r="B347" s="71" t="s">
        <v>201</v>
      </c>
      <c r="C347" s="72" t="s">
        <v>32</v>
      </c>
      <c r="D347" s="73">
        <v>4</v>
      </c>
      <c r="E347" s="36"/>
      <c r="F347" s="37"/>
      <c r="G347" s="38"/>
    </row>
    <row r="348" spans="1:11" s="25" customFormat="1" ht="33.75">
      <c r="A348" s="32" t="s">
        <v>623</v>
      </c>
      <c r="B348" s="71" t="s">
        <v>202</v>
      </c>
      <c r="C348" s="72" t="s">
        <v>32</v>
      </c>
      <c r="D348" s="73">
        <v>1</v>
      </c>
      <c r="E348" s="36"/>
      <c r="F348" s="37"/>
      <c r="G348" s="38"/>
    </row>
    <row r="349" spans="1:11" s="25" customFormat="1" ht="33.75">
      <c r="A349" s="32" t="s">
        <v>624</v>
      </c>
      <c r="B349" s="71" t="s">
        <v>203</v>
      </c>
      <c r="C349" s="72" t="s">
        <v>32</v>
      </c>
      <c r="D349" s="73">
        <v>16</v>
      </c>
      <c r="E349" s="36"/>
      <c r="F349" s="37"/>
      <c r="G349" s="38"/>
    </row>
    <row r="350" spans="1:11" ht="12.75">
      <c r="A350" s="23" t="s">
        <v>230</v>
      </c>
      <c r="B350" s="40" t="s">
        <v>205</v>
      </c>
      <c r="C350" s="40"/>
      <c r="D350" s="40"/>
      <c r="E350" s="40"/>
      <c r="F350" s="40"/>
      <c r="G350" s="24">
        <f>ROUND(SUM(G351:G380),2)</f>
        <v>0</v>
      </c>
    </row>
    <row r="351" spans="1:11" s="25" customFormat="1" ht="45">
      <c r="A351" s="32" t="s">
        <v>625</v>
      </c>
      <c r="B351" s="71" t="s">
        <v>206</v>
      </c>
      <c r="C351" s="72" t="s">
        <v>24</v>
      </c>
      <c r="D351" s="73">
        <v>2040</v>
      </c>
      <c r="E351" s="36"/>
      <c r="F351" s="37"/>
      <c r="G351" s="38"/>
      <c r="H351" s="42"/>
      <c r="I351" s="43"/>
      <c r="J351" s="44"/>
      <c r="K351" s="45"/>
    </row>
    <row r="352" spans="1:11" s="25" customFormat="1" ht="33.75">
      <c r="A352" s="32" t="s">
        <v>626</v>
      </c>
      <c r="B352" s="71" t="s">
        <v>207</v>
      </c>
      <c r="C352" s="72" t="s">
        <v>24</v>
      </c>
      <c r="D352" s="73">
        <v>2040</v>
      </c>
      <c r="E352" s="36"/>
      <c r="F352" s="37"/>
      <c r="G352" s="38"/>
      <c r="H352" s="42"/>
      <c r="I352" s="43"/>
      <c r="J352" s="44"/>
      <c r="K352" s="45"/>
    </row>
    <row r="353" spans="1:11" s="25" customFormat="1" ht="33.75">
      <c r="A353" s="32" t="s">
        <v>627</v>
      </c>
      <c r="B353" s="71" t="s">
        <v>299</v>
      </c>
      <c r="C353" s="72" t="s">
        <v>24</v>
      </c>
      <c r="D353" s="73">
        <v>25</v>
      </c>
      <c r="E353" s="36"/>
      <c r="F353" s="37"/>
      <c r="G353" s="38"/>
      <c r="H353" s="42"/>
      <c r="I353" s="43"/>
      <c r="J353" s="44"/>
      <c r="K353" s="45"/>
    </row>
    <row r="354" spans="1:11" s="25" customFormat="1" ht="45">
      <c r="A354" s="32" t="s">
        <v>628</v>
      </c>
      <c r="B354" s="71" t="s">
        <v>208</v>
      </c>
      <c r="C354" s="72" t="s">
        <v>22</v>
      </c>
      <c r="D354" s="73">
        <v>108.43</v>
      </c>
      <c r="E354" s="36"/>
      <c r="F354" s="37"/>
      <c r="G354" s="38"/>
      <c r="H354" s="42"/>
      <c r="I354" s="43"/>
      <c r="J354" s="44"/>
      <c r="K354" s="45"/>
    </row>
    <row r="355" spans="1:11" s="25" customFormat="1" ht="56.25">
      <c r="A355" s="32" t="s">
        <v>629</v>
      </c>
      <c r="B355" s="71" t="s">
        <v>52</v>
      </c>
      <c r="C355" s="72" t="s">
        <v>22</v>
      </c>
      <c r="D355" s="73">
        <v>108.43</v>
      </c>
      <c r="E355" s="36"/>
      <c r="F355" s="37"/>
      <c r="G355" s="38"/>
      <c r="H355" s="42"/>
      <c r="I355" s="43"/>
      <c r="J355" s="44"/>
      <c r="K355" s="45"/>
    </row>
    <row r="356" spans="1:11" s="25" customFormat="1" ht="33.75">
      <c r="A356" s="32" t="s">
        <v>630</v>
      </c>
      <c r="B356" s="71" t="s">
        <v>209</v>
      </c>
      <c r="C356" s="72" t="s">
        <v>24</v>
      </c>
      <c r="D356" s="73">
        <v>100</v>
      </c>
      <c r="E356" s="36"/>
      <c r="F356" s="37"/>
      <c r="G356" s="38"/>
      <c r="H356" s="42"/>
      <c r="I356" s="43"/>
      <c r="J356" s="44"/>
      <c r="K356" s="45"/>
    </row>
    <row r="357" spans="1:11" s="25" customFormat="1" ht="33.75">
      <c r="A357" s="32" t="s">
        <v>631</v>
      </c>
      <c r="B357" s="71" t="s">
        <v>243</v>
      </c>
      <c r="C357" s="72" t="s">
        <v>32</v>
      </c>
      <c r="D357" s="73">
        <v>50</v>
      </c>
      <c r="E357" s="36"/>
      <c r="F357" s="37"/>
      <c r="G357" s="38"/>
      <c r="H357" s="42"/>
      <c r="I357" s="43"/>
      <c r="J357" s="44"/>
      <c r="K357" s="45"/>
    </row>
    <row r="358" spans="1:11" s="25" customFormat="1" ht="45">
      <c r="A358" s="32" t="s">
        <v>632</v>
      </c>
      <c r="B358" s="71" t="s">
        <v>210</v>
      </c>
      <c r="C358" s="72" t="s">
        <v>32</v>
      </c>
      <c r="D358" s="73">
        <v>47</v>
      </c>
      <c r="E358" s="36"/>
      <c r="F358" s="37"/>
      <c r="G358" s="38"/>
      <c r="H358" s="42"/>
      <c r="I358" s="43"/>
      <c r="J358" s="44"/>
      <c r="K358" s="45"/>
    </row>
    <row r="359" spans="1:11" s="25" customFormat="1" ht="45">
      <c r="A359" s="32" t="s">
        <v>633</v>
      </c>
      <c r="B359" s="71" t="s">
        <v>211</v>
      </c>
      <c r="C359" s="72" t="s">
        <v>32</v>
      </c>
      <c r="D359" s="73">
        <v>24</v>
      </c>
      <c r="E359" s="36"/>
      <c r="F359" s="37"/>
      <c r="G359" s="38"/>
      <c r="H359" s="42"/>
      <c r="I359" s="43"/>
      <c r="J359" s="44"/>
      <c r="K359" s="45"/>
    </row>
    <row r="360" spans="1:11" s="25" customFormat="1" ht="22.5">
      <c r="A360" s="32" t="s">
        <v>634</v>
      </c>
      <c r="B360" s="71" t="s">
        <v>212</v>
      </c>
      <c r="C360" s="72" t="s">
        <v>22</v>
      </c>
      <c r="D360" s="73">
        <v>0.66</v>
      </c>
      <c r="E360" s="36"/>
      <c r="F360" s="37"/>
      <c r="G360" s="38"/>
      <c r="H360" s="42"/>
      <c r="I360" s="43"/>
      <c r="J360" s="44"/>
      <c r="K360" s="45"/>
    </row>
    <row r="361" spans="1:11" s="25" customFormat="1" ht="90">
      <c r="A361" s="32" t="s">
        <v>635</v>
      </c>
      <c r="B361" s="71" t="s">
        <v>213</v>
      </c>
      <c r="C361" s="72" t="s">
        <v>32</v>
      </c>
      <c r="D361" s="73">
        <v>50</v>
      </c>
      <c r="E361" s="36"/>
      <c r="F361" s="37"/>
      <c r="G361" s="38"/>
      <c r="H361" s="42"/>
      <c r="I361" s="43"/>
      <c r="J361" s="44"/>
      <c r="K361" s="45"/>
    </row>
    <row r="362" spans="1:11" s="25" customFormat="1" ht="146.25">
      <c r="A362" s="32" t="s">
        <v>636</v>
      </c>
      <c r="B362" s="71" t="s">
        <v>297</v>
      </c>
      <c r="C362" s="72" t="s">
        <v>32</v>
      </c>
      <c r="D362" s="73">
        <v>100</v>
      </c>
      <c r="E362" s="36"/>
      <c r="F362" s="37"/>
      <c r="G362" s="38"/>
      <c r="H362" s="42"/>
      <c r="I362" s="65"/>
      <c r="J362" s="66"/>
      <c r="K362" s="67"/>
    </row>
    <row r="363" spans="1:11" s="25" customFormat="1" ht="135">
      <c r="A363" s="32" t="s">
        <v>637</v>
      </c>
      <c r="B363" s="71" t="s">
        <v>298</v>
      </c>
      <c r="C363" s="72" t="s">
        <v>32</v>
      </c>
      <c r="D363" s="73">
        <v>50</v>
      </c>
      <c r="E363" s="36"/>
      <c r="F363" s="37"/>
      <c r="G363" s="38"/>
      <c r="H363" s="42"/>
      <c r="I363" s="65"/>
      <c r="J363" s="66"/>
      <c r="K363" s="67"/>
    </row>
    <row r="364" spans="1:11" s="25" customFormat="1" ht="56.25">
      <c r="A364" s="32" t="s">
        <v>638</v>
      </c>
      <c r="B364" s="71" t="s">
        <v>301</v>
      </c>
      <c r="C364" s="72" t="s">
        <v>32</v>
      </c>
      <c r="D364" s="73">
        <v>100</v>
      </c>
      <c r="E364" s="36"/>
      <c r="F364" s="37"/>
      <c r="G364" s="38"/>
      <c r="H364" s="42"/>
      <c r="I364" s="43"/>
      <c r="J364" s="66"/>
      <c r="K364" s="67"/>
    </row>
    <row r="365" spans="1:11" s="25" customFormat="1" ht="33.75">
      <c r="A365" s="32" t="s">
        <v>639</v>
      </c>
      <c r="B365" s="71" t="s">
        <v>214</v>
      </c>
      <c r="C365" s="72" t="s">
        <v>32</v>
      </c>
      <c r="D365" s="73">
        <v>100</v>
      </c>
      <c r="E365" s="36"/>
      <c r="F365" s="37"/>
      <c r="G365" s="38"/>
      <c r="H365" s="42"/>
      <c r="I365" s="65"/>
      <c r="J365" s="66"/>
      <c r="K365" s="67"/>
    </row>
    <row r="366" spans="1:11" s="25" customFormat="1" ht="45">
      <c r="A366" s="32" t="s">
        <v>640</v>
      </c>
      <c r="B366" s="71" t="s">
        <v>215</v>
      </c>
      <c r="C366" s="72" t="s">
        <v>32</v>
      </c>
      <c r="D366" s="73">
        <v>142</v>
      </c>
      <c r="E366" s="36"/>
      <c r="F366" s="37"/>
      <c r="G366" s="38"/>
      <c r="H366" s="42"/>
      <c r="I366" s="43"/>
      <c r="J366" s="66"/>
      <c r="K366" s="67"/>
    </row>
    <row r="367" spans="1:11" s="25" customFormat="1" ht="45">
      <c r="A367" s="32" t="s">
        <v>641</v>
      </c>
      <c r="B367" s="71" t="s">
        <v>300</v>
      </c>
      <c r="C367" s="72" t="s">
        <v>32</v>
      </c>
      <c r="D367" s="73">
        <v>71</v>
      </c>
      <c r="E367" s="36"/>
      <c r="F367" s="37"/>
      <c r="G367" s="38"/>
      <c r="H367" s="42"/>
      <c r="I367" s="43"/>
      <c r="J367" s="66"/>
      <c r="K367" s="67"/>
    </row>
    <row r="368" spans="1:11" s="25" customFormat="1" ht="67.5">
      <c r="A368" s="32" t="s">
        <v>642</v>
      </c>
      <c r="B368" s="71" t="s">
        <v>216</v>
      </c>
      <c r="C368" s="72" t="s">
        <v>32</v>
      </c>
      <c r="D368" s="73">
        <v>4</v>
      </c>
      <c r="E368" s="36"/>
      <c r="F368" s="37"/>
      <c r="G368" s="38"/>
      <c r="H368" s="42"/>
      <c r="I368" s="65"/>
      <c r="J368" s="66"/>
      <c r="K368" s="67"/>
    </row>
    <row r="369" spans="1:40" s="25" customFormat="1" ht="45">
      <c r="A369" s="32" t="s">
        <v>643</v>
      </c>
      <c r="B369" s="71" t="s">
        <v>217</v>
      </c>
      <c r="C369" s="72" t="s">
        <v>32</v>
      </c>
      <c r="D369" s="73">
        <v>11</v>
      </c>
      <c r="E369" s="36"/>
      <c r="F369" s="37"/>
      <c r="G369" s="38"/>
      <c r="H369" s="42"/>
      <c r="I369" s="46"/>
      <c r="J369" s="66"/>
      <c r="K369" s="67"/>
    </row>
    <row r="370" spans="1:40" s="25" customFormat="1" ht="45">
      <c r="A370" s="32" t="s">
        <v>644</v>
      </c>
      <c r="B370" s="71" t="s">
        <v>218</v>
      </c>
      <c r="C370" s="72" t="s">
        <v>32</v>
      </c>
      <c r="D370" s="73">
        <v>300</v>
      </c>
      <c r="E370" s="36"/>
      <c r="F370" s="37"/>
      <c r="G370" s="38"/>
      <c r="H370" s="42"/>
      <c r="I370" s="43"/>
      <c r="J370" s="66"/>
      <c r="K370" s="67"/>
    </row>
    <row r="371" spans="1:40" s="25" customFormat="1" ht="56.25">
      <c r="A371" s="32" t="s">
        <v>645</v>
      </c>
      <c r="B371" s="71" t="s">
        <v>219</v>
      </c>
      <c r="C371" s="72" t="s">
        <v>24</v>
      </c>
      <c r="D371" s="73">
        <v>3720</v>
      </c>
      <c r="E371" s="36"/>
      <c r="F371" s="37"/>
      <c r="G371" s="38"/>
      <c r="H371" s="42"/>
      <c r="I371" s="43"/>
      <c r="J371" s="66"/>
      <c r="K371" s="68"/>
    </row>
    <row r="372" spans="1:40" s="25" customFormat="1" ht="326.25">
      <c r="A372" s="32" t="s">
        <v>646</v>
      </c>
      <c r="B372" s="71" t="s">
        <v>220</v>
      </c>
      <c r="C372" s="72" t="s">
        <v>32</v>
      </c>
      <c r="D372" s="73">
        <v>4</v>
      </c>
      <c r="E372" s="36"/>
      <c r="F372" s="37"/>
      <c r="G372" s="38"/>
      <c r="H372" s="42"/>
      <c r="I372" s="47"/>
      <c r="J372" s="66"/>
      <c r="K372" s="67"/>
    </row>
    <row r="373" spans="1:40" s="25" customFormat="1" ht="90">
      <c r="A373" s="32" t="s">
        <v>647</v>
      </c>
      <c r="B373" s="71" t="s">
        <v>221</v>
      </c>
      <c r="C373" s="72" t="s">
        <v>32</v>
      </c>
      <c r="D373" s="73">
        <v>4</v>
      </c>
      <c r="E373" s="36"/>
      <c r="F373" s="37"/>
      <c r="G373" s="38"/>
      <c r="H373" s="42"/>
      <c r="I373" s="43"/>
      <c r="J373" s="66"/>
      <c r="K373" s="67"/>
    </row>
    <row r="374" spans="1:40" s="25" customFormat="1" ht="45">
      <c r="A374" s="32" t="s">
        <v>648</v>
      </c>
      <c r="B374" s="71" t="s">
        <v>222</v>
      </c>
      <c r="C374" s="72" t="s">
        <v>32</v>
      </c>
      <c r="D374" s="73">
        <v>11</v>
      </c>
      <c r="E374" s="36"/>
      <c r="F374" s="37"/>
      <c r="G374" s="38"/>
      <c r="H374" s="42"/>
      <c r="I374" s="47"/>
      <c r="J374" s="66"/>
      <c r="K374" s="67"/>
    </row>
    <row r="375" spans="1:40" s="25" customFormat="1" ht="33.75">
      <c r="A375" s="32" t="s">
        <v>649</v>
      </c>
      <c r="B375" s="71" t="s">
        <v>223</v>
      </c>
      <c r="C375" s="72" t="s">
        <v>32</v>
      </c>
      <c r="D375" s="73">
        <v>300</v>
      </c>
      <c r="E375" s="36"/>
      <c r="F375" s="37"/>
      <c r="G375" s="38"/>
      <c r="H375" s="42"/>
      <c r="I375" s="43"/>
      <c r="J375" s="66"/>
      <c r="K375" s="67"/>
    </row>
    <row r="376" spans="1:40" s="25" customFormat="1" ht="22.5">
      <c r="A376" s="32" t="s">
        <v>650</v>
      </c>
      <c r="B376" s="71" t="s">
        <v>224</v>
      </c>
      <c r="C376" s="72" t="s">
        <v>32</v>
      </c>
      <c r="D376" s="73">
        <v>100</v>
      </c>
      <c r="E376" s="36"/>
      <c r="F376" s="37"/>
      <c r="G376" s="38"/>
      <c r="H376" s="42"/>
      <c r="I376" s="43"/>
      <c r="J376" s="66"/>
      <c r="K376" s="67"/>
    </row>
    <row r="377" spans="1:40" s="25" customFormat="1" ht="45">
      <c r="A377" s="32" t="s">
        <v>651</v>
      </c>
      <c r="B377" s="71" t="s">
        <v>225</v>
      </c>
      <c r="C377" s="72" t="s">
        <v>226</v>
      </c>
      <c r="D377" s="73">
        <v>111</v>
      </c>
      <c r="E377" s="36"/>
      <c r="F377" s="37"/>
      <c r="G377" s="38"/>
      <c r="H377" s="42"/>
      <c r="I377" s="43"/>
      <c r="J377" s="66"/>
      <c r="K377" s="67"/>
    </row>
    <row r="378" spans="1:40" s="25" customFormat="1" ht="45">
      <c r="A378" s="32" t="s">
        <v>652</v>
      </c>
      <c r="B378" s="71" t="s">
        <v>227</v>
      </c>
      <c r="C378" s="72" t="s">
        <v>226</v>
      </c>
      <c r="D378" s="73">
        <v>100</v>
      </c>
      <c r="E378" s="36"/>
      <c r="F378" s="37"/>
      <c r="G378" s="38"/>
      <c r="H378" s="42"/>
      <c r="I378" s="43"/>
      <c r="J378" s="66"/>
      <c r="K378" s="67"/>
    </row>
    <row r="379" spans="1:40" s="25" customFormat="1" ht="33.75">
      <c r="A379" s="32" t="s">
        <v>653</v>
      </c>
      <c r="B379" s="71" t="s">
        <v>228</v>
      </c>
      <c r="C379" s="72" t="s">
        <v>24</v>
      </c>
      <c r="D379" s="73">
        <v>270</v>
      </c>
      <c r="E379" s="36"/>
      <c r="F379" s="37"/>
      <c r="G379" s="38"/>
      <c r="H379" s="42"/>
      <c r="I379" s="43"/>
      <c r="J379" s="66"/>
      <c r="K379" s="67"/>
    </row>
    <row r="380" spans="1:40" s="25" customFormat="1" ht="22.5">
      <c r="A380" s="32" t="s">
        <v>654</v>
      </c>
      <c r="B380" s="71" t="s">
        <v>229</v>
      </c>
      <c r="C380" s="72" t="s">
        <v>22</v>
      </c>
      <c r="D380" s="73">
        <v>0.31</v>
      </c>
      <c r="E380" s="36"/>
      <c r="F380" s="37"/>
      <c r="G380" s="38"/>
      <c r="H380" s="42"/>
      <c r="I380" s="43"/>
      <c r="J380" s="44"/>
      <c r="K380" s="45"/>
      <c r="L380" s="2"/>
      <c r="M380" s="2"/>
      <c r="N380" s="2"/>
      <c r="O380" s="2"/>
      <c r="P380" s="2"/>
      <c r="Q380" s="2"/>
      <c r="R380" s="2"/>
      <c r="S380" s="2"/>
      <c r="T380" s="2"/>
      <c r="U380" s="2"/>
      <c r="V380" s="2"/>
      <c r="W380" s="2"/>
      <c r="X380" s="2"/>
      <c r="Y380" s="2"/>
      <c r="Z380" s="2"/>
      <c r="AA380" s="2"/>
      <c r="AB380" s="2"/>
      <c r="AC380" s="2"/>
      <c r="AD380" s="2"/>
    </row>
    <row r="381" spans="1:40" s="48" customFormat="1" ht="12.75">
      <c r="A381" s="23" t="s">
        <v>309</v>
      </c>
      <c r="B381" s="40" t="s">
        <v>231</v>
      </c>
      <c r="C381" s="40"/>
      <c r="D381" s="40"/>
      <c r="E381" s="40"/>
      <c r="F381" s="40"/>
      <c r="G381" s="24">
        <f>ROUND(SUM(G382),2)</f>
        <v>0</v>
      </c>
    </row>
    <row r="382" spans="1:40" s="49" customFormat="1" ht="22.5">
      <c r="A382" s="32" t="s">
        <v>655</v>
      </c>
      <c r="B382" s="71" t="s">
        <v>232</v>
      </c>
      <c r="C382" s="72" t="s">
        <v>25</v>
      </c>
      <c r="D382" s="73">
        <v>61012.08</v>
      </c>
      <c r="E382" s="36"/>
      <c r="F382" s="41"/>
      <c r="G382" s="38"/>
      <c r="H382" s="50"/>
      <c r="I382" s="50"/>
      <c r="J382" s="50"/>
      <c r="K382" s="50"/>
      <c r="L382" s="50"/>
      <c r="M382" s="50"/>
      <c r="N382" s="50"/>
      <c r="O382" s="50"/>
      <c r="P382" s="50"/>
      <c r="Q382" s="50"/>
      <c r="R382" s="50"/>
      <c r="S382" s="50"/>
      <c r="T382" s="50"/>
      <c r="U382" s="50"/>
      <c r="V382" s="50"/>
      <c r="W382" s="50"/>
      <c r="X382" s="50"/>
      <c r="Y382" s="50"/>
      <c r="Z382" s="50"/>
      <c r="AA382" s="50"/>
      <c r="AB382" s="50"/>
      <c r="AC382" s="50"/>
      <c r="AD382" s="50"/>
      <c r="AE382" s="50"/>
      <c r="AF382" s="50"/>
      <c r="AG382" s="50"/>
      <c r="AH382" s="50"/>
      <c r="AI382" s="50"/>
      <c r="AJ382" s="50"/>
      <c r="AK382" s="50"/>
      <c r="AL382" s="50"/>
      <c r="AM382" s="50"/>
      <c r="AN382" s="50"/>
    </row>
    <row r="383" spans="1:40" ht="12.75">
      <c r="A383" s="2"/>
      <c r="D383" s="2"/>
      <c r="F383" s="2"/>
    </row>
    <row r="384" spans="1:40" s="25" customFormat="1" ht="12.75">
      <c r="A384" s="32"/>
      <c r="B384" s="33"/>
      <c r="C384" s="34"/>
      <c r="D384" s="35"/>
      <c r="E384" s="36"/>
      <c r="F384" s="37"/>
      <c r="G384" s="38"/>
    </row>
    <row r="385" spans="1:11" s="25" customFormat="1" ht="12.75">
      <c r="A385" s="32"/>
      <c r="B385" s="33"/>
      <c r="C385" s="34"/>
      <c r="D385" s="35"/>
      <c r="E385" s="36"/>
      <c r="F385" s="37"/>
      <c r="G385" s="38"/>
    </row>
    <row r="386" spans="1:11" s="48" customFormat="1" ht="12.75">
      <c r="A386" s="23"/>
      <c r="B386" s="40" t="s">
        <v>656</v>
      </c>
      <c r="C386" s="40"/>
      <c r="D386" s="40"/>
      <c r="E386" s="40"/>
      <c r="F386" s="40"/>
      <c r="G386" s="24"/>
    </row>
    <row r="387" spans="1:11" s="25" customFormat="1" ht="12.75">
      <c r="A387" s="32"/>
      <c r="B387" s="33"/>
      <c r="C387" s="34"/>
      <c r="D387" s="35"/>
      <c r="E387" s="36"/>
      <c r="F387" s="37"/>
      <c r="G387" s="38"/>
      <c r="H387" s="49"/>
      <c r="I387" s="49"/>
      <c r="J387" s="49"/>
      <c r="K387" s="49"/>
    </row>
    <row r="388" spans="1:11" s="25" customFormat="1" ht="12.75">
      <c r="A388" s="32"/>
      <c r="B388" s="33"/>
      <c r="C388" s="34"/>
      <c r="D388" s="35"/>
      <c r="E388" s="36"/>
      <c r="F388" s="37"/>
      <c r="G388" s="38"/>
      <c r="H388" s="49"/>
      <c r="I388" s="49"/>
      <c r="J388" s="49"/>
      <c r="K388" s="49"/>
    </row>
    <row r="389" spans="1:11" s="49" customFormat="1" ht="12.75">
      <c r="A389" s="51" t="s">
        <v>18</v>
      </c>
      <c r="B389" s="64" t="str">
        <f>B16</f>
        <v>PAVIMENTACIÓN</v>
      </c>
      <c r="C389" s="64"/>
      <c r="D389" s="64"/>
      <c r="E389" s="64"/>
      <c r="F389" s="52"/>
      <c r="G389" s="110">
        <f>G16</f>
        <v>0</v>
      </c>
    </row>
    <row r="390" spans="1:11" s="49" customFormat="1" ht="12.75">
      <c r="A390" s="53" t="s">
        <v>20</v>
      </c>
      <c r="B390" s="54" t="str">
        <f>B17</f>
        <v>PRELIMINARES</v>
      </c>
      <c r="C390" s="55"/>
      <c r="D390" s="56"/>
      <c r="E390" s="52"/>
      <c r="F390" s="52"/>
      <c r="G390" s="74">
        <f>G17</f>
        <v>0</v>
      </c>
    </row>
    <row r="391" spans="1:11" s="49" customFormat="1" ht="12.75">
      <c r="A391" s="53" t="s">
        <v>41</v>
      </c>
      <c r="B391" s="54" t="str">
        <f>B39</f>
        <v>TERRACERÍAS</v>
      </c>
      <c r="C391" s="55"/>
      <c r="D391" s="56"/>
      <c r="E391" s="52"/>
      <c r="F391" s="52"/>
      <c r="G391" s="74">
        <f>G39</f>
        <v>0</v>
      </c>
    </row>
    <row r="392" spans="1:11" s="49" customFormat="1" ht="12.75">
      <c r="A392" s="53" t="s">
        <v>45</v>
      </c>
      <c r="B392" s="54" t="str">
        <f>B47</f>
        <v>PAVIMENTO HIDRÁULICO</v>
      </c>
      <c r="C392" s="55"/>
      <c r="D392" s="56"/>
      <c r="E392" s="52"/>
      <c r="F392" s="52"/>
      <c r="G392" s="74">
        <f>G47</f>
        <v>0</v>
      </c>
    </row>
    <row r="393" spans="1:11" s="49" customFormat="1" ht="12.75">
      <c r="A393" s="51" t="s">
        <v>49</v>
      </c>
      <c r="B393" s="64" t="str">
        <f>B57</f>
        <v>BANQUETAS, CRUCES PEATONALES Y ACCESIBILIDAD UNIVERSAL</v>
      </c>
      <c r="C393" s="64"/>
      <c r="D393" s="64"/>
      <c r="E393" s="64"/>
      <c r="F393" s="52"/>
      <c r="G393" s="110">
        <f>G57</f>
        <v>0</v>
      </c>
    </row>
    <row r="394" spans="1:11" s="49" customFormat="1" ht="12.75">
      <c r="A394" s="51" t="s">
        <v>61</v>
      </c>
      <c r="B394" s="64" t="s">
        <v>57</v>
      </c>
      <c r="C394" s="64"/>
      <c r="D394" s="64">
        <v>0</v>
      </c>
      <c r="E394" s="64"/>
      <c r="F394" s="52"/>
      <c r="G394" s="110">
        <f>G77</f>
        <v>0</v>
      </c>
    </row>
    <row r="395" spans="1:11" s="49" customFormat="1" ht="12.75">
      <c r="A395" s="51" t="s">
        <v>70</v>
      </c>
      <c r="B395" s="64" t="str">
        <f>B95</f>
        <v>ÁREAS VERDES</v>
      </c>
      <c r="C395" s="64"/>
      <c r="D395" s="64"/>
      <c r="E395" s="64"/>
      <c r="F395" s="52"/>
      <c r="G395" s="110">
        <f>G95</f>
        <v>0</v>
      </c>
    </row>
    <row r="396" spans="1:11" s="49" customFormat="1" ht="12.75">
      <c r="A396" s="51" t="s">
        <v>89</v>
      </c>
      <c r="B396" s="64" t="str">
        <f>B103</f>
        <v>SEÑALAMIENTO HORIZONTAL Y VERTICAL</v>
      </c>
      <c r="C396" s="64"/>
      <c r="D396" s="64"/>
      <c r="E396" s="64"/>
      <c r="F396" s="52"/>
      <c r="G396" s="110">
        <f>G103</f>
        <v>0</v>
      </c>
    </row>
    <row r="397" spans="1:11" s="49" customFormat="1" ht="12.75">
      <c r="A397" s="53" t="s">
        <v>91</v>
      </c>
      <c r="B397" s="54" t="str">
        <f>B104</f>
        <v>SEÑALAMIENTO HORIZONTAL</v>
      </c>
      <c r="C397" s="55"/>
      <c r="D397" s="56"/>
      <c r="E397" s="52"/>
      <c r="F397" s="52"/>
      <c r="G397" s="74">
        <f>G104</f>
        <v>0</v>
      </c>
    </row>
    <row r="398" spans="1:11" s="49" customFormat="1" ht="12.75">
      <c r="A398" s="53" t="s">
        <v>107</v>
      </c>
      <c r="B398" s="54" t="str">
        <f>B121</f>
        <v>SEÑALAMIENTO VERTICAL</v>
      </c>
      <c r="C398" s="55"/>
      <c r="D398" s="56"/>
      <c r="E398" s="52"/>
      <c r="F398" s="52"/>
      <c r="G398" s="74">
        <f>G121</f>
        <v>0</v>
      </c>
    </row>
    <row r="399" spans="1:11" s="49" customFormat="1" ht="12.75">
      <c r="A399" s="51" t="s">
        <v>147</v>
      </c>
      <c r="B399" s="64" t="str">
        <f>B126</f>
        <v>ALCANTARILLADO SANITARIO Y PLUVIAL</v>
      </c>
      <c r="C399" s="64"/>
      <c r="D399" s="64"/>
      <c r="E399" s="64"/>
      <c r="F399" s="52"/>
      <c r="G399" s="110">
        <f>G126</f>
        <v>0</v>
      </c>
    </row>
    <row r="400" spans="1:11" s="49" customFormat="1" ht="12.75">
      <c r="A400" s="53" t="s">
        <v>149</v>
      </c>
      <c r="B400" s="54" t="str">
        <f>B127</f>
        <v>LÍNEA PRINCIPAL</v>
      </c>
      <c r="C400" s="55"/>
      <c r="D400" s="56"/>
      <c r="E400" s="52"/>
      <c r="F400" s="52"/>
      <c r="G400" s="74">
        <f>G127</f>
        <v>0</v>
      </c>
    </row>
    <row r="401" spans="1:7" s="49" customFormat="1" ht="12.75">
      <c r="A401" s="53" t="s">
        <v>154</v>
      </c>
      <c r="B401" s="54" t="str">
        <f>B149</f>
        <v>POZOS DE VISITA</v>
      </c>
      <c r="C401" s="55"/>
      <c r="D401" s="56"/>
      <c r="E401" s="52"/>
      <c r="F401" s="52"/>
      <c r="G401" s="74">
        <f>G149</f>
        <v>0</v>
      </c>
    </row>
    <row r="402" spans="1:7" s="49" customFormat="1" ht="12.75">
      <c r="A402" s="53" t="s">
        <v>161</v>
      </c>
      <c r="B402" s="54" t="s">
        <v>120</v>
      </c>
      <c r="C402" s="55"/>
      <c r="D402" s="56"/>
      <c r="E402" s="52"/>
      <c r="F402" s="52"/>
      <c r="G402" s="74">
        <f>G167</f>
        <v>0</v>
      </c>
    </row>
    <row r="403" spans="1:7" s="49" customFormat="1" ht="12.75">
      <c r="A403" s="53" t="s">
        <v>166</v>
      </c>
      <c r="B403" s="54" t="s">
        <v>127</v>
      </c>
      <c r="C403" s="55"/>
      <c r="D403" s="56"/>
      <c r="E403" s="52"/>
      <c r="F403" s="52"/>
      <c r="G403" s="74">
        <f>G190</f>
        <v>0</v>
      </c>
    </row>
    <row r="404" spans="1:7" s="49" customFormat="1" ht="12.75">
      <c r="A404" s="53" t="s">
        <v>302</v>
      </c>
      <c r="B404" s="54" t="str">
        <f>B211</f>
        <v>DESCARGAS DOMICILIARIAS</v>
      </c>
      <c r="C404" s="55"/>
      <c r="D404" s="56"/>
      <c r="E404" s="52"/>
      <c r="F404" s="52"/>
      <c r="G404" s="74">
        <f>G211</f>
        <v>0</v>
      </c>
    </row>
    <row r="405" spans="1:7" s="49" customFormat="1" ht="12.75">
      <c r="A405" s="53" t="s">
        <v>303</v>
      </c>
      <c r="B405" s="54" t="str">
        <f>B232</f>
        <v>BOCAS DE TORMENTA</v>
      </c>
      <c r="C405" s="55"/>
      <c r="D405" s="56"/>
      <c r="E405" s="52"/>
      <c r="F405" s="52"/>
      <c r="G405" s="74">
        <f>G232</f>
        <v>0</v>
      </c>
    </row>
    <row r="406" spans="1:7" s="49" customFormat="1" ht="12.75">
      <c r="A406" s="53" t="s">
        <v>304</v>
      </c>
      <c r="B406" s="54" t="str">
        <f>B249</f>
        <v>POZOS DE ABSORCIÓN</v>
      </c>
      <c r="C406" s="55"/>
      <c r="D406" s="56"/>
      <c r="E406" s="52"/>
      <c r="F406" s="52"/>
      <c r="G406" s="74">
        <f>G249</f>
        <v>0</v>
      </c>
    </row>
    <row r="407" spans="1:7" s="49" customFormat="1" ht="12.75">
      <c r="A407" s="51" t="s">
        <v>204</v>
      </c>
      <c r="B407" s="64" t="str">
        <f>B270</f>
        <v>AGUA POTABLE</v>
      </c>
      <c r="C407" s="64"/>
      <c r="D407" s="64"/>
      <c r="E407" s="64"/>
      <c r="F407" s="52"/>
      <c r="G407" s="110">
        <f>G270</f>
        <v>0</v>
      </c>
    </row>
    <row r="408" spans="1:7" s="49" customFormat="1" ht="12.75">
      <c r="A408" s="53" t="s">
        <v>305</v>
      </c>
      <c r="B408" s="54" t="str">
        <f>B271</f>
        <v>LÍNEA PRINCIPAL</v>
      </c>
      <c r="C408" s="55"/>
      <c r="D408" s="56"/>
      <c r="E408" s="52"/>
      <c r="F408" s="52"/>
      <c r="G408" s="74">
        <f>G271</f>
        <v>0</v>
      </c>
    </row>
    <row r="409" spans="1:7" s="49" customFormat="1" ht="12.75">
      <c r="A409" s="53" t="s">
        <v>306</v>
      </c>
      <c r="B409" s="54" t="str">
        <f>B284</f>
        <v>TOMAS DOMICILIARIAS</v>
      </c>
      <c r="C409" s="55"/>
      <c r="D409" s="56"/>
      <c r="E409" s="52"/>
      <c r="F409" s="52"/>
      <c r="G409" s="74">
        <f>G284</f>
        <v>0</v>
      </c>
    </row>
    <row r="410" spans="1:7" s="49" customFormat="1" ht="12.75">
      <c r="A410" s="53" t="s">
        <v>307</v>
      </c>
      <c r="B410" s="54" t="str">
        <f>B297</f>
        <v>CAJA DE VÁLVULAS</v>
      </c>
      <c r="C410" s="55"/>
      <c r="D410" s="56"/>
      <c r="E410" s="52"/>
      <c r="F410" s="52"/>
      <c r="G410" s="74">
        <f>G297</f>
        <v>0</v>
      </c>
    </row>
    <row r="411" spans="1:7" s="49" customFormat="1" ht="12.75">
      <c r="A411" s="53" t="s">
        <v>308</v>
      </c>
      <c r="B411" s="54" t="str">
        <f>B310</f>
        <v>PIEZAS ESPECIALES</v>
      </c>
      <c r="C411" s="55"/>
      <c r="D411" s="56"/>
      <c r="E411" s="52"/>
      <c r="F411" s="52"/>
      <c r="G411" s="74">
        <f>G310</f>
        <v>0</v>
      </c>
    </row>
    <row r="412" spans="1:7" s="49" customFormat="1" ht="12.75">
      <c r="A412" s="51" t="s">
        <v>230</v>
      </c>
      <c r="B412" s="64" t="str">
        <f>B350</f>
        <v>RED DE ALUMBRADO PÚBLICO</v>
      </c>
      <c r="C412" s="64"/>
      <c r="D412" s="64"/>
      <c r="E412" s="64"/>
      <c r="F412" s="52"/>
      <c r="G412" s="110">
        <f>G350</f>
        <v>0</v>
      </c>
    </row>
    <row r="413" spans="1:7" s="49" customFormat="1" ht="12.75">
      <c r="A413" s="51" t="s">
        <v>309</v>
      </c>
      <c r="B413" s="64" t="str">
        <f>B381</f>
        <v>LIMPIEZA</v>
      </c>
      <c r="C413" s="64"/>
      <c r="D413" s="64"/>
      <c r="E413" s="64"/>
      <c r="F413" s="52"/>
      <c r="G413" s="110">
        <f>G381</f>
        <v>0</v>
      </c>
    </row>
    <row r="414" spans="1:7" s="49" customFormat="1" ht="12.75">
      <c r="A414" s="53"/>
      <c r="B414" s="54"/>
      <c r="C414" s="55"/>
      <c r="D414" s="56"/>
      <c r="E414" s="52"/>
      <c r="F414" s="52"/>
      <c r="G414" s="57"/>
    </row>
    <row r="415" spans="1:7" s="49" customFormat="1" ht="12.75">
      <c r="A415" s="53"/>
      <c r="B415" s="54"/>
      <c r="C415" s="55"/>
      <c r="D415" s="56"/>
      <c r="E415" s="52"/>
      <c r="F415" s="52"/>
      <c r="G415" s="57"/>
    </row>
    <row r="416" spans="1:7" s="49" customFormat="1" ht="12.75">
      <c r="A416" s="53"/>
      <c r="B416" s="54"/>
      <c r="C416" s="55"/>
      <c r="D416" s="56"/>
      <c r="E416" s="52"/>
      <c r="F416" s="52"/>
      <c r="G416" s="57"/>
    </row>
    <row r="417" spans="1:11" s="49" customFormat="1" ht="12.75">
      <c r="A417" s="53"/>
      <c r="B417" s="58"/>
      <c r="C417" s="55"/>
      <c r="D417" s="56"/>
      <c r="E417" s="52"/>
      <c r="G417" s="59"/>
    </row>
    <row r="418" spans="1:11" s="49" customFormat="1" ht="15" customHeight="1">
      <c r="A418" s="75" t="s">
        <v>233</v>
      </c>
      <c r="B418" s="75"/>
      <c r="C418" s="75"/>
      <c r="D418" s="75"/>
      <c r="E418" s="75"/>
      <c r="F418" s="117" t="s">
        <v>234</v>
      </c>
      <c r="G418" s="60">
        <f>ROUND(SUM(G389,G393:G396,G399,G407,G412,G413),2)</f>
        <v>0</v>
      </c>
    </row>
    <row r="419" spans="1:11" s="49" customFormat="1" ht="15.75" customHeight="1">
      <c r="A419" s="76"/>
      <c r="B419" s="76"/>
      <c r="C419" s="76"/>
      <c r="D419" s="76"/>
      <c r="E419" s="76"/>
      <c r="F419" s="117" t="s">
        <v>235</v>
      </c>
      <c r="G419" s="61">
        <f>ROUND(PRODUCT(G418,0.16),2)</f>
        <v>0</v>
      </c>
      <c r="H419" s="2"/>
      <c r="I419" s="2"/>
      <c r="J419" s="2"/>
      <c r="K419" s="2"/>
    </row>
    <row r="420" spans="1:11" s="49" customFormat="1" ht="15.75">
      <c r="A420" s="76"/>
      <c r="B420" s="76"/>
      <c r="C420" s="76"/>
      <c r="D420" s="76"/>
      <c r="E420" s="76"/>
      <c r="F420" s="117" t="s">
        <v>236</v>
      </c>
      <c r="G420" s="62">
        <f>ROUND(SUM(G418,G419),2)</f>
        <v>0</v>
      </c>
      <c r="H420" s="2"/>
      <c r="I420" s="2"/>
      <c r="J420" s="2"/>
      <c r="K420" s="2"/>
    </row>
  </sheetData>
  <protectedRanges>
    <protectedRange sqref="B9:C9 B5" name="DATOS_3_1"/>
    <protectedRange sqref="C1" name="DATOS_1_2_1"/>
    <protectedRange sqref="F4:F7" name="DATOS_3_1_1_1"/>
  </protectedRanges>
  <mergeCells count="11">
    <mergeCell ref="A419:E420"/>
    <mergeCell ref="B5:B7"/>
    <mergeCell ref="C2:F3"/>
    <mergeCell ref="A12:G12"/>
    <mergeCell ref="G9:G10"/>
    <mergeCell ref="B9:B10"/>
    <mergeCell ref="C1:F1"/>
    <mergeCell ref="C8:F8"/>
    <mergeCell ref="C9:F9"/>
    <mergeCell ref="C10:F10"/>
    <mergeCell ref="A418:E418"/>
  </mergeCells>
  <phoneticPr fontId="25" type="noConversion"/>
  <printOptions horizontalCentered="1"/>
  <pageMargins left="0.39370078740157483" right="0.39370078740157483" top="0.39370078740157483" bottom="0.39370078740157483" header="0.27559055118110237" footer="0.19685039370078741"/>
  <pageSetup scale="70" fitToWidth="6" fitToHeight="6" orientation="landscape" r:id="rId1"/>
  <headerFooter>
    <oddFooter>&amp;CPágina &amp;P de &amp;N</oddFooter>
  </headerFooter>
  <rowBreaks count="1" manualBreakCount="1">
    <brk id="384"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DOPI-MUN-RM-PAV-LP-127-2023</vt:lpstr>
      <vt:lpstr>'DOPI-MUN-RM-PAV-LP-127-2023'!Área_de_impresión</vt:lpstr>
      <vt:lpstr>'DOPI-MUN-RM-PAV-LP-127-2023'!Títulos_a_imprimir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Manuel Soberanes Sanchez</dc:creator>
  <cp:lastModifiedBy>Salvador Ceja Hermosillo</cp:lastModifiedBy>
  <cp:lastPrinted>2023-10-21T01:06:28Z</cp:lastPrinted>
  <dcterms:created xsi:type="dcterms:W3CDTF">2023-08-31T02:24:41Z</dcterms:created>
  <dcterms:modified xsi:type="dcterms:W3CDTF">2023-10-23T16:18:05Z</dcterms:modified>
</cp:coreProperties>
</file>