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10.20.47.239\Presupuesto Base\CATALOGOS 2023\UEP-UPCOP\101 - 20.Oct-2023 Av. Santa Margarita F01\"/>
    </mc:Choice>
  </mc:AlternateContent>
  <xr:revisionPtr revIDLastSave="0" documentId="13_ncr:1_{614D1BFE-770B-4F6C-A3E9-EF05D5FCCCEE}" xr6:coauthVersionLast="36" xr6:coauthVersionMax="47" xr10:uidLastSave="{00000000-0000-0000-0000-000000000000}"/>
  <bookViews>
    <workbookView xWindow="0" yWindow="0" windowWidth="14415" windowHeight="7680" xr2:uid="{2223686D-5890-4CFF-BFC0-38FD621CE978}"/>
  </bookViews>
  <sheets>
    <sheet name="DOPI-MUN-RM-PAV-LP-127-2023" sheetId="2" r:id="rId1"/>
  </sheets>
  <externalReferences>
    <externalReference r:id="rId2"/>
    <externalReference r:id="rId3"/>
  </externalReferences>
  <definedNames>
    <definedName name="_xlnm._FilterDatabase" localSheetId="0" hidden="1">'DOPI-MUN-RM-PAV-LP-127-2023'!$A$14:$G$386</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'DOPI-MUN-RM-PAV-LP-127-2023'!$A$1:$G$420</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'DOPI-MUN-RM-PAV-LP-127-2023'!$1:$15</definedName>
    <definedName name="totalpresupuestoprimeramoneda">#REF!</definedName>
    <definedName name="totalpresupuestosegundamoned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13" i="2" l="1"/>
  <c r="B412" i="2"/>
  <c r="B411" i="2"/>
  <c r="B410" i="2"/>
  <c r="B409" i="2"/>
  <c r="B408" i="2"/>
  <c r="B407" i="2"/>
  <c r="B406" i="2"/>
  <c r="B405" i="2"/>
  <c r="B404" i="2"/>
  <c r="B401" i="2"/>
  <c r="B400" i="2"/>
  <c r="B399" i="2"/>
  <c r="B398" i="2"/>
  <c r="B397" i="2"/>
  <c r="B396" i="2"/>
  <c r="B395" i="2"/>
  <c r="B393" i="2"/>
  <c r="B392" i="2"/>
  <c r="B391" i="2"/>
  <c r="B390" i="2"/>
  <c r="B389" i="2"/>
  <c r="G47" i="2" l="1"/>
  <c r="G121" i="2"/>
  <c r="G39" i="2"/>
  <c r="G284" i="2"/>
  <c r="G17" i="2"/>
  <c r="G381" i="2"/>
  <c r="G57" i="2"/>
  <c r="G16" i="2" l="1"/>
  <c r="G127" i="2"/>
  <c r="G232" i="2"/>
  <c r="G211" i="2"/>
  <c r="G310" i="2"/>
  <c r="G249" i="2"/>
  <c r="G350" i="2"/>
  <c r="G297" i="2"/>
  <c r="G149" i="2"/>
  <c r="G77" i="2"/>
  <c r="G104" i="2"/>
  <c r="G167" i="2"/>
  <c r="G190" i="2"/>
  <c r="G271" i="2"/>
  <c r="G95" i="2"/>
  <c r="G103" i="2" l="1"/>
  <c r="G270" i="2"/>
  <c r="G126" i="2"/>
  <c r="G390" i="2" l="1"/>
  <c r="G413" i="2"/>
  <c r="G398" i="2"/>
  <c r="G395" i="2"/>
  <c r="G394" i="2"/>
  <c r="G393" i="2"/>
  <c r="G391" i="2"/>
  <c r="G403" i="2"/>
  <c r="G392" i="2"/>
  <c r="G410" i="2"/>
  <c r="G405" i="2"/>
  <c r="G400" i="2"/>
  <c r="G397" i="2"/>
  <c r="G404" i="2"/>
  <c r="G409" i="2"/>
  <c r="G408" i="2"/>
  <c r="G399" i="2"/>
  <c r="G407" i="2"/>
  <c r="G402" i="2"/>
  <c r="G401" i="2"/>
  <c r="G396" i="2"/>
  <c r="G406" i="2"/>
  <c r="G412" i="2"/>
  <c r="G389" i="2"/>
  <c r="G411" i="2"/>
  <c r="G418" i="2" l="1"/>
  <c r="G419" i="2" s="1"/>
  <c r="G420" i="2" s="1"/>
</calcChain>
</file>

<file path=xl/sharedStrings.xml><?xml version="1.0" encoding="utf-8"?>
<sst xmlns="http://schemas.openxmlformats.org/spreadsheetml/2006/main" count="1132" uniqueCount="658">
  <si>
    <t>MUNICIPIO DE ZAPOPAN, JALISCO</t>
  </si>
  <si>
    <t>DIRECCIÓN DE OBRAS PÚBLICAS E INFRAESTRUCTURA.</t>
  </si>
  <si>
    <t>UNIDAD DE PRESUPUESTOS Y CONTRATACION DE OBRA PUBLICA</t>
  </si>
  <si>
    <t>DESCRIPCIÓN GENERAL DE LOS TRABAJOS:</t>
  </si>
  <si>
    <t>FECHA DE INICIO:</t>
  </si>
  <si>
    <t>FECHA DE TERMINACIÓN:</t>
  </si>
  <si>
    <t>PLAZO DE EJECUCIÓN:</t>
  </si>
  <si>
    <t>FECHA DE PRESENTACIÓN:</t>
  </si>
  <si>
    <t>NOMBRE, CARGO Y FIRMA DEL LICITANTE</t>
  </si>
  <si>
    <t>DOCUMENTO</t>
  </si>
  <si>
    <t>CATÁLOGO DE CONCEPTOS</t>
  </si>
  <si>
    <t>CLAVE</t>
  </si>
  <si>
    <t xml:space="preserve">DESCRIPCIÓN </t>
  </si>
  <si>
    <t>UNIDAD</t>
  </si>
  <si>
    <t>CANTIDAD</t>
  </si>
  <si>
    <t>PRECIO UNITARIO ($)</t>
  </si>
  <si>
    <t>PRECIO UNITARIO ($) CON LETRA</t>
  </si>
  <si>
    <t>IMPORTE ($) M. N.</t>
  </si>
  <si>
    <t>A</t>
  </si>
  <si>
    <t>PAVIMENTACIÓN</t>
  </si>
  <si>
    <t>A1</t>
  </si>
  <si>
    <t>PRELIMINARES</t>
  </si>
  <si>
    <t>M3</t>
  </si>
  <si>
    <t xml:space="preserve">DEMOLICIÓN POR MEDIOS MECÁNICOS DE PAVIMENTO ASFÁLTICO, INCLUYE: HERRAMIENTA, ACARREO LIBRE A BANCO DE OBRA PARA SU POSTERIOR RETIRO, VOLUMEN MEDIDO EN SECCIÓN, ABUNDAMIENTO, EQUIPO Y MANO DE OBRA. </t>
  </si>
  <si>
    <t>M</t>
  </si>
  <si>
    <t>M2</t>
  </si>
  <si>
    <t>DEMOLICIÓN POR MEDIOS MECÁNICOS DE PAVIMENTO Y/O LOSA DE CONCRETO EXISTENTE, INCLUYE: HERRAMIENTA, ACARREO LIBRE A BANCO DE OBRA PARA SU POSTERIOR RETIRO, VOLUMEN MEDIDO EN SECCIÓN, ABUNDAMIENTO, EQUIPO Y MANO DE OBRA.</t>
  </si>
  <si>
    <t>DEMOLICIÓN POR MEDIOS MECÁNICOS DE ELEMENTOS ESTRUCTURALES DE CONCRETO ARMADO, INCLUYE: HERRAMIENTA, CORTE DE ACERO, ACARREO DEL MATERIAL A BANCO DE OBRA PARA SU POSTERIOR RETIRO Y LIMPIEZA DEL ÁREA DE LOS TRABAJOS, VOLUMEN MEDIDO E SECCIONES, ABUNDAMIENTO, EQUIPO Y MANO DE OBRA.</t>
  </si>
  <si>
    <t>DEMOLICIÓN DE GUARNICIÓN DE CONCRETO SIMPLE POR MEDIOS MECÁNICOS, INCLUYE: HERRAMIENTA, CORTE CON DISCO DE DIAMANTE PARA DELIMITAR ÁREA, ACARREO DEL MATERIAL A BANCO DE OBRA PARA SU POSTERIOR RETIRO, VOLUMEN MEDIDO EN SECCIÓN, ABUNDAMIENTO, EQUIPO Y MANO DE OBRA.</t>
  </si>
  <si>
    <t>DEMOLICIÓN POR MEDIOS MECÁNICOS DE CONCRETO SIMPLE EN BANQUETAS, INCLUYE: HERRAMIENTA, CORTE CON DISCO DE DIAMANTE PARA DELIMITAR ÁREA, ACARREO DEL MATERIAL A BANCO DE OBRA PARA SU POSTERIOR RETIRO, VOLUMEN MEDIDO EN SECCIÓN, ABUNDAMIENTO, EQUIPO Y MANO DE OBRA.</t>
  </si>
  <si>
    <t>DESMONTAJE Y RETIRO POR MEDIOS MECÁNICOS SIN RECUPERACIÓN DE HERRERÍA PARA BOCA DE TORMENTA (REJILLA DE VIGA 2", 3" Y 4", REJILLA TIPO IRVING) EMPOTRADA A DALAS Y/O LOSA DE CONCRETO, ANCHO PROMEDIO DE REJILLA DE 0.30 M A 1.50 M POR LARGO VARIABLE, INCLUYE: HERRAMIENTA, DEMOLICIÓN DE CONCRETO, DESMONTAJE DE MARCO Y CONTRAMARCO, MATERIALES, DESPERDICIOS, SEÑALIZACIÓN PREVENTIVA Y RESTRICTIVA DEL ÁREA DE TRABAJO, LIMPIEZA DEL ÁREA AL FINAL DE ESTA ACTIVIDAD, EQUIPO, MANO DE OBRA, CARGA Y ACARREO POR MEDIOS MECÁNICOS AL SITIO FUERA DE LA OBRA INDICADO POR SUPERVISIÓN.</t>
  </si>
  <si>
    <t>KG</t>
  </si>
  <si>
    <t>PZA</t>
  </si>
  <si>
    <t>RETIRO Y REUBICACIÓN DE POSTE DE CONCRETO DE CFE DE 7.00 A 10.00 M DE ALTURA, EN BAJA Y MEDIA TENSIÓN, INCLUYE: HERRAMIENTA, DESCONEXIÓN Y SOSTENIMIENTO DE CABLEADO, DESMONTAJE DE POSTE Y COLOCACIÓN EN SU NUEVA UBICACIÓN, ALINEADO Y PLOMEADO, ACOSTILLADO Y RELLENO DE LA CEPA, CONEXIÓN, EQUIPO Y MANO DE OBRA ESPECIALIZADA.</t>
  </si>
  <si>
    <t>DESMONTAJE Y RETIRO CON RECUPERACIÓN DE POSTE DE ALUMBRADO EXISTENTE DE HASTA 10.00 M DE ALTURA CON BRAZO Y LUMINARIA, INCLUYE: HERRAMIENTA, DEMOLICIÓN DE DADO DE CONCRETO, DESCONEXIÓN, RETIRO DE LUMINARIA, RETIRO DE CABLEADO, ACARREOS Y RETIRO FUERA DE LA OBRA AL LUGAR INDICADO POR LA SUPERVISIÓN, EQUIPO Y MANO DE OBRA.</t>
  </si>
  <si>
    <t>DESMONTAJE Y RETIRO CON RECUPERACIÓN DE POSTE DE ALUMBRADO EXISTENTE DE HASTA 10.00 M DE ALTURA CON 2 BRAZOS Y 2 LUMINARIAS, INCLUYE: HERRAMIENTA, DEMOLICIÓN DE DADO DE CONCRETO, DESCONEXIÓN, RETIRO DE LUMINARIA, RETIRO DE CABLEADO, ACARREOS Y RETIRO FUERA DE LA OBRA AL LUGAR INDICADO POR LA SUPERVISIÓN, EQUIPO Y MANO DE OBRA.</t>
  </si>
  <si>
    <t>TALA, DERRIBO Y RETIRO DE ÁRBOL DE 3.00 A 6.00 M DE ALTURA, INCLUYE: HERRAMIENTA, PAGO DE PERMISOS ANTE PARQUES Y JARDINES, CORTE DE FOLLAJE EN SECCIONES, APILE DE RAMAS Y TRONCOS, EXTRACCIÓN DE TOCÓN, RETIRO DE MATERIALES DE DESECHO FUERA DE LA OBRA A TIRADERO INDICADO POR SUPERVISIÓN, EQUIPO Y MANO DE OBRA.</t>
  </si>
  <si>
    <t>TALA, DERRIBO Y RETIRO DE ÁRBOL DE 6.00 A 9.00 M DE ALTURA, INCLUYE: HERRAMIENTA, PAGO DE PERMISOS ANTE PARQUES Y JARDINES, CORTE DE FOLLAJE EN SECCIONES, APILE DE RAMAS Y TRONCOS, EXTRACCIÓN DE TOCÓN, RETIRO DE MATERIALES DE DESECHO FUERA DE LA OBRA A TIRADERO INDICADO POR SUPERVISIÓN, EQUIPO Y MANO DE OBRA.</t>
  </si>
  <si>
    <t xml:space="preserve">CARGA MECÁNICA Y ACARREO EN CAMIÓN DE MATERIAL PRODUCTO DE EXCAVACIÓN, DEMOLICIÓN Y/O ESCOMBROS, A 1ER KILÓMETRO DE DISTANCIA, VOLUMEN MEDIDO EN SECCIONES, INCLUYE: REGALÍAS AL BANCO DE TIRO Y ABUNDAMIENTO. </t>
  </si>
  <si>
    <t xml:space="preserve">ACARREO EN CAMIÓN DE MATERIAL PRODUCTO DE EXCAVACIONES, DEMOLICIONES Y/O ESCOMBROS, EN KILÓMETROS SUBSECUENTES. VOLUMEN MEDIDO EN SECCIONES, INCLUYE: ABUNDAMIENTO. </t>
  </si>
  <si>
    <t>M3-KM</t>
  </si>
  <si>
    <t>A2</t>
  </si>
  <si>
    <t>TERRACERÍAS</t>
  </si>
  <si>
    <t>TRAZO Y NIVELACIÓN CON EQUIPO TOPOGRÁFICO DEL TERRENO ESTABLECIENDO EJES Y REFERENCIAS Y BANCOS DE NIVEL, INCLUYE: HERRAMIENTA, CRUCETAS, ESTACAS, HILOS, MARCAS Y TRAZOS CON CALHIDRA, EQUIPO Y MANO DE OBRA.</t>
  </si>
  <si>
    <t xml:space="preserve">CORTE DE TERRENO A CIELO ABIERTO EN CAJÓN EN MATERIAL TIPO "II" CON EQUIPO MECÁNICO PESADO PARA CONFORMACIÓN DE TERRACERÍAS, INCLUYE: AFINE DE FONDO Y TALUDES, NIVELACIÓN, REFERENCIAS, MOVIMIENTOS DE TIERRA (ACARREO INTERNO) CON EQUIPO MECÁNICO HASTA 100 M DE DISTANCIA, VOLUMEN MEDIDO EN SECCIÓN, ABUNDAMIENTO, EQUIPO Y MANO DE OBRA. </t>
  </si>
  <si>
    <t>A3</t>
  </si>
  <si>
    <t>PAVIMENTO HIDRÁULICO</t>
  </si>
  <si>
    <t>CORTE CON DISCO DE DIAMANTE HASTA 1/3 DE ESPESOR DE LA LOSA Y HASTA 3 MM DE ANCHO, INCLUYE: EQUIPO, DISCO DE DIAMANTE, HERRAMIENTA Y MANO DE OBRA.</t>
  </si>
  <si>
    <t>SUMINISTRO Y COLOCACIÓN MANUAL DE ASFALTO EN ÁREAS MUY REDUCIDAS DE ESPESORES VARIABLES, MEZCLA EN CALIENTE HECHA EN PLANTA, CON CEMENTO PG 64-22 EKBE SUPERPAVE, SEGÚN DISEÑO, T.M.A. DE 1/2" A FINOS, COMPACTADA AL 95% MARSHALL, INCLUYE: HERRAMIENTA, DELIMITACIÓN DEL ÁREA, LIMPIEZA, RETIRO DE RESIDUOS, PRUEBAS DE COMPACTACIÓN Y ESPESOR, PRUEBA DE CALIDAD, APLICACIÓN CON ASPERSORA MANUAL DE RIEGO DE LIGA CON EMULSIÓN DE ROMPIMIENTO RÁPIDO (ECR-60) A RAZÓN DE 0.70 L/M2, TENDIDO DE LA MEZCLA ASFÁLTICA, COMPACTACIÓN MECÁNICA CON EQUIPO DE IMPACTO, EQUIPO Y MANO DE OBRA.</t>
  </si>
  <si>
    <t>B</t>
  </si>
  <si>
    <t>BANQUETAS, CRUCES PEATONALES Y ACCESIBILIDAD UNIVERSAL</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</si>
  <si>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</si>
  <si>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RELLENO EN CEPAS O MESETAS CON MATERIAL PRODUCTO DE LA EXCAVACIÓN, COMPACTADO CON EQUIPO DE IMPACTO AL 90% ± 2 DE SU P.V.S.M., PRUEBA AASHTO ESTANDAR, CBR DEL 5% MÍNIMO, EN CAPAS NO MAYORES DE 20 CM, INCLUYE: HERRAMIENTA, INCORPORACIÓN DE AGUA NECESARIA, ACARREOS, ABUNDAMIENTO, EQUIPO Y MANO DE OBRA.</t>
  </si>
  <si>
    <t>RELLENO EN CEPAS O MESETAS CON MATERIAL DE BANCO (TEPETATE), COMPACTADO CON EQUIPO DE IMPACTO AL 90% ± 2 DE SU P.V.S.M., PRUEBA AASHTO ESTÁNDAR, CBR DEL 5% MÍNIMO, EN CAPAS NO MAYORES DE 20 CM, INCLUYE: HERRAMIENTA, INCORPORACIÓN DE AGUA NECESARIA, MEDIDO EN TERRENO NATURAL POR SECCIÓN SEGÚN PROYECTOS, ABUNDAMIENTO, EQUIPO Y MANO DE OBRA.</t>
  </si>
  <si>
    <t>SUMINISTRO Y COLOCACIÓN DE MALLA ELECTROSOLDADA 6X6-10/10, INCLUYE: HABILITADO, DESPERDICIOS, CORTES, AJUSTES, ALAMBRE, TRASLAPES, SILLETAS, MATERIAL DE FIJACIÓN, ACARREO DEL MATERIAL AL SITIO DE SU COLOCACIÓN, MANO DE OBRA Y HERRAMIENTA.</t>
  </si>
  <si>
    <t>SUMINISTRO Y COLOCACIÓN DE BOLARDO DE 6" DE DIÁMETRO, COLOR GRIS MARTILLO CON PINTURA ELECTROSTÁTICA, FABRICADO EN TUBO DE ACERO AL CARBÓN CEDULA 30, DE 1.10 M DE LONGITUD (0.75 M VISIBLE Y 0.35 M OCULTO), TAPA SUPERIOR DE PLACA 3/16" C/ESCUDO EN ACERO INOXIDABLE (RECORTE LASER), 3 CALCOMANÍAS COLOR BLANCO REFLEJANTE GRADO DIAMANTE DE 3 CM DE ANCHO, 4 ANILLOS DE HERRERÍA PARA PROTEGER PLACA Y CALCOMANÍAS REFLEJANTES (VER DETALLE EN PROYECTO), CON ANCLAS SOLDADAS DE VARILLA DE 1/2" DE 10 CM PARA SU ANCLAJE, INCLUYE: DADO DE CONCRETO F´C= 150 KG/CM2 HECHO EN OBRA DE 40X40X40 CM, ACARREOS, MATERIALES,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</si>
  <si>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CM MÍNIMO, INCLUYE: MATERIALES,  ACARREOS, ALMACENAJES, PREPARACIÓN DE LA SUPERFICIE, RECORTES, DESPERDICIOS, AJUSTES, EQUIPO, ASÍ COMO LA LIMPIEZA PARCIAL Y TOTAL AL INICIO Y FINAL DE ESTA ACTIVIDAD, MANO DE OBRA Y HERRAMIENTA.</t>
  </si>
  <si>
    <t>CICLOVÍAS</t>
  </si>
  <si>
    <t>GUARNICIÓN TIPO "I" EN SECCIÓN 15X35 CM DE ALTURA A BASE DE CONCRETO PREMEZCLADO F'C= 250 KG/CM2, T.M.A. 19 MM, R.N., ACABADO APARENTE, INCLUYE: CIMBRA, DESCIMBRA, COLADO, MATERIALES, CURADO, DESPERDICIOS, MANO DE OBRA, PRUEBAS DE LABORATORIO, EQUIPO Y HERRAMIENTA.</t>
  </si>
  <si>
    <t>CORTE CON DISCO DE DIAMANTE HASTA 1/3 DE ESPESOR DE LA LOSA Y HASTA 3 MM DE ANCHO, INCLUYE: EQUIPO, PREPARACIONES Y MANO DE OBRA.</t>
  </si>
  <si>
    <t>SUMINISTRO Y COLOCACIÓN DE SEGREGADOR TIPO ORUGA DE 60X20X10 PREFABRICADA EN POLIETIRENO COLOR AMARILLO SISTEMA RGB (255,202,0) INCLUYE: HERRAMIENTA, ARMADO CON ACERO DE REFUERZO, DOS GRAPAS Y/O ANCLAS A BASE DE VARILLA DE 3/4", GRÚA HIAB, ACARREOS INTERNOS, EQUIPO Y MANO DE OBRA.</t>
  </si>
  <si>
    <t>C</t>
  </si>
  <si>
    <t>ÁREAS VERDES</t>
  </si>
  <si>
    <t xml:space="preserve">SUMINISTRO Y PLANTACIÓN DE ÁRBOL OLIVO NEGRO DE MÍNIMO 2.00 M DE ALTURA Y 2" DE DIÁMETRO EN TRONCO, INCLUYE: HERRAMIENTA, EXCAVACIÓN, CAPA  DE TIERRA VEGETAL, AGUA PARA RIEGO, MANO DE OBRA, RIEGO Y CUIDADOS POR 30 DÍAS. </t>
  </si>
  <si>
    <t xml:space="preserve">SUMINISTRO Y PLANTACIÓN DE ÁRBOL ARRAYÁN DE MÍNIMO 2.00 M DE ALTURA Y 2" DE DIÁMETRO EN TRONCO, INCLUYE: HERRAMIENTA, EXCAVACIÓN, CAPA  DE TIERRA VEGETAL, AGUA PARA RIEGO, MANO DE OBRA, RIEGO Y CUIDADOS POR 30 DÍAS. </t>
  </si>
  <si>
    <t>SUMINISTRO Y PLANTACIÓN DE ÁRBOL GUAYABO FRESA DE MÍNIMO 2.00 M DE ALTURA Y 2" DE DIÁMETRO EN TRONCO, INCLUYE: HERRAMIENTA, EXCAVACIÓN, CAPA  DE TIERRA VEGETAL, AGUA PARA RIEGO, MANO DE OBRA, RIEGO Y CUIDADOS POR 30 DÍAS.</t>
  </si>
  <si>
    <t>SUMINISTRO Y PLANTACIÓN DE ÁRBOL PRIMAVERA DE MÍNIMO 2.00 M DE ALTURA Y 2" DE DIÁMETRO EN TRONCO, INCLUYE: HERRAMIENTA, EXCAVACIÓN, CAPA  DE TIERRA VEGETAL, AGUA PARA RIEGO, MANO DE OBRA, RIEGO Y CUIDADOS POR 30 DÍAS.</t>
  </si>
  <si>
    <t>SUMINISTRO Y PLANTACIÓN DE ÁRBOL ROSA MORADA DE MÍNIMO 2.00 M DE ALTURA Y 2" DE DIÁMETRO EN TRONCO, INCLUYE: HERRAMIENTA, EXCAVACIÓN, CAPA  DE TIERRA VEGETAL, AGUA PARA RIEGO, MANO DE OBRA, RIEGO Y CUIDADOS POR 30 DÍAS.</t>
  </si>
  <si>
    <t>SUMINISTRO Y PLANTACIÓN DE PLANTA DEDO-MORO A RAZÓN DE 20 PZAS POR M2 DE 12 CM DE LARGO PROMEDIO, INCLUYE:  EXCAVACIÓN, CAPA  DE TIERRA VEGETAL, AGUA PARA RIEGO, HERRAMIENTA, MANO DE OBRA, RIEGO Y CUIDADOS POR 30 DÍAS.</t>
  </si>
  <si>
    <t>SUMINISTRO Y COLOCACIÓN DE TIERRA VEGETAL PREPARADA PARA JARDINERÍA, INCLUYE: SUMINISTRO, ACARREO, COLOCACIÓN, MANO DE OBRA, EQUIPO Y HERRAMIENTA.</t>
  </si>
  <si>
    <t>D</t>
  </si>
  <si>
    <t>SEÑALAMIENTO HORIZONTAL Y VERTICAL</t>
  </si>
  <si>
    <t>SEÑALAMIENTO HORIZONTAL</t>
  </si>
  <si>
    <t xml:space="preserve">SUMINISTRO Y APLICACIÓN DE PINTURA TERMOPLÁSTICA PARA LÍNEA DE ALTO EN COLOR BLANCA Y/O AMARILLA DE 40 CM DE ANCHO, CON APLICACIÓN DE PRIMARIO PARA ASEGURAR EL CORRECTO ANCLAJE DE LA PINTURA Y DE MICROESFERA REFLEJANTE 330 GR/M2, APLICADA CON MAQUINA PINTARRAYA, INCLUYE: TRAZO, SEÑALAMIENTOS, MANO DE OBRA, PREPARACIÓN Y LIMPIEZA AL FINAL DE LA OBRA. </t>
  </si>
  <si>
    <t xml:space="preserve">SUMINISTRO Y APLICACIÓN DE PINTURA TERMOPLÁSTICA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</si>
  <si>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SUMINISTRO Y APLICACIÓN DE PINTURA TERMOPLÁSTICA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</si>
  <si>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</si>
  <si>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ESTACIONAMIENTO CONTINUA SENCILLA EN COLOR BLANCA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</si>
  <si>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ESTACIONAMIENTO CONTINUA SENCILLA EN COLOR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</si>
  <si>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RAYA SEPARADORA DE ESTACIONAMIENTO DISCONTINUA SENCILLA EN COLOR BLANCA DE 15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</si>
  <si>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</si>
  <si>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MARCAS M-14 PARA DELIMITAR CICLOVÍAS, CON PINTURA TERMOPLÁSTICA COLOR BLANCO RETRORREFLEJANTE DE 40 CM DE ANCHO SEPARADO A CADA 40 Y 3.20 M DE ANCHO, POR UNIDAD DE OBRA TERMINADA (LONGITUD EFECTIVA).</t>
  </si>
  <si>
    <t>SUMINISTRO Y APLICACIÓN DE PINTURA TERMOPLÁSTICA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</si>
  <si>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TERMOPLÁSTICA BLANCA, EN PICTOGRAMA DE "PRIORIDAD BICI", CON TEXTO "PRIORIDAD" DE HASTA 2.40 M X 0.60 M, TRIANGULOA BASE DE LÍNEA DE 10 CM DE ANCHO DE 2.40 M DE BASE X 3.60 M DE ALTURA Y CON PICTOGRAMA DE BICICLETA DE HASTA 0.85 M X 1.25 M, CON APLICACIÓN DE PRIMARIO PARA ASEGURAR EL CORRECTO ANCLAJE DE LA PINTURA Y DE MICROESFERA REFLEJANTE 330 GR/LT, APLICADA CON MÁQUINA PINTA RAYA. INCLUYE: HERRAMIENTA, TRAZO, SEÑALAMIENTOS, PREPARACIÓN, LIMPIEZA AL FINAL DE LA OBRA, EQUIPO Y MANO DE OBRA.</t>
  </si>
  <si>
    <t>SUMINISTRO Y APLICACIÓN DE PINTURA TERMOPLÁSTICA BLANCA, EN PICTOGRAMA DE "SOLO BICI", CON FLECHA DE SENTIDO DE HASTA 3.24 M, PICTOGRAMA DE BICICLETA DE HASTA 0.65 M X 1.30 M. Y TEXTO "SOLO" DE HASTA 1.30 M X 0.85 M., CON APLICACIÓN DE PRIMARIO PARA ASEGURAR EL CORRECTO ANCLAJE DE LA PINTURA Y DE MICROESFERA REFLEJANTE 330 GR/LT, INCLUYE: HERRAMIENTA, TRAZO, SEÑALAMIENTOS, PREPARACIÓN, LIMPIEZA AL FINAL DE LA OBRA, EQUIPO Y MANO DE OBRA.</t>
  </si>
  <si>
    <t>SUMINISTRO Y COLOCACIÓN DE BOYA METÁLICA DE TRÁNSITO AMARILLA DE 20 X 20 CM, INCLUYE: MATERIALES, ACARREOS, FIJACIÓN, MANO DE OBRA, EQUIPO Y HERRAMIENTA.</t>
  </si>
  <si>
    <t>SEÑALAMIENTO VERTICAL</t>
  </si>
  <si>
    <t>SUMINISTRO Y COLOCACIÓN DE SEÑALAMIENTO VERTICAL (RESTRICTIVO, INFORMATIVO O PREVENTIVO) DE 0.61X0.61 M EN LÁMINA GALVANIZADA CALIBRE 16, CON PELÍCULA REFLEJANTE ALTA INTENSIDAD, ADICIONAL UN TABLERO DE 0.61 X 0.20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</si>
  <si>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</si>
  <si>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E</t>
  </si>
  <si>
    <t>ALCANTARILLADO SANITARIO Y PLUVIAL</t>
  </si>
  <si>
    <t>E1</t>
  </si>
  <si>
    <t>LÍNEA PRINCIPAL</t>
  </si>
  <si>
    <t>TRAZO Y NIVELACIÓN PARA LÍNEAS, INCLUYE: EQUIPO DE TOPOGRAFÍA, MATERIALES PARA SEÑALAMIENTO, MANO DE OBRA, EQUIPO Y HERRAMIENTA.</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</si>
  <si>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</si>
  <si>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</si>
  <si>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EXCAVACIÓN POR MEDIOS MECÁNICOS EN MATERIAL TIPO II, DE 4.01 A 6.00 M DE PROFUNDIDAD, INCLUYE: AFINE DE PLANTILLA Y TALUDES, ACARREO DEL MATERIAL A BANCO DE OBRA PARA SU POSTERIOR RETIRO, MANO DE OBRA, ABUNDAMIENTO, EQUIPO Y HERRAMIENTA. (MEDIDO EN TERRENO NATURAL POR SECCIÓN).</t>
  </si>
  <si>
    <t>CAMA DE ARENA AMARILLA PARA APOYO DE TUBERÍAS, INCLUYE: MATERIALES, ACARREOS, MANO DE OBRA, EQUIPO Y HERRAMIENTA.</t>
  </si>
  <si>
    <t>SUMINISTRO E INSTALACIÓN DE TUBERÍA DE P.V.C. PARA ALCANTARILLADO SANITARIO SERIE 20, DIÁMETRO DE 10", INCLUYE: MATERIALES NECESARIOS, EQUIPO, MANO DE OBRA Y PRUEBA HIDROSTÁTICA.</t>
  </si>
  <si>
    <t>SUMINISTRO E INSTALACIÓN DE TUBERÍA DE P.V.C. PARA ALCANTARILLADO SANITARIO SERIE 20, DIÁMETRO DE 12", INCLUYE: MATERIALES NECESARIOS, EQUIPO, MANO DE OBRA Y PRUEBA HIDROSTÁTICA.</t>
  </si>
  <si>
    <t>SUMINISTRO E INSTALACIÓN DE TUBERÍA DE P.V.C. PARA ALCANTARILLADO SANITARIO SERIE 20, DIÁMETRO DE 16", INCLUYE: MATERIALES NECESARIOS, EQUIPO, MANO DE OBRA Y PRUEBA HIDROSTÁTICA.</t>
  </si>
  <si>
    <t>SUMINISTRO E INSTALACIÓN DE TUBERÍA DE P.V.C. PARA ALCANTARILLADO SANITARIO SERIE 20, DIÁMETRO DE 18", INCLUYE: MATERIALES NECESARIOS, EQUIPO, MANO DE OBRA Y PRUEBA HIDROSTÁTICA.</t>
  </si>
  <si>
    <t>RELLENO ACOSTILLADO EN CEPAS O MESETAS CON MATERIAL DE BANCO, COMPACTADO MANUALMENTE EN CAPAS NO MAYORES DE 20 CM, INCLUYE: ABUNDAMIENTO, INCORPORACIÓN DE AGUA NECESARIA, MANO DE OBRA, HERRAMIENTAS Y ACARREOS.</t>
  </si>
  <si>
    <t>SUMINISTRO E INSTALACIÓN DE MANGA DE EMPOTRAMIENTO DE  P.V.C. DE 10" DE DIÁMETRO SERIE 20,  INCLUYE: MATERIAL, ACARREOS, MANO  DE OBRA Y HERRAMIENTA.</t>
  </si>
  <si>
    <t>SUMINISTRO E INSTALACIÓN DE MANGA DE EMPOTRAMIENTO DE  P.V.C. DE 12" DE DIÁMETRO,  INCLUYE: MATERIAL, ACARREOS, MANO  DE OBRA Y HERRAMIENTA.</t>
  </si>
  <si>
    <t>SUMINISTRO E INSTALACIÓN DE MANGA DE EMPOTRAMIENTO DE  P.V.C. DE 16" DE DIÁMETRO,  INCLUYE: MATERIAL, ACARREOS, MANO  DE OBRA Y HERRAMIENTA.</t>
  </si>
  <si>
    <t>SUMINISTRO E INSTALACIÓN DE MANGA DE EMPOTRAMIENTO DE  P.V.C. DE 18" DE DIÁMETRO,  INCLUYE: MATERIAL, ACARREOS, MANO  DE OBRA Y HERRAMIENTA.</t>
  </si>
  <si>
    <t>E2</t>
  </si>
  <si>
    <t>POZOS DE VISITA</t>
  </si>
  <si>
    <t>EXCAVACIÓN POR MEDIOS MECÁNICOS EN MATERIAL TIPO II, DE 6.01 A 8.00 M DE PROFUNDIDAD, INCLUYE: AFINE DE PLANTILLA Y TALUDES, ACARREO DEL MATERIAL A BANCO DE OBRA PARA SU POSTERIOR RETIRO, MANO DE OBRA, ABUNDAMIENTO, EQUIPO Y HERRAMIENTA. (MEDIDO EN TERRENO NATURAL POR SECCIÓN).</t>
  </si>
  <si>
    <t>PLANTILLA DE MAMPOSTERÍA DE PIEDRA BRAZA, ASENTADA CON MORTERO CEMENTO-ARENA 1:3, INCLUYE: HERRAMIENTA, MATERIALES, ACARREOS, DESPERDICIOS, EQUIPO Y MANO DE OBRA.</t>
  </si>
  <si>
    <t>CIMBRA ACABADO COMÚN EN DALAS Y CASTILLOS A BASE DE MADERA DE PINO DE 3A, INCLUYE: HERRAMIENTA, SUMINISTRO DE MATERIALES, ACARREOS, CORTES, HABILITADO, CIMBRADO, DESCIMBRA, EQUIPO Y MANO DE OBRA.</t>
  </si>
  <si>
    <t>SUMINISTRO, HABILITADO Y COLOCACIÓN DE ACERO DE REFUERZO DE FY= 4200 KG/CM2, INCLUYE: MATERIALES, TRASLAPES, SILLETAS, HABILITADO, AMARRES, MANO DE OBRA, EQUIPO Y HERRAMIENTA.</t>
  </si>
  <si>
    <t>CONCRETO HECHO EN OBRA DE F'C= 250 KG/CM2, T.MA. 3/4", R.N., INCLUYE: HERRAMIENTA, ELABORACIÓN DE CONCRETO, ACARREOS, COLADO, VIBRADO, EQUIPO Y MANO DE OBRA.</t>
  </si>
  <si>
    <t>CIMBRA ACABADO COMÚN EN PERALTES DE LOSA (DIAMANTE) A BASE DE MADERA DE PINO DE 3A, INCLUYE: HERRAMIENTA, MATERIALES, ACARREOS, CORTES, HABILITADO, CIMBRADO, DESCIMBRA, EQUIPO Y MANO DE OBRA.</t>
  </si>
  <si>
    <t>MURO TIPO TEZON DE BLOCK 11 X 14 X 28 CM ASENTADO CON MORTERO CEMENTO-ARENA 1:3, ACABADO COMÚN, INCLUYE: MATERIALES, MANO DE OBRA, EQUIPO Y HERRAMIENTA.</t>
  </si>
  <si>
    <t>APLANADO DE 3 CM DE ESPESOR EN MURO CON MORTERO CEMENTO-ARENA 1:3 CON IMPERMEABILIZANTE INTEGRAL A RAZÓN DE 0.20 KG/M2, ACABADO PULIDO, INCLUYE: MATERIALES, ACARREOS, DESPERDICIOS, MANO DE OBRA, PLOMEADO, NIVELADO, REGLEADO, RECORTES, MANO DE OBRA, EQUIPO Y HERRAMIENTA.</t>
  </si>
  <si>
    <t>REPELLADO EN MURO EXTERIOR DE POZO DE VISITA CON MORTERO CEMENTO-ARENA EN PROPORCIÓN 1:3 ACABADO APALILLADO, DE 3 CM DE ESPESOR PROMEDIO, INCLUYE: HERRAMIENTA, SUMINISTRO DE LOS MATERIALES, ACARREOS Y MANIOBRAS LOCALES, EQUIPO Y MANO DE OBRA.</t>
  </si>
  <si>
    <t>SUMINISTRO Y COLOCACIÓN DE ESCALONES TIPO MARINO DE POLIPROPILENO CON ALMA DE ACERO DE 12 MM DE DIÁMETRO EN POZO DE VISITA, MODELO P-ESC-02 DE 32X29 CM O SIMILAR, COLOCADOS EN ZIG-ZAG UNO TRAS OTRO Y ANCLADOS EN MURO 19 CM, INCLUYE: HERRAMIENTA, ACARREOS, ANCLAJE A MURO, EQUIPO Y MANO DE OBRA.</t>
  </si>
  <si>
    <t>SUMINISTRO Y COLOCACIÓN DE BROCAL Y TAPA CON "ESCUDO" DEL GOBIERNO DE ZAPOPAN, FABRICADO A BASE DE HIERRO DÚCTIL DE 0.60 M DE DIÁMETRO TIPO PESADO PARA POZO DE VISITA. INCLUYE: HERRAMIENTA, SUMINISTRO Y COLOCACIÓN, NIVELACIÓN, MATERIALES, EQUIPO Y MANO DE OBRA.</t>
  </si>
  <si>
    <t>CAJAS DE CONCRETO ARMADO PARA COLECTOR SANITARIO</t>
  </si>
  <si>
    <t>EXCAVACIÓN POR MEDIOS MECÁNICOS EN MATERIAL TIPO II, DE 0.00 A -2.00 M DE PROFUNDIDAD, INCLUYE: AFINE DE  PLANTILLA Y TALUDES, ACARREO DEL MATERIAL A BANCO DE OBRA PARA SU POSTERIOR RETIRO, MANO DE OBRA, EQUIPO Y HERRAMIENTA. (MEDIDO EN TERRENO NATURAL POR SECCIÓN).</t>
  </si>
  <si>
    <t>RELLENO EN CEPAS O MESETAS CON MATERIAL PRODUCTO DE LA EXCAVACIÓN, COMPACTADO CON EQUIPO DE IMPACTO AL 90% ± 2 DE SU P.V.S.M., PRUEBA AASHTO ESTANDAR, CBR DEL 5% MÍNIMO, EN CAPAS NO MAYORES DE 20 CM, INCLUYE: INCORPORACIÓN DE AGUA NECESARIA, ACARREOS, MANO DE OBRA, EQUIPO Y HERRAMIENTA.</t>
  </si>
  <si>
    <t>PLANTILLA DE 5 CM DE ESPESOR DE CONCRETO HECHO EN OBRA DE F´C=100 KG/CM2, INCLUYE: PREPARACIÓN DE LA SUPERFICIE, NIVELACIÓN, MAESTREADO, COLADO, MANO DE OBRA, EQUIPO Y HERRAMIENTA.</t>
  </si>
  <si>
    <t>CIMBRA ACABADO COMÚN EN LOSAS A BASE DE MADERA DE PINO DE 3A, INCLUYE: HERRAMIENTA, SUMINISTRO DE MATERIALES, ACARREOS, CORTES, HABILITADO, CIMBRADO, DESCIMBRA, EQUIPO Y MANO DE OBRA.</t>
  </si>
  <si>
    <t>SUMINISTRO Y COLOCACIÓN DE BANDA OJILLADA DE PVC DE 9" DE ANCHO PARA JUNTA CONSTRUCTIVA, INCLUYE: HERRAMIENTA, FIJACIÓN DE BANDA OJILLADA, MATERIALES MENORES Y DE CONSUMO, DESPERDICIOS Y MANO DE OBRA.</t>
  </si>
  <si>
    <t>REPELLADO EN MURO EXTERIOR DE POZO DE VISITA CON MORTERO CEMENTO-ARENA EN PROPORCIÓN 1:3 ACABADO APALILLADO, DE 2 CM DE ESPESOR PROMEDIO, INCLUYE: HERRAMIENTA, ANDAMIOS, SUMINISTRO DE LOS MATERIALES, ACARREOS Y MANIOBRAS LOCALES, EQUIPO Y MANO DE OBRA.</t>
  </si>
  <si>
    <t>CAJAS DE CONCRETO ARMADO PARA DRENAJE PLUVIAL</t>
  </si>
  <si>
    <t>DESCARGAS DOMICILIARIAS</t>
  </si>
  <si>
    <t>REGISTRO SANITARIO FORJADO DE 0.40 M X 0.40 M Y HASTA 1.00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</si>
  <si>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SUMINISTRO E INSTALACIÓN DE TUBERÍA DE P.V.C. PARA ALCANTARILLADO SANITARIO SERIE 20, DIÁMETRO DE 6", INCLUYE: MATERIALES NECESARIOS, EQUIPO, MANO DE OBRA Y PRUEBA HIDROSTÁTICA.</t>
  </si>
  <si>
    <t>SUMINISTRO E INSTALACIÓN DE CODO PVC DE 45°X 6", PARA ALCANTARILLADO SANITARIO SERIE 20, INCLUYE: MANO DE OBRA, EQUIPO Y HERRAMIENTA.</t>
  </si>
  <si>
    <t>SUMINISTRO E INSTALACIÓN DE SILLETA PVC DE 10"X 6", PARA ALCANTARILLADO SANITARIO SERIE 20, INCLUYE: MANO DE OBRA, EQUIPO Y HERRAMIENTA.</t>
  </si>
  <si>
    <t>SUMINISTRO E INSTALACIÓN DE SILLETA PVC DE 12"X 6", PARA ALCANTARILLADO SANITARIO SERIE 20, INCLUYE: MANO DE OBRA, EQUIPO Y HERRAMIENTA.</t>
  </si>
  <si>
    <t>SUMINISTRO E INSTALACIÓN DE SILLETA PVC DE 16"X 6", PARA ALCANTARILLADO SANITARIO SERIE 20, INCLUYE: MANO DE OBRA, EQUIPO Y HERRAMIENTA.</t>
  </si>
  <si>
    <t>SUMINISTRO E INSTALACIÓN DE SILLETA PVC DE 18"X 6", PARA ALCANTARILLADO SANITARIO SERIE 20, INCLUYE: MANO DE OBRA, EQUIPO Y HERRAMIENTA.</t>
  </si>
  <si>
    <t>SUMINISTRO E INSTALACIÓN DE MANGA DE EMPOTRAMIENTO DE  P.V.C. DE 6" DE DIÁMETRO, PARA ALCANTARILLADO SANITARIO SERIE 20,  INCLUYE: MATERIAL, ACARREOS, MANO  DE OBRA Y HERRAMIENTA.</t>
  </si>
  <si>
    <t>BOCAS DE TORMENTA</t>
  </si>
  <si>
    <t>PLANTILLA DE MAMPOSTERÍA DE PIEDRA BRAZA DE 0.30 M DE ESPESOR  ASENTADA CON MORTERO CEMENTO-ARENA 1:3, INCLUYE: HERRAMIENTA, SUMINISTRO DE MATERIALES, ACARREOS, DESPERDICIOS, EQUIPO Y MANO DE OBRA.</t>
  </si>
  <si>
    <t>REVESTIMIENTO DE 10 CM DE ESPESOR EN BOCA DE TORMENTA A BASE DE CONCRETO PREMEZCLADO BAJO EN EMISIONES DE CO2 F'C= 200 KG/CM2, R.N., T.M.A. 19 MM R.N., INCLUYE: HERRAMIENTA, PREPARACIÓN DE LA SUPERFICIE, SUMINISTRO DE MATERIALES, NIVELACIÓN, MAESTREADO, COLADO, EQUIPO Y MANO DE OBRA.</t>
  </si>
  <si>
    <t>SUMINISTRO Y COLOCACIÓN DE SOLERA DE 1/2" X 4" CON BARRENOS PARA REDONDO LISO DE 3/8", INCLUYE: HERRAMIENTA, MATERIALES, ACARREOS, RECORTES, SOLDADURAS, PRIMARIO ANTICORROSIVO, DESPERDICIOS, EQUIPO Y MANO DE OBRA.</t>
  </si>
  <si>
    <t>SUMINISTRO Y COLOCACIÓN DE REDONDO LISO DE 3/8", INCLUYE: HERRAMIENTA, MATERIALES, ACARREOS, RECORTES, SOLDADURAS, PRIMARIO ANTICORROSIVO, DESPERDICIOS, EQUIPO Y MANO DE OBRA.</t>
  </si>
  <si>
    <t>SUMINISTRO Y COLOCACIÓN DE CONTRA MARCO EN ANGULO, A BASE DE SOLERA DE 1/2" X 4" PARA RECIBIR REJILLA TIPO IRVING, INCLUYE: HERRAMIENTA, MATERIALES, ACARREOS, RECORTES, SOLDADURAS, DESPERDICIOS, PRIMARIO ANTICORROSIVO, EQUIPO Y MANO DE OBRA.</t>
  </si>
  <si>
    <t>SUMINISTRO Y COLOCACIÓN DE HERRERÍA ESTRUCTURAL A BASE DE PERFILES IPR, IPS, PARA UTILIZAR EN BOCAS DE TORMENTA, INCLUYE, HERRAMIENTA, HABILITADO, ACARREOS, CORTES, DESPERDICIOS, SOLDADURAS, PINTURA ANTICORROSIVA (PRIMER), MATERIALES, EQUIPO Y MANO DE OBRA.</t>
  </si>
  <si>
    <t>POZOS DE ABSORCIÓN</t>
  </si>
  <si>
    <t>SUMINISTRO E INSTALACIÓN DE TUBERÍA DE P.V.C. PARA ALCANTARILLADO SANITARIO SERIE 20, DIÁMETRO DE 14", INCLUYE: MATERIALES NECESARIOS, EQUIPO, MANO DE OBRA Y PRUEBA HIDROSTÁTICA.</t>
  </si>
  <si>
    <t>SUMINISTRO E INSTALACIÓN DE MANGA DE EMPOTRAMIENTO DE  P.V.C. DE 14" DE DIÁMETRO,  INCLUYE: MATERIAL, ACARREOS, MANO  DE OBRA Y HERRAMIENTA.</t>
  </si>
  <si>
    <t>F</t>
  </si>
  <si>
    <t>AGUA POTABLE</t>
  </si>
  <si>
    <t>F1</t>
  </si>
  <si>
    <t>SUMINISTRO, INSTALACIÓN Y JUNTEO DE TUBO DE P.V.C. HIDRÁULICO RD-26 DE 4" DE DIÁMETRO, INCLUYE: MATERIAL, ACARREO AL SITIO DE COLOCACIÓN, DESPERDICIOS, PRUEBA HIDROSTÁTICA, MANO DE OBRA, EQUIPO Y HERRAMIENTA.</t>
  </si>
  <si>
    <t>SUMINISTRO, INSTALACIÓN Y JUNTEO DE TUBO DE P.V.C. HIDRÁULICO RD-26 DE 6" DE DIÁMETRO, INCLUYE: MATERIAL, ACARREO AL SITIO DE COLOCACIÓN, DESPERDICIOS, PRUEBA HIDROSTÁTICA, MANO DE OBRA, EQUIPO Y HERRAMIENTA.</t>
  </si>
  <si>
    <t>SUMINISTRO, INSTALACIÓN Y JUNTEO DE TUBO DE P.V.C. HIDRÁULICO RD-26 DE 8" DE DIÁMETRO, INCLUYE: MATERIAL, ACARREO AL SITIO DE COLOCACIÓN, DESPERDICIOS, PRUEBA HIDROSTÁTICA, MANO DE OBRA, EQUIPO Y HERRAMIENTA.</t>
  </si>
  <si>
    <t>SUMINISTRO, INSTALACIÓN Y JUNTEO DE TUBO DE P.V.C. HIDRÁULICO CLASE 10, DE 14" DE DIÁMETRO, INCLUYE: MATERIAL, ACARREO AL SITIO DE COLOCACIÓN, DESPERDICIOS, PRUEBA HIDROSTÁTICA, MANO DE OBRA, EQUIPO Y HERRAMIENTA.</t>
  </si>
  <si>
    <t>F2</t>
  </si>
  <si>
    <t>TOMAS DOMICILIARIAS</t>
  </si>
  <si>
    <t>SUMINISTRO E INSTALACIÓN DE ABRAZADERA DE BRONCE DE 8" X 1/2", INCLUYE: MATERIAL, MANO DE OBRA, EQUIPO Y HERRAMIENTA.</t>
  </si>
  <si>
    <t>SUMINISTRO E INSTALACIÓN DE LLAVE DE INSERCIÓN DE BRONCE DE 1/2", INCLUYE: MATERIAL, MANO DE OBRA, EQUIPO Y HERRAMIENTA.</t>
  </si>
  <si>
    <t>SUMINISTRO E INSTALACIÓN DE TUBO DE P.A.D. RD-9 DE 13MM (1/2") DE DIÁMETRO PARA TOMA DOMICILIARIA, INCLUYE: MATERIAL, MANO DE OBRA, EQUIPO Y HERRAMIENTA.</t>
  </si>
  <si>
    <t>SUMINISTRO E INSTALACIÓN DE CONECTOR DE BRONCE 1/2", INCLUYE: MANO DE OBRA, EQUIPO Y HERRAMIENTA.</t>
  </si>
  <si>
    <t>CUADRO DE MEDICIÓN PARA AGUA POTABLE EN TOMA DOMICILIARIA, INCLUYE: HERRAMIENTA, CODO DE BRONCE CON ENTRADA A POLIETILENO Y SALIDA A FIERRO GALVANIZADO CON SISTEMA A PRESIÓN DE 1/2", NIPLE GALVANIZADO DE 1/2" (0.50 M PROMEDIO), LLAVE DE PASO DE 1/2", NIPLE GALVANIZADO DE 1/2" (0.05 M PROMEDIO), TEE DE ACERO GALVANIZADO DE 1/2", VÁLVULA ELIMINADORA DE AIRE DE 1/2", TEE DE ACERO GALVANIZADO DE 1/2", TAPÓN MACHO GALVANIZADO DE 1/2", NIPLE GALVANIZADO DE 1/2" (0.05 M PROMEDIO), CODO DE 90° GALVANIZADO DE 1/2", VÁLVULA DE COMPUERTA DE 1/2", NIPLE GALVANIZADO DE 1/2" (0.40 M PROMEDIO), CONEXIONES, CORTES, NIVELACIÓN, MATERIALES, EQUIPO Y MANO DE OBRA.</t>
  </si>
  <si>
    <t>F3</t>
  </si>
  <si>
    <t>CAJA DE VÁLVULAS</t>
  </si>
  <si>
    <t>PLANTILLA DE 10 CM DE ESPESOR A BASE DE PEDACERA DE LADRILLO, ASENTADO CON MORTERO CEMENTO- ARENA 1:4, ACABADO COMÚN, PARA CAJA DE VÁLVULAS, INCLUYE: HERRAMIENTA, SUMINISTRO DE MATERIALES, EQUIPO Y MANO DE OBRA.</t>
  </si>
  <si>
    <t>CONCRETO HECHO EN OBRA DE F'C= 150 KG/CM2, T.MA. 3/4", R.N., INCLUYE: HERRAMIENTA, ELABORACIÓN DE CONCRETO, ACARREOS, COLADO, VIBRADO, EQUIPO Y MANO DE OBRA.</t>
  </si>
  <si>
    <t>APLANADO DE 2 CM DE ESPESOR EN MURO CON MORTERO CEMENTO-ARENA 1:3, ACABADO PULIDO, INCLUYE: MATERIALES, ACARREOS, DESPERDICIOS, MANO DE OBRA, PLOMEADO, NIVELADO, REGLEADO, RECORTES, MANO DE OBRA, EQUIPO Y HERRAMIENTA.</t>
  </si>
  <si>
    <t>F4</t>
  </si>
  <si>
    <t>PIEZAS ESPECIALES</t>
  </si>
  <si>
    <t>SUMINISTRO E INSTALACIÓN DE EXTREMIDAD DE 4" DE DIÁMETRO DE FO.FO., INCLUYE: 50 % DE TORNILLOS Y EMPAQUES, MATERIAL, ACARREOS, MANO DE OBRA, EQUIPO Y HERRAMIENTA.</t>
  </si>
  <si>
    <t>SUMINISTRO E INSTALACIÓN DE JUNTA GIBAULT COMPLETA DE 4" DE DIÁMETRO DE FO.FO., INCLUYE: MATERIAL, ACARREOS, MANO DE OBRA, EQUIPO Y HERRAMIENTA.</t>
  </si>
  <si>
    <t>SUMINISTRO E INSTALACIÓN DE EXTREMIDAD DE 6" DE DIÁMETRO DE FO.FO., INCLUYE: 50 % DE TORNILLOS Y EMPAQUES, MATERIAL, ACARREOS, MANO DE OBRA, EQUIPO Y HERRAMIENTA.</t>
  </si>
  <si>
    <t>SUMINISTRO E INSTALACIÓN DE JUNTA GIBAULT COMPLETA DE 6" DE DIÁMETRO DE FO.FO., INCLUYE: MATERIAL, ACARREOS, MANO DE OBRA, EQUIPO Y HERRAMIENTA.</t>
  </si>
  <si>
    <t>SUMINISTRO E INSTALACIÓN DE EXTREMIDAD DE 8" DE DIÁMETRO DE FO.FO., INCLUYE: 50 % DE TORNILLOS Y EMPAQUES, MATERIAL, ACARREOS, MANO DE OBRA, EQUIPO Y HERRAMIENTA.</t>
  </si>
  <si>
    <t>SUMINISTRO E INSTALACIÓN DE JUNTA GIBAULT COMPLETA DE 8" DE DIÁMETRO DE FO.FO., INCLUYE: MATERIAL, ACARREOS, MANO DE OBRA, EQUIPO Y HERRAMIENTA.</t>
  </si>
  <si>
    <t>SUMINISTRO E INSTALACIÓN DE EXTREMIDAD DE 14" DE DIÁMETRO DE FO.FO., INCLUYE: 50 % DE TORNILLOS Y EMPAQUES, MATERIAL, ACARREOS, MANO DE OBRA, EQUIPO Y HERRAMIENTA.</t>
  </si>
  <si>
    <t>SUMINISTRO E INSTALACIÓN DE JUNTA GIBAULT COMPLETA DE 14" DE DIÁMETRO DE FO.FO., INCLUYE: MATERIAL, ACARREOS, MANO DE OBRA, EQUIPO Y HERRAMIENTA.</t>
  </si>
  <si>
    <t>SUMINISTRO E INSTALACIÓN DE JUNTA GIBAULT COMPLETA DE 42" DE DIÁMETRO DE FO.FO., INCLUYE: MATERIAL, ACARREOS, MANO DE OBRA, EQUIPO Y HERRAMIENTA.</t>
  </si>
  <si>
    <t>SUMINISTRO E INSTALACIÓN DE CODOS DE 90°, 45°, 22° Ó 11° X 102 MM (4") DE DIÁMETRO DE FO.FO., INCLUYE: 50 % DE TORNILLOS Y EMPAQUES, MATERIAL, ACARREOS, MANO DE OBRA, EQUIPO Y HERRAMIENTA.</t>
  </si>
  <si>
    <t>SUMINISTRO E INSTALACIÓN DE CODOS DE 90°, 45°, 22° Ó 11° X 152 MM (6") DE DIÁMETRO DE FO.FO., INCLUYE: 50 % DE TORNILLOS Y EMPAQUES, MATERIAL, ACARREOS, MANO DE OBRA, EQUIPO Y HERRAMIENTA.</t>
  </si>
  <si>
    <t>SUMINISTRO E INSTALACIÓN DE TEE DE 8" X 2" DE DIÁMETRO DE FO.FO., INCLUYE: 50 % DE TORNILLOS Y EMPAQUES, MATERIAL, ACARREOS, MANO DE OBRA, EQUIPO Y HERRAMIENTA.</t>
  </si>
  <si>
    <t>SUMINISTRO E INSTALACIÓN DE TEE DE 8" X 4" DE DIÁMETRO DE FO.FO., INCLUYE: 50 % DE TORNILLOS Y EMPAQUES, MATERIAL, ACARREOS, MANO DE OBRA, EQUIPO Y HERRAMIENTA.</t>
  </si>
  <si>
    <t>SUMINISTRO E INSTALACIÓN DE TEE DE 8" X 6" DE DIÁMETRO DE FO.FO., INCLUYE: 50 % DE TORNILLOS Y EMPAQUES, MATERIAL, ACARREOS, MANO DE OBRA, EQUIPO Y HERRAMIENTA.</t>
  </si>
  <si>
    <t>SUMINISTRO E INSTALACIÓN DE TEE DE 8" X 8" DE DIÁMETRO DE FO.FO., INCLUYE: 50 % DE TORNILLOS Y EMPAQUES, MATERIAL, ACARREOS, MANO DE OBRA, EQUIPO Y HERRAMIENTA.</t>
  </si>
  <si>
    <t>SUMINISTRO E INSTALACIÓN DE TEE DE 14" X 8" DE DIÁMETRO DE FO.FO., INCLUYE: 50 % DE TORNILLOS Y EMPAQUES, MATERIAL, ACARREOS, MANO DE OBRA, EQUIPO Y HERRAMIENTA.</t>
  </si>
  <si>
    <t>SUMINISTRO E INSTALACIÓN DE TEE DE 42" X 14" DE DIÁMETRO DE FO.FO., INCLUYE: 50 % DE TORNILLOS Y EMPAQUES, MATERIAL, ACARREOS, MANO DE OBRA, EQUIPO Y HERRAMIENTA.</t>
  </si>
  <si>
    <t>SUMINISTRO E INSTALACIÓN DE CRUZ DE 8" X 6" DE DIÁMETRO DE FO.FO., INCLUYE: 50 % DE TORNILLOS Y EMPAQUES, MATERIAL, ACARREOS, MANO DE OBRA, EQUIPO Y HERRAMIENTA.</t>
  </si>
  <si>
    <t>SUMINISTRO E INSTALACIÓN DE CRUZ DE 8" X 8" DE DIÁMETRO DE FO.FO., INCLUYE: 50 % DE TORNILLOS Y EMPAQUES, MATERIAL, ACARREOS, MANO DE OBRA, EQUIPO Y HERRAMIENTA.</t>
  </si>
  <si>
    <t>SUMINISTRO E INSTALACIÓN DE VÁLVULA DE COMPUERTA RESILENTE DE 2" VÁSTAGO FIJO HIDROSTÁTICA, INCLUYE: 50 % DE TORNILLOS Y EMPAQUES, MATERIAL, ACARREOS, MANO DE OBRA, EQUIPO Y HERRAMIENTA.</t>
  </si>
  <si>
    <t>SUMINISTRO E INSTALACIÓN DE VÁLVULA DE COMPUERTA RESILENTE DE 4" VÁSTAGO FIJO HIDROSTÁTICA, INCLUYE: 50 % DE TORNILLOS Y EMPAQUES, MATERIAL, ACARREOS, MANO DE OBRA, EQUIPO Y HERRAMIENTA.</t>
  </si>
  <si>
    <t>SUMINISTRO E INSTALACIÓN DE VÁLVULA COMPUERTA VÁSTAGO FIJO DE 152 MM (6") DE DIÁMETRO DE  FO.FO., INCLUYE: 50 % DE TORNILLOS Y EMPAQUES, MATERIAL, ACARREOS, MANO DE OBRA, EQUIPO Y HERRAMIENTA.</t>
  </si>
  <si>
    <t>SUMINISTRO E INSTALACIÓN DE VÁLVULA DE COMPUERTA RESILENTE DE 8" VÁSTAGO FIJO HIDROSTÁTICA, INCLUYE: 50 % DE TORNILLOS Y EMPAQUES, MATERIAL, ACARREOS, MANO DE OBRA, EQUIPO Y HERRAMIENTA.</t>
  </si>
  <si>
    <t>SUMINISTRO E INSTALACIÓN DE VÁLVULA DE COMPUERTA RESILENTE DE 14" VÁSTAGO FIJO HIDROSTÁTICA, INCLUYE: 50 % DE TORNILLOS Y EMPAQUES, MATERIAL, ACARREOS, MANO DE OBRA, EQUIPO Y HERRAMIENTA.</t>
  </si>
  <si>
    <t>SUMINISTRO E INSTALACIÓN DE PLATO QUIEBRA CHORRO DE Fo. Fo. CON CODO Y BOLA DE CONTRAPESO,  INCLUYE: HERRAMIENTAS, CARGA, FLETE AL LUGAR DE LA OBRA, DESCARGA, MANIOBRAS LOCALES, 50 % DE TORNILLOS, COLOCACIÓN, MATERIALES, EQUIPO  Y MANO DE OBRA.</t>
  </si>
  <si>
    <t>SUMINISTRO Y COLOCACIÓN DE VÁLVULA DE RETENCIÓN CHECK DE P.V.C. SERIE 20 DE 6" DE DIÁMETRO. INCLUYE: HERRAMIENTA, SUMINISTRO E INSTALACIÓN, EMPAQUES, PRUEBA HIDROSTÁTICA EN CONJUNTO CON LA TUBERÍA, MATERIALES, EQUIPO Y MANO DE OBRA.</t>
  </si>
  <si>
    <t>SUMINISTRO E INSTALACIÓN DE TUBERÍA DE P.V.C. PARA ALCANTARILLADO DIÁMETRO DE 6" SERIE 20, INCLUYE: MATERIALES NECESARIOS, EQUIPO, MANO DE OBRA Y PRUEBA HIDROSTÁTICA.</t>
  </si>
  <si>
    <t>SUMINISTRO E INSTALACIÓN DE MANGA DE EMPOTRAMIENTO DE  P.V.C. DE 6" DE DIÁMETRO SERIE 20,  INCLUYE: MATERIAL, ACARREOS, MANO  DE OBRA Y HERRAMIENTA.</t>
  </si>
  <si>
    <t>SUMINISTRO E INSTALACIÓN DE VÁLVULA DE ADMISIÓN Y EXPULSIÓN DE AIRE DE 2" DE DIÁMETRO DE FO-FO., INCLUYE: HERRAMIENTA, PRUEBAS HIDROSTÁTICAS,  ACARREOS Y MANO DE OBRA.</t>
  </si>
  <si>
    <t>ATRAQUE DE CONCRETO F'C= 200 KG/CM2 R.N. T.M.A. DE 38 MM, R.N., HECHO EN OBRA, PARA TUBERÍA DE DISTINTOS DIÁMETROS EN CRUCEROS DE AGUA POTABLE, INCLUYE: MATERIALES, MANO DE OBRA, CIMBRA Y ACARREOS.</t>
  </si>
  <si>
    <t>SUMINISTRO Y COLOCACIÓN DE MARCO CON TAPA PARA CAJA DE VÁLVULAS DE 50X50 CM ESTÁNDAR, INCLUYE: MATERIALES, EQUIPO, ACARREOS Y MANO DE OBRA.</t>
  </si>
  <si>
    <t>SUMINISTRO Y COLOCACIÓN DE CONTRAMARCO DE CANAL SENCILLO DE 4" DE 1.95 M DE LONGITUD, INCLUYE: HERRAMIENTA, NIVELACIÓN, MATERIALES, EQUIPO Y MANO DE OBRA.</t>
  </si>
  <si>
    <t>SUMINISTRO Y COLOCACIÓN DE CONTRAMARCO DE CANAL SENCILLO DE 6" DE 2.10 M DE LONGITUD, INCLUYE: HERRAMIENTA, NIVELACIÓN, MATERIALES, EQUIPO Y MANO DE OBRA.</t>
  </si>
  <si>
    <t>SUMINISTRO Y COLOCACIÓN DE CONTRAMARCO DE CANAL SENCILLO DE 6" DE 2.15 M DE LONGITUD, INCLUYE: HERRAMIENTA, NIVELACIÓN, MATERIALES, EQUIPO Y MANO DE OBRA.</t>
  </si>
  <si>
    <t>SUMINISTRO Y COLOCACIÓN DE CONTRAMARCO DE CANAL SENCILLO DE 6" DE 2.60 M DE LONGITUD, INCLUYE: HERRAMIENTA, NIVELACIÓN, MATERIALES, EQUIPO Y MANO DE OBRA.</t>
  </si>
  <si>
    <t>SUMINISTRO Y COLOCACIÓN DE CONTRAMARCO DE CANAL SENCILLO DE 6" DE 2.65 M DE LONGITUD, INCLUYE: HERRAMIENTA, NIVELACIÓN, MATERIALES, EQUIPO Y MANO DE OBRA.</t>
  </si>
  <si>
    <t>G</t>
  </si>
  <si>
    <t>RED DE ALUMBRADO PÚBLICO</t>
  </si>
  <si>
    <r>
      <rPr>
        <sz val="8"/>
        <color rgb="FF000000"/>
        <rFont val="Isidora Bold"/>
      </rPr>
      <t>SUMINISTRO E INSTALACIÓN DE CABLE DE ALUMINIO XLP</t>
    </r>
    <r>
      <rPr>
        <sz val="8"/>
        <color indexed="8"/>
        <rFont val="Isidora Bold"/>
      </rPr>
      <t xml:space="preserve">, 600 V, CONFIGURACIÓN </t>
    </r>
    <r>
      <rPr>
        <sz val="8"/>
        <color rgb="FF000000"/>
        <rFont val="Isidora Bold"/>
      </rPr>
      <t xml:space="preserve">TRIPLEX  2+1, CAL. 4 AWG  (F)  +  CAL.  4 AWG (T) </t>
    </r>
    <r>
      <rPr>
        <sz val="8"/>
        <color indexed="8"/>
        <rFont val="Isidora Bold"/>
      </rPr>
      <t xml:space="preserve"> MARCA CONDUMEX O SIMILAR, INCLUYE: HERRAMIENTA, MATERIALES, CONEXIÓN,  PRUEBAS, EQUIPO Y MANO DE OBRA.</t>
    </r>
  </si>
  <si>
    <r>
      <rPr>
        <sz val="8"/>
        <color rgb="FF000000"/>
        <rFont val="Isidora Bold"/>
      </rPr>
      <t>SUMINISTRO E INSTALACIÓN DE TUBO PAD RD 19 DE 53 MM</t>
    </r>
    <r>
      <rPr>
        <sz val="8"/>
        <color indexed="8"/>
        <rFont val="Isidora Bold"/>
      </rPr>
      <t xml:space="preserve"> DE Ø, INCLUYE: HERRAMIENTA, MATERIALES, DESPERDICIOS, ACARREO AL SITIO DE COLOCACIÓN, GUIADO Y MANO DE OBRA.</t>
    </r>
  </si>
  <si>
    <t>EXCAVACIÓN POR MEDIOS MANUALES EN MATERIAL TIPO II, DE 0.00 A -2.00 M DE PROFUNDIDAD, INCLUYE: AFINE DE PLANTILLA Y TALUDES, ACARREO DEL MATERIAL A BANCO DE OBRA PARA SU POSTERIOR RETIRO, MANO DE OBRA, EQUIPO Y HERRAMIENTA. (MEDIDO EN TERRENO NATURAL POR SECCIÓN).</t>
  </si>
  <si>
    <t>SUMINISTRO E INSTALACIÓN DE TUBO PVC CONDUIT S. P. DE 35 MM, INCLUYE: HERRAMIENTA, MATERIAL, DESPERDICIO, ACARREO AL SITIO DE COLOCACIÓN, GUIADO Y MANO DE OBRA.</t>
  </si>
  <si>
    <t>SUMINISTRO E INSTALACIÓN DE REGISTRO PREFABRICADO DE CONCRETO PARA  ALUMBRADO DE 40X40X60 CM CON TAPA, MARCO Y CONTRAMARCO GALVANIZADO, MARCA CENMEX O SIMILAR, INCLUYE: HERRAMIENTA, SUMINISTRO, FLETES, MANIOBRAS DE CARGA Y DESCARGA, EQUIPO Y MANO DE OBRA.</t>
  </si>
  <si>
    <t>SUMINISTRO E INSTALACIÓN DE REGISTRO PREFABRICADO DE CONCRETO PARA  ALUMBRADO DE 40X60X80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</si>
  <si>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</si>
  <si>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r>
      <rPr>
        <sz val="8"/>
        <color rgb="FF000000"/>
        <rFont val="Isidora Bold"/>
      </rPr>
      <t>SUMINISTRO Y COLOCACIÓN DE ANCLA</t>
    </r>
    <r>
      <rPr>
        <sz val="8"/>
        <color indexed="8"/>
        <rFont val="Isidora Bold"/>
      </rPr>
      <t xml:space="preserve"> PARA POSTE METÁLICO DE</t>
    </r>
    <r>
      <rPr>
        <sz val="8"/>
        <color rgb="FF000000"/>
        <rFont val="Isidora Bold"/>
      </rPr>
      <t xml:space="preserve"> 9.00 M</t>
    </r>
    <r>
      <rPr>
        <sz val="8"/>
        <color indexed="8"/>
        <rFont val="Isidora Bold"/>
      </rPr>
      <t xml:space="preserve">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r>
  </si>
  <si>
    <t>SUMINISTRO Y COLOCACIÓN DE (3) CONECTORES DERIVADOR DE ALUMINIO A COMPRESIÓN TIPO "H" CAL. 6- 2 AWG BIMETÁLICO CAT. YHO100 BURNDY, INCLUYE: HERRAMIENTA, MATERIAL, EQUIPO Y MANO DE OBRA.</t>
  </si>
  <si>
    <r>
      <rPr>
        <sz val="8"/>
        <color rgb="FF000000"/>
        <rFont val="Isidora Bold"/>
      </rPr>
      <t>SUMINISTRO E INSTALACIÓN DE TAPONADO DE DUCTOS</t>
    </r>
    <r>
      <rPr>
        <sz val="8"/>
        <color indexed="8"/>
        <rFont val="Isidora Bold"/>
      </rPr>
      <t xml:space="preserve"> EN EL REGISTRO DE ALUMBRADO DE</t>
    </r>
    <r>
      <rPr>
        <sz val="8"/>
        <color rgb="FF000000"/>
        <rFont val="Isidora Bold"/>
      </rPr>
      <t xml:space="preserve"> 53 MM</t>
    </r>
    <r>
      <rPr>
        <sz val="8"/>
        <color indexed="8"/>
        <rFont val="Isidora Bold"/>
      </rPr>
      <t xml:space="preserve"> DE Ø, POSTERIOR A LA INSTALACIÓN DEL CABLEADO CON ESPUMA DE POLIURETANO (SELLO DUCTO) O SIMILAR, INCLUYE: HERRAMIENTA, MATERIALES, ACARREOS Y MANO DE OBRA.</t>
    </r>
  </si>
  <si>
    <t>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t>
  </si>
  <si>
    <t>SUMINISTRO E INSTALACIÓN DE SISTEMA DE TIERRA, INCLUYE: 1 VARILLA COOPER WELD 5/8 X 3.00 M, CARGA CADWELD NO 90, 4.00 M DE CABLE DE COBRE DESNUDO CAL 2, CONECTOR DE VARILLA DE 5/8", INCLUYE: MANO DE OBRA, EQUIPO Y HERRAMIENTA.</t>
  </si>
  <si>
    <r>
      <rPr>
        <sz val="8"/>
        <color rgb="FF000000"/>
        <rFont val="Isidora Bold"/>
      </rPr>
      <t>SUMINISTRO Y COLOCACIÓN DE CONECTOR DE ALUMINIO EN "T" DE 3 DERIVACIONES</t>
    </r>
    <r>
      <rPr>
        <sz val="8"/>
        <color indexed="8"/>
        <rFont val="Isidora Bold"/>
      </rPr>
      <t xml:space="preserve"> Y MANGAS REMOVIBLES ACEPTA CAL. 2 Y 4 AWG EN EL PRINCIPAL Y DERIVACIÓN A LUMINARIA EN CAL. 6 Y 8 AWG QUE CUMPLA CON ESPECIFICACIÓN NMX-J-519, INCLUYE: HERRAMIENTA,  MATERIAL, EQUIPO Y MANO  DE  OBRA.</t>
    </r>
  </si>
  <si>
    <r>
      <rPr>
        <sz val="8"/>
        <color rgb="FF000000"/>
        <rFont val="Isidora Bold"/>
      </rPr>
      <t>SUMINISTRO E INSTALACIÓN DE CABLE DE ALUMINIO XHHW-2</t>
    </r>
    <r>
      <rPr>
        <sz val="8"/>
        <color indexed="8"/>
        <rFont val="Isidora Bold"/>
      </rPr>
      <t xml:space="preserve">, 600 V, CAL. 6 MONOPOLAR, MARCA CONDUMEX O SIMILAR, CABLEADO DE REGISTRO A LUMINARIA POR EL INTERIOR DEL POSTE, INCLUYE: HERRAMIENTA, MATERIALES, CONEXIÓN, PRUEBAS, EQUIPO Y MANO DE OBRA.
</t>
    </r>
  </si>
  <si>
    <t xml:space="preserve">CONTROL PARA ALUMBRADO INTEGRADO POR 1.- GABINETE PARA CONTROL DE ALUMBRADO PÚBLICO, CLASIFICACIÓN NEMA 4X (IP66), DE  DIMENSIONES MINIMAS 40 X 30 X 20 CM, CON RECUBRIMIENTO DE PINTURA EN POLIESTER TEXTURIZADO COLOR RAL7035, CON CHAPA MARCA SOUTHCO MODELO E3-110-25. 2.- INTERRUPTOR TERMOMAGNETICO EN CAJA MOLDEADA DE 3 X 30 AMP, TIPO FAL, ALTA CAPACIDAD INTERRUPTIVA, 25 KA @ 240 VCA, 600 VCA, 60 HZ, INCLUYE TERMINALES PARA CONECTAR CON CONDUCTORES DE CU O AL, DE LÍNEA Y CARGA, CALIBRE MÍNIMO 14 AWG, CALIBRE MÁXIMO 3/0 AWG. TEMPERATURA AMBIENTE DE FUNCIONAMIENTO 40°C. QUE CUMPLA CON LA NORMA NMX-J-266-ANCE-2014. 3.- CONTACTOR ELECTROMAGNÉTICO 3 POLOS,  TAMAÑO NEMA 1 PARA 30 AMP, CLASE 8502 TIPO SA,  PARA UNA TENSIÓN MÁXIMA  DE 600 VCA. LA BOBINA DEBE OPERAR A 220 VCA, 60 HERTZ. CONTAR CON  CERTIFICADOS QUE ACREDITEN EL CUMPLIMIENTO DE  LAS NORMAS: NMX-J-290-ANCE-1999, NMX-J-118/1-ANCE-2000, O EN SU DEFECTO  IEC 947-4-1  O 60947-4-1. 4.- BASE SOQUET PARA FOTOCELDA, CON FOTOCELDA/FOTOCONTROL, MONTAJE DE MEDIA VUELTA, RANGO DE ENCENDIDO DE 10-30 LUXES, APAGADO 5 VECES EL NIVEL DE ENCENDIDO, CON DISEÑO DE EXPULSION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5.- CABLEADO INTERNO. ADEMAS INCLUYE FLEJE DE ACERO INOXIDABLE 3/4", HEBILLAS  PARA FLEJE, TUBO LICUATIGH, CABLE PARA CONEXION A MEDICION Y DERIVACIÓN A CIRCUITO, VARILLA DE TIERRA PROTOCOLIZADA Y CONECTOR REFORZADO PARA VARILLA DE TIERRA, CABLEADO INTERNO, SUMINISTRO DE MATERIALES, ACARREOS, ELEVACIÓN, MATERIALES PARA SUJECIÓN, MANO DE OBRA, CONEXIÓN Y PRUEBAS.
</t>
  </si>
  <si>
    <r>
      <rPr>
        <sz val="8"/>
        <color rgb="FF000000"/>
        <rFont val="Isidora Bold"/>
      </rPr>
      <t>BASE PARA MEDIDOR TRIFÁSICO</t>
    </r>
    <r>
      <rPr>
        <sz val="8"/>
        <color indexed="8"/>
        <rFont val="Isidora Bold"/>
      </rPr>
      <t>,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t>
    </r>
  </si>
  <si>
    <t>TERMINAL ZAPATA PARA TIERRA, DE ALUMINIO BIMETALICO PARA ALOJAR CABLES CALIBRE DESDE 14 AWG HASTA 2 AWG, CON UN ORIFICIO D FIJACIÓN DE 1/4", OPRESOR TIPO ALLEN. INCLUYE PIJABROCA DE 1/4" X 1", GALVANIZADA, CABEZA HEXAGONAL.</t>
  </si>
  <si>
    <t>SUMINISTRO Y COLOCACIÓN DE CONECTOR  A  COMPRESIÓN  CAT. YPC2A8U CAL. 4-12, INCLUYE: HERRAMIENTA, CINTA VULCANIZABLE,  MATERIAL, EQUIPO Y MANO  DE  OBRA.</t>
  </si>
  <si>
    <t>SUMINISTRO Y COLOCACIÓN DE CONECTOR MÚLTIPLE EN BAJA TENSIÓN 600 (4V), INCLUYE: HERRAMIENTA, MATERIAL, EQUIPO Y MANO DE OBRA.</t>
  </si>
  <si>
    <t>SUMINISTRO Y COLOCACIÓN DE CONECTOR  TIPO  ZAPATA  DE  ALUMINIO  CAL. 4 AWG, 1 BARRENO, CON TORNILLO   Y   MANGA   TERMO CONTRÁCTIL  PARA  CONECTOR  MÚLTIPLE BAJA  TENSIÓN,  INCLUYE: HERRAMIENTA,  MATERIAL, EQUIPO Y MANO  DE  OBRA.</t>
  </si>
  <si>
    <t>JGO</t>
  </si>
  <si>
    <t>SUMINISTRO Y COLOCACIÓN DE CONECTOR  TIPO  ZAPATA  DE  ALUMINIO  CAL. 6 AWG, 1 BARRENO, CON TORNILLO   Y   MANGA   TERMO CONTRÁCTIL  PARA  CONECTOR  MÚLTIPLE BAJA  TENSIÓN,  INCLUYE: HERRAMIENTA,  MATERIAL, EQUIPO Y MANO  DE  OBRA.</t>
  </si>
  <si>
    <t>SUMINISTRO E INSTALACIÓN DE CABLE DE ACERO CON RECUBRIMIENTO DE COBRE TIPO CONDUCLAD ACS7 NO. 9 (46.44 MM2) MCA. CONDUMEX O SIMILAR, INCLUYE: HERRAMIENTA, MATERIALES,  DESPERDICIOS, EQUIPO Y MANO DE OBRA.</t>
  </si>
  <si>
    <t>ASENTAMIENTO DE PLACAS METÁLICAS DE POSTES A BASE DE GROUT NO METÁLICO, INCLUYE: MATERIALES, MANO DE OBRA, EQUIPO Y HERRAMIENTA.</t>
  </si>
  <si>
    <t>H</t>
  </si>
  <si>
    <t>LIMPIEZA</t>
  </si>
  <si>
    <t>LIMPIEZA GRUESA DE OBRA, INCLUYE: ACARREO A BANCO DE OBRA, MANO DE OBRA, EQUIPO Y HERRAMIENTA.</t>
  </si>
  <si>
    <t>IMPORTE TOTAL CON LETRA</t>
  </si>
  <si>
    <t>SUBTOTAL M. N.</t>
  </si>
  <si>
    <t>IVA M. N.</t>
  </si>
  <si>
    <t>TOTAL M. N.</t>
  </si>
  <si>
    <t>BANQUETA DE 10 CM DE ESPESOR DE CONCRETO PREMEZCLADO BAJO EN EMISIONES DE CO2 F'C= 200  KG/CM2. R.N., T.M.A. 19 MM, CON ACABADO ESCOBILLADO, INCLUYE: CIMBRA, DESCIMBRA, COLADO, CURADO, MATERIALES, ACARREOS, DESPERDICIOS,  MANO DE OBRA, PRUEBAS DE LABORATORIO, EQUIPO Y HERRAMIENTA.</t>
  </si>
  <si>
    <t>CALAFATEO DE JUNTAS DE CONTRACCIÓN Y CONSTRUCCIÓN EN PAVIMENTOS DE CONCRETO HIDRÁULICO DE 6 MM X 6 MM, CON BACKER-ROD DE 10 MM DE DIÁMETRO (CINTILLA DE POLIURETANO) Y SELLADOR PARA JUNTAS SUPERSEAL P TIPO FESTER O SIMILAR, INCLUYE: HERRAMIENTA, LIMPIEZA DE LA JUNTA, ENSANCHE  CON CORTADORA HASTA 6 MM, MATERIAL, DESPERDICIOS, EQUIPO Y MANO DE OBRA.</t>
  </si>
  <si>
    <t>SUMINISTRO Y COLOCACIÓN DE BARRAS DE AMARRE CON VARILLA CORRUGADA DE 1/2" DE DIÁMETRO Y 76 CM DE DESARROLLO A CADA 76 CM DE SEPARACIÓN, FY= 2800 KG/CM2. INCLUYE: HERRAMIENTA, MATERIAL, DESPERDICIO, CORTES, COLOCACIÓN, ACARREOS, EQUIPO Y MANO DE OBRA.</t>
  </si>
  <si>
    <t>BANQUETA DE CONCRETO PREMEZCLADO BAJO EN EMISIONES DE CO2, DE 10 CM DE ESPESOR, F'C=200  KG/CM2., R.N., T.M.A. 19 MM, ACABADO ESCOBILLADO FINO, INCLUYE: CIMBRA, DESCIMBRA, COLADO, CURADO, MATERIALES,  MANO DE OBRA, EQUIPO Y HERRAMIENTA.</t>
  </si>
  <si>
    <t>SUMINISTRO E INSTALACIÓN DE CODOS DE 90°, 45°, 22° Ó 11° X 203 MM (8") DE DIÁMETRO DE FO.FO., INCLUYE: 50 % DE TORNILLOS Y EMPAQUES, MATERIAL, ACARREOS, MANO DE OBRA, EQUIPO Y HERRAMIENTA.</t>
  </si>
  <si>
    <t>SUMINISTRO Y APLICACIÓN DE PINTURA TERMOPLÁSTICA PARA LÍNEAS INTERCALADAS TIPO "PARADA DE AUTOBÚS" CON ACABADO PULIDO EN COLOR BLANCO Y AMARILLO, CON APLICACIÓN DE PRIMARIO PARA ASEGURAR EL CORRECTO ANCLAJE DE LA PINTURA Y DE MICROESFERA REFLEJANTE 330 GR/M2, APLICADA CON MAQUINA PINTARRAYA, INCLUYE: TRAZO, SEÑALAMIENTOS, MANO DE OBRA, PREPARACIÓN Y LIMPIEZA AL FINAL DE LA OBRA.</t>
  </si>
  <si>
    <t>SUMINISTRO E INSTALACIÓN DE CURVA PVC CONDUIT S. P. DE 21 MM, INCLUYE: HERRAMIENTA, MATERIAL, DESPERDICIO, ACARREO AL SITIO DE COLOCACIÓN, GUIADO Y MANO DE OBRA.</t>
  </si>
  <si>
    <t>SUMINISTRO E INSTALACIÓN DE EXTREMIDAD DE 42" DE DIÁMETRO DE FO.FO., INCLUYE: 50 % DE TORNILLOS Y EMPAQUES, MATERIAL, ACARREOS, MANO DE OBRA, EQUIPO Y HERRAMIENTA.</t>
  </si>
  <si>
    <t>SUMINISTRO E INSTALACIÓN DE VÁLVULA DE COMPUERTA ROSCADA DE 1/2", INCLUYE: MANO DE OBRA, EQUIPO Y HERRAMIENTA.</t>
  </si>
  <si>
    <t>SUMINISTRO E INSTALACIÓN DE INSERTOR DE BRONCE DE 1/2", INCLUYE: MATERIAL, MANO DE OBRA, EQUIPO Y HERRAMIENTA.</t>
  </si>
  <si>
    <t>SUMINISTRO E INSTALACIÓN ADAPTADOR DE BRONCE DE 1/2", INCLUYE: MATERIAL, MANO DE OBRA, EQUIPO Y HERRAMIENTA.</t>
  </si>
  <si>
    <t>SUMINISTRO E INSTALACIÓN DE TAPÓN MACHO GALVANIZADO DE 1/2", INCLUYE: MATERIAL, MANO DE OBRA, EQUIPO Y HERRAMIENTA.</t>
  </si>
  <si>
    <t xml:space="preserve">SUMINISTRO Y COLOCACIÓN DE POZO DE ABSORCIÓN DE 10.00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Y TAPA FABRICADO A BASE DE HIERRO DÚCTIL,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t>
  </si>
  <si>
    <t>REGISTRO SANITARIO FORJADO DE 0.40 M X 0.40 M Y HASTA 0.50 M DE PROFUNDIDAD, MEDIDAS INTERIORES, MUROS CON BLOCK 11 X 14 X 28 CM COLOCADO A SOGA, JUNTEADO CON MORTERO CEMENTO ARENA 1:3, CONTRAMARCO DE ÁNGULO DE 1 1/2" X 1/4" DE ESPESOR, TAPA DE CONCRETO POLIMERICO DE 50 CM X 50 CM DE 1 1/4"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</si>
  <si>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0.75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</si>
  <si>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1.25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</si>
  <si>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REGISTRO SANITARIO FORJADO DE 0.40 M X 0.40 M Y HASTA 1.50 M DE PROFUNDIDAD, MEDIDAS INTERIORES, MUROS CON BLOCK 11 X 14 X 28 CM COLOCADO A SOGA, JUNTEADO CON MORTERO CEMENTO ARENA 1:3, CONTRAMARCO DE ÁNGULO DE 1 1/2" X 1/4" DE ESPESOR, TAPA DE CONCRETO POLIMERICO DE 50 CM X 50 CM DE 1 1/4" DE ESPESOR, CON SUPERFICIE ANTIDERRAPANTE TIPO PIRAMIDAL COLOR GRIS DE PESO APROXIMADO 11 KG Y RESISTENCIA MECÁNICA DE 500 KG, LOGOTIPO DE ZAPOPAN Y JALADERA TIPO PERNO, LOSA DE PISO DE 8 CM DE CONCRETO F´C= 200 KG/CM2 HECHO EN OBRA ARMADO CON MALLA ELECTROSOLDADA Y APLANADO INTERIOR DE 1.50 CM CON MORTERO CEMENTO ARENA 1:4 CON IMPERMEABILIZANTE INTEGRAL A RAZÓN DE 0.20 KG/M2, INCLUYE: HERRAMIENTA, CIMBRA, DESCIMBRA, MATERIALES, EQUIPO Y MANO DE OBRA.</t>
  </si>
  <si>
    <t>CAJA CIEGA PARA TUBERÍA DE 10" DE 55X55X55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12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</si>
  <si>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CAJA CIEGA PARA TUBERÍA DE 12" DE 60X60X60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15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</si>
  <si>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CAJA CIEGA PARA TUBERÍA DE 16" DE 70X70X70 CM MEDIDAS INTERIORES PARA UNIÓN DE TUBERÍA DE P.V.C. SANITARIO CON TUBO DE CONCRETO, ASBESTO Y/O P.V.C. SANITARIO. INCLUYE: HERRAMIENTA, PISO DE CONCRETO DE 12 CM DE ESPESOR HECHO EN OBRA F'C= 250 KG/CM2 ARMADO CON VARILLA 3/8" @15 CM EN SU LECHO INFERIOR AMBOS SENTIDOS, MEDIA CAÑA FORJADA A BASE DE CONCRETO SIMPLE F´C= 150 KG/CM2 CON UN ESPESOR PROMEDIO DE 15 CM, MUROS DE 12 CM DE ESPESOR A BASE DE LADRILLO 11X14X28 CM ASENTADO CON MORTERO CEMENTO-ARENA EN PROPORCIÓN 1:3, APLANADO ACABADO PULIDO AL INTERIOR CON MORTERO CEMENTO-ARENA EN PROPORCIÓN 1:3 DE 3 CM DE ESPESOR CON IMPERMEABILIZANTE INTEGRAL A RAZÓN DE 0.20 KG/M2, LOSA TAPA SUPERIOR DE 12 CM DE ESPESOR ELABORADA CON CONCRETO HECHO EN OBRA DE F'C= 250 KG/CM2 Y REFORZADA CON VARILLA 3/8" @10 CM EN SU LECHO INFERIOR EN AMBOS SENTIDOS, INCLUYE: HERRAMIENTA, PREPARACIÓN DE MORTEROS Y CONCRETOS, NIVELACIÓN, MATERIALES, ACARREOS, EQUIPO Y MANO DE OBRA.</t>
  </si>
  <si>
    <t>EXCAVACIÓN POR MEDIOS MANUALES EN MATERIAL TIPO II, DE 0.00 A -2.00 M DE PROFUNDIDAD, INCLUYE: AFINE DE PLANTILLA Y TALUDES, ACARREO DEL MATERIAL A BANCO DE OBRA PARA SU POSTERIOR RETIRO, MANO DE OBRA, ABUNDAMIENTO, EQUIPO Y HERRAMIENTA. (MEDIDO EN TERRENO NATURAL POR SECCIÓN).</t>
  </si>
  <si>
    <t xml:space="preserve"> CICLOVÍA DE CONCRETO PREMEZCLADO BAJO EN EMISIONES DE CO2 DE 10 CM DE ESPESOR, F'C=200  KG/CM2., R.N., T.M.A. 19 MM, COLOR ROJO TERRACOTA INTEGRADO AL 6%, ACABADO ESCOBILLADO FINO, INCLUYE: CIMBRA, DESCIMBRA, COLADO, CURADO, MATERIALES,  MANO DE OBRA, EQUIPO Y HERRAMIENTA.</t>
  </si>
  <si>
    <t xml:space="preserve">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 </t>
  </si>
  <si>
    <t>DEMOLICIÓN POR MEDIOS MECÁNICOS DE CONCRETO SIMPLE EN CICLOVÍA, INCLUYE: HERRAMIENTA, CORTE CON DISCO DE DIAMANTE PARA DELIMITAR ÁREA, ACARREO DEL MATERIAL A BANCO DE OBRA PARA SU POSTERIOR RETIRO, VOLUMEN MEDIDO EN SECCIÓN, ABUNDAMIENTO, EQUIPO Y MANO DE OBRA.</t>
  </si>
  <si>
    <t>CENEFA CON UN ESPESOR TOTAL DE 10 CM, A BASE DE ADOQUÍN TRAPECIO CON MEDIDAS: 9.8 X 11.30 X 22.6 CM Y 6 CM DE ESPESOR, COLOR NEGRO, CON UNA RESISTENCIA DE 250 KG/CM2 (MODULADO SEGÚN PROYECTO), INCLUYE: HERRAMIENTA, CAMA DE ASIENTO DE 4 CM DE ESPESOR A BASE DE ARENA FINA LIBRE DE IMPUREZAS, CON UNA HUMEDAD UNIFORME, BARRIDO CON ESCOBA DE CERDAS SUAVES CON ARENA FINA SECA (SIN ARCILLAS), VIBRADO CON VIBRO COMPACTADORA, ACARREOS, CORTES, DESPERDICIOS, NIVELADO, MATERIALES, EQUIPO Y MANO DE OBRA</t>
  </si>
  <si>
    <t>SUMINISTRO Y COLOCACIÓN DE MACHUELO PREFABRICADO F´C= 250 KG/CM2, TIPO LINEAL DE 12 CM DE ANCHO X 25 CM DE ALTURA X LARGO VARIABLE, EN CONCRETO NATURAL, INCLUYE: HERRAMIENTA, ACARREOS, CORTES, DESPERDICIOS, NIVELADO, MATERIALES, EQUIPO Y MANO DE OBRA</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</si>
  <si>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</si>
  <si>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SUMINISTRO Y COLOCACIÓN DE BASE HIDRÁULICA DE 100% PRODUCTO DE TRITURACIÓN, DE 22 CM DE ESPESOR, COMPACTADA MÍNIMO AL 100% DE SU P.V.S.M., PRUEBA AASHTO MODIFICADA, CBR DEL 80%, DESGASTE DE LOS ÁNGELES 35% MÁXIMO, INCLUYE: MATERIALES, CONFORMACIÓN, AGUA, MANO DE OBRA, EQUIPO PARA MEZCLADO DE MATERIALES, EXTENDIDO, COMPACTACIÓN Y DESPERDICIOS.</t>
  </si>
  <si>
    <t>PAVIMENTO DE 22 CM DE ESPESOR DE CONCRETO HIDRÁULICO PREMEZCLADO BAJO EN EMISIONES DE CO2 , SISTEMA DE AUTOCURADO INTERNO, RESISTENCIA MR-45, R.R. A 7 DÍAS, REV. 10 CM, T.M.A. 38 MM, ACABADO TEXTURIZADO LONGITUDINAL CON PEINE DE 1" DE SEPARACIÓN APROXIMADA, INCLUYE: ENRASE CON RODILLO VIBRATORIO, HERRAMIENTA, CIMBRA, DESCIMBRA, MATERIALES, ACARREOS, VOLTEADO, VIBRADO, CURADO, PRUEBAS DE LABORATORIO, EQUIPO Y MANO DE OBRA.</t>
  </si>
  <si>
    <t>PAVIMENTO DE 22 CM DE ESPESOR DE CONCRETO HIDRÁULICO PREMEZCLADO BAJO EN EMISIONES DE CO2 , SISTEMA DE AUTOCURADO INTERNO, RESISTENCIA MR-45, R.R. A 14 DÍAS, REV. 10 CM, T.M.A. 38 MM, ACABADO TEXTURIZADO LONGITUDINAL CON PEINE DE 1" DE SEPARACIÓN APROXIMADA, INCLUYE: ENRASE CON RODILLO VIBRATORIO, HERRAMIENTA, CIMBRA, DESCIMBRA, MATERIALES, ACARREOS, VOLTEADO, VIBRADO, CURADO, PRUEBAS DE LABORATORIO, EQUIPO Y MANO DE OBRA.</t>
  </si>
  <si>
    <t>PAVIMENTO DE 22 CM DE ESPESOR DE CONCRETO HIDRÁULICO PREMEZCLADO BAJO EN EMISIONES DE CO2 , SISTEMA DE AUTOCURADO INTERNO, RESISTENCIA MR-45, R.N. A 28 DÍAS, REV. 10 CM, T.M.A. 38 MM, ACABADO TEXTURIZADO LONGITUDINAL CON PEINE DE 1" DE SEPARACIÓN APROXIMADA, INCLUYE: ENRASE CON RODILLO VIBRATORIO, HERRAMIENTA, CIMBRA, DESCIMBRA, MATERIALES, ACARREOS, VOLTEADO, VIBRADO, CURADO, PRUEBAS DE LABORATORIO, EQUIPO Y MANO DE OBRA.</t>
  </si>
  <si>
    <t>PAVIMENTO DE 22 CM DE ESPESOR DE CONCRETO HIDRÁULICO PREMEZCLADO BAJO EN EMISIONES DE CO2 , SISTEMA DE AUTOCURADO INTERNO, RESISTENCIA MR-45, R.R. A 3 DÍAS, REV. 10 CM, T.M.A. 38 MM, ACABADO TEXTURIZADO LONGITUDINAL CON PEINE DE 1" DE SEPARACIÓN APROXIMADA, INCLUYE: ENRASE CON RODILLO VIBRATORIO, HERRAMIENTA, CIMBRA, DESCIMBRA, MATERIALES, ACARREOS, VOLTEADO, VIBRADO, CURADO, PRUEBAS DE LABORATORIO, EQUIPO Y MANO DE OBRA.</t>
  </si>
  <si>
    <t>SUMINISTRO Y COLOCACIÓN DE CANASTILLA PASAJUNTAS A BASE 5 BARRAS DE 1" X 46 CM @ 30 CM DE SEPARACIÓN PARA LOSA DE 22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</si>
  <si>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SUMINISTRO Y COLOCACIÓN DE SEÑALAMIENTO VERTICAL SR-37 (DE 61 CM X 20 CM - SENTIDO DEL FLUJO VEHICULAR), EN LÁMINA GALVANIZADA CALIBRE 16, CON PELÍCULA REFLEJANTE ALTA INTENSIDAD, UBICAR EN PARAMENTOS, INCLUYE: HERRAMIENTA, SUMINISTRO Y COLOCACIÓN, MATERIALES, EQUIPO Y MANO DE OBRA.</t>
  </si>
  <si>
    <t>DEMOLICIÓN POR MEDIOS MECÁNICOS DE CARPETA ASFÁLTICA SOBRE BASE DE EMPEDRADO, INCLUYE: HERRAMIENTA, ACARREO A BANCO DE OBRA PARA SU POSTERIOR RETIRO, VOLUMEN MEDIDO EN SECCIÓN, ABUNDAMIENTO, EQUIPO Y MANO DE OBRA.</t>
  </si>
  <si>
    <t xml:space="preserve">DEMOLICIÓN POR MEDIOS MECÁNICOS DE PAVIMENTO DE EMPEDRADO TRADICIONAL, INCLUYE: HERRAMIENTA, ACARREO A BANCO DE OBRA PARA SU POSTERIOR RETIRO, VOLUMEN MEDIDO EN SECCIÓN, ABUNDAMIENTO, EQUIPO Y MANO DE OBRA. </t>
  </si>
  <si>
    <t xml:space="preserve">DEMOLICIÓN POR MEDIOS MECÁNICOS DE PAVIMENTO DE ADOQUÍN DE 8 A 10 CM DE ESPESOR, SIN RECUPERACIÓN, INCLUYE: HERRAMIENTA, ACARREO A BANCO DE OBRA PARA SU POSTERIOR RETIRO, VOLUMEN MEDIDO EN SECCIONES, ABUNDAMIENTO, EQUIPO Y MANO DE OBRA. </t>
  </si>
  <si>
    <t>DEMOLICIÓN POR MEDIOS MECÁNICOS DE PAVIMENTO DE EMPEDRADO ZAMPEADO, INCLUYE: HERRAMIENTA, ACARREO LIBRE A BANCO DE OBRA PARA SU POSTERIOR RETIRO, VOLUMEN MEDIDO EN SECCIÓN, ABUNDAMIENTO, EQUIPO Y MANO DE OBRA.</t>
  </si>
  <si>
    <t>DEMOLICIÓN POR MEDIOS MECÁNICOS DE MURO DE LADRILLO DE LAMA Y/O BLOCK, INCLUYE:  HERRAMIENTA, DEMOLICIÓN DE DALAS, CADENAS Y CASTILLOS, RECUBRIMIENTOS Y APLANADOS, ACARREO DEL MATERIAL A BANCO DE OBRA PARA SU POSTERIOR RETIRO, LIMPIEZA DEL ÁREA DE LOS TRABAJOS, VOLUMEN MEDIDO EN SECCIONES, ABUNDAMIENTO, EQUIPO Y MANO DE OBRA.</t>
  </si>
  <si>
    <t>DEMOLICIÓN DE CIMENTACIÓN DE MAMPOSTERÍA POR MEDIOS MECÁNICOS, INCLUYE: HERRAMIENTA, ACOPIO DE LOS MATERIALES PARA SU POSTERIOR RETIRO, VOLUMEN MEDIDO EN SECCIONES, ABUNDAMIENTO, EQUIPO Y MANO DE OBRA.</t>
  </si>
  <si>
    <t>DESMONTAJE DE BROCAL Y TAPA DE HIERRO DÚCTIL CON RECUPERACIÓN, INCLUYE: HERRAMIENTA, DEMOLICIÓN PERIMETRAL DE BASE DE CONCRETO, RETIRO DE MATERIAL PRODUCTO DE LA DEMOLICIÓN DENTRO Y FUERA DE LA OBRA A LUGAR AUTORIZADO POR EL SUPERVISOR, ACARREO, ALMACENAMIENTO DEL BROCAL Y TAPA AL SITIO QUE INDIQUE LA SUPERVISIÓN, EQUIPO Y MANO DE OBRA.</t>
  </si>
  <si>
    <t>RIEGO DE IMPREGNACIÓN EN SUPERFICIE DE BASE HIDRÁULICA CON EMULSIONES ASFÁLTICAS CATIÓNICAS RR-2K A RAZÓN DE 1.5 L/M2 CON POREO DE ARENA, INCLUYE: MANO DE OBRA, EQUIPO Y HERRAMIENTA.</t>
  </si>
  <si>
    <t>GUARNICIÓN TIPO "L" EN SECCIÓN 37-22X45 Y CORONA DE 15 CM DE ALTURA POR 12X15 CM, DE CONCRETO PREMEZCLADO BAJO EN EMISIONES DE CO2 F'C=250 KG/CM2., T.M.A. 19 MM., R.N., INCLUYE: CIMBRA, DESCIMBRA, COLADO, CURADO, MATERIALES, DESPERDICIOS, MANO DE OBRA, PRUEBAS DE LABORATORIO, EQUIPO Y HERRAMIENTA.</t>
  </si>
  <si>
    <t>LOSA DE AJUSTE EN SECCIÓN 45 X 22 CM DE CONCRETO PREMEZCLADO BAJO EN EMISIONES DE CO2 F'C=250 KG/CM2, T.M.A. 19 MM, R.N, INCLUYE: CIMBRA, DESCIMBRA, COLADO, MATERIALES, DESPERDICIOS, CURADO, MANO DE OBRA, PRUEBAS DE LABORATORIO, EQUIPO Y HERRAMIENTA.</t>
  </si>
  <si>
    <t>APLANADO DE 2 CM DE ESPESOR EN MURO CON MORTERO CEMENTO-ARENA 1:4, ACABADO FINO,  INCLUYE: MATERIALES, ACARREOS, DESPERDICIOS, MANO DE OBRA, PLOMEADO, NIVELADO, REGLEADO, RECORTES, MANO DE OBRA, EQUIPO Y HERRAMIENTA.</t>
  </si>
  <si>
    <t>SUMINISTRO Y APLICACIÓN DE PINTURA VINÍLICA LÍNEA VINIMEX PREMIUM DE COMEX O SIMILAR, CON DOS APLICACIONES COMO MINIMO, LIMPIANDO Y PREPARANDO LA SUPERFICIE, INCLUYE: SELLADOR VINILICO, MATERIALES, DESPERDICIOS, MANO DE OBRA, ANDAMIOS, EQUIPO, HERRAMIENTA Y ACARREOS.</t>
  </si>
  <si>
    <t>REDUCTOR DE VELOCIDAD A BASE DE PAVIMENTO DE CONCRETO HIDRÁULICO PREMEZCLADO BAJO EN EMISIONES DE CO2 MR-45 KG/CM2, FRAGUADO RÁPIDO 3 DÍAS, CON SISTEMA AUTOCURADO INTERNO, T.M.A. 3/4", DE 4.50 M DE ANCHO CON 0.22 M DE ESPESOR, MAS CORONA TRAPEZOIDAL DE 10 CM DE ALTURA CON 1.50 M DE ANCHO Y LARGO VARIABLE DEPENDIENDO EL ANCHO DE VIALIDAD, TERMINADO PULIDO, DISEÑO SEGÚN PROYECTO. INCLUYE: HERRAMIENTA, TRAZO, COLADO, VIBRADO, CURADO, MATERIALES, EQUIPO Y MANO DE OBRA.</t>
  </si>
  <si>
    <t>SUMINISTRO Y APLICACIÓN DE PINTURA TERMOPLÁSTICA PARA LÍNEAS INTERCALADAS TIPO "AEROPUERTO" EN REDUCTOR DE VELOCIDAD EN COLOR BLANCO Y AMARILLO, CON APLICACIÓN DE PRIMARIO PARA ASEGURAR EL CORRECTO ANCLAJE DE LA PINTURA Y DE MICROESFERA REFLEJANTE 330 GR/M2, APLICADA CON MAQUINA PINTARRAYA, INCLUYE: TRAZO, SEÑALAMIENTOS, MANO DE OBRA, PREPARACIÓN Y LIMPIEZA AL FINAL DE LA OBRA.</t>
  </si>
  <si>
    <t>SUMINISTRO Y COLOCACIÓN DE CONTRAMARCO DE CANAL SENCILLO DE 4" DE 2.45 M DE LONGITUD, INCLUYE: HERRAMIENTA, NIVELACIÓN, MATERIALES, EQUIPO Y MANO DE OBRA.</t>
  </si>
  <si>
    <t>EXCAVACIÓN POR MEDIOS MECÁNICOS EN MATERIAL TIPO II, DE -6.01 A -8.00 M DE PROFUNDIDAD, INCLUYE: AFINE DE  PLANTILLA Y TALUDES, ACARREO DEL MATERIAL A BANCO DE OBRA PARA SU POSTERIOR RETIRO, MANO DE OBRA, EQUIPO Y HERRAMIENTA. (MEDIDO EN TERRENO NATURAL POR SECCIÓN).</t>
  </si>
  <si>
    <t>EXCAVACIÓN POR MEDIOS MECÁNICOS EN MATERIAL TIPO II, DE -4.01 A -6.00 M DE PROFUNDIDAD, INCLUYE: AFINE DE  PLANTILLA Y TALUDES, ACARREO DEL MATERIAL A BANCO DE OBRA PARA SU POSTERIOR RETIRO, MANO DE OBRA, EQUIPO Y HERRAMIENTA. (MEDIDO EN TERRENO NATURAL POR SECCIÓN).</t>
  </si>
  <si>
    <t>EXCAVACIÓN POR MEDIOS MECÁNICOS EN MATERIAL TIPO II, DE -2.01 A -4.00 M DE PROFUNDIDAD, INCLUYE: AFINE DE  PLANTILLA Y TALUDES, ACARREO DEL MATERIAL A BANCO DE OBRA PARA SU POSTERIOR RETIRO, MANO DE OBRA, EQUIPO Y HERRAMIENTA. (MEDIDO EN TERRENO NATURAL POR SECCIÓN).</t>
  </si>
  <si>
    <t>SUMINISTRO E INSTALACIÓN DE TUBERÍA DE CONCRETO CLASE III CON RECUBRIMIENTO INTERIOR A BASE DE POLIETILENO DE ALTA DENSIDAD DE 30" DE DIÁMETRO PARA ALCANTARILLADO PLUVIAL, INCLUYE: HERRAMIENTA, EQUIPO, MATERIALES NECESARIOS, ACARREOS, MANIOBRAS, PRUEBA HIDROSTÁTICA Y MANO DE OBRA.</t>
  </si>
  <si>
    <t>SUMINISTRO E INSTALACIÓN DE TUBERÍA DE CONCRETO CLASE III CON RECUBRIMIENTO INTERIOR A BASE DE POLIETILENO DE ALTA DENSIDAD DE 36" DE DIÁMETRO PARA ALCANTARILLADO PLUVIAL, INCLUYE: HERRAMIENTA, EQUIPO, MATERIALES NECESARIOS, ACARREOS, MANIOBRAS, PRUEBA HIDROSTÁTICA Y MANO DE OBRA.</t>
  </si>
  <si>
    <t>CIMBRA ACABADO COMÚN EN MUROS A BASE DE MADERA DE PINO DE 3A, INCLUYE: HERRAMIENTA, SUMINISTRO DE MATERIALES, ACARREOS, CORTES, HABILITADO, CIMBRADO, DESCIMBRA, EQUIPO Y MANO DE OBRA.</t>
  </si>
  <si>
    <t>SUMINISTRO Y COLOCACIÓN DE CONCRETO PREMEZCLADO DE F'C=200 KG/CM2, T.M.A. 19 MM, R. N, ADICIONANDO IMPERMEABILIZANTE INTEGRAL FESTERGRAL AL 4% (PROPORCIÓN DE 2 KG POR COSTAL DE CEMENTO DE 50 KG). INCLUYE: MATERIALES, COLADO, VIBRADO, DESCIMBRA, CURADO, PRUEBAS DE LABORATORIO, MANO DE OBRA, EQUIPO Y HERRAMIENTA.</t>
  </si>
  <si>
    <t>SUMINISTRO Y COLOCACIÓN DE CONCRETO PREMEZCLADO F'C=250 KG/CM2, T.M.A.19 MM, REV. 14 CM, A 14 DÍAS, TIRO DIRECTO, ADICIONANDO IMPERMEABILIZANTE INTEGRAL FESTERGRAL AL 4% (PROPORCIÓN DE 2 KG POR COSTAL DE CEMENTO DE 50 KG), INCLUYE: COLADO, EXTENDIDO, NIVELADO, MATERIALES, MANIOBRAS, VIBRADO, CURADO, PRUEBAS DE LABORATORIO, DESPERDICIOS, MANO DE OBRA, HERRAMIENTA Y EQUIPO.</t>
  </si>
  <si>
    <t>SUMINISTRO Y COLOCACIÓN DE CONCRETO PREMEZCLADO F'C=250 KG/CM2, T.M.A.19 MM, REV. 14 CM, R.N., TIRO DIRECTO, ADICIONANDO IMPERMEABILIZANTE INTEGRAL FESTERGRAL AL 4% (PROPORCIÓN DE 2 KG POR COSTAL DE CEMENTO DE 50 KG), INCLUYE: COLADO, EXTENDIDO, NIVELADO, MATERIALES, MANIOBRAS, VIBRADO, CURADO, PRUEBAS DE LABORATORIO, DESPERDICIOS, MANO DE OBRA, HERRAMIENTA Y EQUIPO.</t>
  </si>
  <si>
    <t>SUMINISTRO Y COLOCACIÓN DE CONCRETO PREMEZCLADO BOMBEABLE F'C=250 KG/CM2, T.M.A.19 MM, REV. 16 CM, A 14 DÍAS, ADICIONANDO IMPERMEABILIZANTE INTEGRAL FESTERGRAL AL 4% (PROPORCIÓN DE 2 KG POR COSTAL DE CEMENTO DE 50 KG), INCLUYE: BOMBA, COLADO, EXTENDIDO, NIVELADO, MATERIALES, MANIOBRAS, VIBRADO, CURADO, PRUEBAS DE LABORATORIO, DESPERDICIOS, MANO DE OBRA, HERRAMIENTA Y EQUIPO.</t>
  </si>
  <si>
    <t>SUMINISTRO Y COLOCACIÓN DE CONCRETO PREMEZCLADO BOMBEABLE F'C=250 KG/CM2, T.M.A.19 MM, REV. 16 CM, R.N., ADICIONANDO IMPERMEABILIZANTE INTEGRAL FESTERGRAL AL 4% (PROPORCIÓN DE 2 KG POR COSTAL DE CEMENTO DE 50 KG), INCLUYE: BOMBA, COLADO, EXTENDIDO, NIVELADO, MATERIALES, MANIOBRAS, VIBRADO, CURADO, PRUEBAS DE LABORATORIO, DESPERDICIOS, MANO DE OBRA, HERRAMIENTA Y EQUIPO.</t>
  </si>
  <si>
    <t>LUMINARIO TIPO VIALIDAD MARCA SIGNIFY USO INTEMPERIE MODELO ROAD FOCUS, FABRICADA EN FUNDICIÓN DE ALUMINIO INYECTADA A PRESIÓN PINTADA CON PINTURA POLIÉSTER APLICADA MEDIANTE PROCESO ELECTROESTÁTICO COLOR GRIS, EQUIPADA CON DRIVER QUE TRABAJA A 120 A 277 VOLTS, CON UN CONSUMO MÁXIMO DE 72 WATTS Y 32 LEDS EFICIENCIA LUMÍNICA DE 9,408 LUMENES PARA LA CURVA LE2 A 4000° K. DIMEABLE DE 0 A 10 V. CON SISTEMA ÓPTICO COMPUESTO POR PRISMAS PATENTADO EN CONJUNTO CAPAZ DE GENERAR CURVA II MEDIA CUTOFF. EQUIPADA CON SISTEMA DE PROTECCIÓN CONTRA DESCARGAS PARA 10KV / 10KA CLASE “C” INCLUYE BASE PARA FOTO CONTROL  Y SHORTING CAP, NIVEL DE PROTECCIÓN IP EN SISTEMA ELÉCTRICO IP64 NIVEL DE PROTECCIÓN IP EN SISTEMA ÓPTICO IP66 GARANTÍA INTEGRAL EN DRIVER Y SISTEMA ELÉCTRICO: 10 AÑOS GARANTÍA INTEGRAL EN SISTEMA ÓPTICO: 10 AÑOS.  CATALOGO RFS-72W32LED4K-G2-R2M-UNV-DMG-PH9-RCD7-GY3</t>
  </si>
  <si>
    <t>SUMINISTRO Y COLOCACIÓN DE POSTE DE SECCIÓN CIRCULAR TIPO CÓNICO PARA ALUMBRADO PÚBLICO DE 9.00 M DE ALTURA, LAMINA CAL. 11, CON DOS PERCHAS PARA MONTAJE DE BRAZO, PLACA BASE DE 280 X 280 MM. Y UN ESPESOR DE 12.7 MM. (1/2"), CON 4 BARRENOS DISTANCIADOS A 190 MM. ENTRE EJES, CON 4 BARRENOS DE 28.6 MM. DE DIÁMETRO, CON REGISTRO PARA CONEXIONES DE 195 MM DE LONGITUD X 80 MM DE ANCHO DE FORMA OVALADA, CON UNA TAPA TROQUELADA OVALADA DE ACUERDO A DIBUJO ESQUEMÁTICO, QUE SE FIJARA MEDIANTE DOS TORNILLOS EN LOS EXTREMOS LONGITUDINALES UBICADA A 60 CM DESDE LA BASE, PINTURA PRAIMER ANTICORROSIVA ROJO OXIDO Y PINTURA PARA ACABADO SEGÚN COLOR ACORDADO CON LA SUPERVISIÓN DE OBRA, INCLUYE: HERRAMIENTA, SUMINISTRO, FLETES, ACARREOS, ELEVACIÓN, PLOMEADO, EQUIPO Y MANO DE OBRA.</t>
  </si>
  <si>
    <t>SUMINISTRO E INSTALACIÓN DE TUBO PAD RD 19 DE 21 MM DE Ø, INCLUYE: HERRAMIENTA, MATERIALES, DESPERDICIOS, ACARREO AL SITIO DE COLOCACIÓN, GUIADO Y MANO DE OBRA.</t>
  </si>
  <si>
    <t>SUMINISTRO E INSTALACIÓN DE TAPONADO DE DUCTOS EN EL REGISTRO DE ALUMBRADO DE 21 MM DE Ø, POSTERIOR A LA INSTALACIÓN DEL CABLEADO CON ESPUMA DE POLIURETANO (SELLO DUCTO) O SIMILAR, INCLUYE: HERRAMIENTA, MATERIALES, ACARREOS Y MANO DE OBRA.</t>
  </si>
  <si>
    <r>
      <rPr>
        <sz val="8"/>
        <color rgb="FF000000"/>
        <rFont val="Isidora Bold"/>
      </rPr>
      <t>SUMINISTRO Y COLOCACIÓN DE BRAZO TIPO "I" DE 2.40 m</t>
    </r>
    <r>
      <rPr>
        <sz val="8"/>
        <color indexed="8"/>
        <rFont val="Isidora Bold"/>
      </rPr>
      <t xml:space="preserve"> CED. 30, CON TUBULAR DE 2-3/8", PARA PERCHA EN POSTE METALICO, CON ELEVACION DE</t>
    </r>
    <r>
      <rPr>
        <sz val="8"/>
        <color rgb="FF000000"/>
        <rFont val="Isidora Bold"/>
      </rPr>
      <t xml:space="preserve"> 0.72 m</t>
    </r>
    <r>
      <rPr>
        <sz val="8"/>
        <color indexed="8"/>
        <rFont val="Isidora Bold"/>
      </rPr>
      <t>, PINTURA PRAIMER ANTICORROSIVA ROJO OXIDO Y PINTURA PARA ACABADO SEGÚN COLOR ACORDADO CON LA SUPERVISIÓN DE OBRA, INCLUYE: HERRAMIENTA, SUMINISTRO, FLETES, ACARREOS, ELEVACIÓN, PLOMEADO, EQUIPO Y MANO DE OBRA.</t>
    </r>
  </si>
  <si>
    <t>F5</t>
  </si>
  <si>
    <t>F6</t>
  </si>
  <si>
    <t>F7</t>
  </si>
  <si>
    <t>G1</t>
  </si>
  <si>
    <t>G2</t>
  </si>
  <si>
    <t>G3</t>
  </si>
  <si>
    <t>G4</t>
  </si>
  <si>
    <t>I</t>
  </si>
  <si>
    <t>Pavimentación con concreto hidráulico de la Avenida Santa Margarita, incluye: alcantarillado sanitario, agua potable, banquetas, cruces peatonales, accesibilidad universal, señalética horizontal - vertical y obras complementarias frente 01, municipio de Zapopan, Jalisco</t>
  </si>
  <si>
    <t>DOPI-MUN-RM-PAV-LP-127-2023</t>
  </si>
  <si>
    <t>LICITACION PUBLICA No.</t>
  </si>
  <si>
    <t>PE-1</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</si>
  <si>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</si>
  <si>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</si>
  <si>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</si>
  <si>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</si>
  <si>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</si>
  <si>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</si>
  <si>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</si>
  <si>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</si>
  <si>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</si>
  <si>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</si>
  <si>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</si>
  <si>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</si>
  <si>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</si>
  <si>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</si>
  <si>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</si>
  <si>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</si>
  <si>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</si>
  <si>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</si>
  <si>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</si>
  <si>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</si>
  <si>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</si>
  <si>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</si>
  <si>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</si>
  <si>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</si>
  <si>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</si>
  <si>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</si>
  <si>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</si>
  <si>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</si>
  <si>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</si>
  <si>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</si>
  <si>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</si>
  <si>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</si>
  <si>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</si>
  <si>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</si>
  <si>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</si>
  <si>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</si>
  <si>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</si>
  <si>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</si>
  <si>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</si>
  <si>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</si>
  <si>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</si>
  <si>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</si>
  <si>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</si>
  <si>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</si>
  <si>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</si>
  <si>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</si>
  <si>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</si>
  <si>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</si>
  <si>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</si>
  <si>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</si>
  <si>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</si>
  <si>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</si>
  <si>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</si>
  <si>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</si>
  <si>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</si>
  <si>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</si>
  <si>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</si>
  <si>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</si>
  <si>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</si>
  <si>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</si>
  <si>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</si>
  <si>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</si>
  <si>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</si>
  <si>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</si>
  <si>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</si>
  <si>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</si>
  <si>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</si>
  <si>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</si>
  <si>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</si>
  <si>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</si>
  <si>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</si>
  <si>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</si>
  <si>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</si>
  <si>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</si>
  <si>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</si>
  <si>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</si>
  <si>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</si>
  <si>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</si>
  <si>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</si>
  <si>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</si>
  <si>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</si>
  <si>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</si>
  <si>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</si>
  <si>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</si>
  <si>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</si>
  <si>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</si>
  <si>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</si>
  <si>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</si>
  <si>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</si>
  <si>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</si>
  <si>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</si>
  <si>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</si>
  <si>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</si>
  <si>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</si>
  <si>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</si>
  <si>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</si>
  <si>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</si>
  <si>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</si>
  <si>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</si>
  <si>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</si>
  <si>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</si>
  <si>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</si>
  <si>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</si>
  <si>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</si>
  <si>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</si>
  <si>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</si>
  <si>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</si>
  <si>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</si>
  <si>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</si>
  <si>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</si>
  <si>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</si>
  <si>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</si>
  <si>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</si>
  <si>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</si>
  <si>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</si>
  <si>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</si>
  <si>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</si>
  <si>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</si>
  <si>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</si>
  <si>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</si>
  <si>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</si>
  <si>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</si>
  <si>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</si>
  <si>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</si>
  <si>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</si>
  <si>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</si>
  <si>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</si>
  <si>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</si>
  <si>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</si>
  <si>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</si>
  <si>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</si>
  <si>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</si>
  <si>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</si>
  <si>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</si>
  <si>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</si>
  <si>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</si>
  <si>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</si>
  <si>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</si>
  <si>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</si>
  <si>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</si>
  <si>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</si>
  <si>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</si>
  <si>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</si>
  <si>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</si>
  <si>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</si>
  <si>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</si>
  <si>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</si>
  <si>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</si>
  <si>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</si>
  <si>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</si>
  <si>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</si>
  <si>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</si>
  <si>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</si>
  <si>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</si>
  <si>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</si>
  <si>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</si>
  <si>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</si>
  <si>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</si>
  <si>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</si>
  <si>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</si>
  <si>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</si>
  <si>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</si>
  <si>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</si>
  <si>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</si>
  <si>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</si>
  <si>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</si>
  <si>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</si>
  <si>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</si>
  <si>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</si>
  <si>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</si>
  <si>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</si>
  <si>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</si>
  <si>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</si>
  <si>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</si>
  <si>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</si>
  <si>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</si>
  <si>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</si>
  <si>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</si>
  <si>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</si>
  <si>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</si>
  <si>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</si>
  <si>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</si>
  <si>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</si>
  <si>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</si>
  <si>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</si>
  <si>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</si>
  <si>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</si>
  <si>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</si>
  <si>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</si>
  <si>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</si>
  <si>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</si>
  <si>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</si>
  <si>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</si>
  <si>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</si>
  <si>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</si>
  <si>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</si>
  <si>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</si>
  <si>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</si>
  <si>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</si>
  <si>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</si>
  <si>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</si>
  <si>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</si>
  <si>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</si>
  <si>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</si>
  <si>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</si>
  <si>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</si>
  <si>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</si>
  <si>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</si>
  <si>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</si>
  <si>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</si>
  <si>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</si>
  <si>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</si>
  <si>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</si>
  <si>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</si>
  <si>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</si>
  <si>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</si>
  <si>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</si>
  <si>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</si>
  <si>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</si>
  <si>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</si>
  <si>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</si>
  <si>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</si>
  <si>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</si>
  <si>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</si>
  <si>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</si>
  <si>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</si>
  <si>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</si>
  <si>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</si>
  <si>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</si>
  <si>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</si>
  <si>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</si>
  <si>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</si>
  <si>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</si>
  <si>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</si>
  <si>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</si>
  <si>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</si>
  <si>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</si>
  <si>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</si>
  <si>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</si>
  <si>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</si>
  <si>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</si>
  <si>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</si>
  <si>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</si>
  <si>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</si>
  <si>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</si>
  <si>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</si>
  <si>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</si>
  <si>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</si>
  <si>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</si>
  <si>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</si>
  <si>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</si>
  <si>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</si>
  <si>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</si>
  <si>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</si>
  <si>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</si>
  <si>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</si>
  <si>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</si>
  <si>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</si>
  <si>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</si>
  <si>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</si>
  <si>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</si>
  <si>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</si>
  <si>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</si>
  <si>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</si>
  <si>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</si>
  <si>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</si>
  <si>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</si>
  <si>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</si>
  <si>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</si>
  <si>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</si>
  <si>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</si>
  <si>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</si>
  <si>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</si>
  <si>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</si>
  <si>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</si>
  <si>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</si>
  <si>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</si>
  <si>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</si>
  <si>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</si>
  <si>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</si>
  <si>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</si>
  <si>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</si>
  <si>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</si>
  <si>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</si>
  <si>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</si>
  <si>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</si>
  <si>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</si>
  <si>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</si>
  <si>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</si>
  <si>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</si>
  <si>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</si>
  <si>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</si>
  <si>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</si>
  <si>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</si>
  <si>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</si>
  <si>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</si>
  <si>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</si>
  <si>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</si>
  <si>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</si>
  <si>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</si>
  <si>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</si>
  <si>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</si>
  <si>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</si>
  <si>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</si>
  <si>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</si>
  <si>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</si>
  <si>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</si>
  <si>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</si>
  <si>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</si>
  <si>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</si>
  <si>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</si>
  <si>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</si>
  <si>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</si>
  <si>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</si>
  <si>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</si>
  <si>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</si>
  <si>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</si>
  <si>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</si>
  <si>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</si>
  <si>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</si>
  <si>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</si>
  <si>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</si>
  <si>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</si>
  <si>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</si>
  <si>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</si>
  <si>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</si>
  <si>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</si>
  <si>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</si>
  <si>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</si>
  <si>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</si>
  <si>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</si>
  <si>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</si>
  <si>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</si>
  <si>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</si>
  <si>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</si>
  <si>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</si>
  <si>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</si>
  <si>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</si>
  <si>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</si>
  <si>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</si>
  <si>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</si>
  <si>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</si>
  <si>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RESUMEN DE PARTIDA</t>
  </si>
  <si>
    <t>RAZÓN SOCIAL DEL LICITANTE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</si>
</sst>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
    <numFmt numFmtId="165" formatCode="&quot;$&quot;#,##0.00"/>
  </numFmts>
  <fonts count="28">
    <font>
      <sz val="11"/>
      <color theme="1"/>
      <name val="Calibri"/>
      <family val="2"/>
      <scheme val="minor"/>
    </font>
    <font>
      <sz val="11"/>
      <color theme="1"/>
      <name val="Calibri"/>
      <family val="2"/>
      <scheme val="minor"/>
    </font>
    <font>
      <sz val="10"/>
      <color indexed="64"/>
      <name val="Arial"/>
      <family val="2"/>
    </font>
    <font>
      <sz val="8"/>
      <color indexed="64"/>
      <name val="Isidora Bold"/>
    </font>
    <font>
      <sz val="10"/>
      <color indexed="64"/>
      <name val="Isidora Bold"/>
    </font>
    <font>
      <sz val="10"/>
      <name val="Arial"/>
      <family val="2"/>
    </font>
    <font>
      <sz val="9"/>
      <name val="Isidora Bold"/>
    </font>
    <font>
      <b/>
      <sz val="9"/>
      <name val="Isidora Bold"/>
    </font>
    <font>
      <b/>
      <sz val="10"/>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sz val="10"/>
      <color theme="8" tint="-0.249977111117893"/>
      <name val="Isidora Bold"/>
    </font>
    <font>
      <b/>
      <sz val="10"/>
      <color rgb="FF0070C0"/>
      <name val="Isidora Bold"/>
    </font>
    <font>
      <sz val="8"/>
      <name val="Isidora Bold"/>
    </font>
    <font>
      <sz val="8"/>
      <color rgb="FF000000"/>
      <name val="Isidora Bold"/>
    </font>
    <font>
      <sz val="8"/>
      <color indexed="8"/>
      <name val="Isidora Bold"/>
    </font>
    <font>
      <sz val="8"/>
      <color theme="1"/>
      <name val="Isidora Bold"/>
    </font>
    <font>
      <b/>
      <sz val="10"/>
      <color theme="0"/>
      <name val="Isidora Bold"/>
    </font>
    <font>
      <b/>
      <sz val="11"/>
      <name val="Isidora Bold"/>
    </font>
    <font>
      <b/>
      <sz val="12"/>
      <name val="Isidora Bold"/>
    </font>
    <font>
      <sz val="11"/>
      <color theme="1"/>
      <name val="Isidora Bold"/>
    </font>
    <font>
      <sz val="8"/>
      <name val="Calibri"/>
      <family val="2"/>
      <scheme val="minor"/>
    </font>
    <font>
      <b/>
      <sz val="18"/>
      <name val="Isidora Bold"/>
    </font>
    <font>
      <b/>
      <sz val="20"/>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s>
  <cellStyleXfs count="8">
    <xf numFmtId="0" fontId="0" fillId="0" borderId="0"/>
    <xf numFmtId="0" fontId="2" fillId="0" borderId="0"/>
    <xf numFmtId="0" fontId="5" fillId="0" borderId="0"/>
    <xf numFmtId="0" fontId="2" fillId="0" borderId="0"/>
    <xf numFmtId="0" fontId="1" fillId="0" borderId="0"/>
    <xf numFmtId="44" fontId="1" fillId="0" borderId="0" applyFont="0" applyFill="0" applyBorder="0" applyAlignment="0" applyProtection="0"/>
    <xf numFmtId="0" fontId="5" fillId="0" borderId="0"/>
    <xf numFmtId="44" fontId="1" fillId="0" borderId="0" applyFont="0" applyFill="0" applyBorder="0" applyAlignment="0" applyProtection="0"/>
  </cellStyleXfs>
  <cellXfs count="118">
    <xf numFmtId="0" fontId="0" fillId="0" borderId="0" xfId="0"/>
    <xf numFmtId="0" fontId="3" fillId="0" borderId="0" xfId="1" applyFont="1"/>
    <xf numFmtId="0" fontId="4" fillId="0" borderId="0" xfId="1" applyFont="1"/>
    <xf numFmtId="4" fontId="4" fillId="0" borderId="0" xfId="1" applyNumberFormat="1" applyFont="1"/>
    <xf numFmtId="0" fontId="6" fillId="0" borderId="1" xfId="2" applyFont="1" applyBorder="1" applyAlignment="1">
      <alignment vertical="top" wrapText="1"/>
    </xf>
    <xf numFmtId="0" fontId="7" fillId="0" borderId="2" xfId="2" applyFont="1" applyBorder="1" applyAlignment="1">
      <alignment horizontal="justify" vertical="top" wrapText="1"/>
    </xf>
    <xf numFmtId="0" fontId="6" fillId="0" borderId="2" xfId="2" applyFont="1" applyBorder="1" applyAlignment="1">
      <alignment vertical="top" wrapText="1"/>
    </xf>
    <xf numFmtId="0" fontId="6" fillId="0" borderId="4" xfId="2" applyFont="1" applyBorder="1" applyAlignment="1">
      <alignment vertical="top" wrapText="1"/>
    </xf>
    <xf numFmtId="0" fontId="7" fillId="0" borderId="5" xfId="2" applyFont="1" applyBorder="1" applyAlignment="1">
      <alignment horizontal="justify" vertical="top" wrapText="1"/>
    </xf>
    <xf numFmtId="0" fontId="6" fillId="0" borderId="5" xfId="2" applyFont="1" applyBorder="1" applyAlignment="1">
      <alignment vertical="top" wrapText="1"/>
    </xf>
    <xf numFmtId="164" fontId="9" fillId="0" borderId="5" xfId="2" applyNumberFormat="1" applyFont="1" applyBorder="1" applyAlignment="1">
      <alignment vertical="top"/>
    </xf>
    <xf numFmtId="0" fontId="7" fillId="0" borderId="5" xfId="2" applyFont="1" applyBorder="1" applyAlignment="1">
      <alignment horizontal="center" vertical="top" wrapText="1"/>
    </xf>
    <xf numFmtId="0" fontId="11" fillId="0" borderId="5" xfId="2" applyFont="1" applyBorder="1" applyAlignment="1">
      <alignment horizontal="left"/>
    </xf>
    <xf numFmtId="0" fontId="6" fillId="0" borderId="5" xfId="2" applyFont="1" applyBorder="1" applyAlignment="1">
      <alignment vertical="top"/>
    </xf>
    <xf numFmtId="0" fontId="7" fillId="0" borderId="2" xfId="4" applyFont="1" applyBorder="1" applyAlignment="1">
      <alignment horizontal="center" vertical="top" wrapText="1"/>
    </xf>
    <xf numFmtId="0" fontId="6" fillId="0" borderId="7" xfId="2" applyFont="1" applyBorder="1" applyAlignment="1">
      <alignment vertical="top" wrapText="1"/>
    </xf>
    <xf numFmtId="0" fontId="12" fillId="0" borderId="0" xfId="2" applyFont="1" applyAlignment="1">
      <alignment horizontal="center"/>
    </xf>
    <xf numFmtId="0" fontId="12" fillId="0" borderId="0" xfId="2" applyFont="1" applyAlignment="1">
      <alignment horizontal="justify" wrapText="1"/>
    </xf>
    <xf numFmtId="0" fontId="12" fillId="0" borderId="0" xfId="2" applyFont="1" applyAlignment="1">
      <alignment horizontal="centerContinuous"/>
    </xf>
    <xf numFmtId="4" fontId="12" fillId="0" borderId="0" xfId="2" applyNumberFormat="1" applyFont="1" applyAlignment="1">
      <alignment horizontal="center"/>
    </xf>
    <xf numFmtId="0" fontId="13" fillId="0" borderId="0" xfId="1" applyFont="1" applyAlignment="1">
      <alignment horizontal="right" vertical="top"/>
    </xf>
    <xf numFmtId="0" fontId="3" fillId="0" borderId="0" xfId="1" applyFont="1" applyAlignment="1">
      <alignment vertical="top" wrapText="1"/>
    </xf>
    <xf numFmtId="49" fontId="7" fillId="2" borderId="0" xfId="2" applyNumberFormat="1" applyFont="1" applyFill="1" applyAlignment="1">
      <alignment horizontal="center" vertical="center" wrapText="1"/>
    </xf>
    <xf numFmtId="49" fontId="14" fillId="3" borderId="0" xfId="1" applyNumberFormat="1" applyFont="1" applyFill="1" applyAlignment="1">
      <alignment horizontal="center" vertical="center" wrapText="1"/>
    </xf>
    <xf numFmtId="44" fontId="8" fillId="3" borderId="0" xfId="5" applyFont="1" applyFill="1" applyBorder="1" applyAlignment="1">
      <alignment horizontal="center" vertical="top" wrapText="1"/>
    </xf>
    <xf numFmtId="0" fontId="15" fillId="0" borderId="0" xfId="1" applyFont="1" applyAlignment="1">
      <alignment wrapText="1"/>
    </xf>
    <xf numFmtId="0" fontId="16" fillId="2" borderId="0" xfId="1" applyFont="1" applyFill="1" applyAlignment="1">
      <alignment horizontal="center" vertical="center" wrapText="1"/>
    </xf>
    <xf numFmtId="0" fontId="16" fillId="2" borderId="0" xfId="1" applyFont="1" applyFill="1" applyAlignment="1">
      <alignment horizontal="justify" vertical="top"/>
    </xf>
    <xf numFmtId="0" fontId="16" fillId="2" borderId="0" xfId="1" applyFont="1" applyFill="1" applyAlignment="1">
      <alignment horizontal="center" vertical="top" wrapText="1"/>
    </xf>
    <xf numFmtId="165" fontId="16" fillId="2" borderId="0" xfId="1" applyNumberFormat="1" applyFont="1" applyFill="1" applyAlignment="1">
      <alignment horizontal="right" vertical="top" wrapText="1"/>
    </xf>
    <xf numFmtId="44" fontId="16" fillId="2" borderId="0" xfId="5" applyFont="1" applyFill="1" applyBorder="1" applyAlignment="1">
      <alignment horizontal="center" vertical="top" wrapText="1"/>
    </xf>
    <xf numFmtId="165" fontId="16" fillId="2" borderId="0" xfId="1" applyNumberFormat="1" applyFont="1" applyFill="1" applyAlignment="1">
      <alignment horizontal="left" vertical="top" wrapText="1"/>
    </xf>
    <xf numFmtId="49" fontId="17" fillId="0" borderId="0" xfId="0" applyNumberFormat="1" applyFont="1" applyAlignment="1">
      <alignment horizontal="center" vertical="top"/>
    </xf>
    <xf numFmtId="0" fontId="17" fillId="0" borderId="0" xfId="0" applyFont="1" applyAlignment="1">
      <alignment horizontal="justify" vertical="top" wrapText="1"/>
    </xf>
    <xf numFmtId="0" fontId="17" fillId="0" borderId="0" xfId="0" applyFont="1" applyAlignment="1">
      <alignment horizontal="center" vertical="top"/>
    </xf>
    <xf numFmtId="4" fontId="17" fillId="0" borderId="0" xfId="0" applyNumberFormat="1" applyFont="1" applyAlignment="1">
      <alignment horizontal="right" vertical="top"/>
    </xf>
    <xf numFmtId="165" fontId="17" fillId="0" borderId="0" xfId="0" applyNumberFormat="1" applyFont="1" applyAlignment="1">
      <alignment horizontal="right" vertical="justify"/>
    </xf>
    <xf numFmtId="0" fontId="18" fillId="0" borderId="0" xfId="0" applyFont="1" applyAlignment="1">
      <alignment horizontal="center" vertical="top" wrapText="1"/>
    </xf>
    <xf numFmtId="44" fontId="3" fillId="0" borderId="0" xfId="5" applyFont="1" applyFill="1" applyBorder="1" applyAlignment="1">
      <alignment horizontal="center" vertical="top" wrapText="1"/>
    </xf>
    <xf numFmtId="2" fontId="18" fillId="0" borderId="0" xfId="0" applyNumberFormat="1" applyFont="1" applyAlignment="1">
      <alignment horizontal="center" vertical="top" wrapText="1"/>
    </xf>
    <xf numFmtId="2" fontId="14" fillId="3" borderId="0" xfId="1" applyNumberFormat="1" applyFont="1" applyFill="1" applyAlignment="1">
      <alignment vertical="top"/>
    </xf>
    <xf numFmtId="4" fontId="18" fillId="0" borderId="0" xfId="0" applyNumberFormat="1" applyFont="1" applyAlignment="1">
      <alignment horizontal="center" vertical="top" wrapText="1"/>
    </xf>
    <xf numFmtId="49" fontId="17" fillId="4" borderId="0" xfId="0" applyNumberFormat="1" applyFont="1" applyFill="1" applyAlignment="1">
      <alignment horizontal="center" vertical="top"/>
    </xf>
    <xf numFmtId="0" fontId="17" fillId="4" borderId="0" xfId="0" applyFont="1" applyFill="1" applyAlignment="1">
      <alignment horizontal="justify" vertical="top" wrapText="1"/>
    </xf>
    <xf numFmtId="0" fontId="17" fillId="4" borderId="0" xfId="0" applyFont="1" applyFill="1" applyAlignment="1">
      <alignment horizontal="center" vertical="top"/>
    </xf>
    <xf numFmtId="4" fontId="17" fillId="4" borderId="0" xfId="0" applyNumberFormat="1" applyFont="1" applyFill="1" applyAlignment="1">
      <alignment horizontal="right" vertical="top"/>
    </xf>
    <xf numFmtId="0" fontId="20" fillId="4" borderId="0" xfId="0" applyFont="1" applyFill="1" applyAlignment="1">
      <alignment horizontal="justify" vertical="top" wrapText="1"/>
    </xf>
    <xf numFmtId="0" fontId="19" fillId="4" borderId="0" xfId="0" applyFont="1" applyFill="1" applyAlignment="1">
      <alignment horizontal="justify" vertical="top" wrapText="1"/>
    </xf>
    <xf numFmtId="0" fontId="4" fillId="4" borderId="0" xfId="1" applyFont="1" applyFill="1"/>
    <xf numFmtId="0" fontId="4" fillId="0" borderId="0" xfId="1" applyFont="1" applyAlignment="1">
      <alignment wrapText="1"/>
    </xf>
    <xf numFmtId="0" fontId="4" fillId="4" borderId="0" xfId="1" applyFont="1" applyFill="1" applyAlignment="1">
      <alignment wrapText="1"/>
    </xf>
    <xf numFmtId="49" fontId="14" fillId="0" borderId="0" xfId="1" applyNumberFormat="1" applyFont="1" applyAlignment="1">
      <alignment horizontal="center" vertical="center" wrapText="1"/>
    </xf>
    <xf numFmtId="165" fontId="14" fillId="0" borderId="0" xfId="1" applyNumberFormat="1" applyFont="1" applyAlignment="1">
      <alignment horizontal="right" vertical="top" wrapText="1"/>
    </xf>
    <xf numFmtId="0" fontId="16" fillId="0" borderId="0" xfId="1" applyFont="1" applyAlignment="1">
      <alignment horizontal="center" vertical="center" wrapText="1"/>
    </xf>
    <xf numFmtId="0" fontId="16" fillId="0" borderId="0" xfId="1" applyFont="1" applyAlignment="1">
      <alignment horizontal="justify" vertical="top"/>
    </xf>
    <xf numFmtId="0" fontId="14" fillId="0" borderId="0" xfId="1" applyFont="1" applyAlignment="1">
      <alignment vertical="top" wrapText="1"/>
    </xf>
    <xf numFmtId="4" fontId="21" fillId="0" borderId="0" xfId="1" applyNumberFormat="1" applyFont="1" applyAlignment="1">
      <alignment horizontal="right" vertical="top" wrapText="1"/>
    </xf>
    <xf numFmtId="165" fontId="16" fillId="0" borderId="0" xfId="5" applyNumberFormat="1" applyFont="1" applyFill="1" applyBorder="1" applyAlignment="1">
      <alignment horizontal="right" vertical="top"/>
    </xf>
    <xf numFmtId="2" fontId="16" fillId="0" borderId="0" xfId="1" applyNumberFormat="1" applyFont="1" applyAlignment="1">
      <alignment horizontal="justify" vertical="top"/>
    </xf>
    <xf numFmtId="44" fontId="16" fillId="0" borderId="0" xfId="1" applyNumberFormat="1" applyFont="1" applyAlignment="1">
      <alignment horizontal="justify" vertical="top"/>
    </xf>
    <xf numFmtId="165" fontId="22" fillId="2" borderId="0" xfId="5" applyNumberFormat="1" applyFont="1" applyFill="1" applyBorder="1" applyAlignment="1">
      <alignment horizontal="right" vertical="top" wrapText="1"/>
    </xf>
    <xf numFmtId="165" fontId="22" fillId="2" borderId="0" xfId="1" applyNumberFormat="1" applyFont="1" applyFill="1" applyAlignment="1">
      <alignment horizontal="right" vertical="top" wrapText="1"/>
    </xf>
    <xf numFmtId="165" fontId="23" fillId="2" borderId="0" xfId="1" applyNumberFormat="1" applyFont="1" applyFill="1" applyAlignment="1">
      <alignment horizontal="right" vertical="top" wrapText="1"/>
    </xf>
    <xf numFmtId="0" fontId="24" fillId="0" borderId="0" xfId="0" applyFont="1"/>
    <xf numFmtId="2" fontId="14" fillId="0" borderId="0" xfId="1" applyNumberFormat="1" applyFont="1" applyAlignment="1">
      <alignment vertical="top"/>
    </xf>
    <xf numFmtId="0" fontId="20" fillId="4" borderId="0" xfId="0" applyFont="1" applyFill="1" applyAlignment="1">
      <alignment vertical="top" wrapText="1"/>
    </xf>
    <xf numFmtId="0" fontId="20" fillId="4" borderId="0" xfId="0" applyFont="1" applyFill="1" applyAlignment="1">
      <alignment horizontal="center" vertical="top" wrapText="1"/>
    </xf>
    <xf numFmtId="0" fontId="20" fillId="4" borderId="0" xfId="0" applyFont="1" applyFill="1" applyAlignment="1">
      <alignment horizontal="right" vertical="top" wrapText="1"/>
    </xf>
    <xf numFmtId="4" fontId="20" fillId="4" borderId="0" xfId="0" applyNumberFormat="1" applyFont="1" applyFill="1" applyAlignment="1">
      <alignment horizontal="right" vertical="top" wrapText="1"/>
    </xf>
    <xf numFmtId="0" fontId="18" fillId="0" borderId="0" xfId="0" applyFont="1" applyAlignment="1">
      <alignment vertical="top" wrapText="1"/>
    </xf>
    <xf numFmtId="44" fontId="3" fillId="0" borderId="0" xfId="7" applyFont="1" applyAlignment="1">
      <alignment horizontal="center" vertical="top" wrapText="1"/>
    </xf>
    <xf numFmtId="0" fontId="17" fillId="0" borderId="0" xfId="0" applyFont="1" applyFill="1" applyAlignment="1">
      <alignment horizontal="justify" vertical="top" wrapText="1"/>
    </xf>
    <xf numFmtId="0" fontId="17" fillId="0" borderId="0" xfId="0" applyFont="1" applyFill="1" applyAlignment="1">
      <alignment horizontal="center" vertical="top"/>
    </xf>
    <xf numFmtId="4" fontId="17" fillId="0" borderId="0" xfId="0" applyNumberFormat="1" applyFont="1" applyFill="1" applyAlignment="1">
      <alignment horizontal="right" vertical="top"/>
    </xf>
    <xf numFmtId="44" fontId="16" fillId="0" borderId="0" xfId="5" applyFont="1" applyFill="1" applyBorder="1" applyAlignment="1">
      <alignment horizontal="center" vertical="top" wrapText="1"/>
    </xf>
    <xf numFmtId="0" fontId="8" fillId="2" borderId="0" xfId="4" applyFont="1" applyFill="1" applyAlignment="1">
      <alignment horizontal="center" vertical="center" wrapText="1"/>
    </xf>
    <xf numFmtId="0" fontId="23" fillId="2" borderId="0" xfId="4" applyFont="1" applyFill="1" applyAlignment="1">
      <alignment horizontal="center" vertical="center" wrapText="1"/>
    </xf>
    <xf numFmtId="2" fontId="10" fillId="0" borderId="5" xfId="3" applyNumberFormat="1" applyFont="1" applyBorder="1" applyAlignment="1">
      <alignment horizontal="justify" vertical="top" wrapText="1"/>
    </xf>
    <xf numFmtId="2" fontId="10" fillId="0" borderId="10" xfId="3" applyNumberFormat="1" applyFont="1" applyBorder="1" applyAlignment="1">
      <alignment horizontal="justify" vertical="top" wrapText="1"/>
    </xf>
    <xf numFmtId="0" fontId="7" fillId="2" borderId="11" xfId="2" applyFont="1" applyFill="1" applyBorder="1" applyAlignment="1">
      <alignment horizontal="center" vertical="center"/>
    </xf>
    <xf numFmtId="0" fontId="7" fillId="2" borderId="12" xfId="2" applyFont="1" applyFill="1" applyBorder="1" applyAlignment="1">
      <alignment horizontal="center" vertical="center"/>
    </xf>
    <xf numFmtId="0" fontId="7" fillId="2" borderId="13" xfId="2" applyFont="1" applyFill="1" applyBorder="1" applyAlignment="1">
      <alignment horizontal="center" vertical="center"/>
    </xf>
    <xf numFmtId="0" fontId="6" fillId="0" borderId="4" xfId="2" applyFont="1" applyBorder="1" applyAlignment="1">
      <alignment horizontal="center" vertical="top" wrapText="1"/>
    </xf>
    <xf numFmtId="0" fontId="6" fillId="0" borderId="7" xfId="2" applyFont="1" applyBorder="1" applyAlignment="1">
      <alignment horizontal="center" vertical="top" wrapText="1"/>
    </xf>
    <xf numFmtId="0" fontId="6" fillId="0" borderId="8" xfId="2" applyFont="1" applyBorder="1" applyAlignment="1">
      <alignment horizontal="center" vertical="top" wrapText="1"/>
    </xf>
    <xf numFmtId="0" fontId="6" fillId="0" borderId="5" xfId="2" applyFont="1" applyBorder="1" applyAlignment="1">
      <alignment horizontal="justify" vertical="top" wrapText="1"/>
    </xf>
    <xf numFmtId="0" fontId="6" fillId="0" borderId="10" xfId="2" applyFont="1" applyBorder="1" applyAlignment="1">
      <alignment horizontal="justify" vertical="top" wrapText="1"/>
    </xf>
    <xf numFmtId="0" fontId="7" fillId="0" borderId="1" xfId="2" applyFont="1" applyBorder="1" applyAlignment="1">
      <alignment horizontal="center" vertical="top" wrapText="1"/>
    </xf>
    <xf numFmtId="0" fontId="7" fillId="0" borderId="3" xfId="2" applyFont="1" applyBorder="1" applyAlignment="1">
      <alignment horizontal="center" vertical="top" wrapText="1"/>
    </xf>
    <xf numFmtId="0" fontId="8" fillId="0" borderId="1" xfId="2" applyFont="1" applyFill="1" applyBorder="1" applyAlignment="1">
      <alignment horizontal="center" vertical="top" wrapText="1"/>
    </xf>
    <xf numFmtId="0" fontId="8" fillId="0" borderId="3" xfId="2" applyFont="1" applyFill="1" applyBorder="1" applyAlignment="1">
      <alignment horizontal="center" vertical="top" wrapText="1"/>
    </xf>
    <xf numFmtId="0" fontId="8" fillId="0" borderId="14" xfId="2" applyFont="1" applyFill="1" applyBorder="1" applyAlignment="1">
      <alignment horizontal="center" vertical="top" wrapText="1"/>
    </xf>
    <xf numFmtId="0" fontId="27" fillId="0" borderId="4" xfId="2" applyFont="1" applyFill="1" applyBorder="1" applyAlignment="1">
      <alignment horizontal="center" vertical="center" wrapText="1"/>
    </xf>
    <xf numFmtId="0" fontId="27" fillId="0" borderId="0" xfId="2" applyFont="1" applyFill="1" applyAlignment="1">
      <alignment horizontal="center" vertical="center" wrapText="1"/>
    </xf>
    <xf numFmtId="0" fontId="27" fillId="0" borderId="6" xfId="2" applyFont="1" applyFill="1" applyBorder="1" applyAlignment="1">
      <alignment horizontal="center" vertical="center" wrapText="1"/>
    </xf>
    <xf numFmtId="0" fontId="6" fillId="0" borderId="3" xfId="2" applyFont="1" applyFill="1" applyBorder="1" applyAlignment="1">
      <alignment horizontal="center" vertical="top"/>
    </xf>
    <xf numFmtId="2" fontId="6" fillId="0" borderId="3" xfId="2" applyNumberFormat="1" applyFont="1" applyFill="1" applyBorder="1" applyAlignment="1">
      <alignment horizontal="right" vertical="top"/>
    </xf>
    <xf numFmtId="165" fontId="7" fillId="0" borderId="3" xfId="2" applyNumberFormat="1" applyFont="1" applyFill="1" applyBorder="1" applyAlignment="1">
      <alignment horizontal="right" vertical="top"/>
    </xf>
    <xf numFmtId="14" fontId="6" fillId="0" borderId="3" xfId="2" applyNumberFormat="1" applyFont="1" applyFill="1" applyBorder="1" applyAlignment="1">
      <alignment horizontal="justify" vertical="top" wrapText="1"/>
    </xf>
    <xf numFmtId="0" fontId="6" fillId="0" borderId="0" xfId="2" applyFont="1" applyFill="1" applyAlignment="1">
      <alignment horizontal="center" vertical="top"/>
    </xf>
    <xf numFmtId="2" fontId="6" fillId="0" borderId="0" xfId="2" applyNumberFormat="1" applyFont="1" applyFill="1" applyAlignment="1">
      <alignment horizontal="right" vertical="top"/>
    </xf>
    <xf numFmtId="165" fontId="7" fillId="0" borderId="0" xfId="2" applyNumberFormat="1" applyFont="1" applyFill="1" applyAlignment="1">
      <alignment horizontal="right" vertical="top"/>
    </xf>
    <xf numFmtId="14" fontId="6" fillId="0" borderId="0" xfId="2" applyNumberFormat="1" applyFont="1" applyFill="1" applyAlignment="1">
      <alignment horizontal="justify" vertical="top" wrapText="1"/>
    </xf>
    <xf numFmtId="0" fontId="6" fillId="0" borderId="8" xfId="2" applyFont="1" applyFill="1" applyBorder="1" applyAlignment="1">
      <alignment horizontal="center" vertical="top"/>
    </xf>
    <xf numFmtId="2" fontId="6" fillId="0" borderId="8" xfId="2" applyNumberFormat="1" applyFont="1" applyFill="1" applyBorder="1" applyAlignment="1">
      <alignment horizontal="right" vertical="top"/>
    </xf>
    <xf numFmtId="165" fontId="7" fillId="0" borderId="8" xfId="2" applyNumberFormat="1" applyFont="1" applyFill="1" applyBorder="1" applyAlignment="1">
      <alignment horizontal="right" vertical="top"/>
    </xf>
    <xf numFmtId="14" fontId="6" fillId="0" borderId="8" xfId="2" applyNumberFormat="1" applyFont="1" applyFill="1" applyBorder="1" applyAlignment="1">
      <alignment horizontal="justify" vertical="top" wrapText="1"/>
    </xf>
    <xf numFmtId="0" fontId="7" fillId="0" borderId="2" xfId="2" applyFont="1" applyBorder="1" applyAlignment="1">
      <alignment horizontal="justify" vertical="center" wrapText="1"/>
    </xf>
    <xf numFmtId="0" fontId="26" fillId="0" borderId="5" xfId="4" applyFont="1" applyBorder="1" applyAlignment="1">
      <alignment horizontal="center" vertical="center" wrapText="1"/>
    </xf>
    <xf numFmtId="0" fontId="26" fillId="0" borderId="10" xfId="4" applyFont="1" applyBorder="1" applyAlignment="1">
      <alignment horizontal="center" vertical="center" wrapText="1"/>
    </xf>
    <xf numFmtId="44" fontId="8" fillId="0" borderId="0" xfId="5" applyFont="1" applyFill="1" applyBorder="1" applyAlignment="1">
      <alignment horizontal="center" vertical="top" wrapText="1"/>
    </xf>
    <xf numFmtId="0" fontId="4" fillId="0" borderId="0" xfId="1" applyFont="1" applyAlignment="1">
      <alignment horizontal="center" vertical="center" wrapText="1"/>
    </xf>
    <xf numFmtId="0" fontId="7" fillId="0" borderId="14" xfId="2" applyFont="1" applyBorder="1" applyAlignment="1">
      <alignment horizontal="center" vertical="top" wrapText="1"/>
    </xf>
    <xf numFmtId="0" fontId="6" fillId="0" borderId="0" xfId="2" applyFont="1" applyBorder="1" applyAlignment="1">
      <alignment horizontal="center" vertical="top" wrapText="1"/>
    </xf>
    <xf numFmtId="0" fontId="6" fillId="0" borderId="6" xfId="2" applyFont="1" applyBorder="1" applyAlignment="1">
      <alignment horizontal="center" vertical="top" wrapText="1"/>
    </xf>
    <xf numFmtId="0" fontId="6" fillId="0" borderId="9" xfId="2" applyFont="1" applyBorder="1" applyAlignment="1">
      <alignment horizontal="center" vertical="top" wrapText="1"/>
    </xf>
    <xf numFmtId="0" fontId="4" fillId="0" borderId="0" xfId="1" applyFont="1" applyAlignment="1"/>
    <xf numFmtId="0" fontId="8" fillId="2" borderId="0" xfId="4" applyFont="1" applyFill="1" applyAlignment="1">
      <alignment horizontal="right" vertical="top" wrapText="1"/>
    </xf>
  </cellXfs>
  <cellStyles count="8">
    <cellStyle name="Moneda" xfId="7" builtinId="4"/>
    <cellStyle name="Moneda 2" xfId="5" xr:uid="{E5831334-1DEF-4B33-BDA1-053E6C795C4C}"/>
    <cellStyle name="Normal" xfId="0" builtinId="0"/>
    <cellStyle name="Normal 2" xfId="3" xr:uid="{06C210E0-CF4A-4EE4-B248-408572317E04}"/>
    <cellStyle name="Normal 2 2" xfId="4" xr:uid="{FBC82265-ADF4-465C-A386-36723EA4856F}"/>
    <cellStyle name="Normal 3" xfId="1" xr:uid="{1665ED13-B478-43BA-B42D-99D5D0E7E5CE}"/>
    <cellStyle name="Normal 3 2" xfId="2" xr:uid="{408388B4-4CA5-44D3-84AE-C79953251481}"/>
    <cellStyle name="Normal 4 2" xfId="6" xr:uid="{BD90EEC1-48F9-477D-A4A3-AEF9562FB2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112</xdr:row>
      <xdr:rowOff>0</xdr:rowOff>
    </xdr:from>
    <xdr:to>
      <xdr:col>5</xdr:col>
      <xdr:colOff>304800</xdr:colOff>
      <xdr:row>112</xdr:row>
      <xdr:rowOff>304800</xdr:rowOff>
    </xdr:to>
    <xdr:sp macro="" textlink="">
      <xdr:nvSpPr>
        <xdr:cNvPr id="4" name="AutoShape 15">
          <a:extLst>
            <a:ext uri="{FF2B5EF4-FFF2-40B4-BE49-F238E27FC236}">
              <a16:creationId xmlns:a16="http://schemas.microsoft.com/office/drawing/2014/main" id="{E9779F85-1E14-4030-B5E7-4EB329F2B9C3}"/>
            </a:ext>
          </a:extLst>
        </xdr:cNvPr>
        <xdr:cNvSpPr>
          <a:spLocks noChangeAspect="1" noChangeArrowheads="1"/>
        </xdr:cNvSpPr>
      </xdr:nvSpPr>
      <xdr:spPr bwMode="auto">
        <a:xfrm>
          <a:off x="8290560" y="193395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106</xdr:row>
      <xdr:rowOff>0</xdr:rowOff>
    </xdr:from>
    <xdr:to>
      <xdr:col>5</xdr:col>
      <xdr:colOff>304800</xdr:colOff>
      <xdr:row>106</xdr:row>
      <xdr:rowOff>304799</xdr:rowOff>
    </xdr:to>
    <xdr:sp macro="" textlink="">
      <xdr:nvSpPr>
        <xdr:cNvPr id="5" name="AutoShape 16">
          <a:extLst>
            <a:ext uri="{FF2B5EF4-FFF2-40B4-BE49-F238E27FC236}">
              <a16:creationId xmlns:a16="http://schemas.microsoft.com/office/drawing/2014/main" id="{BE883A89-D67E-44B2-A722-F45EA65ED6DF}"/>
            </a:ext>
          </a:extLst>
        </xdr:cNvPr>
        <xdr:cNvSpPr>
          <a:spLocks noChangeAspect="1" noChangeArrowheads="1"/>
        </xdr:cNvSpPr>
      </xdr:nvSpPr>
      <xdr:spPr bwMode="auto">
        <a:xfrm>
          <a:off x="8290560" y="185623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4646</xdr:colOff>
      <xdr:row>0</xdr:row>
      <xdr:rowOff>52504</xdr:rowOff>
    </xdr:from>
    <xdr:to>
      <xdr:col>6</xdr:col>
      <xdr:colOff>1282390</xdr:colOff>
      <xdr:row>3</xdr:row>
      <xdr:rowOff>92914</xdr:rowOff>
    </xdr:to>
    <xdr:pic>
      <xdr:nvPicPr>
        <xdr:cNvPr id="6" name="Imagen 5">
          <a:extLst>
            <a:ext uri="{FF2B5EF4-FFF2-40B4-BE49-F238E27FC236}">
              <a16:creationId xmlns:a16="http://schemas.microsoft.com/office/drawing/2014/main" id="{1F112B3B-BB6C-45B4-957F-C62290A4CB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671" y="214429"/>
          <a:ext cx="1277744" cy="735735"/>
        </a:xfrm>
        <a:prstGeom prst="rect">
          <a:avLst/>
        </a:prstGeom>
      </xdr:spPr>
    </xdr:pic>
    <xdr:clientData/>
  </xdr:twoCellAnchor>
  <xdr:twoCellAnchor editAs="oneCell">
    <xdr:from>
      <xdr:col>0</xdr:col>
      <xdr:colOff>0</xdr:colOff>
      <xdr:row>0</xdr:row>
      <xdr:rowOff>64892</xdr:rowOff>
    </xdr:from>
    <xdr:to>
      <xdr:col>0</xdr:col>
      <xdr:colOff>1034515</xdr:colOff>
      <xdr:row>4</xdr:row>
      <xdr:rowOff>33183</xdr:rowOff>
    </xdr:to>
    <xdr:pic>
      <xdr:nvPicPr>
        <xdr:cNvPr id="7" name="Imagen 6">
          <a:extLst>
            <a:ext uri="{FF2B5EF4-FFF2-40B4-BE49-F238E27FC236}">
              <a16:creationId xmlns:a16="http://schemas.microsoft.com/office/drawing/2014/main" id="{7A6431B8-0E48-45BD-9A96-B00A22EB7E11}"/>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6817"/>
          <a:ext cx="1030593" cy="11398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mex-my.sharepoint.com/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0471-A5D2-4E71-86E0-D976C5996CD7}">
  <sheetPr>
    <tabColor rgb="FF92D050"/>
  </sheetPr>
  <dimension ref="A1:AN420"/>
  <sheetViews>
    <sheetView showGridLines="0" showZeros="0" tabSelected="1" view="pageBreakPreview" topLeftCell="A91" zoomScaleNormal="85" zoomScaleSheetLayoutView="100" workbookViewId="0">
      <selection activeCell="C11" sqref="C11"/>
    </sheetView>
  </sheetViews>
  <sheetFormatPr baseColWidth="10" defaultColWidth="9.140625" defaultRowHeight="14.25"/>
  <cols>
    <col min="1" max="1" width="15.5703125" style="1" customWidth="1"/>
    <col min="2" max="2" width="63.85546875" style="2" customWidth="1"/>
    <col min="3" max="3" width="7.28515625" style="2" bestFit="1" customWidth="1"/>
    <col min="4" max="4" width="9.28515625" style="3" bestFit="1" customWidth="1"/>
    <col min="5" max="5" width="23.5703125" style="2" customWidth="1"/>
    <col min="6" max="6" width="45.7109375" style="63" customWidth="1"/>
    <col min="7" max="7" width="19.42578125" style="2" customWidth="1"/>
    <col min="8" max="8" width="13.85546875" style="2" customWidth="1"/>
    <col min="9" max="16384" width="9.140625" style="2"/>
  </cols>
  <sheetData>
    <row r="1" spans="1:7" ht="15" customHeight="1">
      <c r="A1" s="4"/>
      <c r="B1" s="5" t="s">
        <v>0</v>
      </c>
      <c r="C1" s="89" t="s">
        <v>312</v>
      </c>
      <c r="D1" s="90"/>
      <c r="E1" s="90"/>
      <c r="F1" s="91"/>
      <c r="G1" s="6"/>
    </row>
    <row r="2" spans="1:7" ht="15" customHeight="1">
      <c r="A2" s="7"/>
      <c r="B2" s="8" t="s">
        <v>1</v>
      </c>
      <c r="C2" s="92" t="s">
        <v>311</v>
      </c>
      <c r="D2" s="93"/>
      <c r="E2" s="93"/>
      <c r="F2" s="94"/>
      <c r="G2" s="9"/>
    </row>
    <row r="3" spans="1:7" ht="15" customHeight="1" thickBot="1">
      <c r="A3" s="7"/>
      <c r="B3" s="8" t="s">
        <v>2</v>
      </c>
      <c r="C3" s="92"/>
      <c r="D3" s="93"/>
      <c r="E3" s="93"/>
      <c r="F3" s="94"/>
      <c r="G3" s="9"/>
    </row>
    <row r="4" spans="1:7" ht="24.75" customHeight="1">
      <c r="A4" s="7"/>
      <c r="B4" s="107" t="s">
        <v>3</v>
      </c>
      <c r="C4" s="95"/>
      <c r="D4" s="96"/>
      <c r="E4" s="97" t="s">
        <v>4</v>
      </c>
      <c r="F4" s="98"/>
      <c r="G4" s="10"/>
    </row>
    <row r="5" spans="1:7" ht="24.75" customHeight="1">
      <c r="A5" s="7"/>
      <c r="B5" s="77" t="s">
        <v>310</v>
      </c>
      <c r="C5" s="99"/>
      <c r="D5" s="100"/>
      <c r="E5" s="101" t="s">
        <v>5</v>
      </c>
      <c r="F5" s="102"/>
      <c r="G5" s="11"/>
    </row>
    <row r="6" spans="1:7" ht="24.75" customHeight="1">
      <c r="A6" s="7"/>
      <c r="B6" s="77"/>
      <c r="C6" s="99"/>
      <c r="D6" s="100"/>
      <c r="E6" s="101" t="s">
        <v>6</v>
      </c>
      <c r="F6" s="102"/>
      <c r="G6" s="12"/>
    </row>
    <row r="7" spans="1:7" ht="24.75" customHeight="1" thickBot="1">
      <c r="A7" s="7"/>
      <c r="B7" s="78"/>
      <c r="C7" s="103"/>
      <c r="D7" s="104"/>
      <c r="E7" s="105" t="s">
        <v>7</v>
      </c>
      <c r="F7" s="106"/>
      <c r="G7" s="13"/>
    </row>
    <row r="8" spans="1:7" ht="12.75" customHeight="1">
      <c r="A8" s="7"/>
      <c r="B8" s="11" t="s">
        <v>657</v>
      </c>
      <c r="C8" s="87" t="s">
        <v>8</v>
      </c>
      <c r="D8" s="88"/>
      <c r="E8" s="88"/>
      <c r="F8" s="112"/>
      <c r="G8" s="14" t="s">
        <v>9</v>
      </c>
    </row>
    <row r="9" spans="1:7" ht="12.75">
      <c r="A9" s="7"/>
      <c r="B9" s="85"/>
      <c r="C9" s="82"/>
      <c r="D9" s="113"/>
      <c r="E9" s="113"/>
      <c r="F9" s="114"/>
      <c r="G9" s="108" t="s">
        <v>313</v>
      </c>
    </row>
    <row r="10" spans="1:7" ht="15.75" customHeight="1" thickBot="1">
      <c r="A10" s="15"/>
      <c r="B10" s="86"/>
      <c r="C10" s="83"/>
      <c r="D10" s="84"/>
      <c r="E10" s="84"/>
      <c r="F10" s="115"/>
      <c r="G10" s="109"/>
    </row>
    <row r="11" spans="1:7" ht="3" customHeight="1" thickBot="1">
      <c r="A11" s="16"/>
      <c r="B11" s="17"/>
      <c r="C11" s="18"/>
      <c r="D11" s="19"/>
      <c r="E11" s="16"/>
      <c r="F11" s="18"/>
      <c r="G11" s="18"/>
    </row>
    <row r="12" spans="1:7" ht="15.75" customHeight="1" thickBot="1">
      <c r="A12" s="79" t="s">
        <v>10</v>
      </c>
      <c r="B12" s="80"/>
      <c r="C12" s="80"/>
      <c r="D12" s="80"/>
      <c r="E12" s="80"/>
      <c r="F12" s="80"/>
      <c r="G12" s="81"/>
    </row>
    <row r="13" spans="1:7" ht="3" customHeight="1">
      <c r="A13" s="20"/>
      <c r="B13" s="21"/>
      <c r="C13" s="21"/>
      <c r="F13" s="2"/>
    </row>
    <row r="14" spans="1:7" s="111" customFormat="1" ht="21.75" customHeight="1">
      <c r="A14" s="22" t="s">
        <v>11</v>
      </c>
      <c r="B14" s="22" t="s">
        <v>12</v>
      </c>
      <c r="C14" s="22" t="s">
        <v>13</v>
      </c>
      <c r="D14" s="22" t="s">
        <v>14</v>
      </c>
      <c r="E14" s="22" t="s">
        <v>15</v>
      </c>
      <c r="F14" s="22" t="s">
        <v>16</v>
      </c>
      <c r="G14" s="22" t="s">
        <v>17</v>
      </c>
    </row>
    <row r="15" spans="1:7" ht="6" customHeight="1">
      <c r="A15" s="116"/>
      <c r="B15" s="116"/>
      <c r="C15" s="116"/>
      <c r="D15" s="116"/>
      <c r="E15" s="116"/>
      <c r="F15" s="116"/>
      <c r="G15" s="116"/>
    </row>
    <row r="16" spans="1:7" ht="12.75">
      <c r="A16" s="23" t="s">
        <v>18</v>
      </c>
      <c r="B16" s="40" t="s">
        <v>19</v>
      </c>
      <c r="C16" s="40"/>
      <c r="D16" s="40"/>
      <c r="E16" s="40"/>
      <c r="F16" s="40"/>
      <c r="G16" s="24">
        <f>ROUND(SUM(G17,G39,G47),2)</f>
        <v>0</v>
      </c>
    </row>
    <row r="17" spans="1:7" s="25" customFormat="1" ht="12.75">
      <c r="A17" s="26" t="s">
        <v>20</v>
      </c>
      <c r="B17" s="27" t="s">
        <v>21</v>
      </c>
      <c r="C17" s="28"/>
      <c r="D17" s="29"/>
      <c r="E17" s="30"/>
      <c r="F17" s="31"/>
      <c r="G17" s="30">
        <f>ROUND(SUM(G18:G38),2)</f>
        <v>0</v>
      </c>
    </row>
    <row r="18" spans="1:7" s="25" customFormat="1" ht="33.75">
      <c r="A18" s="32" t="s">
        <v>314</v>
      </c>
      <c r="B18" s="71" t="s">
        <v>23</v>
      </c>
      <c r="C18" s="72" t="s">
        <v>22</v>
      </c>
      <c r="D18" s="73">
        <v>3501.61</v>
      </c>
      <c r="E18" s="36"/>
      <c r="F18" s="37"/>
      <c r="G18" s="38"/>
    </row>
    <row r="19" spans="1:7" s="25" customFormat="1" ht="45">
      <c r="A19" s="32" t="s">
        <v>315</v>
      </c>
      <c r="B19" s="71" t="s">
        <v>271</v>
      </c>
      <c r="C19" s="72" t="s">
        <v>22</v>
      </c>
      <c r="D19" s="73">
        <v>26.41</v>
      </c>
      <c r="E19" s="36"/>
      <c r="F19" s="37"/>
      <c r="G19" s="70"/>
    </row>
    <row r="20" spans="1:7" s="25" customFormat="1" ht="33.75">
      <c r="A20" s="32" t="s">
        <v>316</v>
      </c>
      <c r="B20" s="71" t="s">
        <v>272</v>
      </c>
      <c r="C20" s="72" t="s">
        <v>22</v>
      </c>
      <c r="D20" s="73">
        <v>12.4</v>
      </c>
      <c r="E20" s="36"/>
      <c r="F20" s="37"/>
      <c r="G20" s="70"/>
    </row>
    <row r="21" spans="1:7" s="25" customFormat="1" ht="45">
      <c r="A21" s="32" t="s">
        <v>317</v>
      </c>
      <c r="B21" s="71" t="s">
        <v>273</v>
      </c>
      <c r="C21" s="72" t="s">
        <v>22</v>
      </c>
      <c r="D21" s="73">
        <v>6.47</v>
      </c>
      <c r="E21" s="36"/>
      <c r="F21" s="37"/>
      <c r="G21" s="70"/>
    </row>
    <row r="22" spans="1:7" s="25" customFormat="1" ht="22.5">
      <c r="A22" s="32" t="s">
        <v>318</v>
      </c>
      <c r="B22" s="71" t="s">
        <v>47</v>
      </c>
      <c r="C22" s="72" t="s">
        <v>24</v>
      </c>
      <c r="D22" s="73">
        <v>342</v>
      </c>
      <c r="E22" s="36"/>
      <c r="F22" s="37"/>
      <c r="G22" s="38"/>
    </row>
    <row r="23" spans="1:7" s="25" customFormat="1" ht="45">
      <c r="A23" s="32" t="s">
        <v>319</v>
      </c>
      <c r="B23" s="71" t="s">
        <v>26</v>
      </c>
      <c r="C23" s="72" t="s">
        <v>22</v>
      </c>
      <c r="D23" s="73">
        <v>28</v>
      </c>
      <c r="E23" s="36"/>
      <c r="F23" s="37"/>
      <c r="G23" s="38"/>
    </row>
    <row r="24" spans="1:7" s="25" customFormat="1" ht="33.75">
      <c r="A24" s="32" t="s">
        <v>320</v>
      </c>
      <c r="B24" s="71" t="s">
        <v>276</v>
      </c>
      <c r="C24" s="72" t="s">
        <v>22</v>
      </c>
      <c r="D24" s="73">
        <v>29.82</v>
      </c>
      <c r="E24" s="36"/>
      <c r="F24" s="37"/>
      <c r="G24" s="70"/>
    </row>
    <row r="25" spans="1:7" s="25" customFormat="1" ht="33.75">
      <c r="A25" s="32" t="s">
        <v>321</v>
      </c>
      <c r="B25" s="71" t="s">
        <v>274</v>
      </c>
      <c r="C25" s="72" t="s">
        <v>22</v>
      </c>
      <c r="D25" s="73">
        <v>7.68</v>
      </c>
      <c r="E25" s="36"/>
      <c r="F25" s="37"/>
      <c r="G25" s="70"/>
    </row>
    <row r="26" spans="1:7" s="25" customFormat="1" ht="56.25">
      <c r="A26" s="32" t="s">
        <v>322</v>
      </c>
      <c r="B26" s="71" t="s">
        <v>275</v>
      </c>
      <c r="C26" s="72" t="s">
        <v>22</v>
      </c>
      <c r="D26" s="73">
        <v>112.86</v>
      </c>
      <c r="E26" s="36"/>
      <c r="F26" s="37"/>
      <c r="G26" s="70"/>
    </row>
    <row r="27" spans="1:7" s="25" customFormat="1" ht="56.25">
      <c r="A27" s="32" t="s">
        <v>323</v>
      </c>
      <c r="B27" s="71" t="s">
        <v>27</v>
      </c>
      <c r="C27" s="72" t="s">
        <v>22</v>
      </c>
      <c r="D27" s="73">
        <v>13.69</v>
      </c>
      <c r="E27" s="36"/>
      <c r="F27" s="37"/>
      <c r="G27" s="38"/>
    </row>
    <row r="28" spans="1:7" s="25" customFormat="1" ht="45">
      <c r="A28" s="32" t="s">
        <v>324</v>
      </c>
      <c r="B28" s="71" t="s">
        <v>28</v>
      </c>
      <c r="C28" s="72" t="s">
        <v>22</v>
      </c>
      <c r="D28" s="73">
        <v>319.54000000000002</v>
      </c>
      <c r="E28" s="36"/>
      <c r="F28" s="37"/>
      <c r="G28" s="38"/>
    </row>
    <row r="29" spans="1:7" s="25" customFormat="1" ht="45">
      <c r="A29" s="32" t="s">
        <v>325</v>
      </c>
      <c r="B29" s="71" t="s">
        <v>29</v>
      </c>
      <c r="C29" s="72" t="s">
        <v>22</v>
      </c>
      <c r="D29" s="73">
        <v>811.13</v>
      </c>
      <c r="E29" s="36"/>
      <c r="F29" s="37"/>
      <c r="G29" s="38"/>
    </row>
    <row r="30" spans="1:7" s="25" customFormat="1" ht="101.25">
      <c r="A30" s="32" t="s">
        <v>326</v>
      </c>
      <c r="B30" s="71" t="s">
        <v>30</v>
      </c>
      <c r="C30" s="72" t="s">
        <v>25</v>
      </c>
      <c r="D30" s="73">
        <v>94</v>
      </c>
      <c r="E30" s="36"/>
      <c r="F30" s="39"/>
      <c r="G30" s="38"/>
    </row>
    <row r="31" spans="1:7" s="25" customFormat="1" ht="56.25">
      <c r="A31" s="32" t="s">
        <v>327</v>
      </c>
      <c r="B31" s="71" t="s">
        <v>277</v>
      </c>
      <c r="C31" s="72" t="s">
        <v>32</v>
      </c>
      <c r="D31" s="73">
        <v>76</v>
      </c>
      <c r="E31" s="36"/>
      <c r="F31" s="37"/>
      <c r="G31" s="38"/>
    </row>
    <row r="32" spans="1:7" s="25" customFormat="1" ht="56.25">
      <c r="A32" s="32" t="s">
        <v>328</v>
      </c>
      <c r="B32" s="71" t="s">
        <v>33</v>
      </c>
      <c r="C32" s="72" t="s">
        <v>32</v>
      </c>
      <c r="D32" s="73">
        <v>8</v>
      </c>
      <c r="E32" s="36"/>
      <c r="F32" s="37"/>
      <c r="G32" s="38"/>
    </row>
    <row r="33" spans="1:7" s="25" customFormat="1" ht="56.25">
      <c r="A33" s="32" t="s">
        <v>329</v>
      </c>
      <c r="B33" s="71" t="s">
        <v>34</v>
      </c>
      <c r="C33" s="72" t="s">
        <v>32</v>
      </c>
      <c r="D33" s="73">
        <v>9</v>
      </c>
      <c r="E33" s="36"/>
      <c r="F33" s="37"/>
      <c r="G33" s="38"/>
    </row>
    <row r="34" spans="1:7" s="25" customFormat="1" ht="56.25">
      <c r="A34" s="32" t="s">
        <v>330</v>
      </c>
      <c r="B34" s="71" t="s">
        <v>35</v>
      </c>
      <c r="C34" s="72" t="s">
        <v>32</v>
      </c>
      <c r="D34" s="73">
        <v>36</v>
      </c>
      <c r="E34" s="36"/>
      <c r="F34" s="37"/>
      <c r="G34" s="38"/>
    </row>
    <row r="35" spans="1:7" s="25" customFormat="1" ht="56.25">
      <c r="A35" s="32" t="s">
        <v>331</v>
      </c>
      <c r="B35" s="71" t="s">
        <v>36</v>
      </c>
      <c r="C35" s="72" t="s">
        <v>32</v>
      </c>
      <c r="D35" s="73">
        <v>4</v>
      </c>
      <c r="E35" s="36"/>
      <c r="F35" s="37"/>
      <c r="G35" s="38"/>
    </row>
    <row r="36" spans="1:7" s="25" customFormat="1" ht="56.25">
      <c r="A36" s="32" t="s">
        <v>332</v>
      </c>
      <c r="B36" s="71" t="s">
        <v>37</v>
      </c>
      <c r="C36" s="72" t="s">
        <v>32</v>
      </c>
      <c r="D36" s="73">
        <v>5</v>
      </c>
      <c r="E36" s="36"/>
      <c r="F36" s="37"/>
      <c r="G36" s="38"/>
    </row>
    <row r="37" spans="1:7" s="25" customFormat="1" ht="45">
      <c r="A37" s="32" t="s">
        <v>333</v>
      </c>
      <c r="B37" s="71" t="s">
        <v>38</v>
      </c>
      <c r="C37" s="72" t="s">
        <v>22</v>
      </c>
      <c r="D37" s="73">
        <v>4869.6099999999997</v>
      </c>
      <c r="E37" s="36"/>
      <c r="F37" s="37"/>
      <c r="G37" s="38"/>
    </row>
    <row r="38" spans="1:7" s="25" customFormat="1" ht="33.75">
      <c r="A38" s="32" t="s">
        <v>334</v>
      </c>
      <c r="B38" s="71" t="s">
        <v>39</v>
      </c>
      <c r="C38" s="72" t="s">
        <v>40</v>
      </c>
      <c r="D38" s="73">
        <v>68174.539999999994</v>
      </c>
      <c r="E38" s="36"/>
      <c r="F38" s="37"/>
      <c r="G38" s="38"/>
    </row>
    <row r="39" spans="1:7" s="25" customFormat="1" ht="12.75">
      <c r="A39" s="26" t="s">
        <v>41</v>
      </c>
      <c r="B39" s="27" t="s">
        <v>42</v>
      </c>
      <c r="C39" s="28"/>
      <c r="D39" s="30"/>
      <c r="E39" s="30"/>
      <c r="F39" s="31"/>
      <c r="G39" s="30">
        <f>ROUND(SUM(G40:G46),2)</f>
        <v>0</v>
      </c>
    </row>
    <row r="40" spans="1:7" s="25" customFormat="1" ht="33.75">
      <c r="A40" s="32" t="s">
        <v>335</v>
      </c>
      <c r="B40" s="71" t="s">
        <v>43</v>
      </c>
      <c r="C40" s="72" t="s">
        <v>25</v>
      </c>
      <c r="D40" s="73">
        <v>40452.25</v>
      </c>
      <c r="E40" s="36"/>
      <c r="F40" s="37"/>
      <c r="G40" s="38"/>
    </row>
    <row r="41" spans="1:7" s="25" customFormat="1" ht="56.25">
      <c r="A41" s="32" t="s">
        <v>336</v>
      </c>
      <c r="B41" s="71" t="s">
        <v>44</v>
      </c>
      <c r="C41" s="72" t="s">
        <v>22</v>
      </c>
      <c r="D41" s="73">
        <v>17798.990000000002</v>
      </c>
      <c r="E41" s="36"/>
      <c r="F41" s="37"/>
      <c r="G41" s="38"/>
    </row>
    <row r="42" spans="1:7" s="25" customFormat="1" ht="67.5">
      <c r="A42" s="32" t="s">
        <v>337</v>
      </c>
      <c r="B42" s="71" t="s">
        <v>263</v>
      </c>
      <c r="C42" s="72" t="s">
        <v>25</v>
      </c>
      <c r="D42" s="73">
        <v>40452.25</v>
      </c>
      <c r="E42" s="36"/>
      <c r="F42" s="37"/>
      <c r="G42" s="38"/>
    </row>
    <row r="43" spans="1:7" s="25" customFormat="1" ht="56.25">
      <c r="A43" s="32" t="s">
        <v>338</v>
      </c>
      <c r="B43" s="71" t="s">
        <v>264</v>
      </c>
      <c r="C43" s="72" t="s">
        <v>22</v>
      </c>
      <c r="D43" s="73">
        <v>8899.5</v>
      </c>
      <c r="E43" s="36"/>
      <c r="F43" s="37"/>
      <c r="G43" s="38"/>
    </row>
    <row r="44" spans="1:7" s="25" customFormat="1" ht="33.75">
      <c r="A44" s="32" t="s">
        <v>339</v>
      </c>
      <c r="B44" s="71" t="s">
        <v>278</v>
      </c>
      <c r="C44" s="72" t="s">
        <v>25</v>
      </c>
      <c r="D44" s="73">
        <v>40452.25</v>
      </c>
      <c r="E44" s="36"/>
      <c r="F44" s="37"/>
      <c r="G44" s="70"/>
    </row>
    <row r="45" spans="1:7" s="25" customFormat="1" ht="45">
      <c r="A45" s="32" t="s">
        <v>340</v>
      </c>
      <c r="B45" s="71" t="s">
        <v>38</v>
      </c>
      <c r="C45" s="72" t="s">
        <v>22</v>
      </c>
      <c r="D45" s="73">
        <v>17798.990000000002</v>
      </c>
      <c r="E45" s="36"/>
      <c r="F45" s="37"/>
      <c r="G45" s="38"/>
    </row>
    <row r="46" spans="1:7" s="25" customFormat="1" ht="33.75">
      <c r="A46" s="32" t="s">
        <v>341</v>
      </c>
      <c r="B46" s="71" t="s">
        <v>39</v>
      </c>
      <c r="C46" s="72" t="s">
        <v>40</v>
      </c>
      <c r="D46" s="73">
        <v>249185.86</v>
      </c>
      <c r="E46" s="36"/>
      <c r="F46" s="37"/>
      <c r="G46" s="38"/>
    </row>
    <row r="47" spans="1:7" s="25" customFormat="1" ht="12.75">
      <c r="A47" s="26" t="s">
        <v>45</v>
      </c>
      <c r="B47" s="27" t="s">
        <v>46</v>
      </c>
      <c r="C47" s="28"/>
      <c r="D47" s="30"/>
      <c r="E47" s="30"/>
      <c r="F47" s="31"/>
      <c r="G47" s="30">
        <f>ROUND(SUM(G48:G56),2)</f>
        <v>0</v>
      </c>
    </row>
    <row r="48" spans="1:7" s="25" customFormat="1" ht="78.75">
      <c r="A48" s="32" t="s">
        <v>342</v>
      </c>
      <c r="B48" s="71" t="s">
        <v>265</v>
      </c>
      <c r="C48" s="72" t="s">
        <v>25</v>
      </c>
      <c r="D48" s="73">
        <v>5735.53</v>
      </c>
      <c r="E48" s="36"/>
      <c r="F48" s="69"/>
      <c r="G48" s="38"/>
    </row>
    <row r="49" spans="1:7" s="25" customFormat="1" ht="78.75">
      <c r="A49" s="32" t="s">
        <v>343</v>
      </c>
      <c r="B49" s="71" t="s">
        <v>266</v>
      </c>
      <c r="C49" s="72" t="s">
        <v>25</v>
      </c>
      <c r="D49" s="73">
        <v>9559.2199999999993</v>
      </c>
      <c r="E49" s="36"/>
      <c r="F49" s="69"/>
      <c r="G49" s="38"/>
    </row>
    <row r="50" spans="1:7" s="25" customFormat="1" ht="78.75">
      <c r="A50" s="32" t="s">
        <v>344</v>
      </c>
      <c r="B50" s="71" t="s">
        <v>267</v>
      </c>
      <c r="C50" s="72" t="s">
        <v>25</v>
      </c>
      <c r="D50" s="73">
        <v>19118.45</v>
      </c>
      <c r="E50" s="36"/>
      <c r="F50" s="69"/>
      <c r="G50" s="38"/>
    </row>
    <row r="51" spans="1:7" s="25" customFormat="1" ht="78.75">
      <c r="A51" s="32" t="s">
        <v>345</v>
      </c>
      <c r="B51" s="71" t="s">
        <v>268</v>
      </c>
      <c r="C51" s="72" t="s">
        <v>25</v>
      </c>
      <c r="D51" s="73">
        <v>3823.68</v>
      </c>
      <c r="E51" s="36"/>
      <c r="F51" s="69"/>
      <c r="G51" s="38"/>
    </row>
    <row r="52" spans="1:7" s="25" customFormat="1" ht="22.5">
      <c r="A52" s="32" t="s">
        <v>346</v>
      </c>
      <c r="B52" s="71" t="s">
        <v>47</v>
      </c>
      <c r="C52" s="72" t="s">
        <v>24</v>
      </c>
      <c r="D52" s="73">
        <v>28015.42</v>
      </c>
      <c r="E52" s="36"/>
      <c r="F52" s="37"/>
      <c r="G52" s="38"/>
    </row>
    <row r="53" spans="1:7" s="25" customFormat="1" ht="56.25">
      <c r="A53" s="32" t="s">
        <v>347</v>
      </c>
      <c r="B53" s="71" t="s">
        <v>238</v>
      </c>
      <c r="C53" s="72" t="s">
        <v>24</v>
      </c>
      <c r="D53" s="73">
        <v>28015.42</v>
      </c>
      <c r="E53" s="36"/>
      <c r="F53" s="37"/>
      <c r="G53" s="38"/>
    </row>
    <row r="54" spans="1:7" s="25" customFormat="1" ht="45">
      <c r="A54" s="32" t="s">
        <v>348</v>
      </c>
      <c r="B54" s="71" t="s">
        <v>239</v>
      </c>
      <c r="C54" s="72" t="s">
        <v>31</v>
      </c>
      <c r="D54" s="73">
        <v>19297.97</v>
      </c>
      <c r="E54" s="36"/>
      <c r="F54" s="37"/>
      <c r="G54" s="38"/>
    </row>
    <row r="55" spans="1:7" s="25" customFormat="1" ht="90">
      <c r="A55" s="32" t="s">
        <v>349</v>
      </c>
      <c r="B55" s="71" t="s">
        <v>269</v>
      </c>
      <c r="C55" s="72" t="s">
        <v>32</v>
      </c>
      <c r="D55" s="73">
        <v>6820</v>
      </c>
      <c r="E55" s="36"/>
      <c r="F55" s="37"/>
      <c r="G55" s="38"/>
    </row>
    <row r="56" spans="1:7" s="25" customFormat="1" ht="101.25">
      <c r="A56" s="32" t="s">
        <v>350</v>
      </c>
      <c r="B56" s="71" t="s">
        <v>48</v>
      </c>
      <c r="C56" s="72" t="s">
        <v>22</v>
      </c>
      <c r="D56" s="73">
        <v>14.62</v>
      </c>
      <c r="E56" s="36"/>
      <c r="F56" s="37"/>
      <c r="G56" s="38"/>
    </row>
    <row r="57" spans="1:7" s="25" customFormat="1" ht="12.75">
      <c r="A57" s="23" t="s">
        <v>49</v>
      </c>
      <c r="B57" s="40" t="s">
        <v>50</v>
      </c>
      <c r="C57" s="40"/>
      <c r="D57" s="40"/>
      <c r="E57" s="40"/>
      <c r="F57" s="40"/>
      <c r="G57" s="24">
        <f>ROUND(SUM(G58:G76),2)</f>
        <v>0</v>
      </c>
    </row>
    <row r="58" spans="1:7" s="25" customFormat="1" ht="33.75">
      <c r="A58" s="32" t="s">
        <v>351</v>
      </c>
      <c r="B58" s="71" t="s">
        <v>43</v>
      </c>
      <c r="C58" s="72" t="s">
        <v>25</v>
      </c>
      <c r="D58" s="73">
        <v>13151.21</v>
      </c>
      <c r="E58" s="36"/>
      <c r="F58" s="37"/>
      <c r="G58" s="38"/>
    </row>
    <row r="59" spans="1:7" s="25" customFormat="1" ht="45">
      <c r="A59" s="32" t="s">
        <v>352</v>
      </c>
      <c r="B59" s="71" t="s">
        <v>257</v>
      </c>
      <c r="C59" s="72" t="s">
        <v>22</v>
      </c>
      <c r="D59" s="73">
        <v>591.79999999999995</v>
      </c>
      <c r="E59" s="36"/>
      <c r="F59" s="37"/>
      <c r="G59" s="38"/>
    </row>
    <row r="60" spans="1:7" s="25" customFormat="1" ht="56.25">
      <c r="A60" s="32" t="s">
        <v>353</v>
      </c>
      <c r="B60" s="71" t="s">
        <v>51</v>
      </c>
      <c r="C60" s="72" t="s">
        <v>25</v>
      </c>
      <c r="D60" s="73">
        <v>9205.85</v>
      </c>
      <c r="E60" s="36"/>
      <c r="F60" s="37"/>
      <c r="G60" s="38"/>
    </row>
    <row r="61" spans="1:7" s="25" customFormat="1" ht="56.25">
      <c r="A61" s="32" t="s">
        <v>354</v>
      </c>
      <c r="B61" s="71" t="s">
        <v>52</v>
      </c>
      <c r="C61" s="72" t="s">
        <v>22</v>
      </c>
      <c r="D61" s="73">
        <v>355.08</v>
      </c>
      <c r="E61" s="36"/>
      <c r="F61" s="37"/>
      <c r="G61" s="38"/>
    </row>
    <row r="62" spans="1:7" s="25" customFormat="1" ht="67.5">
      <c r="A62" s="32" t="s">
        <v>355</v>
      </c>
      <c r="B62" s="71" t="s">
        <v>53</v>
      </c>
      <c r="C62" s="72" t="s">
        <v>22</v>
      </c>
      <c r="D62" s="73">
        <v>236.71</v>
      </c>
      <c r="E62" s="36"/>
      <c r="F62" s="37"/>
      <c r="G62" s="38"/>
    </row>
    <row r="63" spans="1:7" s="25" customFormat="1" ht="56.25">
      <c r="A63" s="32" t="s">
        <v>356</v>
      </c>
      <c r="B63" s="71" t="s">
        <v>279</v>
      </c>
      <c r="C63" s="72" t="s">
        <v>24</v>
      </c>
      <c r="D63" s="73">
        <v>8798.84</v>
      </c>
      <c r="E63" s="36"/>
      <c r="F63" s="37"/>
      <c r="G63" s="38"/>
    </row>
    <row r="64" spans="1:7" s="25" customFormat="1" ht="45">
      <c r="A64" s="32" t="s">
        <v>357</v>
      </c>
      <c r="B64" s="71" t="s">
        <v>280</v>
      </c>
      <c r="C64" s="72" t="s">
        <v>24</v>
      </c>
      <c r="D64" s="73">
        <v>977.64</v>
      </c>
      <c r="E64" s="36"/>
      <c r="F64" s="37"/>
      <c r="G64" s="38"/>
    </row>
    <row r="65" spans="1:7" s="25" customFormat="1" ht="45">
      <c r="A65" s="32" t="s">
        <v>358</v>
      </c>
      <c r="B65" s="71" t="s">
        <v>262</v>
      </c>
      <c r="C65" s="72" t="s">
        <v>24</v>
      </c>
      <c r="D65" s="73">
        <v>872.62</v>
      </c>
      <c r="E65" s="36"/>
      <c r="F65" s="37"/>
      <c r="G65" s="38"/>
    </row>
    <row r="66" spans="1:7" s="25" customFormat="1" ht="45">
      <c r="A66" s="32" t="s">
        <v>359</v>
      </c>
      <c r="B66" s="71" t="s">
        <v>58</v>
      </c>
      <c r="C66" s="72" t="s">
        <v>24</v>
      </c>
      <c r="D66" s="73">
        <v>30.86</v>
      </c>
      <c r="E66" s="36"/>
      <c r="F66" s="37"/>
      <c r="G66" s="38"/>
    </row>
    <row r="67" spans="1:7" s="25" customFormat="1" ht="90">
      <c r="A67" s="32" t="s">
        <v>360</v>
      </c>
      <c r="B67" s="71" t="s">
        <v>261</v>
      </c>
      <c r="C67" s="72" t="s">
        <v>25</v>
      </c>
      <c r="D67" s="73">
        <v>2942.66</v>
      </c>
      <c r="E67" s="36"/>
      <c r="F67" s="37"/>
      <c r="G67" s="38"/>
    </row>
    <row r="68" spans="1:7" s="25" customFormat="1" ht="56.25">
      <c r="A68" s="32" t="s">
        <v>361</v>
      </c>
      <c r="B68" s="71" t="s">
        <v>237</v>
      </c>
      <c r="C68" s="72" t="s">
        <v>25</v>
      </c>
      <c r="D68" s="73">
        <v>10208.549999999999</v>
      </c>
      <c r="E68" s="36"/>
      <c r="F68" s="37"/>
      <c r="G68" s="38"/>
    </row>
    <row r="69" spans="1:7" s="25" customFormat="1" ht="45">
      <c r="A69" s="32" t="s">
        <v>362</v>
      </c>
      <c r="B69" s="71" t="s">
        <v>54</v>
      </c>
      <c r="C69" s="72" t="s">
        <v>25</v>
      </c>
      <c r="D69" s="73">
        <v>3788.67</v>
      </c>
      <c r="E69" s="36"/>
      <c r="F69" s="37"/>
      <c r="G69" s="38"/>
    </row>
    <row r="70" spans="1:7" s="25" customFormat="1" ht="22.5">
      <c r="A70" s="32" t="s">
        <v>363</v>
      </c>
      <c r="B70" s="71" t="s">
        <v>47</v>
      </c>
      <c r="C70" s="72" t="s">
        <v>24</v>
      </c>
      <c r="D70" s="73">
        <v>8461.2800000000007</v>
      </c>
      <c r="E70" s="36"/>
      <c r="F70" s="37"/>
      <c r="G70" s="38"/>
    </row>
    <row r="71" spans="1:7" s="25" customFormat="1" ht="112.5">
      <c r="A71" s="32" t="s">
        <v>364</v>
      </c>
      <c r="B71" s="71" t="s">
        <v>55</v>
      </c>
      <c r="C71" s="72" t="s">
        <v>32</v>
      </c>
      <c r="D71" s="73">
        <v>270</v>
      </c>
      <c r="E71" s="36"/>
      <c r="F71" s="37"/>
      <c r="G71" s="38"/>
    </row>
    <row r="72" spans="1:7" s="25" customFormat="1" ht="101.25">
      <c r="A72" s="32" t="s">
        <v>365</v>
      </c>
      <c r="B72" s="71" t="s">
        <v>56</v>
      </c>
      <c r="C72" s="72" t="s">
        <v>32</v>
      </c>
      <c r="D72" s="73">
        <v>2740</v>
      </c>
      <c r="E72" s="36"/>
      <c r="F72" s="37"/>
      <c r="G72" s="38"/>
    </row>
    <row r="73" spans="1:7" s="25" customFormat="1" ht="45">
      <c r="A73" s="32" t="s">
        <v>366</v>
      </c>
      <c r="B73" s="71" t="s">
        <v>281</v>
      </c>
      <c r="C73" s="72" t="s">
        <v>25</v>
      </c>
      <c r="D73" s="73">
        <v>274.16000000000003</v>
      </c>
      <c r="E73" s="36"/>
      <c r="F73" s="37"/>
      <c r="G73" s="70"/>
    </row>
    <row r="74" spans="1:7" s="25" customFormat="1" ht="45">
      <c r="A74" s="32" t="s">
        <v>367</v>
      </c>
      <c r="B74" s="71" t="s">
        <v>282</v>
      </c>
      <c r="C74" s="72" t="s">
        <v>25</v>
      </c>
      <c r="D74" s="73">
        <v>274.16000000000003</v>
      </c>
      <c r="E74" s="36"/>
      <c r="F74" s="37"/>
      <c r="G74" s="70"/>
    </row>
    <row r="75" spans="1:7" s="25" customFormat="1" ht="45">
      <c r="A75" s="32" t="s">
        <v>368</v>
      </c>
      <c r="B75" s="71" t="s">
        <v>38</v>
      </c>
      <c r="C75" s="72" t="s">
        <v>22</v>
      </c>
      <c r="D75" s="73">
        <v>236.71</v>
      </c>
      <c r="E75" s="36"/>
      <c r="F75" s="37"/>
      <c r="G75" s="38"/>
    </row>
    <row r="76" spans="1:7" s="25" customFormat="1" ht="33.75">
      <c r="A76" s="32" t="s">
        <v>369</v>
      </c>
      <c r="B76" s="71" t="s">
        <v>39</v>
      </c>
      <c r="C76" s="72" t="s">
        <v>40</v>
      </c>
      <c r="D76" s="73">
        <v>3313.94</v>
      </c>
      <c r="E76" s="36"/>
      <c r="F76" s="37"/>
      <c r="G76" s="38"/>
    </row>
    <row r="77" spans="1:7" s="25" customFormat="1" ht="12.75">
      <c r="A77" s="23" t="s">
        <v>61</v>
      </c>
      <c r="B77" s="40" t="s">
        <v>57</v>
      </c>
      <c r="C77" s="40"/>
      <c r="D77" s="40"/>
      <c r="E77" s="40"/>
      <c r="F77" s="40"/>
      <c r="G77" s="24">
        <f>ROUND(SUM(G78:G94),2)</f>
        <v>0</v>
      </c>
    </row>
    <row r="78" spans="1:7" s="25" customFormat="1" ht="45">
      <c r="A78" s="32" t="s">
        <v>370</v>
      </c>
      <c r="B78" s="71" t="s">
        <v>28</v>
      </c>
      <c r="C78" s="72" t="s">
        <v>22</v>
      </c>
      <c r="D78" s="73">
        <v>284.67</v>
      </c>
      <c r="E78" s="36"/>
      <c r="F78" s="37"/>
      <c r="G78" s="38"/>
    </row>
    <row r="79" spans="1:7" s="25" customFormat="1" ht="45">
      <c r="A79" s="32" t="s">
        <v>371</v>
      </c>
      <c r="B79" s="71" t="s">
        <v>260</v>
      </c>
      <c r="C79" s="72" t="s">
        <v>22</v>
      </c>
      <c r="D79" s="73">
        <v>578.35</v>
      </c>
      <c r="E79" s="36"/>
      <c r="F79" s="37"/>
      <c r="G79" s="38"/>
    </row>
    <row r="80" spans="1:7" s="25" customFormat="1" ht="33.75">
      <c r="A80" s="32" t="s">
        <v>372</v>
      </c>
      <c r="B80" s="71" t="s">
        <v>43</v>
      </c>
      <c r="C80" s="72" t="s">
        <v>25</v>
      </c>
      <c r="D80" s="73">
        <v>7408.62</v>
      </c>
      <c r="E80" s="36"/>
      <c r="F80" s="37"/>
      <c r="G80" s="38"/>
    </row>
    <row r="81" spans="1:7" s="25" customFormat="1" ht="45">
      <c r="A81" s="32" t="s">
        <v>373</v>
      </c>
      <c r="B81" s="71" t="s">
        <v>257</v>
      </c>
      <c r="C81" s="72" t="s">
        <v>22</v>
      </c>
      <c r="D81" s="73">
        <v>333.39</v>
      </c>
      <c r="E81" s="36"/>
      <c r="F81" s="37"/>
      <c r="G81" s="38"/>
    </row>
    <row r="82" spans="1:7" s="25" customFormat="1" ht="56.25">
      <c r="A82" s="32" t="s">
        <v>374</v>
      </c>
      <c r="B82" s="71" t="s">
        <v>51</v>
      </c>
      <c r="C82" s="72" t="s">
        <v>25</v>
      </c>
      <c r="D82" s="73">
        <v>5186.03</v>
      </c>
      <c r="E82" s="36"/>
      <c r="F82" s="37"/>
      <c r="G82" s="38"/>
    </row>
    <row r="83" spans="1:7" s="25" customFormat="1" ht="56.25">
      <c r="A83" s="32" t="s">
        <v>375</v>
      </c>
      <c r="B83" s="71" t="s">
        <v>52</v>
      </c>
      <c r="C83" s="72" t="s">
        <v>22</v>
      </c>
      <c r="D83" s="73">
        <v>200.03</v>
      </c>
      <c r="E83" s="36"/>
      <c r="F83" s="37"/>
      <c r="G83" s="38"/>
    </row>
    <row r="84" spans="1:7" s="25" customFormat="1" ht="67.5">
      <c r="A84" s="32" t="s">
        <v>376</v>
      </c>
      <c r="B84" s="71" t="s">
        <v>53</v>
      </c>
      <c r="C84" s="72" t="s">
        <v>22</v>
      </c>
      <c r="D84" s="73">
        <v>133.36000000000001</v>
      </c>
      <c r="E84" s="36"/>
      <c r="F84" s="37"/>
      <c r="G84" s="38"/>
    </row>
    <row r="85" spans="1:7" s="25" customFormat="1" ht="45">
      <c r="A85" s="32" t="s">
        <v>377</v>
      </c>
      <c r="B85" s="71" t="s">
        <v>58</v>
      </c>
      <c r="C85" s="72" t="s">
        <v>24</v>
      </c>
      <c r="D85" s="73">
        <v>1659.84</v>
      </c>
      <c r="E85" s="36"/>
      <c r="F85" s="37"/>
      <c r="G85" s="38"/>
    </row>
    <row r="86" spans="1:7" s="25" customFormat="1" ht="45">
      <c r="A86" s="32" t="s">
        <v>378</v>
      </c>
      <c r="B86" s="71" t="s">
        <v>240</v>
      </c>
      <c r="C86" s="72" t="s">
        <v>25</v>
      </c>
      <c r="D86" s="73">
        <v>650.49</v>
      </c>
      <c r="E86" s="36"/>
      <c r="F86" s="37"/>
      <c r="G86" s="38"/>
    </row>
    <row r="87" spans="1:7" s="25" customFormat="1" ht="45">
      <c r="A87" s="32" t="s">
        <v>379</v>
      </c>
      <c r="B87" s="71" t="s">
        <v>258</v>
      </c>
      <c r="C87" s="72" t="s">
        <v>25</v>
      </c>
      <c r="D87" s="73">
        <v>3875</v>
      </c>
      <c r="E87" s="36"/>
      <c r="F87" s="37"/>
      <c r="G87" s="38"/>
    </row>
    <row r="88" spans="1:7" s="25" customFormat="1" ht="90">
      <c r="A88" s="32" t="s">
        <v>380</v>
      </c>
      <c r="B88" s="71" t="s">
        <v>259</v>
      </c>
      <c r="C88" s="72" t="s">
        <v>25</v>
      </c>
      <c r="D88" s="73">
        <v>624.15</v>
      </c>
      <c r="E88" s="36"/>
      <c r="F88" s="37"/>
      <c r="G88" s="38"/>
    </row>
    <row r="89" spans="1:7" s="25" customFormat="1" ht="22.5">
      <c r="A89" s="32" t="s">
        <v>381</v>
      </c>
      <c r="B89" s="71" t="s">
        <v>59</v>
      </c>
      <c r="C89" s="72" t="s">
        <v>24</v>
      </c>
      <c r="D89" s="73">
        <v>3023.84</v>
      </c>
      <c r="E89" s="36"/>
      <c r="F89" s="37"/>
      <c r="G89" s="38"/>
    </row>
    <row r="90" spans="1:7" s="25" customFormat="1" ht="56.25">
      <c r="A90" s="32" t="s">
        <v>382</v>
      </c>
      <c r="B90" s="71" t="s">
        <v>60</v>
      </c>
      <c r="C90" s="72" t="s">
        <v>32</v>
      </c>
      <c r="D90" s="73">
        <v>833</v>
      </c>
      <c r="E90" s="36"/>
      <c r="F90" s="37"/>
      <c r="G90" s="38"/>
    </row>
    <row r="91" spans="1:7" s="25" customFormat="1" ht="112.5">
      <c r="A91" s="32" t="s">
        <v>383</v>
      </c>
      <c r="B91" s="71" t="s">
        <v>55</v>
      </c>
      <c r="C91" s="72" t="s">
        <v>32</v>
      </c>
      <c r="D91" s="73">
        <v>149</v>
      </c>
      <c r="E91" s="36"/>
      <c r="F91" s="37"/>
      <c r="G91" s="38"/>
    </row>
    <row r="92" spans="1:7" s="25" customFormat="1" ht="101.25">
      <c r="A92" s="32" t="s">
        <v>384</v>
      </c>
      <c r="B92" s="71" t="s">
        <v>56</v>
      </c>
      <c r="C92" s="72" t="s">
        <v>32</v>
      </c>
      <c r="D92" s="73">
        <v>395</v>
      </c>
      <c r="E92" s="36"/>
      <c r="F92" s="37"/>
      <c r="G92" s="38"/>
    </row>
    <row r="93" spans="1:7" s="25" customFormat="1" ht="45">
      <c r="A93" s="32" t="s">
        <v>385</v>
      </c>
      <c r="B93" s="71" t="s">
        <v>38</v>
      </c>
      <c r="C93" s="72" t="s">
        <v>22</v>
      </c>
      <c r="D93" s="73">
        <v>996.38000000000011</v>
      </c>
      <c r="E93" s="36"/>
      <c r="F93" s="37"/>
      <c r="G93" s="38"/>
    </row>
    <row r="94" spans="1:7" s="25" customFormat="1" ht="33.75">
      <c r="A94" s="32" t="s">
        <v>386</v>
      </c>
      <c r="B94" s="71" t="s">
        <v>39</v>
      </c>
      <c r="C94" s="72" t="s">
        <v>40</v>
      </c>
      <c r="D94" s="73">
        <v>13949.320000000002</v>
      </c>
      <c r="E94" s="36"/>
      <c r="F94" s="37"/>
      <c r="G94" s="38"/>
    </row>
    <row r="95" spans="1:7" ht="12.75">
      <c r="A95" s="23" t="s">
        <v>70</v>
      </c>
      <c r="B95" s="40" t="s">
        <v>62</v>
      </c>
      <c r="C95" s="40"/>
      <c r="D95" s="40"/>
      <c r="E95" s="40"/>
      <c r="F95" s="40"/>
      <c r="G95" s="24">
        <f>ROUND(SUM(G96:G102),2)</f>
        <v>0</v>
      </c>
    </row>
    <row r="96" spans="1:7" s="25" customFormat="1" ht="45">
      <c r="A96" s="32" t="s">
        <v>387</v>
      </c>
      <c r="B96" s="71" t="s">
        <v>63</v>
      </c>
      <c r="C96" s="72" t="s">
        <v>32</v>
      </c>
      <c r="D96" s="73">
        <v>69</v>
      </c>
      <c r="E96" s="36"/>
      <c r="F96" s="37"/>
      <c r="G96" s="38"/>
    </row>
    <row r="97" spans="1:10" s="25" customFormat="1" ht="33.75">
      <c r="A97" s="32" t="s">
        <v>388</v>
      </c>
      <c r="B97" s="71" t="s">
        <v>64</v>
      </c>
      <c r="C97" s="72" t="s">
        <v>32</v>
      </c>
      <c r="D97" s="73">
        <v>69</v>
      </c>
      <c r="E97" s="36"/>
      <c r="F97" s="37"/>
      <c r="G97" s="38"/>
    </row>
    <row r="98" spans="1:10" s="25" customFormat="1" ht="45">
      <c r="A98" s="32" t="s">
        <v>389</v>
      </c>
      <c r="B98" s="71" t="s">
        <v>65</v>
      </c>
      <c r="C98" s="72" t="s">
        <v>32</v>
      </c>
      <c r="D98" s="73">
        <v>69</v>
      </c>
      <c r="E98" s="36"/>
      <c r="F98" s="37"/>
      <c r="G98" s="38"/>
    </row>
    <row r="99" spans="1:10" s="25" customFormat="1" ht="45">
      <c r="A99" s="32" t="s">
        <v>390</v>
      </c>
      <c r="B99" s="71" t="s">
        <v>66</v>
      </c>
      <c r="C99" s="72" t="s">
        <v>32</v>
      </c>
      <c r="D99" s="73">
        <v>69</v>
      </c>
      <c r="E99" s="36"/>
      <c r="F99" s="37"/>
      <c r="G99" s="38"/>
    </row>
    <row r="100" spans="1:10" s="25" customFormat="1" ht="45">
      <c r="A100" s="32" t="s">
        <v>391</v>
      </c>
      <c r="B100" s="71" t="s">
        <v>67</v>
      </c>
      <c r="C100" s="72" t="s">
        <v>32</v>
      </c>
      <c r="D100" s="73">
        <v>70</v>
      </c>
      <c r="E100" s="36"/>
      <c r="F100" s="37"/>
      <c r="G100" s="38"/>
    </row>
    <row r="101" spans="1:10" s="25" customFormat="1" ht="45">
      <c r="A101" s="32" t="s">
        <v>392</v>
      </c>
      <c r="B101" s="71" t="s">
        <v>68</v>
      </c>
      <c r="C101" s="72" t="s">
        <v>25</v>
      </c>
      <c r="D101" s="73">
        <v>3186</v>
      </c>
      <c r="E101" s="36"/>
      <c r="F101" s="37"/>
      <c r="G101" s="38"/>
    </row>
    <row r="102" spans="1:10" s="25" customFormat="1" ht="33.75">
      <c r="A102" s="32" t="s">
        <v>393</v>
      </c>
      <c r="B102" s="71" t="s">
        <v>69</v>
      </c>
      <c r="C102" s="72" t="s">
        <v>22</v>
      </c>
      <c r="D102" s="73">
        <v>477.9</v>
      </c>
      <c r="E102" s="36"/>
      <c r="F102" s="37"/>
      <c r="G102" s="38"/>
    </row>
    <row r="103" spans="1:10" s="25" customFormat="1" ht="12.75">
      <c r="A103" s="23" t="s">
        <v>89</v>
      </c>
      <c r="B103" s="40" t="s">
        <v>71</v>
      </c>
      <c r="C103" s="40"/>
      <c r="D103" s="40"/>
      <c r="E103" s="40"/>
      <c r="F103" s="40"/>
      <c r="G103" s="24">
        <f>ROUND(SUM(G104,G121),2)</f>
        <v>0</v>
      </c>
    </row>
    <row r="104" spans="1:10" s="25" customFormat="1" ht="12.75">
      <c r="A104" s="26" t="s">
        <v>91</v>
      </c>
      <c r="B104" s="27" t="s">
        <v>72</v>
      </c>
      <c r="C104" s="28"/>
      <c r="D104" s="30"/>
      <c r="E104" s="30"/>
      <c r="F104" s="31"/>
      <c r="G104" s="30">
        <f>ROUND(SUM(G105:G120),2)</f>
        <v>0</v>
      </c>
    </row>
    <row r="105" spans="1:10" s="25" customFormat="1" ht="56.25">
      <c r="A105" s="32" t="s">
        <v>394</v>
      </c>
      <c r="B105" s="71" t="s">
        <v>73</v>
      </c>
      <c r="C105" s="72" t="s">
        <v>25</v>
      </c>
      <c r="D105" s="73">
        <v>90</v>
      </c>
      <c r="E105" s="36"/>
      <c r="F105" s="37"/>
      <c r="G105" s="38"/>
      <c r="H105" s="32"/>
      <c r="I105" s="33"/>
      <c r="J105" s="34"/>
    </row>
    <row r="106" spans="1:10" s="25" customFormat="1" ht="67.5">
      <c r="A106" s="32" t="s">
        <v>395</v>
      </c>
      <c r="B106" s="71" t="s">
        <v>74</v>
      </c>
      <c r="C106" s="72" t="s">
        <v>25</v>
      </c>
      <c r="D106" s="73">
        <v>1224</v>
      </c>
      <c r="E106" s="36"/>
      <c r="F106" s="37"/>
      <c r="G106" s="38"/>
      <c r="H106" s="32"/>
      <c r="I106" s="33"/>
      <c r="J106" s="34"/>
    </row>
    <row r="107" spans="1:10" s="25" customFormat="1" ht="67.5">
      <c r="A107" s="32" t="s">
        <v>396</v>
      </c>
      <c r="B107" s="71" t="s">
        <v>75</v>
      </c>
      <c r="C107" s="72" t="s">
        <v>24</v>
      </c>
      <c r="D107" s="73">
        <v>2145</v>
      </c>
      <c r="E107" s="36"/>
      <c r="F107" s="63"/>
      <c r="G107" s="38"/>
      <c r="H107" s="32"/>
      <c r="I107" s="33"/>
      <c r="J107" s="34"/>
    </row>
    <row r="108" spans="1:10" s="25" customFormat="1" ht="67.5">
      <c r="A108" s="32" t="s">
        <v>397</v>
      </c>
      <c r="B108" s="71" t="s">
        <v>76</v>
      </c>
      <c r="C108" s="72" t="s">
        <v>24</v>
      </c>
      <c r="D108" s="73">
        <v>775</v>
      </c>
      <c r="E108" s="36"/>
      <c r="F108" s="37"/>
      <c r="G108" s="38"/>
      <c r="H108" s="32"/>
      <c r="I108" s="33"/>
      <c r="J108" s="34"/>
    </row>
    <row r="109" spans="1:10" s="25" customFormat="1" ht="67.5">
      <c r="A109" s="32" t="s">
        <v>398</v>
      </c>
      <c r="B109" s="71" t="s">
        <v>77</v>
      </c>
      <c r="C109" s="72" t="s">
        <v>24</v>
      </c>
      <c r="D109" s="73">
        <v>911</v>
      </c>
      <c r="E109" s="36"/>
      <c r="F109" s="37"/>
      <c r="G109" s="38"/>
      <c r="H109" s="32"/>
      <c r="I109" s="33"/>
      <c r="J109" s="34"/>
    </row>
    <row r="110" spans="1:10" s="25" customFormat="1" ht="67.5">
      <c r="A110" s="32" t="s">
        <v>399</v>
      </c>
      <c r="B110" s="71" t="s">
        <v>78</v>
      </c>
      <c r="C110" s="72" t="s">
        <v>24</v>
      </c>
      <c r="D110" s="73">
        <v>7855</v>
      </c>
      <c r="E110" s="36"/>
      <c r="F110" s="37"/>
      <c r="G110" s="38"/>
      <c r="H110" s="32"/>
      <c r="I110" s="33"/>
      <c r="J110" s="34"/>
    </row>
    <row r="111" spans="1:10" s="25" customFormat="1" ht="67.5">
      <c r="A111" s="32" t="s">
        <v>400</v>
      </c>
      <c r="B111" s="71" t="s">
        <v>79</v>
      </c>
      <c r="C111" s="72" t="s">
        <v>24</v>
      </c>
      <c r="D111" s="73">
        <v>1275</v>
      </c>
      <c r="E111" s="36"/>
      <c r="F111" s="37"/>
      <c r="G111" s="38"/>
      <c r="H111" s="32"/>
      <c r="I111" s="33"/>
      <c r="J111" s="34"/>
    </row>
    <row r="112" spans="1:10" s="25" customFormat="1" ht="56.25">
      <c r="A112" s="32" t="s">
        <v>401</v>
      </c>
      <c r="B112" s="71" t="s">
        <v>80</v>
      </c>
      <c r="C112" s="72" t="s">
        <v>32</v>
      </c>
      <c r="D112" s="73">
        <v>151</v>
      </c>
      <c r="E112" s="36"/>
      <c r="F112" s="37"/>
      <c r="G112" s="38"/>
      <c r="H112" s="32"/>
      <c r="I112" s="33"/>
      <c r="J112" s="34"/>
    </row>
    <row r="113" spans="1:10" s="25" customFormat="1" ht="33.75">
      <c r="A113" s="32" t="s">
        <v>402</v>
      </c>
      <c r="B113" s="71" t="s">
        <v>81</v>
      </c>
      <c r="C113" s="72" t="s">
        <v>24</v>
      </c>
      <c r="D113" s="73">
        <v>150</v>
      </c>
      <c r="E113" s="36"/>
      <c r="F113" s="37"/>
      <c r="G113" s="38"/>
      <c r="H113" s="32"/>
      <c r="I113" s="33"/>
      <c r="J113" s="34"/>
    </row>
    <row r="114" spans="1:10" s="25" customFormat="1" ht="56.25">
      <c r="A114" s="32" t="s">
        <v>403</v>
      </c>
      <c r="B114" s="71" t="s">
        <v>82</v>
      </c>
      <c r="C114" s="72" t="s">
        <v>32</v>
      </c>
      <c r="D114" s="73">
        <v>10</v>
      </c>
      <c r="E114" s="36"/>
      <c r="F114" s="37"/>
      <c r="G114" s="38"/>
      <c r="H114" s="32"/>
      <c r="I114" s="33"/>
      <c r="J114" s="34"/>
    </row>
    <row r="115" spans="1:10" s="25" customFormat="1" ht="67.5">
      <c r="A115" s="32" t="s">
        <v>404</v>
      </c>
      <c r="B115" s="71" t="s">
        <v>242</v>
      </c>
      <c r="C115" s="72" t="s">
        <v>25</v>
      </c>
      <c r="D115" s="73">
        <v>126</v>
      </c>
      <c r="E115" s="36"/>
      <c r="F115" s="37"/>
      <c r="G115" s="38"/>
      <c r="H115" s="32"/>
      <c r="I115" s="33"/>
      <c r="J115" s="34"/>
    </row>
    <row r="116" spans="1:10" s="25" customFormat="1" ht="78.75">
      <c r="A116" s="32" t="s">
        <v>405</v>
      </c>
      <c r="B116" s="71" t="s">
        <v>283</v>
      </c>
      <c r="C116" s="72" t="s">
        <v>25</v>
      </c>
      <c r="D116" s="73">
        <v>55.8</v>
      </c>
      <c r="E116" s="36"/>
      <c r="F116" s="37"/>
      <c r="G116" s="38"/>
      <c r="H116" s="32"/>
      <c r="I116" s="33"/>
      <c r="J116" s="34"/>
    </row>
    <row r="117" spans="1:10" s="25" customFormat="1" ht="67.5">
      <c r="A117" s="32" t="s">
        <v>406</v>
      </c>
      <c r="B117" s="71" t="s">
        <v>284</v>
      </c>
      <c r="C117" s="72" t="s">
        <v>25</v>
      </c>
      <c r="D117" s="73">
        <v>55.8</v>
      </c>
      <c r="E117" s="36"/>
      <c r="F117" s="37"/>
      <c r="G117" s="70"/>
    </row>
    <row r="118" spans="1:10" s="25" customFormat="1" ht="90">
      <c r="A118" s="32" t="s">
        <v>407</v>
      </c>
      <c r="B118" s="71" t="s">
        <v>83</v>
      </c>
      <c r="C118" s="72" t="s">
        <v>32</v>
      </c>
      <c r="D118" s="73">
        <v>37</v>
      </c>
      <c r="E118" s="36"/>
      <c r="F118" s="37"/>
      <c r="G118" s="38"/>
      <c r="H118" s="32"/>
      <c r="I118" s="33"/>
      <c r="J118" s="34"/>
    </row>
    <row r="119" spans="1:10" s="25" customFormat="1" ht="78.75">
      <c r="A119" s="32" t="s">
        <v>408</v>
      </c>
      <c r="B119" s="71" t="s">
        <v>84</v>
      </c>
      <c r="C119" s="72" t="s">
        <v>32</v>
      </c>
      <c r="D119" s="73">
        <v>68</v>
      </c>
      <c r="E119" s="36"/>
      <c r="F119" s="37"/>
      <c r="G119" s="38"/>
      <c r="H119" s="32"/>
      <c r="I119" s="33"/>
      <c r="J119" s="34"/>
    </row>
    <row r="120" spans="1:10" s="25" customFormat="1" ht="33.75">
      <c r="A120" s="32" t="s">
        <v>409</v>
      </c>
      <c r="B120" s="71" t="s">
        <v>85</v>
      </c>
      <c r="C120" s="72" t="s">
        <v>32</v>
      </c>
      <c r="D120" s="73">
        <v>239</v>
      </c>
      <c r="E120" s="36"/>
      <c r="F120" s="37"/>
      <c r="G120" s="38"/>
      <c r="H120" s="32"/>
      <c r="I120" s="33"/>
      <c r="J120" s="34"/>
    </row>
    <row r="121" spans="1:10" s="25" customFormat="1" ht="12.75">
      <c r="A121" s="26" t="s">
        <v>107</v>
      </c>
      <c r="B121" s="31" t="s">
        <v>86</v>
      </c>
      <c r="C121" s="31"/>
      <c r="D121" s="31"/>
      <c r="E121" s="30"/>
      <c r="F121" s="31"/>
      <c r="G121" s="30">
        <f>ROUND(SUM(G122:G125),2)</f>
        <v>0</v>
      </c>
      <c r="I121" s="33"/>
    </row>
    <row r="122" spans="1:10" s="25" customFormat="1" ht="101.25">
      <c r="A122" s="32" t="s">
        <v>410</v>
      </c>
      <c r="B122" s="71" t="s">
        <v>87</v>
      </c>
      <c r="C122" s="72" t="s">
        <v>32</v>
      </c>
      <c r="D122" s="73">
        <v>75</v>
      </c>
      <c r="E122" s="36"/>
      <c r="F122" s="37"/>
      <c r="G122" s="38"/>
    </row>
    <row r="123" spans="1:10" s="25" customFormat="1" ht="101.25">
      <c r="A123" s="32" t="s">
        <v>411</v>
      </c>
      <c r="B123" s="71" t="s">
        <v>87</v>
      </c>
      <c r="C123" s="72" t="s">
        <v>32</v>
      </c>
      <c r="D123" s="73">
        <v>2</v>
      </c>
      <c r="E123" s="36"/>
      <c r="F123" s="37"/>
      <c r="G123" s="70"/>
    </row>
    <row r="124" spans="1:10" s="25" customFormat="1" ht="90">
      <c r="A124" s="32" t="s">
        <v>412</v>
      </c>
      <c r="B124" s="71" t="s">
        <v>88</v>
      </c>
      <c r="C124" s="72" t="s">
        <v>32</v>
      </c>
      <c r="D124" s="73">
        <v>30</v>
      </c>
      <c r="E124" s="36"/>
      <c r="F124" s="37"/>
      <c r="G124" s="38"/>
    </row>
    <row r="125" spans="1:10" s="25" customFormat="1" ht="56.25">
      <c r="A125" s="32" t="s">
        <v>413</v>
      </c>
      <c r="B125" s="71" t="s">
        <v>270</v>
      </c>
      <c r="C125" s="72" t="s">
        <v>32</v>
      </c>
      <c r="D125" s="73">
        <v>19</v>
      </c>
      <c r="E125" s="36"/>
      <c r="F125" s="37"/>
      <c r="G125" s="38"/>
    </row>
    <row r="126" spans="1:10" ht="12.75">
      <c r="A126" s="23" t="s">
        <v>147</v>
      </c>
      <c r="B126" s="40" t="s">
        <v>90</v>
      </c>
      <c r="C126" s="40"/>
      <c r="D126" s="40"/>
      <c r="E126" s="40"/>
      <c r="F126" s="40"/>
      <c r="G126" s="24">
        <f>ROUND(SUM(G127,G149,G167,G190,G211,G232,G249),2)</f>
        <v>0</v>
      </c>
    </row>
    <row r="127" spans="1:10" s="25" customFormat="1" ht="12.75">
      <c r="A127" s="26" t="s">
        <v>149</v>
      </c>
      <c r="B127" s="27" t="s">
        <v>92</v>
      </c>
      <c r="C127" s="28"/>
      <c r="D127" s="30"/>
      <c r="E127" s="30"/>
      <c r="F127" s="31"/>
      <c r="G127" s="30">
        <f>ROUND(SUM(G128:G148),2)</f>
        <v>0</v>
      </c>
    </row>
    <row r="128" spans="1:10" s="25" customFormat="1" ht="22.5">
      <c r="A128" s="32" t="s">
        <v>414</v>
      </c>
      <c r="B128" s="71" t="s">
        <v>93</v>
      </c>
      <c r="C128" s="72" t="s">
        <v>24</v>
      </c>
      <c r="D128" s="73">
        <v>4010.66</v>
      </c>
      <c r="E128" s="36"/>
      <c r="F128" s="37"/>
      <c r="G128" s="38"/>
    </row>
    <row r="129" spans="1:7" s="25" customFormat="1" ht="45">
      <c r="A129" s="32" t="s">
        <v>415</v>
      </c>
      <c r="B129" s="71" t="s">
        <v>94</v>
      </c>
      <c r="C129" s="72" t="s">
        <v>22</v>
      </c>
      <c r="D129" s="73">
        <v>7516.72</v>
      </c>
      <c r="E129" s="36"/>
      <c r="F129" s="37"/>
      <c r="G129" s="38"/>
    </row>
    <row r="130" spans="1:7" s="25" customFormat="1" ht="45">
      <c r="A130" s="32" t="s">
        <v>416</v>
      </c>
      <c r="B130" s="71" t="s">
        <v>95</v>
      </c>
      <c r="C130" s="72" t="s">
        <v>22</v>
      </c>
      <c r="D130" s="73">
        <v>2694.78</v>
      </c>
      <c r="E130" s="36"/>
      <c r="F130" s="37"/>
      <c r="G130" s="38"/>
    </row>
    <row r="131" spans="1:7" s="25" customFormat="1" ht="45">
      <c r="A131" s="32" t="s">
        <v>417</v>
      </c>
      <c r="B131" s="71" t="s">
        <v>96</v>
      </c>
      <c r="C131" s="72" t="s">
        <v>22</v>
      </c>
      <c r="D131" s="73">
        <v>9.31</v>
      </c>
      <c r="E131" s="36"/>
      <c r="F131" s="37"/>
      <c r="G131" s="38"/>
    </row>
    <row r="132" spans="1:7" s="25" customFormat="1" ht="22.5">
      <c r="A132" s="32" t="s">
        <v>418</v>
      </c>
      <c r="B132" s="71" t="s">
        <v>97</v>
      </c>
      <c r="C132" s="72" t="s">
        <v>22</v>
      </c>
      <c r="D132" s="73">
        <v>380.69</v>
      </c>
      <c r="E132" s="36"/>
      <c r="F132" s="37"/>
      <c r="G132" s="38"/>
    </row>
    <row r="133" spans="1:7" s="25" customFormat="1" ht="33.75">
      <c r="A133" s="32" t="s">
        <v>419</v>
      </c>
      <c r="B133" s="71" t="s">
        <v>98</v>
      </c>
      <c r="C133" s="72" t="s">
        <v>24</v>
      </c>
      <c r="D133" s="73">
        <v>701.03</v>
      </c>
      <c r="E133" s="36"/>
      <c r="F133" s="37"/>
      <c r="G133" s="38"/>
    </row>
    <row r="134" spans="1:7" s="25" customFormat="1" ht="33.75">
      <c r="A134" s="32" t="s">
        <v>420</v>
      </c>
      <c r="B134" s="71" t="s">
        <v>99</v>
      </c>
      <c r="C134" s="72" t="s">
        <v>24</v>
      </c>
      <c r="D134" s="73">
        <v>2097.61</v>
      </c>
      <c r="E134" s="36"/>
      <c r="F134" s="37"/>
      <c r="G134" s="38"/>
    </row>
    <row r="135" spans="1:7" s="25" customFormat="1" ht="33.75">
      <c r="A135" s="32" t="s">
        <v>421</v>
      </c>
      <c r="B135" s="71" t="s">
        <v>100</v>
      </c>
      <c r="C135" s="72" t="s">
        <v>24</v>
      </c>
      <c r="D135" s="73">
        <v>513.26</v>
      </c>
      <c r="E135" s="36"/>
      <c r="F135" s="37"/>
      <c r="G135" s="38"/>
    </row>
    <row r="136" spans="1:7" s="25" customFormat="1" ht="33.75">
      <c r="A136" s="32" t="s">
        <v>422</v>
      </c>
      <c r="B136" s="71" t="s">
        <v>101</v>
      </c>
      <c r="C136" s="72" t="s">
        <v>24</v>
      </c>
      <c r="D136" s="73">
        <v>698.76</v>
      </c>
      <c r="E136" s="36"/>
      <c r="F136" s="37"/>
      <c r="G136" s="38"/>
    </row>
    <row r="137" spans="1:7" s="25" customFormat="1" ht="45">
      <c r="A137" s="32" t="s">
        <v>423</v>
      </c>
      <c r="B137" s="71" t="s">
        <v>102</v>
      </c>
      <c r="C137" s="72" t="s">
        <v>22</v>
      </c>
      <c r="D137" s="73">
        <v>2429.6799999999998</v>
      </c>
      <c r="E137" s="36"/>
      <c r="F137" s="37"/>
      <c r="G137" s="38"/>
    </row>
    <row r="138" spans="1:7" s="25" customFormat="1" ht="56.25">
      <c r="A138" s="32" t="s">
        <v>424</v>
      </c>
      <c r="B138" s="71" t="s">
        <v>52</v>
      </c>
      <c r="C138" s="72" t="s">
        <v>22</v>
      </c>
      <c r="D138" s="73">
        <v>4220.5200000000004</v>
      </c>
      <c r="E138" s="36"/>
      <c r="F138" s="37"/>
      <c r="G138" s="38"/>
    </row>
    <row r="139" spans="1:7" s="25" customFormat="1" ht="67.5">
      <c r="A139" s="32" t="s">
        <v>425</v>
      </c>
      <c r="B139" s="71" t="s">
        <v>53</v>
      </c>
      <c r="C139" s="72" t="s">
        <v>22</v>
      </c>
      <c r="D139" s="73">
        <v>2813.68</v>
      </c>
      <c r="E139" s="36"/>
      <c r="F139" s="37"/>
      <c r="G139" s="38"/>
    </row>
    <row r="140" spans="1:7" s="25" customFormat="1" ht="157.5">
      <c r="A140" s="32" t="s">
        <v>426</v>
      </c>
      <c r="B140" s="71" t="s">
        <v>254</v>
      </c>
      <c r="C140" s="72" t="s">
        <v>32</v>
      </c>
      <c r="D140" s="73">
        <v>18</v>
      </c>
      <c r="E140" s="36"/>
      <c r="F140" s="37"/>
      <c r="G140" s="38"/>
    </row>
    <row r="141" spans="1:7" s="25" customFormat="1" ht="157.5">
      <c r="A141" s="32" t="s">
        <v>427</v>
      </c>
      <c r="B141" s="71" t="s">
        <v>255</v>
      </c>
      <c r="C141" s="72" t="s">
        <v>32</v>
      </c>
      <c r="D141" s="73">
        <v>3</v>
      </c>
      <c r="E141" s="36"/>
      <c r="F141" s="37"/>
      <c r="G141" s="38"/>
    </row>
    <row r="142" spans="1:7" s="25" customFormat="1" ht="157.5">
      <c r="A142" s="32" t="s">
        <v>428</v>
      </c>
      <c r="B142" s="71" t="s">
        <v>256</v>
      </c>
      <c r="C142" s="72" t="s">
        <v>32</v>
      </c>
      <c r="D142" s="73">
        <v>2</v>
      </c>
      <c r="E142" s="36"/>
      <c r="F142" s="37"/>
      <c r="G142" s="38"/>
    </row>
    <row r="143" spans="1:7" s="25" customFormat="1" ht="33.75">
      <c r="A143" s="32" t="s">
        <v>429</v>
      </c>
      <c r="B143" s="71" t="s">
        <v>103</v>
      </c>
      <c r="C143" s="72" t="s">
        <v>32</v>
      </c>
      <c r="D143" s="73">
        <v>62</v>
      </c>
      <c r="E143" s="36"/>
      <c r="F143" s="37"/>
      <c r="G143" s="38"/>
    </row>
    <row r="144" spans="1:7" s="25" customFormat="1" ht="22.5">
      <c r="A144" s="32" t="s">
        <v>430</v>
      </c>
      <c r="B144" s="71" t="s">
        <v>104</v>
      </c>
      <c r="C144" s="72" t="s">
        <v>32</v>
      </c>
      <c r="D144" s="73">
        <v>74</v>
      </c>
      <c r="E144" s="36"/>
      <c r="F144" s="37"/>
      <c r="G144" s="38"/>
    </row>
    <row r="145" spans="1:7" s="25" customFormat="1" ht="22.5">
      <c r="A145" s="32" t="s">
        <v>431</v>
      </c>
      <c r="B145" s="71" t="s">
        <v>105</v>
      </c>
      <c r="C145" s="72" t="s">
        <v>32</v>
      </c>
      <c r="D145" s="73">
        <v>22</v>
      </c>
      <c r="E145" s="36"/>
      <c r="F145" s="37"/>
      <c r="G145" s="38"/>
    </row>
    <row r="146" spans="1:7" s="25" customFormat="1" ht="22.5">
      <c r="A146" s="32" t="s">
        <v>432</v>
      </c>
      <c r="B146" s="71" t="s">
        <v>106</v>
      </c>
      <c r="C146" s="72" t="s">
        <v>32</v>
      </c>
      <c r="D146" s="73">
        <v>30</v>
      </c>
      <c r="E146" s="36"/>
      <c r="F146" s="37"/>
      <c r="G146" s="38"/>
    </row>
    <row r="147" spans="1:7" s="25" customFormat="1" ht="45">
      <c r="A147" s="32" t="s">
        <v>433</v>
      </c>
      <c r="B147" s="71" t="s">
        <v>38</v>
      </c>
      <c r="C147" s="72" t="s">
        <v>22</v>
      </c>
      <c r="D147" s="73">
        <v>6000.29</v>
      </c>
      <c r="E147" s="36"/>
      <c r="F147" s="37"/>
      <c r="G147" s="38"/>
    </row>
    <row r="148" spans="1:7" s="25" customFormat="1" ht="33.75">
      <c r="A148" s="32" t="s">
        <v>434</v>
      </c>
      <c r="B148" s="71" t="s">
        <v>39</v>
      </c>
      <c r="C148" s="72" t="s">
        <v>40</v>
      </c>
      <c r="D148" s="73">
        <v>84004.059999999983</v>
      </c>
      <c r="E148" s="36"/>
      <c r="F148" s="37"/>
      <c r="G148" s="38"/>
    </row>
    <row r="149" spans="1:7" s="25" customFormat="1" ht="12.75">
      <c r="A149" s="26" t="s">
        <v>154</v>
      </c>
      <c r="B149" s="27" t="s">
        <v>108</v>
      </c>
      <c r="C149" s="28"/>
      <c r="D149" s="30"/>
      <c r="E149" s="30"/>
      <c r="F149" s="31"/>
      <c r="G149" s="30">
        <f>ROUND(SUM(G150:G166),2)</f>
        <v>0</v>
      </c>
    </row>
    <row r="150" spans="1:7" s="25" customFormat="1" ht="45">
      <c r="A150" s="32" t="s">
        <v>435</v>
      </c>
      <c r="B150" s="71" t="s">
        <v>94</v>
      </c>
      <c r="C150" s="72" t="s">
        <v>22</v>
      </c>
      <c r="D150" s="73">
        <v>513.79999999999995</v>
      </c>
      <c r="E150" s="36"/>
      <c r="F150" s="37"/>
      <c r="G150" s="38"/>
    </row>
    <row r="151" spans="1:7" s="25" customFormat="1" ht="45">
      <c r="A151" s="32" t="s">
        <v>436</v>
      </c>
      <c r="B151" s="71" t="s">
        <v>95</v>
      </c>
      <c r="C151" s="72" t="s">
        <v>22</v>
      </c>
      <c r="D151" s="73">
        <v>286.64999999999998</v>
      </c>
      <c r="E151" s="36"/>
      <c r="F151" s="37"/>
      <c r="G151" s="38"/>
    </row>
    <row r="152" spans="1:7" s="25" customFormat="1" ht="45">
      <c r="A152" s="32" t="s">
        <v>437</v>
      </c>
      <c r="B152" s="71" t="s">
        <v>96</v>
      </c>
      <c r="C152" s="72" t="s">
        <v>22</v>
      </c>
      <c r="D152" s="73">
        <v>16.8</v>
      </c>
      <c r="E152" s="36"/>
      <c r="F152" s="37"/>
      <c r="G152" s="38"/>
    </row>
    <row r="153" spans="1:7" s="25" customFormat="1" ht="45">
      <c r="A153" s="32" t="s">
        <v>438</v>
      </c>
      <c r="B153" s="71" t="s">
        <v>109</v>
      </c>
      <c r="C153" s="72" t="s">
        <v>22</v>
      </c>
      <c r="D153" s="73">
        <v>2.08</v>
      </c>
      <c r="E153" s="36"/>
      <c r="F153" s="37"/>
      <c r="G153" s="38"/>
    </row>
    <row r="154" spans="1:7" s="25" customFormat="1" ht="33.75">
      <c r="A154" s="32" t="s">
        <v>439</v>
      </c>
      <c r="B154" s="71" t="s">
        <v>110</v>
      </c>
      <c r="C154" s="72" t="s">
        <v>22</v>
      </c>
      <c r="D154" s="73">
        <v>96.34</v>
      </c>
      <c r="E154" s="36"/>
      <c r="F154" s="37"/>
      <c r="G154" s="38"/>
    </row>
    <row r="155" spans="1:7" s="25" customFormat="1" ht="33.75">
      <c r="A155" s="32" t="s">
        <v>440</v>
      </c>
      <c r="B155" s="71" t="s">
        <v>111</v>
      </c>
      <c r="C155" s="72" t="s">
        <v>25</v>
      </c>
      <c r="D155" s="73">
        <v>199.05</v>
      </c>
      <c r="E155" s="36"/>
      <c r="F155" s="37"/>
      <c r="G155" s="38"/>
    </row>
    <row r="156" spans="1:7" s="25" customFormat="1" ht="33.75">
      <c r="A156" s="32" t="s">
        <v>441</v>
      </c>
      <c r="B156" s="71" t="s">
        <v>112</v>
      </c>
      <c r="C156" s="72" t="s">
        <v>31</v>
      </c>
      <c r="D156" s="73">
        <v>5625.67</v>
      </c>
      <c r="E156" s="36"/>
      <c r="F156" s="37"/>
      <c r="G156" s="38"/>
    </row>
    <row r="157" spans="1:7" s="25" customFormat="1" ht="33.75">
      <c r="A157" s="32" t="s">
        <v>442</v>
      </c>
      <c r="B157" s="71" t="s">
        <v>113</v>
      </c>
      <c r="C157" s="72" t="s">
        <v>22</v>
      </c>
      <c r="D157" s="73">
        <v>46.66</v>
      </c>
      <c r="E157" s="36"/>
      <c r="F157" s="37"/>
      <c r="G157" s="38"/>
    </row>
    <row r="158" spans="1:7" s="25" customFormat="1" ht="33.75">
      <c r="A158" s="32" t="s">
        <v>443</v>
      </c>
      <c r="B158" s="71" t="s">
        <v>114</v>
      </c>
      <c r="C158" s="72" t="s">
        <v>25</v>
      </c>
      <c r="D158" s="73">
        <v>103.68</v>
      </c>
      <c r="E158" s="36"/>
      <c r="F158" s="37"/>
      <c r="G158" s="38"/>
    </row>
    <row r="159" spans="1:7" s="25" customFormat="1" ht="33.75">
      <c r="A159" s="32" t="s">
        <v>444</v>
      </c>
      <c r="B159" s="71" t="s">
        <v>115</v>
      </c>
      <c r="C159" s="72" t="s">
        <v>25</v>
      </c>
      <c r="D159" s="73">
        <v>787.76</v>
      </c>
      <c r="E159" s="36"/>
      <c r="F159" s="37"/>
      <c r="G159" s="38"/>
    </row>
    <row r="160" spans="1:7" s="25" customFormat="1" ht="45">
      <c r="A160" s="32" t="s">
        <v>445</v>
      </c>
      <c r="B160" s="71" t="s">
        <v>116</v>
      </c>
      <c r="C160" s="72" t="s">
        <v>25</v>
      </c>
      <c r="D160" s="73">
        <v>600.83000000000004</v>
      </c>
      <c r="E160" s="36"/>
      <c r="F160" s="37"/>
      <c r="G160" s="38"/>
    </row>
    <row r="161" spans="1:7" s="25" customFormat="1" ht="45">
      <c r="A161" s="32" t="s">
        <v>446</v>
      </c>
      <c r="B161" s="71" t="s">
        <v>117</v>
      </c>
      <c r="C161" s="72" t="s">
        <v>25</v>
      </c>
      <c r="D161" s="73">
        <v>974.68</v>
      </c>
      <c r="E161" s="36"/>
      <c r="F161" s="37"/>
      <c r="G161" s="38"/>
    </row>
    <row r="162" spans="1:7" s="25" customFormat="1" ht="56.25">
      <c r="A162" s="32" t="s">
        <v>447</v>
      </c>
      <c r="B162" s="71" t="s">
        <v>52</v>
      </c>
      <c r="C162" s="72" t="s">
        <v>22</v>
      </c>
      <c r="D162" s="73">
        <v>206.55</v>
      </c>
      <c r="E162" s="36"/>
      <c r="F162" s="37"/>
      <c r="G162" s="38"/>
    </row>
    <row r="163" spans="1:7" s="25" customFormat="1" ht="56.25">
      <c r="A163" s="32" t="s">
        <v>448</v>
      </c>
      <c r="B163" s="71" t="s">
        <v>118</v>
      </c>
      <c r="C163" s="72" t="s">
        <v>32</v>
      </c>
      <c r="D163" s="73">
        <v>609</v>
      </c>
      <c r="E163" s="36"/>
      <c r="F163" s="37"/>
      <c r="G163" s="38"/>
    </row>
    <row r="164" spans="1:7" s="25" customFormat="1" ht="45">
      <c r="A164" s="32" t="s">
        <v>449</v>
      </c>
      <c r="B164" s="71" t="s">
        <v>119</v>
      </c>
      <c r="C164" s="72" t="s">
        <v>32</v>
      </c>
      <c r="D164" s="73">
        <v>72</v>
      </c>
      <c r="E164" s="36"/>
      <c r="F164" s="37"/>
      <c r="G164" s="38"/>
    </row>
    <row r="165" spans="1:7" s="25" customFormat="1" ht="45">
      <c r="A165" s="32" t="s">
        <v>450</v>
      </c>
      <c r="B165" s="71" t="s">
        <v>38</v>
      </c>
      <c r="C165" s="72" t="s">
        <v>22</v>
      </c>
      <c r="D165" s="73">
        <v>307.25</v>
      </c>
      <c r="E165" s="36"/>
      <c r="F165" s="37"/>
      <c r="G165" s="38"/>
    </row>
    <row r="166" spans="1:7" s="25" customFormat="1" ht="33.75">
      <c r="A166" s="32" t="s">
        <v>451</v>
      </c>
      <c r="B166" s="71" t="s">
        <v>39</v>
      </c>
      <c r="C166" s="72" t="s">
        <v>40</v>
      </c>
      <c r="D166" s="73">
        <v>4301.5</v>
      </c>
      <c r="E166" s="36"/>
      <c r="F166" s="37"/>
      <c r="G166" s="38"/>
    </row>
    <row r="167" spans="1:7" s="25" customFormat="1" ht="12.75">
      <c r="A167" s="26" t="s">
        <v>161</v>
      </c>
      <c r="B167" s="27" t="s">
        <v>120</v>
      </c>
      <c r="C167" s="28"/>
      <c r="D167" s="30"/>
      <c r="E167" s="30"/>
      <c r="F167" s="28"/>
      <c r="G167" s="30">
        <f>ROUND(SUM(G168:G189),2)</f>
        <v>0</v>
      </c>
    </row>
    <row r="168" spans="1:7" s="25" customFormat="1" ht="45">
      <c r="A168" s="32" t="s">
        <v>452</v>
      </c>
      <c r="B168" s="71" t="s">
        <v>121</v>
      </c>
      <c r="C168" s="72" t="s">
        <v>22</v>
      </c>
      <c r="D168" s="73">
        <v>91.58</v>
      </c>
      <c r="E168" s="36"/>
      <c r="F168" s="37"/>
      <c r="G168" s="38"/>
    </row>
    <row r="169" spans="1:7" s="25" customFormat="1" ht="45">
      <c r="A169" s="32" t="s">
        <v>453</v>
      </c>
      <c r="B169" s="71" t="s">
        <v>288</v>
      </c>
      <c r="C169" s="72" t="s">
        <v>22</v>
      </c>
      <c r="D169" s="73">
        <v>68.69</v>
      </c>
      <c r="E169" s="36"/>
      <c r="F169" s="37"/>
      <c r="G169" s="38"/>
    </row>
    <row r="170" spans="1:7" s="25" customFormat="1" ht="45">
      <c r="A170" s="32" t="s">
        <v>454</v>
      </c>
      <c r="B170" s="71" t="s">
        <v>287</v>
      </c>
      <c r="C170" s="72" t="s">
        <v>22</v>
      </c>
      <c r="D170" s="73">
        <v>45.79</v>
      </c>
      <c r="E170" s="36"/>
      <c r="F170" s="37"/>
      <c r="G170" s="38"/>
    </row>
    <row r="171" spans="1:7" s="25" customFormat="1" ht="45">
      <c r="A171" s="32" t="s">
        <v>455</v>
      </c>
      <c r="B171" s="71" t="s">
        <v>286</v>
      </c>
      <c r="C171" s="72" t="s">
        <v>22</v>
      </c>
      <c r="D171" s="73">
        <v>22.9</v>
      </c>
      <c r="E171" s="36"/>
      <c r="F171" s="37"/>
      <c r="G171" s="38"/>
    </row>
    <row r="172" spans="1:7" s="25" customFormat="1" ht="56.25">
      <c r="A172" s="32" t="s">
        <v>456</v>
      </c>
      <c r="B172" s="71" t="s">
        <v>122</v>
      </c>
      <c r="C172" s="72" t="s">
        <v>22</v>
      </c>
      <c r="D172" s="73">
        <v>98.67</v>
      </c>
      <c r="E172" s="36"/>
      <c r="F172" s="37"/>
      <c r="G172" s="38"/>
    </row>
    <row r="173" spans="1:7" s="25" customFormat="1" ht="33.75">
      <c r="A173" s="32" t="s">
        <v>457</v>
      </c>
      <c r="B173" s="71" t="s">
        <v>123</v>
      </c>
      <c r="C173" s="72" t="s">
        <v>25</v>
      </c>
      <c r="D173" s="73">
        <v>34.56</v>
      </c>
      <c r="E173" s="36"/>
      <c r="F173" s="37"/>
      <c r="G173" s="38"/>
    </row>
    <row r="174" spans="1:7" s="25" customFormat="1" ht="33.75">
      <c r="A174" s="32" t="s">
        <v>458</v>
      </c>
      <c r="B174" s="71" t="s">
        <v>291</v>
      </c>
      <c r="C174" s="72" t="s">
        <v>25</v>
      </c>
      <c r="D174" s="73">
        <v>209.88</v>
      </c>
      <c r="E174" s="36"/>
      <c r="F174" s="37"/>
      <c r="G174" s="38"/>
    </row>
    <row r="175" spans="1:7" s="25" customFormat="1" ht="33.75">
      <c r="A175" s="32" t="s">
        <v>459</v>
      </c>
      <c r="B175" s="71" t="s">
        <v>124</v>
      </c>
      <c r="C175" s="72" t="s">
        <v>25</v>
      </c>
      <c r="D175" s="73">
        <v>23.52</v>
      </c>
      <c r="E175" s="36"/>
      <c r="F175" s="37"/>
      <c r="G175" s="38"/>
    </row>
    <row r="176" spans="1:7" s="25" customFormat="1" ht="33.75">
      <c r="A176" s="32" t="s">
        <v>460</v>
      </c>
      <c r="B176" s="71" t="s">
        <v>112</v>
      </c>
      <c r="C176" s="72" t="s">
        <v>31</v>
      </c>
      <c r="D176" s="73">
        <v>3375.23</v>
      </c>
      <c r="E176" s="36"/>
      <c r="F176" s="37"/>
      <c r="G176" s="38"/>
    </row>
    <row r="177" spans="1:7" s="25" customFormat="1" ht="56.25">
      <c r="A177" s="32" t="s">
        <v>461</v>
      </c>
      <c r="B177" s="71" t="s">
        <v>292</v>
      </c>
      <c r="C177" s="72" t="s">
        <v>22</v>
      </c>
      <c r="D177" s="73">
        <v>9.7200000000000006</v>
      </c>
      <c r="E177" s="36"/>
      <c r="F177" s="37"/>
      <c r="G177" s="38"/>
    </row>
    <row r="178" spans="1:7" s="25" customFormat="1" ht="56.25">
      <c r="A178" s="32" t="s">
        <v>462</v>
      </c>
      <c r="B178" s="71" t="s">
        <v>118</v>
      </c>
      <c r="C178" s="72" t="s">
        <v>32</v>
      </c>
      <c r="D178" s="73">
        <v>96</v>
      </c>
      <c r="E178" s="36"/>
      <c r="F178" s="37"/>
      <c r="G178" s="38"/>
    </row>
    <row r="179" spans="1:7" s="25" customFormat="1" ht="33.75">
      <c r="A179" s="32" t="s">
        <v>463</v>
      </c>
      <c r="B179" s="71" t="s">
        <v>125</v>
      </c>
      <c r="C179" s="72" t="s">
        <v>24</v>
      </c>
      <c r="D179" s="73">
        <v>114.72</v>
      </c>
      <c r="E179" s="36"/>
      <c r="F179" s="37"/>
      <c r="G179" s="38"/>
    </row>
    <row r="180" spans="1:7" s="25" customFormat="1" ht="67.5">
      <c r="A180" s="32" t="s">
        <v>464</v>
      </c>
      <c r="B180" s="71" t="s">
        <v>293</v>
      </c>
      <c r="C180" s="72" t="s">
        <v>22</v>
      </c>
      <c r="D180" s="73">
        <v>8.3699999999999992</v>
      </c>
      <c r="E180" s="36"/>
      <c r="F180" s="37"/>
      <c r="G180" s="38"/>
    </row>
    <row r="181" spans="1:7" s="25" customFormat="1" ht="67.5">
      <c r="A181" s="32" t="s">
        <v>465</v>
      </c>
      <c r="B181" s="71" t="s">
        <v>294</v>
      </c>
      <c r="C181" s="72" t="s">
        <v>22</v>
      </c>
      <c r="D181" s="73">
        <v>8.3699999999999992</v>
      </c>
      <c r="E181" s="36"/>
      <c r="F181" s="37"/>
      <c r="G181" s="38"/>
    </row>
    <row r="182" spans="1:7" s="25" customFormat="1" ht="67.5">
      <c r="A182" s="32" t="s">
        <v>466</v>
      </c>
      <c r="B182" s="71" t="s">
        <v>295</v>
      </c>
      <c r="C182" s="72" t="s">
        <v>22</v>
      </c>
      <c r="D182" s="73">
        <v>8.3699999999999992</v>
      </c>
      <c r="E182" s="36"/>
      <c r="F182" s="37"/>
      <c r="G182" s="38"/>
    </row>
    <row r="183" spans="1:7" s="25" customFormat="1" ht="67.5">
      <c r="A183" s="32" t="s">
        <v>467</v>
      </c>
      <c r="B183" s="71" t="s">
        <v>296</v>
      </c>
      <c r="C183" s="72" t="s">
        <v>22</v>
      </c>
      <c r="D183" s="73">
        <v>8.3699999999999992</v>
      </c>
      <c r="E183" s="36"/>
      <c r="F183" s="37"/>
      <c r="G183" s="38"/>
    </row>
    <row r="184" spans="1:7" s="25" customFormat="1" ht="33.75">
      <c r="A184" s="32" t="s">
        <v>468</v>
      </c>
      <c r="B184" s="71" t="s">
        <v>115</v>
      </c>
      <c r="C184" s="72" t="s">
        <v>25</v>
      </c>
      <c r="D184" s="73">
        <v>89.53</v>
      </c>
      <c r="E184" s="36"/>
      <c r="F184" s="37"/>
      <c r="G184" s="38"/>
    </row>
    <row r="185" spans="1:7" s="25" customFormat="1" ht="45">
      <c r="A185" s="32" t="s">
        <v>469</v>
      </c>
      <c r="B185" s="71" t="s">
        <v>116</v>
      </c>
      <c r="C185" s="72" t="s">
        <v>25</v>
      </c>
      <c r="D185" s="73">
        <v>68.290000000000006</v>
      </c>
      <c r="E185" s="36"/>
      <c r="F185" s="37"/>
      <c r="G185" s="38"/>
    </row>
    <row r="186" spans="1:7" s="25" customFormat="1" ht="45">
      <c r="A186" s="32" t="s">
        <v>470</v>
      </c>
      <c r="B186" s="71" t="s">
        <v>126</v>
      </c>
      <c r="C186" s="72" t="s">
        <v>25</v>
      </c>
      <c r="D186" s="73">
        <v>110.77</v>
      </c>
      <c r="E186" s="36"/>
      <c r="F186" s="37"/>
      <c r="G186" s="38"/>
    </row>
    <row r="187" spans="1:7" s="25" customFormat="1" ht="45">
      <c r="A187" s="32" t="s">
        <v>471</v>
      </c>
      <c r="B187" s="71" t="s">
        <v>119</v>
      </c>
      <c r="C187" s="72" t="s">
        <v>32</v>
      </c>
      <c r="D187" s="73">
        <v>6</v>
      </c>
      <c r="E187" s="36"/>
      <c r="F187" s="37"/>
      <c r="G187" s="38"/>
    </row>
    <row r="188" spans="1:7" s="25" customFormat="1" ht="45">
      <c r="A188" s="32" t="s">
        <v>472</v>
      </c>
      <c r="B188" s="71" t="s">
        <v>38</v>
      </c>
      <c r="C188" s="72" t="s">
        <v>22</v>
      </c>
      <c r="D188" s="73">
        <v>130.29</v>
      </c>
      <c r="E188" s="36"/>
      <c r="F188" s="37"/>
      <c r="G188" s="38"/>
    </row>
    <row r="189" spans="1:7" s="25" customFormat="1" ht="33.75">
      <c r="A189" s="32" t="s">
        <v>473</v>
      </c>
      <c r="B189" s="71" t="s">
        <v>39</v>
      </c>
      <c r="C189" s="72" t="s">
        <v>40</v>
      </c>
      <c r="D189" s="73">
        <v>1824.06</v>
      </c>
      <c r="E189" s="36"/>
      <c r="F189" s="37"/>
      <c r="G189" s="38"/>
    </row>
    <row r="190" spans="1:7" s="25" customFormat="1" ht="12.75">
      <c r="A190" s="26" t="s">
        <v>166</v>
      </c>
      <c r="B190" s="27" t="s">
        <v>127</v>
      </c>
      <c r="C190" s="28"/>
      <c r="D190" s="30"/>
      <c r="E190" s="30"/>
      <c r="F190" s="29"/>
      <c r="G190" s="30">
        <f>ROUND(SUM(G191:G210),2)</f>
        <v>0</v>
      </c>
    </row>
    <row r="191" spans="1:7" s="25" customFormat="1" ht="45">
      <c r="A191" s="32" t="s">
        <v>474</v>
      </c>
      <c r="B191" s="71" t="s">
        <v>121</v>
      </c>
      <c r="C191" s="72" t="s">
        <v>22</v>
      </c>
      <c r="D191" s="73">
        <v>120.34</v>
      </c>
      <c r="E191" s="36"/>
      <c r="F191" s="37"/>
      <c r="G191" s="38"/>
    </row>
    <row r="192" spans="1:7" s="25" customFormat="1" ht="45">
      <c r="A192" s="32" t="s">
        <v>475</v>
      </c>
      <c r="B192" s="71" t="s">
        <v>288</v>
      </c>
      <c r="C192" s="72" t="s">
        <v>22</v>
      </c>
      <c r="D192" s="73">
        <v>40.9</v>
      </c>
      <c r="E192" s="36"/>
      <c r="F192" s="37"/>
      <c r="G192" s="38"/>
    </row>
    <row r="193" spans="1:7" s="25" customFormat="1" ht="56.25">
      <c r="A193" s="32" t="s">
        <v>476</v>
      </c>
      <c r="B193" s="71" t="s">
        <v>122</v>
      </c>
      <c r="C193" s="72" t="s">
        <v>22</v>
      </c>
      <c r="D193" s="73">
        <v>6.45</v>
      </c>
      <c r="E193" s="36"/>
      <c r="F193" s="37"/>
      <c r="G193" s="38"/>
    </row>
    <row r="194" spans="1:7" s="25" customFormat="1" ht="33.75">
      <c r="A194" s="32" t="s">
        <v>477</v>
      </c>
      <c r="B194" s="71" t="s">
        <v>123</v>
      </c>
      <c r="C194" s="72" t="s">
        <v>25</v>
      </c>
      <c r="D194" s="73">
        <v>60.17</v>
      </c>
      <c r="E194" s="36"/>
      <c r="F194" s="37"/>
      <c r="G194" s="38"/>
    </row>
    <row r="195" spans="1:7" s="25" customFormat="1" ht="33.75">
      <c r="A195" s="32" t="s">
        <v>478</v>
      </c>
      <c r="B195" s="71" t="s">
        <v>291</v>
      </c>
      <c r="C195" s="72" t="s">
        <v>25</v>
      </c>
      <c r="D195" s="73">
        <v>412.88</v>
      </c>
      <c r="E195" s="36"/>
      <c r="F195" s="37"/>
      <c r="G195" s="38"/>
    </row>
    <row r="196" spans="1:7" s="25" customFormat="1" ht="33.75">
      <c r="A196" s="32" t="s">
        <v>479</v>
      </c>
      <c r="B196" s="71" t="s">
        <v>124</v>
      </c>
      <c r="C196" s="72" t="s">
        <v>25</v>
      </c>
      <c r="D196" s="73">
        <v>39.79</v>
      </c>
      <c r="E196" s="36"/>
      <c r="F196" s="37"/>
      <c r="G196" s="38"/>
    </row>
    <row r="197" spans="1:7" s="25" customFormat="1" ht="33.75">
      <c r="A197" s="32" t="s">
        <v>480</v>
      </c>
      <c r="B197" s="71" t="s">
        <v>112</v>
      </c>
      <c r="C197" s="72" t="s">
        <v>31</v>
      </c>
      <c r="D197" s="73">
        <v>6330.67</v>
      </c>
      <c r="E197" s="36"/>
      <c r="F197" s="37"/>
      <c r="G197" s="38"/>
    </row>
    <row r="198" spans="1:7" s="25" customFormat="1" ht="56.25">
      <c r="A198" s="32" t="s">
        <v>481</v>
      </c>
      <c r="B198" s="71" t="s">
        <v>292</v>
      </c>
      <c r="C198" s="72" t="s">
        <v>22</v>
      </c>
      <c r="D198" s="73">
        <v>14.05</v>
      </c>
      <c r="E198" s="36"/>
      <c r="F198" s="37"/>
      <c r="G198" s="38"/>
    </row>
    <row r="199" spans="1:7" s="25" customFormat="1" ht="56.25">
      <c r="A199" s="32" t="s">
        <v>482</v>
      </c>
      <c r="B199" s="71" t="s">
        <v>118</v>
      </c>
      <c r="C199" s="72" t="s">
        <v>32</v>
      </c>
      <c r="D199" s="73">
        <v>67</v>
      </c>
      <c r="E199" s="36"/>
      <c r="F199" s="37"/>
      <c r="G199" s="38"/>
    </row>
    <row r="200" spans="1:7" s="25" customFormat="1" ht="33.75">
      <c r="A200" s="32" t="s">
        <v>483</v>
      </c>
      <c r="B200" s="71" t="s">
        <v>125</v>
      </c>
      <c r="C200" s="72" t="s">
        <v>24</v>
      </c>
      <c r="D200" s="73">
        <v>213.62</v>
      </c>
      <c r="E200" s="36"/>
      <c r="F200" s="37"/>
      <c r="G200" s="38"/>
    </row>
    <row r="201" spans="1:7" s="25" customFormat="1" ht="67.5">
      <c r="A201" s="32" t="s">
        <v>484</v>
      </c>
      <c r="B201" s="71" t="s">
        <v>293</v>
      </c>
      <c r="C201" s="72" t="s">
        <v>22</v>
      </c>
      <c r="D201" s="73">
        <v>53.41</v>
      </c>
      <c r="E201" s="36"/>
      <c r="F201" s="37"/>
      <c r="G201" s="38"/>
    </row>
    <row r="202" spans="1:7" s="25" customFormat="1" ht="67.5">
      <c r="A202" s="32" t="s">
        <v>485</v>
      </c>
      <c r="B202" s="71" t="s">
        <v>294</v>
      </c>
      <c r="C202" s="72" t="s">
        <v>22</v>
      </c>
      <c r="D202" s="73">
        <v>53.41</v>
      </c>
      <c r="E202" s="36"/>
      <c r="F202" s="37"/>
      <c r="G202" s="38"/>
    </row>
    <row r="203" spans="1:7" s="25" customFormat="1" ht="67.5">
      <c r="A203" s="32" t="s">
        <v>486</v>
      </c>
      <c r="B203" s="71" t="s">
        <v>295</v>
      </c>
      <c r="C203" s="72" t="s">
        <v>22</v>
      </c>
      <c r="D203" s="73">
        <v>53.41</v>
      </c>
      <c r="E203" s="36"/>
      <c r="F203" s="37"/>
      <c r="G203" s="38"/>
    </row>
    <row r="204" spans="1:7" s="25" customFormat="1" ht="67.5">
      <c r="A204" s="32" t="s">
        <v>487</v>
      </c>
      <c r="B204" s="71" t="s">
        <v>296</v>
      </c>
      <c r="C204" s="72" t="s">
        <v>22</v>
      </c>
      <c r="D204" s="73">
        <v>53.41</v>
      </c>
      <c r="E204" s="36"/>
      <c r="F204" s="37"/>
      <c r="G204" s="38"/>
    </row>
    <row r="205" spans="1:7" s="25" customFormat="1" ht="33.75">
      <c r="A205" s="32" t="s">
        <v>488</v>
      </c>
      <c r="B205" s="71" t="s">
        <v>115</v>
      </c>
      <c r="C205" s="72" t="s">
        <v>25</v>
      </c>
      <c r="D205" s="73">
        <v>4.2</v>
      </c>
      <c r="E205" s="36"/>
      <c r="F205" s="37"/>
      <c r="G205" s="38"/>
    </row>
    <row r="206" spans="1:7" s="25" customFormat="1" ht="45">
      <c r="A206" s="32" t="s">
        <v>489</v>
      </c>
      <c r="B206" s="71" t="s">
        <v>116</v>
      </c>
      <c r="C206" s="72" t="s">
        <v>25</v>
      </c>
      <c r="D206" s="73">
        <v>2.87</v>
      </c>
      <c r="E206" s="36"/>
      <c r="F206" s="37"/>
      <c r="G206" s="38"/>
    </row>
    <row r="207" spans="1:7" s="25" customFormat="1" ht="45">
      <c r="A207" s="32" t="s">
        <v>490</v>
      </c>
      <c r="B207" s="71" t="s">
        <v>126</v>
      </c>
      <c r="C207" s="72" t="s">
        <v>25</v>
      </c>
      <c r="D207" s="73">
        <v>5.54</v>
      </c>
      <c r="E207" s="36"/>
      <c r="F207" s="37"/>
      <c r="G207" s="38"/>
    </row>
    <row r="208" spans="1:7" s="25" customFormat="1" ht="45">
      <c r="A208" s="32" t="s">
        <v>491</v>
      </c>
      <c r="B208" s="71" t="s">
        <v>119</v>
      </c>
      <c r="C208" s="72" t="s">
        <v>32</v>
      </c>
      <c r="D208" s="73">
        <v>12</v>
      </c>
      <c r="E208" s="36"/>
      <c r="F208" s="37"/>
      <c r="G208" s="38"/>
    </row>
    <row r="209" spans="1:7" s="25" customFormat="1" ht="45">
      <c r="A209" s="32" t="s">
        <v>492</v>
      </c>
      <c r="B209" s="71" t="s">
        <v>38</v>
      </c>
      <c r="C209" s="72" t="s">
        <v>22</v>
      </c>
      <c r="D209" s="73">
        <v>154.79</v>
      </c>
      <c r="E209" s="36"/>
      <c r="F209" s="37"/>
      <c r="G209" s="38"/>
    </row>
    <row r="210" spans="1:7" s="25" customFormat="1" ht="33.75">
      <c r="A210" s="32" t="s">
        <v>493</v>
      </c>
      <c r="B210" s="71" t="s">
        <v>39</v>
      </c>
      <c r="C210" s="72" t="s">
        <v>40</v>
      </c>
      <c r="D210" s="73">
        <v>2167.06</v>
      </c>
      <c r="E210" s="36"/>
      <c r="F210" s="37"/>
      <c r="G210" s="38"/>
    </row>
    <row r="211" spans="1:7" s="25" customFormat="1" ht="12.75">
      <c r="A211" s="26" t="s">
        <v>302</v>
      </c>
      <c r="B211" s="27" t="s">
        <v>128</v>
      </c>
      <c r="C211" s="28"/>
      <c r="D211" s="30"/>
      <c r="E211" s="30"/>
      <c r="F211" s="31"/>
      <c r="G211" s="30">
        <f>ROUND(SUM(G212:G231),2)</f>
        <v>0</v>
      </c>
    </row>
    <row r="212" spans="1:7" s="25" customFormat="1" ht="22.5">
      <c r="A212" s="32" t="s">
        <v>494</v>
      </c>
      <c r="B212" s="71" t="s">
        <v>93</v>
      </c>
      <c r="C212" s="72" t="s">
        <v>24</v>
      </c>
      <c r="D212" s="73">
        <v>3876</v>
      </c>
      <c r="E212" s="36"/>
      <c r="F212" s="37"/>
      <c r="G212" s="38"/>
    </row>
    <row r="213" spans="1:7" s="25" customFormat="1" ht="45">
      <c r="A213" s="32" t="s">
        <v>495</v>
      </c>
      <c r="B213" s="71" t="s">
        <v>94</v>
      </c>
      <c r="C213" s="72" t="s">
        <v>22</v>
      </c>
      <c r="D213" s="73">
        <v>4380.8500000000004</v>
      </c>
      <c r="E213" s="36"/>
      <c r="F213" s="37"/>
      <c r="G213" s="38"/>
    </row>
    <row r="214" spans="1:7" s="25" customFormat="1" ht="123.75">
      <c r="A214" s="32" t="s">
        <v>496</v>
      </c>
      <c r="B214" s="71" t="s">
        <v>250</v>
      </c>
      <c r="C214" s="72" t="s">
        <v>32</v>
      </c>
      <c r="D214" s="73">
        <v>230</v>
      </c>
      <c r="E214" s="36"/>
      <c r="F214" s="37"/>
      <c r="G214" s="38"/>
    </row>
    <row r="215" spans="1:7" s="25" customFormat="1" ht="135">
      <c r="A215" s="32" t="s">
        <v>497</v>
      </c>
      <c r="B215" s="71" t="s">
        <v>251</v>
      </c>
      <c r="C215" s="72" t="s">
        <v>32</v>
      </c>
      <c r="D215" s="73">
        <v>150</v>
      </c>
      <c r="E215" s="36"/>
      <c r="F215" s="37"/>
      <c r="G215" s="38"/>
    </row>
    <row r="216" spans="1:7" s="25" customFormat="1" ht="135">
      <c r="A216" s="32" t="s">
        <v>498</v>
      </c>
      <c r="B216" s="71" t="s">
        <v>129</v>
      </c>
      <c r="C216" s="72" t="s">
        <v>32</v>
      </c>
      <c r="D216" s="73">
        <v>85</v>
      </c>
      <c r="E216" s="36"/>
      <c r="F216" s="37"/>
      <c r="G216" s="38"/>
    </row>
    <row r="217" spans="1:7" s="25" customFormat="1" ht="135">
      <c r="A217" s="32" t="s">
        <v>499</v>
      </c>
      <c r="B217" s="71" t="s">
        <v>252</v>
      </c>
      <c r="C217" s="72" t="s">
        <v>32</v>
      </c>
      <c r="D217" s="73">
        <v>30</v>
      </c>
      <c r="E217" s="36"/>
      <c r="F217" s="37"/>
      <c r="G217" s="38"/>
    </row>
    <row r="218" spans="1:7" s="25" customFormat="1" ht="135">
      <c r="A218" s="32" t="s">
        <v>500</v>
      </c>
      <c r="B218" s="71" t="s">
        <v>253</v>
      </c>
      <c r="C218" s="72" t="s">
        <v>32</v>
      </c>
      <c r="D218" s="73">
        <v>15</v>
      </c>
      <c r="E218" s="36"/>
      <c r="F218" s="37"/>
      <c r="G218" s="38"/>
    </row>
    <row r="219" spans="1:7" s="25" customFormat="1" ht="33.75">
      <c r="A219" s="32" t="s">
        <v>501</v>
      </c>
      <c r="B219" s="71" t="s">
        <v>130</v>
      </c>
      <c r="C219" s="72" t="s">
        <v>24</v>
      </c>
      <c r="D219" s="73">
        <v>3876</v>
      </c>
      <c r="E219" s="36"/>
      <c r="F219" s="37"/>
      <c r="G219" s="38"/>
    </row>
    <row r="220" spans="1:7" s="25" customFormat="1" ht="22.5">
      <c r="A220" s="32" t="s">
        <v>502</v>
      </c>
      <c r="B220" s="71" t="s">
        <v>131</v>
      </c>
      <c r="C220" s="72" t="s">
        <v>32</v>
      </c>
      <c r="D220" s="73">
        <v>510</v>
      </c>
      <c r="E220" s="36"/>
      <c r="F220" s="37"/>
      <c r="G220" s="38"/>
    </row>
    <row r="221" spans="1:7" s="25" customFormat="1" ht="22.5">
      <c r="A221" s="32" t="s">
        <v>503</v>
      </c>
      <c r="B221" s="71" t="s">
        <v>132</v>
      </c>
      <c r="C221" s="72" t="s">
        <v>32</v>
      </c>
      <c r="D221" s="73">
        <v>70</v>
      </c>
      <c r="E221" s="36"/>
      <c r="F221" s="37"/>
      <c r="G221" s="38"/>
    </row>
    <row r="222" spans="1:7" s="25" customFormat="1" ht="22.5">
      <c r="A222" s="32" t="s">
        <v>504</v>
      </c>
      <c r="B222" s="71" t="s">
        <v>133</v>
      </c>
      <c r="C222" s="72" t="s">
        <v>32</v>
      </c>
      <c r="D222" s="73">
        <v>332</v>
      </c>
      <c r="E222" s="36"/>
      <c r="F222" s="37"/>
      <c r="G222" s="38"/>
    </row>
    <row r="223" spans="1:7" s="25" customFormat="1" ht="22.5">
      <c r="A223" s="32" t="s">
        <v>505</v>
      </c>
      <c r="B223" s="71" t="s">
        <v>134</v>
      </c>
      <c r="C223" s="72" t="s">
        <v>32</v>
      </c>
      <c r="D223" s="73">
        <v>76</v>
      </c>
      <c r="E223" s="36"/>
      <c r="F223" s="37"/>
      <c r="G223" s="38"/>
    </row>
    <row r="224" spans="1:7" s="25" customFormat="1" ht="22.5">
      <c r="A224" s="32" t="s">
        <v>506</v>
      </c>
      <c r="B224" s="71" t="s">
        <v>135</v>
      </c>
      <c r="C224" s="72" t="s">
        <v>32</v>
      </c>
      <c r="D224" s="73">
        <v>32</v>
      </c>
      <c r="E224" s="36"/>
      <c r="F224" s="37"/>
      <c r="G224" s="38"/>
    </row>
    <row r="225" spans="1:7" s="25" customFormat="1" ht="33.75">
      <c r="A225" s="32" t="s">
        <v>507</v>
      </c>
      <c r="B225" s="71" t="s">
        <v>136</v>
      </c>
      <c r="C225" s="72" t="s">
        <v>32</v>
      </c>
      <c r="D225" s="73">
        <v>510</v>
      </c>
      <c r="E225" s="36"/>
      <c r="F225" s="37"/>
      <c r="G225" s="38"/>
    </row>
    <row r="226" spans="1:7" s="25" customFormat="1" ht="22.5">
      <c r="A226" s="32" t="s">
        <v>508</v>
      </c>
      <c r="B226" s="71" t="s">
        <v>97</v>
      </c>
      <c r="C226" s="72" t="s">
        <v>22</v>
      </c>
      <c r="D226" s="73">
        <v>232.56</v>
      </c>
      <c r="E226" s="36"/>
      <c r="F226" s="37"/>
      <c r="G226" s="38"/>
    </row>
    <row r="227" spans="1:7" s="25" customFormat="1" ht="45">
      <c r="A227" s="32" t="s">
        <v>509</v>
      </c>
      <c r="B227" s="71" t="s">
        <v>102</v>
      </c>
      <c r="C227" s="72" t="s">
        <v>22</v>
      </c>
      <c r="D227" s="73">
        <v>1046.52</v>
      </c>
      <c r="E227" s="36"/>
      <c r="F227" s="37"/>
      <c r="G227" s="38"/>
    </row>
    <row r="228" spans="1:7" s="25" customFormat="1" ht="56.25">
      <c r="A228" s="32" t="s">
        <v>510</v>
      </c>
      <c r="B228" s="71" t="s">
        <v>52</v>
      </c>
      <c r="C228" s="72" t="s">
        <v>22</v>
      </c>
      <c r="D228" s="73">
        <v>1819.96</v>
      </c>
      <c r="E228" s="36"/>
      <c r="F228" s="37"/>
      <c r="G228" s="38"/>
    </row>
    <row r="229" spans="1:7" s="25" customFormat="1" ht="67.5">
      <c r="A229" s="32" t="s">
        <v>511</v>
      </c>
      <c r="B229" s="71" t="s">
        <v>53</v>
      </c>
      <c r="C229" s="72" t="s">
        <v>22</v>
      </c>
      <c r="D229" s="73">
        <v>1213.31</v>
      </c>
      <c r="E229" s="36"/>
      <c r="F229" s="37"/>
      <c r="G229" s="38"/>
    </row>
    <row r="230" spans="1:7" s="25" customFormat="1" ht="45">
      <c r="A230" s="32" t="s">
        <v>512</v>
      </c>
      <c r="B230" s="71" t="s">
        <v>38</v>
      </c>
      <c r="C230" s="72" t="s">
        <v>22</v>
      </c>
      <c r="D230" s="73">
        <v>2560.8900000000003</v>
      </c>
      <c r="E230" s="36"/>
      <c r="F230" s="37"/>
      <c r="G230" s="38"/>
    </row>
    <row r="231" spans="1:7" s="25" customFormat="1" ht="33.75">
      <c r="A231" s="32" t="s">
        <v>513</v>
      </c>
      <c r="B231" s="71" t="s">
        <v>39</v>
      </c>
      <c r="C231" s="72" t="s">
        <v>40</v>
      </c>
      <c r="D231" s="73">
        <v>35852.460000000006</v>
      </c>
      <c r="E231" s="36"/>
      <c r="F231" s="37"/>
      <c r="G231" s="38"/>
    </row>
    <row r="232" spans="1:7" s="25" customFormat="1" ht="12.75">
      <c r="A232" s="26" t="s">
        <v>303</v>
      </c>
      <c r="B232" s="27" t="s">
        <v>137</v>
      </c>
      <c r="C232" s="28"/>
      <c r="D232" s="30"/>
      <c r="E232" s="30"/>
      <c r="F232" s="31"/>
      <c r="G232" s="30">
        <f>ROUND(SUM(G233:G248),2)</f>
        <v>0</v>
      </c>
    </row>
    <row r="233" spans="1:7" s="25" customFormat="1" ht="45">
      <c r="A233" s="32" t="s">
        <v>514</v>
      </c>
      <c r="B233" s="71" t="s">
        <v>94</v>
      </c>
      <c r="C233" s="72" t="s">
        <v>22</v>
      </c>
      <c r="D233" s="73">
        <v>494.21</v>
      </c>
      <c r="E233" s="36"/>
      <c r="F233" s="37"/>
      <c r="G233" s="38"/>
    </row>
    <row r="234" spans="1:7" s="25" customFormat="1" ht="56.25">
      <c r="A234" s="32" t="s">
        <v>515</v>
      </c>
      <c r="B234" s="71" t="s">
        <v>52</v>
      </c>
      <c r="C234" s="72" t="s">
        <v>22</v>
      </c>
      <c r="D234" s="73">
        <v>91.52</v>
      </c>
      <c r="E234" s="36"/>
      <c r="F234" s="37"/>
      <c r="G234" s="38"/>
    </row>
    <row r="235" spans="1:7" s="25" customFormat="1" ht="33.75">
      <c r="A235" s="32" t="s">
        <v>516</v>
      </c>
      <c r="B235" s="71" t="s">
        <v>123</v>
      </c>
      <c r="C235" s="72" t="s">
        <v>25</v>
      </c>
      <c r="D235" s="73">
        <v>286</v>
      </c>
      <c r="E235" s="36"/>
      <c r="F235" s="37"/>
      <c r="G235" s="38"/>
    </row>
    <row r="236" spans="1:7" s="25" customFormat="1" ht="33.75">
      <c r="A236" s="32" t="s">
        <v>517</v>
      </c>
      <c r="B236" s="71" t="s">
        <v>138</v>
      </c>
      <c r="C236" s="72" t="s">
        <v>22</v>
      </c>
      <c r="D236" s="73">
        <v>85.8</v>
      </c>
      <c r="E236" s="36"/>
      <c r="F236" s="37"/>
      <c r="G236" s="38"/>
    </row>
    <row r="237" spans="1:7" s="25" customFormat="1" ht="45">
      <c r="A237" s="32" t="s">
        <v>518</v>
      </c>
      <c r="B237" s="71" t="s">
        <v>139</v>
      </c>
      <c r="C237" s="72" t="s">
        <v>25</v>
      </c>
      <c r="D237" s="73">
        <v>141.4</v>
      </c>
      <c r="E237" s="36"/>
      <c r="F237" s="37"/>
      <c r="G237" s="38"/>
    </row>
    <row r="238" spans="1:7" s="25" customFormat="1" ht="33.75">
      <c r="A238" s="32" t="s">
        <v>519</v>
      </c>
      <c r="B238" s="71" t="s">
        <v>111</v>
      </c>
      <c r="C238" s="72" t="s">
        <v>25</v>
      </c>
      <c r="D238" s="73">
        <v>382.8</v>
      </c>
      <c r="E238" s="36"/>
      <c r="F238" s="37"/>
      <c r="G238" s="38"/>
    </row>
    <row r="239" spans="1:7" s="25" customFormat="1" ht="33.75">
      <c r="A239" s="32" t="s">
        <v>520</v>
      </c>
      <c r="B239" s="71" t="s">
        <v>112</v>
      </c>
      <c r="C239" s="72" t="s">
        <v>31</v>
      </c>
      <c r="D239" s="73">
        <v>5341.51</v>
      </c>
      <c r="E239" s="36"/>
      <c r="F239" s="37"/>
      <c r="G239" s="38"/>
    </row>
    <row r="240" spans="1:7" s="25" customFormat="1" ht="33.75">
      <c r="A240" s="32" t="s">
        <v>521</v>
      </c>
      <c r="B240" s="71" t="s">
        <v>113</v>
      </c>
      <c r="C240" s="72" t="s">
        <v>22</v>
      </c>
      <c r="D240" s="73">
        <v>59.58</v>
      </c>
      <c r="E240" s="36"/>
      <c r="F240" s="37"/>
      <c r="G240" s="38"/>
    </row>
    <row r="241" spans="1:7" s="25" customFormat="1" ht="33.75">
      <c r="A241" s="32" t="s">
        <v>522</v>
      </c>
      <c r="B241" s="71" t="s">
        <v>115</v>
      </c>
      <c r="C241" s="72" t="s">
        <v>25</v>
      </c>
      <c r="D241" s="73">
        <v>446</v>
      </c>
      <c r="E241" s="36"/>
      <c r="F241" s="37"/>
      <c r="G241" s="38"/>
    </row>
    <row r="242" spans="1:7" s="25" customFormat="1" ht="45">
      <c r="A242" s="32" t="s">
        <v>523</v>
      </c>
      <c r="B242" s="71" t="s">
        <v>116</v>
      </c>
      <c r="C242" s="72" t="s">
        <v>25</v>
      </c>
      <c r="D242" s="73">
        <v>892</v>
      </c>
      <c r="E242" s="36"/>
      <c r="F242" s="37"/>
      <c r="G242" s="38"/>
    </row>
    <row r="243" spans="1:7" s="25" customFormat="1" ht="45">
      <c r="A243" s="32" t="s">
        <v>524</v>
      </c>
      <c r="B243" s="71" t="s">
        <v>140</v>
      </c>
      <c r="C243" s="72" t="s">
        <v>31</v>
      </c>
      <c r="D243" s="73">
        <v>20198.71</v>
      </c>
      <c r="E243" s="36"/>
      <c r="F243" s="37"/>
      <c r="G243" s="38"/>
    </row>
    <row r="244" spans="1:7" s="25" customFormat="1" ht="33.75">
      <c r="A244" s="32" t="s">
        <v>525</v>
      </c>
      <c r="B244" s="71" t="s">
        <v>141</v>
      </c>
      <c r="C244" s="72" t="s">
        <v>31</v>
      </c>
      <c r="D244" s="73">
        <v>1956.86</v>
      </c>
      <c r="E244" s="36"/>
      <c r="F244" s="37"/>
      <c r="G244" s="38"/>
    </row>
    <row r="245" spans="1:7" s="25" customFormat="1" ht="45">
      <c r="A245" s="32" t="s">
        <v>526</v>
      </c>
      <c r="B245" s="71" t="s">
        <v>142</v>
      </c>
      <c r="C245" s="72" t="s">
        <v>31</v>
      </c>
      <c r="D245" s="73">
        <v>11019.41</v>
      </c>
      <c r="E245" s="36"/>
      <c r="F245" s="37"/>
      <c r="G245" s="38"/>
    </row>
    <row r="246" spans="1:7" s="25" customFormat="1" ht="45">
      <c r="A246" s="32" t="s">
        <v>527</v>
      </c>
      <c r="B246" s="71" t="s">
        <v>143</v>
      </c>
      <c r="C246" s="72" t="s">
        <v>31</v>
      </c>
      <c r="D246" s="73">
        <v>1473.67</v>
      </c>
      <c r="E246" s="36"/>
      <c r="F246" s="37"/>
      <c r="G246" s="38"/>
    </row>
    <row r="247" spans="1:7" s="25" customFormat="1" ht="45">
      <c r="A247" s="32" t="s">
        <v>528</v>
      </c>
      <c r="B247" s="71" t="s">
        <v>38</v>
      </c>
      <c r="C247" s="72" t="s">
        <v>22</v>
      </c>
      <c r="D247" s="73">
        <v>402.69</v>
      </c>
      <c r="E247" s="36"/>
      <c r="F247" s="37"/>
      <c r="G247" s="38"/>
    </row>
    <row r="248" spans="1:7" s="25" customFormat="1" ht="33.75">
      <c r="A248" s="32" t="s">
        <v>529</v>
      </c>
      <c r="B248" s="71" t="s">
        <v>39</v>
      </c>
      <c r="C248" s="72" t="s">
        <v>40</v>
      </c>
      <c r="D248" s="73">
        <v>5637.66</v>
      </c>
      <c r="E248" s="36"/>
      <c r="F248" s="37"/>
      <c r="G248" s="38"/>
    </row>
    <row r="249" spans="1:7" s="25" customFormat="1" ht="12.75">
      <c r="A249" s="26" t="s">
        <v>304</v>
      </c>
      <c r="B249" s="27" t="s">
        <v>144</v>
      </c>
      <c r="C249" s="28"/>
      <c r="D249" s="30"/>
      <c r="E249" s="30"/>
      <c r="F249" s="31"/>
      <c r="G249" s="30">
        <f>ROUND(SUM(G250:G269),2)</f>
        <v>0</v>
      </c>
    </row>
    <row r="250" spans="1:7" s="25" customFormat="1" ht="22.5">
      <c r="A250" s="32" t="s">
        <v>530</v>
      </c>
      <c r="B250" s="71" t="s">
        <v>93</v>
      </c>
      <c r="C250" s="72" t="s">
        <v>24</v>
      </c>
      <c r="D250" s="73">
        <v>1553.23</v>
      </c>
      <c r="E250" s="36"/>
      <c r="F250" s="37"/>
      <c r="G250" s="38"/>
    </row>
    <row r="251" spans="1:7" s="25" customFormat="1" ht="45">
      <c r="A251" s="32" t="s">
        <v>531</v>
      </c>
      <c r="B251" s="71" t="s">
        <v>94</v>
      </c>
      <c r="C251" s="72" t="s">
        <v>22</v>
      </c>
      <c r="D251" s="73">
        <v>4109.54</v>
      </c>
      <c r="E251" s="36"/>
      <c r="F251" s="37"/>
      <c r="G251" s="38"/>
    </row>
    <row r="252" spans="1:7" s="25" customFormat="1" ht="45">
      <c r="A252" s="32" t="s">
        <v>532</v>
      </c>
      <c r="B252" s="71" t="s">
        <v>95</v>
      </c>
      <c r="C252" s="72" t="s">
        <v>22</v>
      </c>
      <c r="D252" s="73">
        <v>492.93</v>
      </c>
      <c r="E252" s="36"/>
      <c r="F252" s="37"/>
      <c r="G252" s="38"/>
    </row>
    <row r="253" spans="1:7" s="25" customFormat="1" ht="22.5">
      <c r="A253" s="32" t="s">
        <v>533</v>
      </c>
      <c r="B253" s="71" t="s">
        <v>97</v>
      </c>
      <c r="C253" s="72" t="s">
        <v>22</v>
      </c>
      <c r="D253" s="73">
        <v>211.95</v>
      </c>
      <c r="E253" s="36"/>
      <c r="F253" s="37"/>
      <c r="G253" s="38"/>
    </row>
    <row r="254" spans="1:7" s="25" customFormat="1" ht="33.75">
      <c r="A254" s="32" t="s">
        <v>534</v>
      </c>
      <c r="B254" s="71" t="s">
        <v>98</v>
      </c>
      <c r="C254" s="72" t="s">
        <v>24</v>
      </c>
      <c r="D254" s="73">
        <v>39.9</v>
      </c>
      <c r="E254" s="36"/>
      <c r="F254" s="37"/>
      <c r="G254" s="38"/>
    </row>
    <row r="255" spans="1:7" s="25" customFormat="1" ht="33.75">
      <c r="A255" s="32" t="s">
        <v>535</v>
      </c>
      <c r="B255" s="71" t="s">
        <v>99</v>
      </c>
      <c r="C255" s="72" t="s">
        <v>24</v>
      </c>
      <c r="D255" s="73">
        <v>475.05</v>
      </c>
      <c r="E255" s="36"/>
      <c r="F255" s="37"/>
      <c r="G255" s="38"/>
    </row>
    <row r="256" spans="1:7" s="25" customFormat="1" ht="33.75">
      <c r="A256" s="32" t="s">
        <v>536</v>
      </c>
      <c r="B256" s="71" t="s">
        <v>145</v>
      </c>
      <c r="C256" s="72" t="s">
        <v>24</v>
      </c>
      <c r="D256" s="73">
        <v>31.95</v>
      </c>
      <c r="E256" s="36"/>
      <c r="F256" s="37"/>
      <c r="G256" s="38"/>
    </row>
    <row r="257" spans="1:7" s="25" customFormat="1" ht="33.75">
      <c r="A257" s="32" t="s">
        <v>537</v>
      </c>
      <c r="B257" s="71" t="s">
        <v>101</v>
      </c>
      <c r="C257" s="72" t="s">
        <v>24</v>
      </c>
      <c r="D257" s="73">
        <v>37</v>
      </c>
      <c r="E257" s="36"/>
      <c r="F257" s="37"/>
      <c r="G257" s="38"/>
    </row>
    <row r="258" spans="1:7" s="25" customFormat="1" ht="56.25">
      <c r="A258" s="32" t="s">
        <v>538</v>
      </c>
      <c r="B258" s="71" t="s">
        <v>289</v>
      </c>
      <c r="C258" s="72" t="s">
        <v>24</v>
      </c>
      <c r="D258" s="73">
        <v>167.62</v>
      </c>
      <c r="E258" s="36"/>
      <c r="F258" s="37"/>
      <c r="G258" s="38"/>
    </row>
    <row r="259" spans="1:7" s="25" customFormat="1" ht="56.25">
      <c r="A259" s="32" t="s">
        <v>539</v>
      </c>
      <c r="B259" s="71" t="s">
        <v>290</v>
      </c>
      <c r="C259" s="72" t="s">
        <v>24</v>
      </c>
      <c r="D259" s="73">
        <v>801.71</v>
      </c>
      <c r="E259" s="36"/>
      <c r="F259" s="37"/>
      <c r="G259" s="38"/>
    </row>
    <row r="260" spans="1:7" s="25" customFormat="1" ht="33.75">
      <c r="A260" s="32" t="s">
        <v>540</v>
      </c>
      <c r="B260" s="71" t="s">
        <v>103</v>
      </c>
      <c r="C260" s="72" t="s">
        <v>32</v>
      </c>
      <c r="D260" s="73">
        <v>16</v>
      </c>
      <c r="E260" s="36"/>
      <c r="F260" s="37"/>
      <c r="G260" s="38"/>
    </row>
    <row r="261" spans="1:7" s="25" customFormat="1" ht="22.5">
      <c r="A261" s="32" t="s">
        <v>541</v>
      </c>
      <c r="B261" s="71" t="s">
        <v>104</v>
      </c>
      <c r="C261" s="72" t="s">
        <v>32</v>
      </c>
      <c r="D261" s="73">
        <v>98</v>
      </c>
      <c r="E261" s="36"/>
      <c r="F261" s="37"/>
      <c r="G261" s="38"/>
    </row>
    <row r="262" spans="1:7" s="25" customFormat="1" ht="22.5">
      <c r="A262" s="32" t="s">
        <v>542</v>
      </c>
      <c r="B262" s="71" t="s">
        <v>146</v>
      </c>
      <c r="C262" s="72" t="s">
        <v>32</v>
      </c>
      <c r="D262" s="73">
        <v>18</v>
      </c>
      <c r="E262" s="36"/>
      <c r="F262" s="37"/>
      <c r="G262" s="38"/>
    </row>
    <row r="263" spans="1:7" s="25" customFormat="1" ht="22.5">
      <c r="A263" s="32" t="s">
        <v>543</v>
      </c>
      <c r="B263" s="71" t="s">
        <v>106</v>
      </c>
      <c r="C263" s="72" t="s">
        <v>32</v>
      </c>
      <c r="D263" s="73">
        <v>22</v>
      </c>
      <c r="E263" s="36"/>
      <c r="F263" s="37"/>
      <c r="G263" s="38"/>
    </row>
    <row r="264" spans="1:7" s="25" customFormat="1" ht="45">
      <c r="A264" s="32" t="s">
        <v>544</v>
      </c>
      <c r="B264" s="71" t="s">
        <v>102</v>
      </c>
      <c r="C264" s="72" t="s">
        <v>22</v>
      </c>
      <c r="D264" s="73">
        <v>2224.6799999999998</v>
      </c>
      <c r="E264" s="36"/>
      <c r="F264" s="37"/>
      <c r="G264" s="38"/>
    </row>
    <row r="265" spans="1:7" s="25" customFormat="1" ht="56.25">
      <c r="A265" s="32" t="s">
        <v>545</v>
      </c>
      <c r="B265" s="71" t="s">
        <v>52</v>
      </c>
      <c r="C265" s="72" t="s">
        <v>22</v>
      </c>
      <c r="D265" s="73">
        <v>914.32</v>
      </c>
      <c r="E265" s="36"/>
      <c r="F265" s="37"/>
      <c r="G265" s="38"/>
    </row>
    <row r="266" spans="1:7" s="25" customFormat="1" ht="67.5">
      <c r="A266" s="32" t="s">
        <v>546</v>
      </c>
      <c r="B266" s="71" t="s">
        <v>53</v>
      </c>
      <c r="C266" s="72" t="s">
        <v>22</v>
      </c>
      <c r="D266" s="73">
        <v>609.54999999999995</v>
      </c>
      <c r="E266" s="36"/>
      <c r="F266" s="37"/>
      <c r="G266" s="38"/>
    </row>
    <row r="267" spans="1:7" s="25" customFormat="1" ht="45">
      <c r="A267" s="32" t="s">
        <v>547</v>
      </c>
      <c r="B267" s="71" t="s">
        <v>38</v>
      </c>
      <c r="C267" s="72" t="s">
        <v>22</v>
      </c>
      <c r="D267" s="73">
        <v>3688.15</v>
      </c>
      <c r="E267" s="36"/>
      <c r="F267" s="37"/>
      <c r="G267" s="38"/>
    </row>
    <row r="268" spans="1:7" s="25" customFormat="1" ht="33.75">
      <c r="A268" s="32" t="s">
        <v>548</v>
      </c>
      <c r="B268" s="71" t="s">
        <v>39</v>
      </c>
      <c r="C268" s="72" t="s">
        <v>40</v>
      </c>
      <c r="D268" s="73">
        <v>51634.1</v>
      </c>
      <c r="E268" s="36"/>
      <c r="F268" s="37"/>
      <c r="G268" s="38"/>
    </row>
    <row r="269" spans="1:7" s="25" customFormat="1" ht="135">
      <c r="A269" s="32" t="s">
        <v>549</v>
      </c>
      <c r="B269" s="71" t="s">
        <v>249</v>
      </c>
      <c r="C269" s="72" t="s">
        <v>32</v>
      </c>
      <c r="D269" s="73">
        <v>45</v>
      </c>
      <c r="E269" s="36"/>
      <c r="F269" s="37"/>
      <c r="G269" s="38"/>
    </row>
    <row r="270" spans="1:7" ht="12.75">
      <c r="A270" s="23" t="s">
        <v>204</v>
      </c>
      <c r="B270" s="40" t="s">
        <v>148</v>
      </c>
      <c r="C270" s="40"/>
      <c r="D270" s="40"/>
      <c r="E270" s="40"/>
      <c r="F270" s="40"/>
      <c r="G270" s="24">
        <f>ROUND(SUM(G271,G284,G297,G310),2)</f>
        <v>0</v>
      </c>
    </row>
    <row r="271" spans="1:7" s="25" customFormat="1" ht="12.75">
      <c r="A271" s="26" t="s">
        <v>305</v>
      </c>
      <c r="B271" s="27" t="s">
        <v>92</v>
      </c>
      <c r="C271" s="28"/>
      <c r="D271" s="30"/>
      <c r="E271" s="30"/>
      <c r="F271" s="31"/>
      <c r="G271" s="30">
        <f>ROUND(SUM(G272:G283),2)</f>
        <v>0</v>
      </c>
    </row>
    <row r="272" spans="1:7" s="25" customFormat="1" ht="22.5">
      <c r="A272" s="32" t="s">
        <v>550</v>
      </c>
      <c r="B272" s="71" t="s">
        <v>93</v>
      </c>
      <c r="C272" s="72" t="s">
        <v>24</v>
      </c>
      <c r="D272" s="73">
        <v>5305.39</v>
      </c>
      <c r="E272" s="36"/>
      <c r="F272" s="41"/>
      <c r="G272" s="38"/>
    </row>
    <row r="273" spans="1:7" s="25" customFormat="1" ht="45">
      <c r="A273" s="32" t="s">
        <v>551</v>
      </c>
      <c r="B273" s="71" t="s">
        <v>94</v>
      </c>
      <c r="C273" s="72" t="s">
        <v>22</v>
      </c>
      <c r="D273" s="73">
        <v>4650.18</v>
      </c>
      <c r="E273" s="36"/>
      <c r="F273" s="37"/>
      <c r="G273" s="38"/>
    </row>
    <row r="274" spans="1:7" s="25" customFormat="1" ht="33.75">
      <c r="A274" s="32" t="s">
        <v>552</v>
      </c>
      <c r="B274" s="71" t="s">
        <v>150</v>
      </c>
      <c r="C274" s="72" t="s">
        <v>24</v>
      </c>
      <c r="D274" s="73">
        <v>294.01</v>
      </c>
      <c r="E274" s="36"/>
      <c r="F274" s="37"/>
      <c r="G274" s="38"/>
    </row>
    <row r="275" spans="1:7" s="25" customFormat="1" ht="33.75">
      <c r="A275" s="32" t="s">
        <v>553</v>
      </c>
      <c r="B275" s="71" t="s">
        <v>151</v>
      </c>
      <c r="C275" s="72" t="s">
        <v>24</v>
      </c>
      <c r="D275" s="73">
        <v>109.08</v>
      </c>
      <c r="E275" s="36"/>
      <c r="F275" s="37"/>
      <c r="G275" s="38"/>
    </row>
    <row r="276" spans="1:7" s="25" customFormat="1" ht="33.75">
      <c r="A276" s="32" t="s">
        <v>554</v>
      </c>
      <c r="B276" s="71" t="s">
        <v>152</v>
      </c>
      <c r="C276" s="72" t="s">
        <v>24</v>
      </c>
      <c r="D276" s="73">
        <v>4015.1</v>
      </c>
      <c r="E276" s="36"/>
      <c r="F276" s="37"/>
      <c r="G276" s="38"/>
    </row>
    <row r="277" spans="1:7" s="25" customFormat="1" ht="33.75">
      <c r="A277" s="32" t="s">
        <v>555</v>
      </c>
      <c r="B277" s="71" t="s">
        <v>153</v>
      </c>
      <c r="C277" s="72" t="s">
        <v>24</v>
      </c>
      <c r="D277" s="73">
        <v>887.2</v>
      </c>
      <c r="E277" s="36"/>
      <c r="F277" s="37"/>
      <c r="G277" s="38"/>
    </row>
    <row r="278" spans="1:7" s="25" customFormat="1" ht="22.5">
      <c r="A278" s="32" t="s">
        <v>556</v>
      </c>
      <c r="B278" s="71" t="s">
        <v>97</v>
      </c>
      <c r="C278" s="72" t="s">
        <v>22</v>
      </c>
      <c r="D278" s="73">
        <v>396.58</v>
      </c>
      <c r="E278" s="36"/>
      <c r="F278" s="37"/>
      <c r="G278" s="38"/>
    </row>
    <row r="279" spans="1:7" s="25" customFormat="1" ht="45">
      <c r="A279" s="32" t="s">
        <v>557</v>
      </c>
      <c r="B279" s="71" t="s">
        <v>102</v>
      </c>
      <c r="C279" s="72" t="s">
        <v>22</v>
      </c>
      <c r="D279" s="73">
        <v>2089.21</v>
      </c>
      <c r="E279" s="36"/>
      <c r="F279" s="37"/>
      <c r="G279" s="38"/>
    </row>
    <row r="280" spans="1:7" s="25" customFormat="1" ht="56.25">
      <c r="A280" s="32" t="s">
        <v>558</v>
      </c>
      <c r="B280" s="71" t="s">
        <v>52</v>
      </c>
      <c r="C280" s="72" t="s">
        <v>22</v>
      </c>
      <c r="D280" s="73">
        <v>1168.6600000000001</v>
      </c>
      <c r="E280" s="36"/>
      <c r="F280" s="37"/>
      <c r="G280" s="38"/>
    </row>
    <row r="281" spans="1:7" s="25" customFormat="1" ht="67.5">
      <c r="A281" s="32" t="s">
        <v>559</v>
      </c>
      <c r="B281" s="71" t="s">
        <v>53</v>
      </c>
      <c r="C281" s="72" t="s">
        <v>22</v>
      </c>
      <c r="D281" s="73">
        <v>779.11</v>
      </c>
      <c r="E281" s="36"/>
      <c r="F281" s="37"/>
      <c r="G281" s="38"/>
    </row>
    <row r="282" spans="1:7" s="25" customFormat="1" ht="45">
      <c r="A282" s="32" t="s">
        <v>560</v>
      </c>
      <c r="B282" s="71" t="s">
        <v>38</v>
      </c>
      <c r="C282" s="72" t="s">
        <v>22</v>
      </c>
      <c r="D282" s="73">
        <v>3481.5200000000004</v>
      </c>
      <c r="E282" s="36"/>
      <c r="F282" s="37"/>
      <c r="G282" s="38"/>
    </row>
    <row r="283" spans="1:7" s="25" customFormat="1" ht="33.75">
      <c r="A283" s="32" t="s">
        <v>561</v>
      </c>
      <c r="B283" s="71" t="s">
        <v>39</v>
      </c>
      <c r="C283" s="72" t="s">
        <v>40</v>
      </c>
      <c r="D283" s="73">
        <v>48741.280000000006</v>
      </c>
      <c r="E283" s="36"/>
      <c r="F283" s="37"/>
      <c r="G283" s="38"/>
    </row>
    <row r="284" spans="1:7" s="25" customFormat="1" ht="12.75">
      <c r="A284" s="26" t="s">
        <v>306</v>
      </c>
      <c r="B284" s="27" t="s">
        <v>155</v>
      </c>
      <c r="C284" s="28"/>
      <c r="D284" s="30"/>
      <c r="E284" s="30"/>
      <c r="F284" s="31"/>
      <c r="G284" s="30">
        <f>ROUND(SUM(G285:G296),2)</f>
        <v>0</v>
      </c>
    </row>
    <row r="285" spans="1:7" s="25" customFormat="1" ht="22.5">
      <c r="A285" s="32" t="s">
        <v>562</v>
      </c>
      <c r="B285" s="71" t="s">
        <v>93</v>
      </c>
      <c r="C285" s="72" t="s">
        <v>24</v>
      </c>
      <c r="D285" s="73">
        <v>2040</v>
      </c>
      <c r="E285" s="36"/>
      <c r="F285" s="37"/>
      <c r="G285" s="38"/>
    </row>
    <row r="286" spans="1:7" s="25" customFormat="1" ht="45">
      <c r="A286" s="32" t="s">
        <v>563</v>
      </c>
      <c r="B286" s="71" t="s">
        <v>94</v>
      </c>
      <c r="C286" s="72" t="s">
        <v>22</v>
      </c>
      <c r="D286" s="73">
        <v>734.4</v>
      </c>
      <c r="E286" s="36"/>
      <c r="F286" s="37"/>
      <c r="G286" s="38"/>
    </row>
    <row r="287" spans="1:7" s="25" customFormat="1" ht="56.25">
      <c r="A287" s="32" t="s">
        <v>564</v>
      </c>
      <c r="B287" s="71" t="s">
        <v>52</v>
      </c>
      <c r="C287" s="72" t="s">
        <v>22</v>
      </c>
      <c r="D287" s="73">
        <v>734.4</v>
      </c>
      <c r="E287" s="36"/>
      <c r="F287" s="37"/>
      <c r="G287" s="38"/>
    </row>
    <row r="288" spans="1:7" s="25" customFormat="1" ht="22.5">
      <c r="A288" s="32" t="s">
        <v>565</v>
      </c>
      <c r="B288" s="71" t="s">
        <v>156</v>
      </c>
      <c r="C288" s="72" t="s">
        <v>32</v>
      </c>
      <c r="D288" s="73">
        <v>510</v>
      </c>
      <c r="E288" s="36"/>
      <c r="F288" s="37"/>
      <c r="G288" s="38"/>
    </row>
    <row r="289" spans="1:7" s="25" customFormat="1" ht="22.5">
      <c r="A289" s="32" t="s">
        <v>566</v>
      </c>
      <c r="B289" s="71" t="s">
        <v>245</v>
      </c>
      <c r="C289" s="72" t="s">
        <v>32</v>
      </c>
      <c r="D289" s="73">
        <v>510</v>
      </c>
      <c r="E289" s="36"/>
      <c r="F289" s="37"/>
      <c r="G289" s="38"/>
    </row>
    <row r="290" spans="1:7" s="25" customFormat="1" ht="22.5">
      <c r="A290" s="32" t="s">
        <v>567</v>
      </c>
      <c r="B290" s="71" t="s">
        <v>157</v>
      </c>
      <c r="C290" s="72" t="s">
        <v>32</v>
      </c>
      <c r="D290" s="73">
        <v>510</v>
      </c>
      <c r="E290" s="36"/>
      <c r="F290" s="37"/>
      <c r="G290" s="38"/>
    </row>
    <row r="291" spans="1:7" s="25" customFormat="1" ht="22.5">
      <c r="A291" s="32" t="s">
        <v>568</v>
      </c>
      <c r="B291" s="71" t="s">
        <v>246</v>
      </c>
      <c r="C291" s="72" t="s">
        <v>32</v>
      </c>
      <c r="D291" s="73">
        <v>510</v>
      </c>
      <c r="E291" s="36"/>
      <c r="F291" s="37"/>
      <c r="G291" s="38"/>
    </row>
    <row r="292" spans="1:7" s="25" customFormat="1" ht="33.75">
      <c r="A292" s="32" t="s">
        <v>569</v>
      </c>
      <c r="B292" s="71" t="s">
        <v>158</v>
      </c>
      <c r="C292" s="72" t="s">
        <v>24</v>
      </c>
      <c r="D292" s="73">
        <v>2040</v>
      </c>
      <c r="E292" s="36"/>
      <c r="F292" s="37"/>
      <c r="G292" s="38"/>
    </row>
    <row r="293" spans="1:7" s="25" customFormat="1" ht="22.5">
      <c r="A293" s="32" t="s">
        <v>570</v>
      </c>
      <c r="B293" s="71" t="s">
        <v>247</v>
      </c>
      <c r="C293" s="72" t="s">
        <v>32</v>
      </c>
      <c r="D293" s="73">
        <v>510</v>
      </c>
      <c r="E293" s="36"/>
      <c r="F293" s="37"/>
      <c r="G293" s="38"/>
    </row>
    <row r="294" spans="1:7" s="25" customFormat="1" ht="22.5">
      <c r="A294" s="32" t="s">
        <v>571</v>
      </c>
      <c r="B294" s="71" t="s">
        <v>248</v>
      </c>
      <c r="C294" s="72" t="s">
        <v>32</v>
      </c>
      <c r="D294" s="73">
        <v>510</v>
      </c>
      <c r="E294" s="36"/>
      <c r="F294" s="37"/>
      <c r="G294" s="38"/>
    </row>
    <row r="295" spans="1:7" s="25" customFormat="1" ht="22.5">
      <c r="A295" s="32" t="s">
        <v>572</v>
      </c>
      <c r="B295" s="71" t="s">
        <v>159</v>
      </c>
      <c r="C295" s="72" t="s">
        <v>32</v>
      </c>
      <c r="D295" s="73">
        <v>510</v>
      </c>
      <c r="E295" s="36"/>
      <c r="F295" s="37"/>
      <c r="G295" s="38"/>
    </row>
    <row r="296" spans="1:7" s="25" customFormat="1" ht="112.5">
      <c r="A296" s="32" t="s">
        <v>573</v>
      </c>
      <c r="B296" s="71" t="s">
        <v>160</v>
      </c>
      <c r="C296" s="72" t="s">
        <v>32</v>
      </c>
      <c r="D296" s="73">
        <v>510</v>
      </c>
      <c r="E296" s="36"/>
      <c r="F296" s="37"/>
      <c r="G296" s="38"/>
    </row>
    <row r="297" spans="1:7" s="25" customFormat="1" ht="12.75">
      <c r="A297" s="26" t="s">
        <v>307</v>
      </c>
      <c r="B297" s="27" t="s">
        <v>162</v>
      </c>
      <c r="C297" s="28"/>
      <c r="D297" s="30"/>
      <c r="E297" s="30"/>
      <c r="F297" s="31"/>
      <c r="G297" s="30">
        <f>ROUND(SUM(G298:G309),2)</f>
        <v>0</v>
      </c>
    </row>
    <row r="298" spans="1:7" s="25" customFormat="1" ht="45">
      <c r="A298" s="32" t="s">
        <v>574</v>
      </c>
      <c r="B298" s="71" t="s">
        <v>94</v>
      </c>
      <c r="C298" s="72" t="s">
        <v>22</v>
      </c>
      <c r="D298" s="73">
        <v>476.73</v>
      </c>
      <c r="E298" s="36"/>
      <c r="F298" s="37"/>
      <c r="G298" s="38"/>
    </row>
    <row r="299" spans="1:7" s="25" customFormat="1" ht="56.25">
      <c r="A299" s="32" t="s">
        <v>575</v>
      </c>
      <c r="B299" s="71" t="s">
        <v>52</v>
      </c>
      <c r="C299" s="72" t="s">
        <v>22</v>
      </c>
      <c r="D299" s="73">
        <v>38.14</v>
      </c>
      <c r="E299" s="36"/>
      <c r="F299" s="37"/>
      <c r="G299" s="38"/>
    </row>
    <row r="300" spans="1:7" s="25" customFormat="1" ht="45">
      <c r="A300" s="32" t="s">
        <v>576</v>
      </c>
      <c r="B300" s="71" t="s">
        <v>163</v>
      </c>
      <c r="C300" s="72" t="s">
        <v>25</v>
      </c>
      <c r="D300" s="73">
        <v>211.05</v>
      </c>
      <c r="E300" s="36"/>
      <c r="F300" s="37"/>
      <c r="G300" s="38"/>
    </row>
    <row r="301" spans="1:7" s="25" customFormat="1" ht="33.75">
      <c r="A301" s="32" t="s">
        <v>577</v>
      </c>
      <c r="B301" s="71" t="s">
        <v>111</v>
      </c>
      <c r="C301" s="72" t="s">
        <v>25</v>
      </c>
      <c r="D301" s="73">
        <v>251.24</v>
      </c>
      <c r="E301" s="36"/>
      <c r="F301" s="37"/>
      <c r="G301" s="38"/>
    </row>
    <row r="302" spans="1:7" s="25" customFormat="1" ht="33.75">
      <c r="A302" s="32" t="s">
        <v>578</v>
      </c>
      <c r="B302" s="71" t="s">
        <v>124</v>
      </c>
      <c r="C302" s="72" t="s">
        <v>25</v>
      </c>
      <c r="D302" s="73">
        <v>118.7</v>
      </c>
      <c r="E302" s="36"/>
      <c r="F302" s="37"/>
      <c r="G302" s="38"/>
    </row>
    <row r="303" spans="1:7" s="25" customFormat="1" ht="33.75">
      <c r="A303" s="32" t="s">
        <v>579</v>
      </c>
      <c r="B303" s="71" t="s">
        <v>112</v>
      </c>
      <c r="C303" s="72" t="s">
        <v>31</v>
      </c>
      <c r="D303" s="73">
        <v>4234.17</v>
      </c>
      <c r="E303" s="36"/>
      <c r="F303" s="37"/>
      <c r="G303" s="38"/>
    </row>
    <row r="304" spans="1:7" s="25" customFormat="1" ht="33.75">
      <c r="A304" s="32" t="s">
        <v>580</v>
      </c>
      <c r="B304" s="71" t="s">
        <v>164</v>
      </c>
      <c r="C304" s="72" t="s">
        <v>22</v>
      </c>
      <c r="D304" s="73">
        <v>34.11</v>
      </c>
      <c r="E304" s="36"/>
      <c r="F304" s="37"/>
      <c r="G304" s="38"/>
    </row>
    <row r="305" spans="1:7" s="25" customFormat="1" ht="33.75">
      <c r="A305" s="32" t="s">
        <v>581</v>
      </c>
      <c r="B305" s="71" t="s">
        <v>113</v>
      </c>
      <c r="C305" s="72" t="s">
        <v>22</v>
      </c>
      <c r="D305" s="73">
        <v>54.93</v>
      </c>
      <c r="E305" s="36"/>
      <c r="F305" s="37"/>
      <c r="G305" s="38"/>
    </row>
    <row r="306" spans="1:7" s="25" customFormat="1" ht="33.75">
      <c r="A306" s="32" t="s">
        <v>582</v>
      </c>
      <c r="B306" s="71" t="s">
        <v>115</v>
      </c>
      <c r="C306" s="72" t="s">
        <v>25</v>
      </c>
      <c r="D306" s="73">
        <v>435.5</v>
      </c>
      <c r="E306" s="36"/>
      <c r="F306" s="37"/>
      <c r="G306" s="38"/>
    </row>
    <row r="307" spans="1:7" s="25" customFormat="1" ht="45">
      <c r="A307" s="32" t="s">
        <v>583</v>
      </c>
      <c r="B307" s="71" t="s">
        <v>165</v>
      </c>
      <c r="C307" s="72" t="s">
        <v>25</v>
      </c>
      <c r="D307" s="73">
        <v>435.5</v>
      </c>
      <c r="E307" s="36"/>
      <c r="F307" s="37"/>
      <c r="G307" s="38"/>
    </row>
    <row r="308" spans="1:7" s="25" customFormat="1" ht="45">
      <c r="A308" s="32" t="s">
        <v>584</v>
      </c>
      <c r="B308" s="71" t="s">
        <v>38</v>
      </c>
      <c r="C308" s="72" t="s">
        <v>22</v>
      </c>
      <c r="D308" s="73">
        <v>438.59</v>
      </c>
      <c r="E308" s="36"/>
      <c r="F308" s="41"/>
      <c r="G308" s="38"/>
    </row>
    <row r="309" spans="1:7" s="25" customFormat="1" ht="33.75">
      <c r="A309" s="32" t="s">
        <v>585</v>
      </c>
      <c r="B309" s="71" t="s">
        <v>39</v>
      </c>
      <c r="C309" s="72" t="s">
        <v>40</v>
      </c>
      <c r="D309" s="73">
        <v>6140.28</v>
      </c>
      <c r="E309" s="36"/>
      <c r="F309" s="37"/>
      <c r="G309" s="38"/>
    </row>
    <row r="310" spans="1:7" s="25" customFormat="1" ht="12.75">
      <c r="A310" s="26" t="s">
        <v>308</v>
      </c>
      <c r="B310" s="27" t="s">
        <v>167</v>
      </c>
      <c r="C310" s="28"/>
      <c r="D310" s="30"/>
      <c r="E310" s="30"/>
      <c r="F310" s="31"/>
      <c r="G310" s="30">
        <f>ROUND(SUM(G311:G349),2)</f>
        <v>0</v>
      </c>
    </row>
    <row r="311" spans="1:7" s="25" customFormat="1" ht="33.75">
      <c r="A311" s="32" t="s">
        <v>586</v>
      </c>
      <c r="B311" s="71" t="s">
        <v>168</v>
      </c>
      <c r="C311" s="72" t="s">
        <v>32</v>
      </c>
      <c r="D311" s="73">
        <v>22</v>
      </c>
      <c r="E311" s="36"/>
      <c r="F311" s="37"/>
      <c r="G311" s="38"/>
    </row>
    <row r="312" spans="1:7" s="25" customFormat="1" ht="22.5">
      <c r="A312" s="32" t="s">
        <v>587</v>
      </c>
      <c r="B312" s="71" t="s">
        <v>169</v>
      </c>
      <c r="C312" s="72" t="s">
        <v>32</v>
      </c>
      <c r="D312" s="73">
        <v>22</v>
      </c>
      <c r="E312" s="36"/>
      <c r="F312" s="37"/>
      <c r="G312" s="38"/>
    </row>
    <row r="313" spans="1:7" s="25" customFormat="1" ht="33.75">
      <c r="A313" s="32" t="s">
        <v>588</v>
      </c>
      <c r="B313" s="71" t="s">
        <v>170</v>
      </c>
      <c r="C313" s="72" t="s">
        <v>32</v>
      </c>
      <c r="D313" s="73">
        <v>14</v>
      </c>
      <c r="E313" s="36"/>
      <c r="F313" s="37"/>
      <c r="G313" s="38"/>
    </row>
    <row r="314" spans="1:7" s="25" customFormat="1" ht="22.5">
      <c r="A314" s="32" t="s">
        <v>589</v>
      </c>
      <c r="B314" s="71" t="s">
        <v>171</v>
      </c>
      <c r="C314" s="72" t="s">
        <v>32</v>
      </c>
      <c r="D314" s="73">
        <v>14</v>
      </c>
      <c r="E314" s="36"/>
      <c r="F314" s="37"/>
      <c r="G314" s="38"/>
    </row>
    <row r="315" spans="1:7" s="25" customFormat="1" ht="33.75">
      <c r="A315" s="32" t="s">
        <v>590</v>
      </c>
      <c r="B315" s="71" t="s">
        <v>172</v>
      </c>
      <c r="C315" s="72" t="s">
        <v>32</v>
      </c>
      <c r="D315" s="73">
        <v>88</v>
      </c>
      <c r="E315" s="36"/>
      <c r="F315" s="37"/>
      <c r="G315" s="38"/>
    </row>
    <row r="316" spans="1:7" s="25" customFormat="1" ht="22.5">
      <c r="A316" s="32" t="s">
        <v>591</v>
      </c>
      <c r="B316" s="71" t="s">
        <v>173</v>
      </c>
      <c r="C316" s="72" t="s">
        <v>32</v>
      </c>
      <c r="D316" s="73">
        <v>88</v>
      </c>
      <c r="E316" s="36"/>
      <c r="F316" s="37"/>
      <c r="G316" s="38"/>
    </row>
    <row r="317" spans="1:7" s="25" customFormat="1" ht="33.75">
      <c r="A317" s="32" t="s">
        <v>592</v>
      </c>
      <c r="B317" s="71" t="s">
        <v>174</v>
      </c>
      <c r="C317" s="72" t="s">
        <v>32</v>
      </c>
      <c r="D317" s="73">
        <v>3</v>
      </c>
      <c r="E317" s="36"/>
      <c r="F317" s="37"/>
      <c r="G317" s="38"/>
    </row>
    <row r="318" spans="1:7" s="25" customFormat="1" ht="22.5">
      <c r="A318" s="32" t="s">
        <v>593</v>
      </c>
      <c r="B318" s="71" t="s">
        <v>175</v>
      </c>
      <c r="C318" s="72" t="s">
        <v>32</v>
      </c>
      <c r="D318" s="73">
        <v>3</v>
      </c>
      <c r="E318" s="36"/>
      <c r="F318" s="37"/>
      <c r="G318" s="38"/>
    </row>
    <row r="319" spans="1:7" s="25" customFormat="1" ht="33.75">
      <c r="A319" s="32" t="s">
        <v>594</v>
      </c>
      <c r="B319" s="71" t="s">
        <v>244</v>
      </c>
      <c r="C319" s="72" t="s">
        <v>32</v>
      </c>
      <c r="D319" s="73">
        <v>2</v>
      </c>
      <c r="E319" s="36"/>
      <c r="F319" s="37"/>
      <c r="G319" s="38"/>
    </row>
    <row r="320" spans="1:7" s="25" customFormat="1" ht="22.5">
      <c r="A320" s="32" t="s">
        <v>595</v>
      </c>
      <c r="B320" s="71" t="s">
        <v>176</v>
      </c>
      <c r="C320" s="72" t="s">
        <v>32</v>
      </c>
      <c r="D320" s="73">
        <v>2</v>
      </c>
      <c r="E320" s="36"/>
      <c r="F320" s="37"/>
      <c r="G320" s="38"/>
    </row>
    <row r="321" spans="1:7" s="25" customFormat="1" ht="33.75">
      <c r="A321" s="32" t="s">
        <v>596</v>
      </c>
      <c r="B321" s="71" t="s">
        <v>177</v>
      </c>
      <c r="C321" s="72" t="s">
        <v>32</v>
      </c>
      <c r="D321" s="73">
        <v>6</v>
      </c>
      <c r="E321" s="36"/>
      <c r="F321" s="37"/>
      <c r="G321" s="38"/>
    </row>
    <row r="322" spans="1:7" s="25" customFormat="1" ht="33.75">
      <c r="A322" s="32" t="s">
        <v>597</v>
      </c>
      <c r="B322" s="71" t="s">
        <v>178</v>
      </c>
      <c r="C322" s="72" t="s">
        <v>32</v>
      </c>
      <c r="D322" s="73">
        <v>9</v>
      </c>
      <c r="E322" s="36"/>
      <c r="F322" s="37"/>
      <c r="G322" s="38"/>
    </row>
    <row r="323" spans="1:7" s="25" customFormat="1" ht="33.75">
      <c r="A323" s="32" t="s">
        <v>598</v>
      </c>
      <c r="B323" s="71" t="s">
        <v>241</v>
      </c>
      <c r="C323" s="72" t="s">
        <v>32</v>
      </c>
      <c r="D323" s="73">
        <v>12</v>
      </c>
      <c r="E323" s="36"/>
      <c r="F323" s="37"/>
      <c r="G323" s="38"/>
    </row>
    <row r="324" spans="1:7" s="25" customFormat="1" ht="33.75">
      <c r="A324" s="32" t="s">
        <v>599</v>
      </c>
      <c r="B324" s="71" t="s">
        <v>179</v>
      </c>
      <c r="C324" s="72" t="s">
        <v>32</v>
      </c>
      <c r="D324" s="73">
        <v>4</v>
      </c>
      <c r="E324" s="36"/>
      <c r="F324" s="37"/>
      <c r="G324" s="38"/>
    </row>
    <row r="325" spans="1:7" s="25" customFormat="1" ht="33.75">
      <c r="A325" s="32" t="s">
        <v>600</v>
      </c>
      <c r="B325" s="71" t="s">
        <v>180</v>
      </c>
      <c r="C325" s="72" t="s">
        <v>32</v>
      </c>
      <c r="D325" s="73">
        <v>20</v>
      </c>
      <c r="E325" s="36"/>
      <c r="F325" s="37"/>
      <c r="G325" s="38"/>
    </row>
    <row r="326" spans="1:7" s="25" customFormat="1" ht="33.75">
      <c r="A326" s="32" t="s">
        <v>601</v>
      </c>
      <c r="B326" s="71" t="s">
        <v>181</v>
      </c>
      <c r="C326" s="72" t="s">
        <v>32</v>
      </c>
      <c r="D326" s="73">
        <v>4</v>
      </c>
      <c r="E326" s="36"/>
      <c r="F326" s="37"/>
      <c r="G326" s="38"/>
    </row>
    <row r="327" spans="1:7" s="25" customFormat="1" ht="33.75">
      <c r="A327" s="32" t="s">
        <v>602</v>
      </c>
      <c r="B327" s="71" t="s">
        <v>182</v>
      </c>
      <c r="C327" s="72" t="s">
        <v>32</v>
      </c>
      <c r="D327" s="73">
        <v>8</v>
      </c>
      <c r="E327" s="36"/>
      <c r="F327" s="37"/>
      <c r="G327" s="38"/>
    </row>
    <row r="328" spans="1:7" s="25" customFormat="1" ht="33.75">
      <c r="A328" s="32" t="s">
        <v>603</v>
      </c>
      <c r="B328" s="71" t="s">
        <v>183</v>
      </c>
      <c r="C328" s="72" t="s">
        <v>32</v>
      </c>
      <c r="D328" s="73">
        <v>2</v>
      </c>
      <c r="E328" s="36"/>
      <c r="F328" s="37"/>
      <c r="G328" s="38"/>
    </row>
    <row r="329" spans="1:7" s="25" customFormat="1" ht="33.75">
      <c r="A329" s="32" t="s">
        <v>604</v>
      </c>
      <c r="B329" s="71" t="s">
        <v>184</v>
      </c>
      <c r="C329" s="72" t="s">
        <v>32</v>
      </c>
      <c r="D329" s="73">
        <v>1</v>
      </c>
      <c r="E329" s="36"/>
      <c r="F329" s="37"/>
      <c r="G329" s="38"/>
    </row>
    <row r="330" spans="1:7" s="25" customFormat="1" ht="33.75">
      <c r="A330" s="32" t="s">
        <v>605</v>
      </c>
      <c r="B330" s="71" t="s">
        <v>185</v>
      </c>
      <c r="C330" s="72" t="s">
        <v>32</v>
      </c>
      <c r="D330" s="73">
        <v>4</v>
      </c>
      <c r="E330" s="36"/>
      <c r="F330" s="37"/>
      <c r="G330" s="38"/>
    </row>
    <row r="331" spans="1:7" s="25" customFormat="1" ht="33.75">
      <c r="A331" s="32" t="s">
        <v>606</v>
      </c>
      <c r="B331" s="71" t="s">
        <v>186</v>
      </c>
      <c r="C331" s="72" t="s">
        <v>32</v>
      </c>
      <c r="D331" s="73">
        <v>1</v>
      </c>
      <c r="E331" s="36"/>
      <c r="F331" s="37"/>
      <c r="G331" s="38"/>
    </row>
    <row r="332" spans="1:7" s="25" customFormat="1" ht="33.75">
      <c r="A332" s="32" t="s">
        <v>607</v>
      </c>
      <c r="B332" s="71" t="s">
        <v>187</v>
      </c>
      <c r="C332" s="72" t="s">
        <v>32</v>
      </c>
      <c r="D332" s="73">
        <v>4</v>
      </c>
      <c r="E332" s="36"/>
      <c r="F332" s="37"/>
      <c r="G332" s="38"/>
    </row>
    <row r="333" spans="1:7" s="25" customFormat="1" ht="33.75">
      <c r="A333" s="32" t="s">
        <v>608</v>
      </c>
      <c r="B333" s="71" t="s">
        <v>188</v>
      </c>
      <c r="C333" s="72" t="s">
        <v>32</v>
      </c>
      <c r="D333" s="73">
        <v>20</v>
      </c>
      <c r="E333" s="36"/>
      <c r="F333" s="37"/>
      <c r="G333" s="38"/>
    </row>
    <row r="334" spans="1:7" s="25" customFormat="1" ht="33.75">
      <c r="A334" s="32" t="s">
        <v>609</v>
      </c>
      <c r="B334" s="71" t="s">
        <v>189</v>
      </c>
      <c r="C334" s="72" t="s">
        <v>32</v>
      </c>
      <c r="D334" s="73">
        <v>8</v>
      </c>
      <c r="E334" s="36"/>
      <c r="F334" s="37"/>
      <c r="G334" s="38"/>
    </row>
    <row r="335" spans="1:7" s="25" customFormat="1" ht="33.75">
      <c r="A335" s="32" t="s">
        <v>610</v>
      </c>
      <c r="B335" s="71" t="s">
        <v>190</v>
      </c>
      <c r="C335" s="72" t="s">
        <v>32</v>
      </c>
      <c r="D335" s="73">
        <v>18</v>
      </c>
      <c r="E335" s="36"/>
      <c r="F335" s="37"/>
      <c r="G335" s="38"/>
    </row>
    <row r="336" spans="1:7" s="25" customFormat="1" ht="33.75">
      <c r="A336" s="32" t="s">
        <v>611</v>
      </c>
      <c r="B336" s="71" t="s">
        <v>191</v>
      </c>
      <c r="C336" s="72" t="s">
        <v>32</v>
      </c>
      <c r="D336" s="73">
        <v>1</v>
      </c>
      <c r="E336" s="36"/>
      <c r="F336" s="37"/>
      <c r="G336" s="38"/>
    </row>
    <row r="337" spans="1:11" s="25" customFormat="1" ht="45">
      <c r="A337" s="32" t="s">
        <v>612</v>
      </c>
      <c r="B337" s="71" t="s">
        <v>192</v>
      </c>
      <c r="C337" s="72" t="s">
        <v>32</v>
      </c>
      <c r="D337" s="73">
        <v>6</v>
      </c>
      <c r="E337" s="36"/>
      <c r="F337" s="37"/>
      <c r="G337" s="38"/>
    </row>
    <row r="338" spans="1:11" s="25" customFormat="1" ht="45">
      <c r="A338" s="32" t="s">
        <v>613</v>
      </c>
      <c r="B338" s="71" t="s">
        <v>193</v>
      </c>
      <c r="C338" s="72" t="s">
        <v>32</v>
      </c>
      <c r="D338" s="73">
        <v>6</v>
      </c>
      <c r="E338" s="36"/>
      <c r="F338" s="37"/>
      <c r="G338" s="38"/>
    </row>
    <row r="339" spans="1:11" s="25" customFormat="1" ht="33.75">
      <c r="A339" s="32" t="s">
        <v>614</v>
      </c>
      <c r="B339" s="71" t="s">
        <v>194</v>
      </c>
      <c r="C339" s="72" t="s">
        <v>24</v>
      </c>
      <c r="D339" s="73">
        <v>60</v>
      </c>
      <c r="E339" s="36"/>
      <c r="F339" s="37"/>
      <c r="G339" s="38"/>
    </row>
    <row r="340" spans="1:11" s="25" customFormat="1" ht="33.75">
      <c r="A340" s="32" t="s">
        <v>615</v>
      </c>
      <c r="B340" s="71" t="s">
        <v>195</v>
      </c>
      <c r="C340" s="72" t="s">
        <v>32</v>
      </c>
      <c r="D340" s="73">
        <v>6</v>
      </c>
      <c r="E340" s="36"/>
      <c r="F340" s="37"/>
      <c r="G340" s="38"/>
    </row>
    <row r="341" spans="1:11" s="25" customFormat="1" ht="33.75">
      <c r="A341" s="32" t="s">
        <v>616</v>
      </c>
      <c r="B341" s="71" t="s">
        <v>196</v>
      </c>
      <c r="C341" s="72" t="s">
        <v>32</v>
      </c>
      <c r="D341" s="73">
        <v>4</v>
      </c>
      <c r="E341" s="36"/>
      <c r="F341" s="37"/>
      <c r="G341" s="38"/>
    </row>
    <row r="342" spans="1:11" s="25" customFormat="1" ht="33.75">
      <c r="A342" s="32" t="s">
        <v>617</v>
      </c>
      <c r="B342" s="71" t="s">
        <v>197</v>
      </c>
      <c r="C342" s="72" t="s">
        <v>22</v>
      </c>
      <c r="D342" s="73">
        <v>4.43</v>
      </c>
      <c r="E342" s="36"/>
      <c r="F342" s="37"/>
      <c r="G342" s="38"/>
    </row>
    <row r="343" spans="1:11" s="25" customFormat="1" ht="33.75">
      <c r="A343" s="32" t="s">
        <v>618</v>
      </c>
      <c r="B343" s="71" t="s">
        <v>198</v>
      </c>
      <c r="C343" s="72" t="s">
        <v>32</v>
      </c>
      <c r="D343" s="73">
        <v>51</v>
      </c>
      <c r="E343" s="36"/>
      <c r="F343" s="37"/>
      <c r="G343" s="38"/>
    </row>
    <row r="344" spans="1:11" s="25" customFormat="1" ht="33.75">
      <c r="A344" s="32" t="s">
        <v>619</v>
      </c>
      <c r="B344" s="71" t="s">
        <v>199</v>
      </c>
      <c r="C344" s="72" t="s">
        <v>32</v>
      </c>
      <c r="D344" s="73">
        <v>22</v>
      </c>
      <c r="E344" s="36"/>
      <c r="F344" s="37"/>
      <c r="G344" s="38"/>
    </row>
    <row r="345" spans="1:11" s="25" customFormat="1" ht="33.75">
      <c r="A345" s="32" t="s">
        <v>620</v>
      </c>
      <c r="B345" s="71" t="s">
        <v>285</v>
      </c>
      <c r="C345" s="72" t="s">
        <v>32</v>
      </c>
      <c r="D345" s="73">
        <v>6</v>
      </c>
      <c r="E345" s="36"/>
      <c r="F345" s="37"/>
      <c r="G345" s="38"/>
    </row>
    <row r="346" spans="1:11" s="25" customFormat="1" ht="33.75">
      <c r="A346" s="32" t="s">
        <v>621</v>
      </c>
      <c r="B346" s="71" t="s">
        <v>200</v>
      </c>
      <c r="C346" s="72" t="s">
        <v>32</v>
      </c>
      <c r="D346" s="73">
        <v>2</v>
      </c>
      <c r="E346" s="36"/>
      <c r="F346" s="37"/>
      <c r="G346" s="38"/>
    </row>
    <row r="347" spans="1:11" s="25" customFormat="1" ht="33.75">
      <c r="A347" s="32" t="s">
        <v>622</v>
      </c>
      <c r="B347" s="71" t="s">
        <v>201</v>
      </c>
      <c r="C347" s="72" t="s">
        <v>32</v>
      </c>
      <c r="D347" s="73">
        <v>4</v>
      </c>
      <c r="E347" s="36"/>
      <c r="F347" s="37"/>
      <c r="G347" s="38"/>
    </row>
    <row r="348" spans="1:11" s="25" customFormat="1" ht="33.75">
      <c r="A348" s="32" t="s">
        <v>623</v>
      </c>
      <c r="B348" s="71" t="s">
        <v>202</v>
      </c>
      <c r="C348" s="72" t="s">
        <v>32</v>
      </c>
      <c r="D348" s="73">
        <v>1</v>
      </c>
      <c r="E348" s="36"/>
      <c r="F348" s="37"/>
      <c r="G348" s="38"/>
    </row>
    <row r="349" spans="1:11" s="25" customFormat="1" ht="33.75">
      <c r="A349" s="32" t="s">
        <v>624</v>
      </c>
      <c r="B349" s="71" t="s">
        <v>203</v>
      </c>
      <c r="C349" s="72" t="s">
        <v>32</v>
      </c>
      <c r="D349" s="73">
        <v>16</v>
      </c>
      <c r="E349" s="36"/>
      <c r="F349" s="37"/>
      <c r="G349" s="38"/>
    </row>
    <row r="350" spans="1:11" ht="12.75">
      <c r="A350" s="23" t="s">
        <v>230</v>
      </c>
      <c r="B350" s="40" t="s">
        <v>205</v>
      </c>
      <c r="C350" s="40"/>
      <c r="D350" s="40"/>
      <c r="E350" s="40"/>
      <c r="F350" s="40"/>
      <c r="G350" s="24">
        <f>ROUND(SUM(G351:G380),2)</f>
        <v>0</v>
      </c>
    </row>
    <row r="351" spans="1:11" s="25" customFormat="1" ht="45">
      <c r="A351" s="32" t="s">
        <v>625</v>
      </c>
      <c r="B351" s="71" t="s">
        <v>206</v>
      </c>
      <c r="C351" s="72" t="s">
        <v>24</v>
      </c>
      <c r="D351" s="73">
        <v>2040</v>
      </c>
      <c r="E351" s="36"/>
      <c r="F351" s="37"/>
      <c r="G351" s="38"/>
      <c r="H351" s="42"/>
      <c r="I351" s="43"/>
      <c r="J351" s="44"/>
      <c r="K351" s="45"/>
    </row>
    <row r="352" spans="1:11" s="25" customFormat="1" ht="33.75">
      <c r="A352" s="32" t="s">
        <v>626</v>
      </c>
      <c r="B352" s="71" t="s">
        <v>207</v>
      </c>
      <c r="C352" s="72" t="s">
        <v>24</v>
      </c>
      <c r="D352" s="73">
        <v>2040</v>
      </c>
      <c r="E352" s="36"/>
      <c r="F352" s="37"/>
      <c r="G352" s="38"/>
      <c r="H352" s="42"/>
      <c r="I352" s="43"/>
      <c r="J352" s="44"/>
      <c r="K352" s="45"/>
    </row>
    <row r="353" spans="1:11" s="25" customFormat="1" ht="33.75">
      <c r="A353" s="32" t="s">
        <v>627</v>
      </c>
      <c r="B353" s="71" t="s">
        <v>299</v>
      </c>
      <c r="C353" s="72" t="s">
        <v>24</v>
      </c>
      <c r="D353" s="73">
        <v>25</v>
      </c>
      <c r="E353" s="36"/>
      <c r="F353" s="37"/>
      <c r="G353" s="38"/>
      <c r="H353" s="42"/>
      <c r="I353" s="43"/>
      <c r="J353" s="44"/>
      <c r="K353" s="45"/>
    </row>
    <row r="354" spans="1:11" s="25" customFormat="1" ht="45">
      <c r="A354" s="32" t="s">
        <v>628</v>
      </c>
      <c r="B354" s="71" t="s">
        <v>208</v>
      </c>
      <c r="C354" s="72" t="s">
        <v>22</v>
      </c>
      <c r="D354" s="73">
        <v>108.43</v>
      </c>
      <c r="E354" s="36"/>
      <c r="F354" s="37"/>
      <c r="G354" s="38"/>
      <c r="H354" s="42"/>
      <c r="I354" s="43"/>
      <c r="J354" s="44"/>
      <c r="K354" s="45"/>
    </row>
    <row r="355" spans="1:11" s="25" customFormat="1" ht="56.25">
      <c r="A355" s="32" t="s">
        <v>629</v>
      </c>
      <c r="B355" s="71" t="s">
        <v>52</v>
      </c>
      <c r="C355" s="72" t="s">
        <v>22</v>
      </c>
      <c r="D355" s="73">
        <v>108.43</v>
      </c>
      <c r="E355" s="36"/>
      <c r="F355" s="37"/>
      <c r="G355" s="38"/>
      <c r="H355" s="42"/>
      <c r="I355" s="43"/>
      <c r="J355" s="44"/>
      <c r="K355" s="45"/>
    </row>
    <row r="356" spans="1:11" s="25" customFormat="1" ht="33.75">
      <c r="A356" s="32" t="s">
        <v>630</v>
      </c>
      <c r="B356" s="71" t="s">
        <v>209</v>
      </c>
      <c r="C356" s="72" t="s">
        <v>24</v>
      </c>
      <c r="D356" s="73">
        <v>100</v>
      </c>
      <c r="E356" s="36"/>
      <c r="F356" s="37"/>
      <c r="G356" s="38"/>
      <c r="H356" s="42"/>
      <c r="I356" s="43"/>
      <c r="J356" s="44"/>
      <c r="K356" s="45"/>
    </row>
    <row r="357" spans="1:11" s="25" customFormat="1" ht="33.75">
      <c r="A357" s="32" t="s">
        <v>631</v>
      </c>
      <c r="B357" s="71" t="s">
        <v>243</v>
      </c>
      <c r="C357" s="72" t="s">
        <v>32</v>
      </c>
      <c r="D357" s="73">
        <v>50</v>
      </c>
      <c r="E357" s="36"/>
      <c r="F357" s="37"/>
      <c r="G357" s="38"/>
      <c r="H357" s="42"/>
      <c r="I357" s="43"/>
      <c r="J357" s="44"/>
      <c r="K357" s="45"/>
    </row>
    <row r="358" spans="1:11" s="25" customFormat="1" ht="45">
      <c r="A358" s="32" t="s">
        <v>632</v>
      </c>
      <c r="B358" s="71" t="s">
        <v>210</v>
      </c>
      <c r="C358" s="72" t="s">
        <v>32</v>
      </c>
      <c r="D358" s="73">
        <v>47</v>
      </c>
      <c r="E358" s="36"/>
      <c r="F358" s="37"/>
      <c r="G358" s="38"/>
      <c r="H358" s="42"/>
      <c r="I358" s="43"/>
      <c r="J358" s="44"/>
      <c r="K358" s="45"/>
    </row>
    <row r="359" spans="1:11" s="25" customFormat="1" ht="45">
      <c r="A359" s="32" t="s">
        <v>633</v>
      </c>
      <c r="B359" s="71" t="s">
        <v>211</v>
      </c>
      <c r="C359" s="72" t="s">
        <v>32</v>
      </c>
      <c r="D359" s="73">
        <v>24</v>
      </c>
      <c r="E359" s="36"/>
      <c r="F359" s="37"/>
      <c r="G359" s="38"/>
      <c r="H359" s="42"/>
      <c r="I359" s="43"/>
      <c r="J359" s="44"/>
      <c r="K359" s="45"/>
    </row>
    <row r="360" spans="1:11" s="25" customFormat="1" ht="22.5">
      <c r="A360" s="32" t="s">
        <v>634</v>
      </c>
      <c r="B360" s="71" t="s">
        <v>212</v>
      </c>
      <c r="C360" s="72" t="s">
        <v>22</v>
      </c>
      <c r="D360" s="73">
        <v>0.66</v>
      </c>
      <c r="E360" s="36"/>
      <c r="F360" s="37"/>
      <c r="G360" s="38"/>
      <c r="H360" s="42"/>
      <c r="I360" s="43"/>
      <c r="J360" s="44"/>
      <c r="K360" s="45"/>
    </row>
    <row r="361" spans="1:11" s="25" customFormat="1" ht="90">
      <c r="A361" s="32" t="s">
        <v>635</v>
      </c>
      <c r="B361" s="71" t="s">
        <v>213</v>
      </c>
      <c r="C361" s="72" t="s">
        <v>32</v>
      </c>
      <c r="D361" s="73">
        <v>50</v>
      </c>
      <c r="E361" s="36"/>
      <c r="F361" s="37"/>
      <c r="G361" s="38"/>
      <c r="H361" s="42"/>
      <c r="I361" s="43"/>
      <c r="J361" s="44"/>
      <c r="K361" s="45"/>
    </row>
    <row r="362" spans="1:11" s="25" customFormat="1" ht="146.25">
      <c r="A362" s="32" t="s">
        <v>636</v>
      </c>
      <c r="B362" s="71" t="s">
        <v>297</v>
      </c>
      <c r="C362" s="72" t="s">
        <v>32</v>
      </c>
      <c r="D362" s="73">
        <v>100</v>
      </c>
      <c r="E362" s="36"/>
      <c r="F362" s="37"/>
      <c r="G362" s="38"/>
      <c r="H362" s="42"/>
      <c r="I362" s="65"/>
      <c r="J362" s="66"/>
      <c r="K362" s="67"/>
    </row>
    <row r="363" spans="1:11" s="25" customFormat="1" ht="135">
      <c r="A363" s="32" t="s">
        <v>637</v>
      </c>
      <c r="B363" s="71" t="s">
        <v>298</v>
      </c>
      <c r="C363" s="72" t="s">
        <v>32</v>
      </c>
      <c r="D363" s="73">
        <v>50</v>
      </c>
      <c r="E363" s="36"/>
      <c r="F363" s="37"/>
      <c r="G363" s="38"/>
      <c r="H363" s="42"/>
      <c r="I363" s="65"/>
      <c r="J363" s="66"/>
      <c r="K363" s="67"/>
    </row>
    <row r="364" spans="1:11" s="25" customFormat="1" ht="56.25">
      <c r="A364" s="32" t="s">
        <v>638</v>
      </c>
      <c r="B364" s="71" t="s">
        <v>301</v>
      </c>
      <c r="C364" s="72" t="s">
        <v>32</v>
      </c>
      <c r="D364" s="73">
        <v>100</v>
      </c>
      <c r="E364" s="36"/>
      <c r="F364" s="37"/>
      <c r="G364" s="38"/>
      <c r="H364" s="42"/>
      <c r="I364" s="43"/>
      <c r="J364" s="66"/>
      <c r="K364" s="67"/>
    </row>
    <row r="365" spans="1:11" s="25" customFormat="1" ht="33.75">
      <c r="A365" s="32" t="s">
        <v>639</v>
      </c>
      <c r="B365" s="71" t="s">
        <v>214</v>
      </c>
      <c r="C365" s="72" t="s">
        <v>32</v>
      </c>
      <c r="D365" s="73">
        <v>100</v>
      </c>
      <c r="E365" s="36"/>
      <c r="F365" s="37"/>
      <c r="G365" s="38"/>
      <c r="H365" s="42"/>
      <c r="I365" s="65"/>
      <c r="J365" s="66"/>
      <c r="K365" s="67"/>
    </row>
    <row r="366" spans="1:11" s="25" customFormat="1" ht="45">
      <c r="A366" s="32" t="s">
        <v>640</v>
      </c>
      <c r="B366" s="71" t="s">
        <v>215</v>
      </c>
      <c r="C366" s="72" t="s">
        <v>32</v>
      </c>
      <c r="D366" s="73">
        <v>142</v>
      </c>
      <c r="E366" s="36"/>
      <c r="F366" s="37"/>
      <c r="G366" s="38"/>
      <c r="H366" s="42"/>
      <c r="I366" s="43"/>
      <c r="J366" s="66"/>
      <c r="K366" s="67"/>
    </row>
    <row r="367" spans="1:11" s="25" customFormat="1" ht="45">
      <c r="A367" s="32" t="s">
        <v>641</v>
      </c>
      <c r="B367" s="71" t="s">
        <v>300</v>
      </c>
      <c r="C367" s="72" t="s">
        <v>32</v>
      </c>
      <c r="D367" s="73">
        <v>71</v>
      </c>
      <c r="E367" s="36"/>
      <c r="F367" s="37"/>
      <c r="G367" s="38"/>
      <c r="H367" s="42"/>
      <c r="I367" s="43"/>
      <c r="J367" s="66"/>
      <c r="K367" s="67"/>
    </row>
    <row r="368" spans="1:11" s="25" customFormat="1" ht="67.5">
      <c r="A368" s="32" t="s">
        <v>642</v>
      </c>
      <c r="B368" s="71" t="s">
        <v>216</v>
      </c>
      <c r="C368" s="72" t="s">
        <v>32</v>
      </c>
      <c r="D368" s="73">
        <v>4</v>
      </c>
      <c r="E368" s="36"/>
      <c r="F368" s="37"/>
      <c r="G368" s="38"/>
      <c r="H368" s="42"/>
      <c r="I368" s="65"/>
      <c r="J368" s="66"/>
      <c r="K368" s="67"/>
    </row>
    <row r="369" spans="1:40" s="25" customFormat="1" ht="45">
      <c r="A369" s="32" t="s">
        <v>643</v>
      </c>
      <c r="B369" s="71" t="s">
        <v>217</v>
      </c>
      <c r="C369" s="72" t="s">
        <v>32</v>
      </c>
      <c r="D369" s="73">
        <v>11</v>
      </c>
      <c r="E369" s="36"/>
      <c r="F369" s="37"/>
      <c r="G369" s="38"/>
      <c r="H369" s="42"/>
      <c r="I369" s="46"/>
      <c r="J369" s="66"/>
      <c r="K369" s="67"/>
    </row>
    <row r="370" spans="1:40" s="25" customFormat="1" ht="45">
      <c r="A370" s="32" t="s">
        <v>644</v>
      </c>
      <c r="B370" s="71" t="s">
        <v>218</v>
      </c>
      <c r="C370" s="72" t="s">
        <v>32</v>
      </c>
      <c r="D370" s="73">
        <v>300</v>
      </c>
      <c r="E370" s="36"/>
      <c r="F370" s="37"/>
      <c r="G370" s="38"/>
      <c r="H370" s="42"/>
      <c r="I370" s="43"/>
      <c r="J370" s="66"/>
      <c r="K370" s="67"/>
    </row>
    <row r="371" spans="1:40" s="25" customFormat="1" ht="56.25">
      <c r="A371" s="32" t="s">
        <v>645</v>
      </c>
      <c r="B371" s="71" t="s">
        <v>219</v>
      </c>
      <c r="C371" s="72" t="s">
        <v>24</v>
      </c>
      <c r="D371" s="73">
        <v>3720</v>
      </c>
      <c r="E371" s="36"/>
      <c r="F371" s="37"/>
      <c r="G371" s="38"/>
      <c r="H371" s="42"/>
      <c r="I371" s="43"/>
      <c r="J371" s="66"/>
      <c r="K371" s="68"/>
    </row>
    <row r="372" spans="1:40" s="25" customFormat="1" ht="326.25">
      <c r="A372" s="32" t="s">
        <v>646</v>
      </c>
      <c r="B372" s="71" t="s">
        <v>220</v>
      </c>
      <c r="C372" s="72" t="s">
        <v>32</v>
      </c>
      <c r="D372" s="73">
        <v>4</v>
      </c>
      <c r="E372" s="36"/>
      <c r="F372" s="37"/>
      <c r="G372" s="38"/>
      <c r="H372" s="42"/>
      <c r="I372" s="47"/>
      <c r="J372" s="66"/>
      <c r="K372" s="67"/>
    </row>
    <row r="373" spans="1:40" s="25" customFormat="1" ht="90">
      <c r="A373" s="32" t="s">
        <v>647</v>
      </c>
      <c r="B373" s="71" t="s">
        <v>221</v>
      </c>
      <c r="C373" s="72" t="s">
        <v>32</v>
      </c>
      <c r="D373" s="73">
        <v>4</v>
      </c>
      <c r="E373" s="36"/>
      <c r="F373" s="37"/>
      <c r="G373" s="38"/>
      <c r="H373" s="42"/>
      <c r="I373" s="43"/>
      <c r="J373" s="66"/>
      <c r="K373" s="67"/>
    </row>
    <row r="374" spans="1:40" s="25" customFormat="1" ht="45">
      <c r="A374" s="32" t="s">
        <v>648</v>
      </c>
      <c r="B374" s="71" t="s">
        <v>222</v>
      </c>
      <c r="C374" s="72" t="s">
        <v>32</v>
      </c>
      <c r="D374" s="73">
        <v>11</v>
      </c>
      <c r="E374" s="36"/>
      <c r="F374" s="37"/>
      <c r="G374" s="38"/>
      <c r="H374" s="42"/>
      <c r="I374" s="47"/>
      <c r="J374" s="66"/>
      <c r="K374" s="67"/>
    </row>
    <row r="375" spans="1:40" s="25" customFormat="1" ht="33.75">
      <c r="A375" s="32" t="s">
        <v>649</v>
      </c>
      <c r="B375" s="71" t="s">
        <v>223</v>
      </c>
      <c r="C375" s="72" t="s">
        <v>32</v>
      </c>
      <c r="D375" s="73">
        <v>300</v>
      </c>
      <c r="E375" s="36"/>
      <c r="F375" s="37"/>
      <c r="G375" s="38"/>
      <c r="H375" s="42"/>
      <c r="I375" s="43"/>
      <c r="J375" s="66"/>
      <c r="K375" s="67"/>
    </row>
    <row r="376" spans="1:40" s="25" customFormat="1" ht="22.5">
      <c r="A376" s="32" t="s">
        <v>650</v>
      </c>
      <c r="B376" s="71" t="s">
        <v>224</v>
      </c>
      <c r="C376" s="72" t="s">
        <v>32</v>
      </c>
      <c r="D376" s="73">
        <v>100</v>
      </c>
      <c r="E376" s="36"/>
      <c r="F376" s="37"/>
      <c r="G376" s="38"/>
      <c r="H376" s="42"/>
      <c r="I376" s="43"/>
      <c r="J376" s="66"/>
      <c r="K376" s="67"/>
    </row>
    <row r="377" spans="1:40" s="25" customFormat="1" ht="45">
      <c r="A377" s="32" t="s">
        <v>651</v>
      </c>
      <c r="B377" s="71" t="s">
        <v>225</v>
      </c>
      <c r="C377" s="72" t="s">
        <v>226</v>
      </c>
      <c r="D377" s="73">
        <v>111</v>
      </c>
      <c r="E377" s="36"/>
      <c r="F377" s="37"/>
      <c r="G377" s="38"/>
      <c r="H377" s="42"/>
      <c r="I377" s="43"/>
      <c r="J377" s="66"/>
      <c r="K377" s="67"/>
    </row>
    <row r="378" spans="1:40" s="25" customFormat="1" ht="45">
      <c r="A378" s="32" t="s">
        <v>652</v>
      </c>
      <c r="B378" s="71" t="s">
        <v>227</v>
      </c>
      <c r="C378" s="72" t="s">
        <v>226</v>
      </c>
      <c r="D378" s="73">
        <v>100</v>
      </c>
      <c r="E378" s="36"/>
      <c r="F378" s="37"/>
      <c r="G378" s="38"/>
      <c r="H378" s="42"/>
      <c r="I378" s="43"/>
      <c r="J378" s="66"/>
      <c r="K378" s="67"/>
    </row>
    <row r="379" spans="1:40" s="25" customFormat="1" ht="33.75">
      <c r="A379" s="32" t="s">
        <v>653</v>
      </c>
      <c r="B379" s="71" t="s">
        <v>228</v>
      </c>
      <c r="C379" s="72" t="s">
        <v>24</v>
      </c>
      <c r="D379" s="73">
        <v>270</v>
      </c>
      <c r="E379" s="36"/>
      <c r="F379" s="37"/>
      <c r="G379" s="38"/>
      <c r="H379" s="42"/>
      <c r="I379" s="43"/>
      <c r="J379" s="66"/>
      <c r="K379" s="67"/>
    </row>
    <row r="380" spans="1:40" s="25" customFormat="1" ht="22.5">
      <c r="A380" s="32" t="s">
        <v>654</v>
      </c>
      <c r="B380" s="71" t="s">
        <v>229</v>
      </c>
      <c r="C380" s="72" t="s">
        <v>22</v>
      </c>
      <c r="D380" s="73">
        <v>0.31</v>
      </c>
      <c r="E380" s="36"/>
      <c r="F380" s="37"/>
      <c r="G380" s="38"/>
      <c r="H380" s="42"/>
      <c r="I380" s="43"/>
      <c r="J380" s="44"/>
      <c r="K380" s="45"/>
      <c r="L380" s="2"/>
      <c r="M380" s="2"/>
      <c r="N380" s="2"/>
      <c r="O380" s="2"/>
      <c r="P380" s="2"/>
      <c r="Q380" s="2"/>
      <c r="R380" s="2"/>
      <c r="S380" s="2"/>
      <c r="T380" s="2"/>
      <c r="U380" s="2"/>
      <c r="V380" s="2"/>
      <c r="W380" s="2"/>
      <c r="X380" s="2"/>
      <c r="Y380" s="2"/>
      <c r="Z380" s="2"/>
      <c r="AA380" s="2"/>
      <c r="AB380" s="2"/>
      <c r="AC380" s="2"/>
      <c r="AD380" s="2"/>
    </row>
    <row r="381" spans="1:40" s="48" customFormat="1" ht="12.75">
      <c r="A381" s="23" t="s">
        <v>309</v>
      </c>
      <c r="B381" s="40" t="s">
        <v>231</v>
      </c>
      <c r="C381" s="40"/>
      <c r="D381" s="40"/>
      <c r="E381" s="40"/>
      <c r="F381" s="40"/>
      <c r="G381" s="24">
        <f>ROUND(SUM(G382),2)</f>
        <v>0</v>
      </c>
    </row>
    <row r="382" spans="1:40" s="49" customFormat="1" ht="22.5">
      <c r="A382" s="32" t="s">
        <v>655</v>
      </c>
      <c r="B382" s="71" t="s">
        <v>232</v>
      </c>
      <c r="C382" s="72" t="s">
        <v>25</v>
      </c>
      <c r="D382" s="73">
        <v>61012.08</v>
      </c>
      <c r="E382" s="36"/>
      <c r="F382" s="41"/>
      <c r="G382" s="38"/>
      <c r="H382" s="50"/>
      <c r="I382" s="50"/>
      <c r="J382" s="50"/>
      <c r="K382" s="50"/>
      <c r="L382" s="50"/>
      <c r="M382" s="50"/>
      <c r="N382" s="50"/>
      <c r="O382" s="50"/>
      <c r="P382" s="50"/>
      <c r="Q382" s="50"/>
      <c r="R382" s="50"/>
      <c r="S382" s="50"/>
      <c r="T382" s="50"/>
      <c r="U382" s="50"/>
      <c r="V382" s="50"/>
      <c r="W382" s="50"/>
      <c r="X382" s="50"/>
      <c r="Y382" s="50"/>
      <c r="Z382" s="50"/>
      <c r="AA382" s="50"/>
      <c r="AB382" s="50"/>
      <c r="AC382" s="50"/>
      <c r="AD382" s="50"/>
      <c r="AE382" s="50"/>
      <c r="AF382" s="50"/>
      <c r="AG382" s="50"/>
      <c r="AH382" s="50"/>
      <c r="AI382" s="50"/>
      <c r="AJ382" s="50"/>
      <c r="AK382" s="50"/>
      <c r="AL382" s="50"/>
      <c r="AM382" s="50"/>
      <c r="AN382" s="50"/>
    </row>
    <row r="383" spans="1:40" ht="12.75">
      <c r="A383" s="2"/>
      <c r="D383" s="2"/>
      <c r="F383" s="2"/>
    </row>
    <row r="384" spans="1:40" s="25" customFormat="1" ht="12.75">
      <c r="A384" s="32"/>
      <c r="B384" s="33"/>
      <c r="C384" s="34"/>
      <c r="D384" s="35"/>
      <c r="E384" s="36"/>
      <c r="F384" s="37"/>
      <c r="G384" s="38"/>
    </row>
    <row r="385" spans="1:11" s="25" customFormat="1" ht="12.75">
      <c r="A385" s="32"/>
      <c r="B385" s="33"/>
      <c r="C385" s="34"/>
      <c r="D385" s="35"/>
      <c r="E385" s="36"/>
      <c r="F385" s="37"/>
      <c r="G385" s="38"/>
    </row>
    <row r="386" spans="1:11" s="48" customFormat="1" ht="12.75">
      <c r="A386" s="23"/>
      <c r="B386" s="40" t="s">
        <v>656</v>
      </c>
      <c r="C386" s="40"/>
      <c r="D386" s="40"/>
      <c r="E386" s="40"/>
      <c r="F386" s="40"/>
      <c r="G386" s="24"/>
    </row>
    <row r="387" spans="1:11" s="25" customFormat="1" ht="12.75">
      <c r="A387" s="32"/>
      <c r="B387" s="33"/>
      <c r="C387" s="34"/>
      <c r="D387" s="35"/>
      <c r="E387" s="36"/>
      <c r="F387" s="37"/>
      <c r="G387" s="38"/>
      <c r="H387" s="49"/>
      <c r="I387" s="49"/>
      <c r="J387" s="49"/>
      <c r="K387" s="49"/>
    </row>
    <row r="388" spans="1:11" s="25" customFormat="1" ht="12.75">
      <c r="A388" s="32"/>
      <c r="B388" s="33"/>
      <c r="C388" s="34"/>
      <c r="D388" s="35"/>
      <c r="E388" s="36"/>
      <c r="F388" s="37"/>
      <c r="G388" s="38"/>
      <c r="H388" s="49"/>
      <c r="I388" s="49"/>
      <c r="J388" s="49"/>
      <c r="K388" s="49"/>
    </row>
    <row r="389" spans="1:11" s="49" customFormat="1" ht="12.75">
      <c r="A389" s="51" t="s">
        <v>18</v>
      </c>
      <c r="B389" s="64" t="str">
        <f>B16</f>
        <v>PAVIMENTACIÓN</v>
      </c>
      <c r="C389" s="64"/>
      <c r="D389" s="64"/>
      <c r="E389" s="64"/>
      <c r="F389" s="52"/>
      <c r="G389" s="110">
        <f>G16</f>
        <v>0</v>
      </c>
    </row>
    <row r="390" spans="1:11" s="49" customFormat="1" ht="12.75">
      <c r="A390" s="53" t="s">
        <v>20</v>
      </c>
      <c r="B390" s="54" t="str">
        <f>B17</f>
        <v>PRELIMINARES</v>
      </c>
      <c r="C390" s="55"/>
      <c r="D390" s="56"/>
      <c r="E390" s="52"/>
      <c r="F390" s="52"/>
      <c r="G390" s="74">
        <f>G17</f>
        <v>0</v>
      </c>
    </row>
    <row r="391" spans="1:11" s="49" customFormat="1" ht="12.75">
      <c r="A391" s="53" t="s">
        <v>41</v>
      </c>
      <c r="B391" s="54" t="str">
        <f>B39</f>
        <v>TERRACERÍAS</v>
      </c>
      <c r="C391" s="55"/>
      <c r="D391" s="56"/>
      <c r="E391" s="52"/>
      <c r="F391" s="52"/>
      <c r="G391" s="74">
        <f>G39</f>
        <v>0</v>
      </c>
    </row>
    <row r="392" spans="1:11" s="49" customFormat="1" ht="12.75">
      <c r="A392" s="53" t="s">
        <v>45</v>
      </c>
      <c r="B392" s="54" t="str">
        <f>B47</f>
        <v>PAVIMENTO HIDRÁULICO</v>
      </c>
      <c r="C392" s="55"/>
      <c r="D392" s="56"/>
      <c r="E392" s="52"/>
      <c r="F392" s="52"/>
      <c r="G392" s="74">
        <f>G47</f>
        <v>0</v>
      </c>
    </row>
    <row r="393" spans="1:11" s="49" customFormat="1" ht="12.75">
      <c r="A393" s="51" t="s">
        <v>49</v>
      </c>
      <c r="B393" s="64" t="str">
        <f>B57</f>
        <v>BANQUETAS, CRUCES PEATONALES Y ACCESIBILIDAD UNIVERSAL</v>
      </c>
      <c r="C393" s="64"/>
      <c r="D393" s="64"/>
      <c r="E393" s="64"/>
      <c r="F393" s="52"/>
      <c r="G393" s="110">
        <f>G57</f>
        <v>0</v>
      </c>
    </row>
    <row r="394" spans="1:11" s="49" customFormat="1" ht="12.75">
      <c r="A394" s="51" t="s">
        <v>61</v>
      </c>
      <c r="B394" s="64" t="s">
        <v>57</v>
      </c>
      <c r="C394" s="64"/>
      <c r="D394" s="64">
        <v>0</v>
      </c>
      <c r="E394" s="64"/>
      <c r="F394" s="52"/>
      <c r="G394" s="110">
        <f>G77</f>
        <v>0</v>
      </c>
    </row>
    <row r="395" spans="1:11" s="49" customFormat="1" ht="12.75">
      <c r="A395" s="51" t="s">
        <v>70</v>
      </c>
      <c r="B395" s="64" t="str">
        <f>B95</f>
        <v>ÁREAS VERDES</v>
      </c>
      <c r="C395" s="64"/>
      <c r="D395" s="64"/>
      <c r="E395" s="64"/>
      <c r="F395" s="52"/>
      <c r="G395" s="110">
        <f>G95</f>
        <v>0</v>
      </c>
    </row>
    <row r="396" spans="1:11" s="49" customFormat="1" ht="12.75">
      <c r="A396" s="51" t="s">
        <v>89</v>
      </c>
      <c r="B396" s="64" t="str">
        <f>B103</f>
        <v>SEÑALAMIENTO HORIZONTAL Y VERTICAL</v>
      </c>
      <c r="C396" s="64"/>
      <c r="D396" s="64"/>
      <c r="E396" s="64"/>
      <c r="F396" s="52"/>
      <c r="G396" s="110">
        <f>G103</f>
        <v>0</v>
      </c>
    </row>
    <row r="397" spans="1:11" s="49" customFormat="1" ht="12.75">
      <c r="A397" s="53" t="s">
        <v>91</v>
      </c>
      <c r="B397" s="54" t="str">
        <f>B104</f>
        <v>SEÑALAMIENTO HORIZONTAL</v>
      </c>
      <c r="C397" s="55"/>
      <c r="D397" s="56"/>
      <c r="E397" s="52"/>
      <c r="F397" s="52"/>
      <c r="G397" s="74">
        <f>G104</f>
        <v>0</v>
      </c>
    </row>
    <row r="398" spans="1:11" s="49" customFormat="1" ht="12.75">
      <c r="A398" s="53" t="s">
        <v>107</v>
      </c>
      <c r="B398" s="54" t="str">
        <f>B121</f>
        <v>SEÑALAMIENTO VERTICAL</v>
      </c>
      <c r="C398" s="55"/>
      <c r="D398" s="56"/>
      <c r="E398" s="52"/>
      <c r="F398" s="52"/>
      <c r="G398" s="74">
        <f>G121</f>
        <v>0</v>
      </c>
    </row>
    <row r="399" spans="1:11" s="49" customFormat="1" ht="12.75">
      <c r="A399" s="51" t="s">
        <v>147</v>
      </c>
      <c r="B399" s="64" t="str">
        <f>B126</f>
        <v>ALCANTARILLADO SANITARIO Y PLUVIAL</v>
      </c>
      <c r="C399" s="64"/>
      <c r="D399" s="64"/>
      <c r="E399" s="64"/>
      <c r="F399" s="52"/>
      <c r="G399" s="110">
        <f>G126</f>
        <v>0</v>
      </c>
    </row>
    <row r="400" spans="1:11" s="49" customFormat="1" ht="12.75">
      <c r="A400" s="53" t="s">
        <v>149</v>
      </c>
      <c r="B400" s="54" t="str">
        <f>B127</f>
        <v>LÍNEA PRINCIPAL</v>
      </c>
      <c r="C400" s="55"/>
      <c r="D400" s="56"/>
      <c r="E400" s="52"/>
      <c r="F400" s="52"/>
      <c r="G400" s="74">
        <f>G127</f>
        <v>0</v>
      </c>
    </row>
    <row r="401" spans="1:7" s="49" customFormat="1" ht="12.75">
      <c r="A401" s="53" t="s">
        <v>154</v>
      </c>
      <c r="B401" s="54" t="str">
        <f>B149</f>
        <v>POZOS DE VISITA</v>
      </c>
      <c r="C401" s="55"/>
      <c r="D401" s="56"/>
      <c r="E401" s="52"/>
      <c r="F401" s="52"/>
      <c r="G401" s="74">
        <f>G149</f>
        <v>0</v>
      </c>
    </row>
    <row r="402" spans="1:7" s="49" customFormat="1" ht="12.75">
      <c r="A402" s="53" t="s">
        <v>161</v>
      </c>
      <c r="B402" s="54" t="s">
        <v>120</v>
      </c>
      <c r="C402" s="55"/>
      <c r="D402" s="56"/>
      <c r="E402" s="52"/>
      <c r="F402" s="52"/>
      <c r="G402" s="74">
        <f>G167</f>
        <v>0</v>
      </c>
    </row>
    <row r="403" spans="1:7" s="49" customFormat="1" ht="12.75">
      <c r="A403" s="53" t="s">
        <v>166</v>
      </c>
      <c r="B403" s="54" t="s">
        <v>127</v>
      </c>
      <c r="C403" s="55"/>
      <c r="D403" s="56"/>
      <c r="E403" s="52"/>
      <c r="F403" s="52"/>
      <c r="G403" s="74">
        <f>G190</f>
        <v>0</v>
      </c>
    </row>
    <row r="404" spans="1:7" s="49" customFormat="1" ht="12.75">
      <c r="A404" s="53" t="s">
        <v>302</v>
      </c>
      <c r="B404" s="54" t="str">
        <f>B211</f>
        <v>DESCARGAS DOMICILIARIAS</v>
      </c>
      <c r="C404" s="55"/>
      <c r="D404" s="56"/>
      <c r="E404" s="52"/>
      <c r="F404" s="52"/>
      <c r="G404" s="74">
        <f>G211</f>
        <v>0</v>
      </c>
    </row>
    <row r="405" spans="1:7" s="49" customFormat="1" ht="12.75">
      <c r="A405" s="53" t="s">
        <v>303</v>
      </c>
      <c r="B405" s="54" t="str">
        <f>B232</f>
        <v>BOCAS DE TORMENTA</v>
      </c>
      <c r="C405" s="55"/>
      <c r="D405" s="56"/>
      <c r="E405" s="52"/>
      <c r="F405" s="52"/>
      <c r="G405" s="74">
        <f>G232</f>
        <v>0</v>
      </c>
    </row>
    <row r="406" spans="1:7" s="49" customFormat="1" ht="12.75">
      <c r="A406" s="53" t="s">
        <v>304</v>
      </c>
      <c r="B406" s="54" t="str">
        <f>B249</f>
        <v>POZOS DE ABSORCIÓN</v>
      </c>
      <c r="C406" s="55"/>
      <c r="D406" s="56"/>
      <c r="E406" s="52"/>
      <c r="F406" s="52"/>
      <c r="G406" s="74">
        <f>G249</f>
        <v>0</v>
      </c>
    </row>
    <row r="407" spans="1:7" s="49" customFormat="1" ht="12.75">
      <c r="A407" s="51" t="s">
        <v>204</v>
      </c>
      <c r="B407" s="64" t="str">
        <f>B270</f>
        <v>AGUA POTABLE</v>
      </c>
      <c r="C407" s="64"/>
      <c r="D407" s="64"/>
      <c r="E407" s="64"/>
      <c r="F407" s="52"/>
      <c r="G407" s="110">
        <f>G270</f>
        <v>0</v>
      </c>
    </row>
    <row r="408" spans="1:7" s="49" customFormat="1" ht="12.75">
      <c r="A408" s="53" t="s">
        <v>305</v>
      </c>
      <c r="B408" s="54" t="str">
        <f>B271</f>
        <v>LÍNEA PRINCIPAL</v>
      </c>
      <c r="C408" s="55"/>
      <c r="D408" s="56"/>
      <c r="E408" s="52"/>
      <c r="F408" s="52"/>
      <c r="G408" s="74">
        <f>G271</f>
        <v>0</v>
      </c>
    </row>
    <row r="409" spans="1:7" s="49" customFormat="1" ht="12.75">
      <c r="A409" s="53" t="s">
        <v>306</v>
      </c>
      <c r="B409" s="54" t="str">
        <f>B284</f>
        <v>TOMAS DOMICILIARIAS</v>
      </c>
      <c r="C409" s="55"/>
      <c r="D409" s="56"/>
      <c r="E409" s="52"/>
      <c r="F409" s="52"/>
      <c r="G409" s="74">
        <f>G284</f>
        <v>0</v>
      </c>
    </row>
    <row r="410" spans="1:7" s="49" customFormat="1" ht="12.75">
      <c r="A410" s="53" t="s">
        <v>307</v>
      </c>
      <c r="B410" s="54" t="str">
        <f>B297</f>
        <v>CAJA DE VÁLVULAS</v>
      </c>
      <c r="C410" s="55"/>
      <c r="D410" s="56"/>
      <c r="E410" s="52"/>
      <c r="F410" s="52"/>
      <c r="G410" s="74">
        <f>G297</f>
        <v>0</v>
      </c>
    </row>
    <row r="411" spans="1:7" s="49" customFormat="1" ht="12.75">
      <c r="A411" s="53" t="s">
        <v>308</v>
      </c>
      <c r="B411" s="54" t="str">
        <f>B310</f>
        <v>PIEZAS ESPECIALES</v>
      </c>
      <c r="C411" s="55"/>
      <c r="D411" s="56"/>
      <c r="E411" s="52"/>
      <c r="F411" s="52"/>
      <c r="G411" s="74">
        <f>G310</f>
        <v>0</v>
      </c>
    </row>
    <row r="412" spans="1:7" s="49" customFormat="1" ht="12.75">
      <c r="A412" s="51" t="s">
        <v>230</v>
      </c>
      <c r="B412" s="64" t="str">
        <f>B350</f>
        <v>RED DE ALUMBRADO PÚBLICO</v>
      </c>
      <c r="C412" s="64"/>
      <c r="D412" s="64"/>
      <c r="E412" s="64"/>
      <c r="F412" s="52"/>
      <c r="G412" s="110">
        <f>G350</f>
        <v>0</v>
      </c>
    </row>
    <row r="413" spans="1:7" s="49" customFormat="1" ht="12.75">
      <c r="A413" s="51" t="s">
        <v>309</v>
      </c>
      <c r="B413" s="64" t="str">
        <f>B381</f>
        <v>LIMPIEZA</v>
      </c>
      <c r="C413" s="64"/>
      <c r="D413" s="64"/>
      <c r="E413" s="64"/>
      <c r="F413" s="52"/>
      <c r="G413" s="110">
        <f>G381</f>
        <v>0</v>
      </c>
    </row>
    <row r="414" spans="1:7" s="49" customFormat="1" ht="12.75">
      <c r="A414" s="53"/>
      <c r="B414" s="54"/>
      <c r="C414" s="55"/>
      <c r="D414" s="56"/>
      <c r="E414" s="52"/>
      <c r="F414" s="52"/>
      <c r="G414" s="57"/>
    </row>
    <row r="415" spans="1:7" s="49" customFormat="1" ht="12.75">
      <c r="A415" s="53"/>
      <c r="B415" s="54"/>
      <c r="C415" s="55"/>
      <c r="D415" s="56"/>
      <c r="E415" s="52"/>
      <c r="F415" s="52"/>
      <c r="G415" s="57"/>
    </row>
    <row r="416" spans="1:7" s="49" customFormat="1" ht="12.75">
      <c r="A416" s="53"/>
      <c r="B416" s="54"/>
      <c r="C416" s="55"/>
      <c r="D416" s="56"/>
      <c r="E416" s="52"/>
      <c r="F416" s="52"/>
      <c r="G416" s="57"/>
    </row>
    <row r="417" spans="1:11" s="49" customFormat="1" ht="12.75">
      <c r="A417" s="53"/>
      <c r="B417" s="58"/>
      <c r="C417" s="55"/>
      <c r="D417" s="56"/>
      <c r="E417" s="52"/>
      <c r="G417" s="59"/>
    </row>
    <row r="418" spans="1:11" s="49" customFormat="1" ht="15" customHeight="1">
      <c r="A418" s="75" t="s">
        <v>233</v>
      </c>
      <c r="B418" s="75"/>
      <c r="C418" s="75"/>
      <c r="D418" s="75"/>
      <c r="E418" s="75"/>
      <c r="F418" s="117" t="s">
        <v>234</v>
      </c>
      <c r="G418" s="60">
        <f>ROUND(SUM(G389,G393:G396,G399,G407,G412,G413),2)</f>
        <v>0</v>
      </c>
    </row>
    <row r="419" spans="1:11" s="49" customFormat="1" ht="15.75" customHeight="1">
      <c r="A419" s="76"/>
      <c r="B419" s="76"/>
      <c r="C419" s="76"/>
      <c r="D419" s="76"/>
      <c r="E419" s="76"/>
      <c r="F419" s="117" t="s">
        <v>235</v>
      </c>
      <c r="G419" s="61">
        <f>ROUND(PRODUCT(G418,0.16),2)</f>
        <v>0</v>
      </c>
      <c r="H419" s="2"/>
      <c r="I419" s="2"/>
      <c r="J419" s="2"/>
      <c r="K419" s="2"/>
    </row>
    <row r="420" spans="1:11" s="49" customFormat="1" ht="15.75">
      <c r="A420" s="76"/>
      <c r="B420" s="76"/>
      <c r="C420" s="76"/>
      <c r="D420" s="76"/>
      <c r="E420" s="76"/>
      <c r="F420" s="117" t="s">
        <v>236</v>
      </c>
      <c r="G420" s="62">
        <f>ROUND(SUM(G418,G419),2)</f>
        <v>0</v>
      </c>
      <c r="H420" s="2"/>
      <c r="I420" s="2"/>
      <c r="J420" s="2"/>
      <c r="K420" s="2"/>
    </row>
  </sheetData>
  <protectedRanges>
    <protectedRange sqref="B9:C9 B5" name="DATOS_3_1"/>
    <protectedRange sqref="C1" name="DATOS_1_2_1"/>
    <protectedRange sqref="F4:F7" name="DATOS_3_1_1_1"/>
  </protectedRanges>
  <mergeCells count="11">
    <mergeCell ref="A419:E420"/>
    <mergeCell ref="B5:B7"/>
    <mergeCell ref="C2:F3"/>
    <mergeCell ref="A12:G12"/>
    <mergeCell ref="G9:G10"/>
    <mergeCell ref="B9:B10"/>
    <mergeCell ref="C1:F1"/>
    <mergeCell ref="C8:F8"/>
    <mergeCell ref="C9:F9"/>
    <mergeCell ref="C10:F10"/>
    <mergeCell ref="A418:E418"/>
  </mergeCells>
  <phoneticPr fontId="25" type="noConversion"/>
  <printOptions horizontalCentered="1"/>
  <pageMargins left="0.39370078740157483" right="0.39370078740157483" top="0.39370078740157483" bottom="0.39370078740157483" header="0.27559055118110237" footer="0.19685039370078741"/>
  <pageSetup scale="70" fitToWidth="6" fitToHeight="6" orientation="landscape" r:id="rId1"/>
  <headerFooter>
    <oddFooter>&amp;CPágina &amp;P de &amp;N</oddFooter>
  </headerFooter>
  <rowBreaks count="1" manualBreakCount="1">
    <brk id="384"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DOPI-MUN-RM-PAV-LP-127-2023</vt:lpstr>
      <vt:lpstr>'DOPI-MUN-RM-PAV-LP-127-2023'!Área_de_impresión</vt:lpstr>
      <vt:lpstr>'DOPI-MUN-RM-PAV-LP-127-2023'!Títulos_a_imprimir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Manuel Soberanes Sanchez</dc:creator>
  <cp:lastModifiedBy>Salvador Ceja Hermosillo</cp:lastModifiedBy>
  <cp:lastPrinted>2023-10-21T01:06:28Z</cp:lastPrinted>
  <dcterms:created xsi:type="dcterms:W3CDTF">2023-08-31T02:24:41Z</dcterms:created>
  <dcterms:modified xsi:type="dcterms:W3CDTF">2023-10-23T16:18:05Z</dcterms:modified>
</cp:coreProperties>
</file>