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13_ncr:1_{03D12629-C7DB-491B-9032-189708559D0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ne-Diciembre 23" sheetId="2" r:id="rId1"/>
  </sheets>
  <definedNames>
    <definedName name="_xlnm.Print_Area" localSheetId="0">'Ene-Diciembre 23'!$A$1:$F$59</definedName>
  </definedNames>
  <calcPr calcId="191029"/>
</workbook>
</file>

<file path=xl/calcChain.xml><?xml version="1.0" encoding="utf-8"?>
<calcChain xmlns="http://schemas.openxmlformats.org/spreadsheetml/2006/main">
  <c r="E43" i="2" l="1"/>
  <c r="D54" i="2" l="1"/>
  <c r="C54" i="2"/>
  <c r="C44" i="2"/>
  <c r="C41" i="2"/>
  <c r="C14" i="2"/>
  <c r="C13" i="2"/>
  <c r="C50" i="2"/>
  <c r="E42" i="2" l="1"/>
  <c r="D42" i="2"/>
  <c r="D43" i="2"/>
  <c r="D40" i="2"/>
  <c r="D34" i="2"/>
  <c r="C52" i="2"/>
  <c r="C53" i="2"/>
  <c r="C55" i="2"/>
  <c r="D45" i="2"/>
  <c r="E41" i="2"/>
  <c r="C42" i="2"/>
  <c r="C43" i="2"/>
  <c r="D52" i="2"/>
  <c r="D53" i="2"/>
  <c r="D51" i="2" s="1"/>
  <c r="D55" i="2"/>
  <c r="D31" i="2"/>
  <c r="D16" i="2"/>
  <c r="D25" i="2"/>
  <c r="E16" i="2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44" i="2" l="1"/>
  <c r="D41" i="2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6" i="2"/>
  <c r="C47" i="2" s="1"/>
  <c r="D46" i="2" l="1"/>
  <c r="D47" i="2" s="1"/>
  <c r="E54" i="2"/>
  <c r="D50" i="2"/>
  <c r="D56" i="2" s="1"/>
  <c r="D57" i="2" s="1"/>
  <c r="D7" i="2"/>
  <c r="E7" i="2"/>
  <c r="E50" i="2"/>
  <c r="D12" i="2"/>
  <c r="E12" i="2"/>
  <c r="E44" i="2"/>
  <c r="E46" i="2" s="1"/>
  <c r="E20" i="2" l="1"/>
  <c r="E21" i="2" s="1"/>
  <c r="E47" i="2"/>
  <c r="D20" i="2"/>
  <c r="D21" i="2" s="1"/>
  <c r="E56" i="2"/>
  <c r="E57" i="2" s="1"/>
  <c r="E22" i="2" l="1"/>
  <c r="E28" i="2" s="1"/>
  <c r="D22" i="2"/>
  <c r="D28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<sst xmlns="http://schemas.openxmlformats.org/spreadsheetml/2006/main" count="65" uniqueCount="44">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</sst>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8" fontId="6" fillId="2" borderId="5" xfId="1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 wrapText="1"/>
    </xf>
    <xf numFmtId="8" fontId="6" fillId="2" borderId="4" xfId="0" applyNumberFormat="1" applyFont="1" applyFill="1" applyBorder="1" applyAlignment="1">
      <alignment horizontal="right" vertical="center" wrapText="1"/>
    </xf>
    <xf numFmtId="8" fontId="5" fillId="2" borderId="7" xfId="0" applyNumberFormat="1" applyFont="1" applyFill="1" applyBorder="1" applyAlignment="1">
      <alignment horizontal="right" vertical="center" wrapText="1"/>
    </xf>
    <xf numFmtId="8" fontId="5" fillId="2" borderId="9" xfId="0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C52" zoomScale="85" zoomScaleNormal="85" workbookViewId="0">
      <selection activeCell="D61" sqref="D61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60" t="s">
        <v>39</v>
      </c>
      <c r="C1" s="61"/>
      <c r="D1" s="61"/>
      <c r="E1" s="62"/>
    </row>
    <row r="2" spans="2:10" ht="24.95" customHeight="1" x14ac:dyDescent="0.2">
      <c r="B2" s="63" t="s">
        <v>38</v>
      </c>
      <c r="C2" s="64"/>
      <c r="D2" s="64"/>
      <c r="E2" s="65"/>
    </row>
    <row r="3" spans="2:10" ht="24.95" customHeight="1" x14ac:dyDescent="0.2">
      <c r="B3" s="63" t="s">
        <v>43</v>
      </c>
      <c r="C3" s="64"/>
      <c r="D3" s="64"/>
      <c r="E3" s="65"/>
    </row>
    <row r="4" spans="2:10" ht="24.95" customHeight="1" x14ac:dyDescent="0.2">
      <c r="B4" s="66" t="s">
        <v>40</v>
      </c>
      <c r="C4" s="67"/>
      <c r="D4" s="67"/>
      <c r="E4" s="68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9521482386.7099991</v>
      </c>
      <c r="D7" s="19">
        <f>SUM(D8:D10)</f>
        <v>11557517329.98</v>
      </c>
      <c r="E7" s="20">
        <f>SUM(E8:E10)</f>
        <v>11557517329.98</v>
      </c>
      <c r="G7" s="2"/>
    </row>
    <row r="8" spans="2:10" ht="15.75" customHeight="1" x14ac:dyDescent="0.2">
      <c r="B8" s="9" t="s">
        <v>2</v>
      </c>
      <c r="C8" s="21">
        <v>8287400170</v>
      </c>
      <c r="D8" s="22">
        <v>10101640267</v>
      </c>
      <c r="E8" s="22">
        <v>10101640267</v>
      </c>
      <c r="G8" s="2"/>
    </row>
    <row r="9" spans="2:10" ht="24.75" customHeight="1" x14ac:dyDescent="0.2">
      <c r="B9" s="9" t="s">
        <v>3</v>
      </c>
      <c r="C9" s="21">
        <v>1320010739</v>
      </c>
      <c r="D9" s="22">
        <v>1541694756.9300001</v>
      </c>
      <c r="E9" s="22">
        <v>1541694756.9300001</v>
      </c>
    </row>
    <row r="10" spans="2:10" ht="12.75" x14ac:dyDescent="0.2">
      <c r="B10" s="10" t="s">
        <v>4</v>
      </c>
      <c r="C10" s="21">
        <f>SUM(C37)</f>
        <v>-85928522.290000007</v>
      </c>
      <c r="D10" s="22">
        <f>SUM(D37)</f>
        <v>-85817693.950000003</v>
      </c>
      <c r="E10" s="22">
        <f>SUM(E37)</f>
        <v>-85817693.950000003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9521482386.7099991</v>
      </c>
      <c r="D12" s="19">
        <f>SUM(D13:D14)</f>
        <v>10581228829.630001</v>
      </c>
      <c r="E12" s="20">
        <f>SUM(E13:E14)</f>
        <v>10314064205.049999</v>
      </c>
      <c r="J12" s="2"/>
    </row>
    <row r="13" spans="2:10" ht="24.75" customHeight="1" x14ac:dyDescent="0.2">
      <c r="B13" s="10" t="s">
        <v>5</v>
      </c>
      <c r="C13" s="21">
        <f>8287400170-C35</f>
        <v>8272456132</v>
      </c>
      <c r="D13" s="22">
        <v>9116489002.3700008</v>
      </c>
      <c r="E13" s="22">
        <v>8928488520.5100002</v>
      </c>
      <c r="F13" s="50"/>
      <c r="G13" s="2"/>
      <c r="H13" s="2"/>
    </row>
    <row r="14" spans="2:10" ht="24.75" customHeight="1" x14ac:dyDescent="0.2">
      <c r="B14" s="9" t="s">
        <v>6</v>
      </c>
      <c r="C14" s="21">
        <f>1320010739-C36</f>
        <v>1249026254.71</v>
      </c>
      <c r="D14" s="22">
        <v>1464739827.26</v>
      </c>
      <c r="E14" s="22">
        <v>1385575684.54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481102410.45999998</v>
      </c>
      <c r="E16" s="29">
        <f t="shared" si="0"/>
        <v>465609312.25999999</v>
      </c>
      <c r="F16" s="50"/>
    </row>
    <row r="17" spans="2:8" ht="12.75" x14ac:dyDescent="0.2">
      <c r="B17" s="10" t="s">
        <v>8</v>
      </c>
      <c r="C17" s="45">
        <v>0</v>
      </c>
      <c r="D17" s="46">
        <v>481102410.45999998</v>
      </c>
      <c r="E17" s="46">
        <v>465609312.25999999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1457390910.8099985</v>
      </c>
      <c r="E20" s="28">
        <f>E7-E12+E16</f>
        <v>1709062437.1900003</v>
      </c>
    </row>
    <row r="21" spans="2:8" ht="29.25" customHeight="1" x14ac:dyDescent="0.2">
      <c r="B21" s="11" t="s">
        <v>11</v>
      </c>
      <c r="C21" s="27">
        <f>SUM(C20-C37)</f>
        <v>85928522.290000007</v>
      </c>
      <c r="D21" s="28">
        <f>SUM(D20-D10)</f>
        <v>1543208604.7599986</v>
      </c>
      <c r="E21" s="20">
        <f>E20-E10</f>
        <v>1794880131.1400003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85928522.290000007</v>
      </c>
      <c r="D22" s="28">
        <f>SUM(D21-D16)</f>
        <v>1062106194.2999985</v>
      </c>
      <c r="E22" s="28">
        <f>SUM(E21-E16)</f>
        <v>1329270818.8800004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55"/>
      <c r="E24" s="56"/>
    </row>
    <row r="25" spans="2:8" ht="12.75" x14ac:dyDescent="0.2">
      <c r="B25" s="8" t="s">
        <v>16</v>
      </c>
      <c r="C25" s="27">
        <f>SUM(C26:C27)</f>
        <v>121561393.49000001</v>
      </c>
      <c r="D25" s="28">
        <f t="shared" ref="D25" si="1">SUM(D26:D27)</f>
        <v>125049564.09</v>
      </c>
      <c r="E25" s="29">
        <f>SUM(E26:E27)</f>
        <v>125049564.09</v>
      </c>
    </row>
    <row r="26" spans="2:8" ht="25.5" x14ac:dyDescent="0.2">
      <c r="B26" s="10" t="s">
        <v>17</v>
      </c>
      <c r="C26" s="21">
        <v>41797924.810000002</v>
      </c>
      <c r="D26" s="22">
        <v>35739673.159999996</v>
      </c>
      <c r="E26" s="22">
        <v>35739673.159999996</v>
      </c>
    </row>
    <row r="27" spans="2:8" ht="19.5" customHeight="1" x14ac:dyDescent="0.2">
      <c r="B27" s="10" t="s">
        <v>18</v>
      </c>
      <c r="C27" s="54">
        <v>79763468.680000007</v>
      </c>
      <c r="D27" s="22">
        <v>89309890.930000007</v>
      </c>
      <c r="E27" s="22">
        <v>89309890.930000007</v>
      </c>
    </row>
    <row r="28" spans="2:8" ht="12.75" x14ac:dyDescent="0.2">
      <c r="B28" s="8" t="s">
        <v>19</v>
      </c>
      <c r="C28" s="18">
        <f>SUM(C22+C25)</f>
        <v>207489915.78000003</v>
      </c>
      <c r="D28" s="57">
        <f>SUM(D22+D25)</f>
        <v>1187155758.3899984</v>
      </c>
      <c r="E28" s="58">
        <f>SUM(E22+E25)</f>
        <v>1454320382.9700003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2">SUM(D32:D33)</f>
        <v>0</v>
      </c>
      <c r="E31" s="35">
        <f t="shared" si="2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85928522.290000007</v>
      </c>
      <c r="D34" s="34">
        <f t="shared" ref="D34:E34" si="3">SUM(D35:D36)</f>
        <v>85817693.950000003</v>
      </c>
      <c r="E34" s="35">
        <f t="shared" si="3"/>
        <v>85817693.950000003</v>
      </c>
    </row>
    <row r="35" spans="2:6" ht="12.75" x14ac:dyDescent="0.2">
      <c r="B35" s="10" t="s">
        <v>24</v>
      </c>
      <c r="C35" s="36">
        <v>14944038</v>
      </c>
      <c r="D35" s="37">
        <v>8866266.9000000004</v>
      </c>
      <c r="E35" s="37">
        <v>8866266.9000000004</v>
      </c>
    </row>
    <row r="36" spans="2:6" ht="12.75" x14ac:dyDescent="0.2">
      <c r="B36" s="10" t="s">
        <v>25</v>
      </c>
      <c r="C36" s="36">
        <v>70984484.290000007</v>
      </c>
      <c r="D36" s="53">
        <v>76951427.049999997</v>
      </c>
      <c r="E36" s="53">
        <v>76951427.049999997</v>
      </c>
    </row>
    <row r="37" spans="2:6" ht="12.75" x14ac:dyDescent="0.2">
      <c r="B37" s="8" t="s">
        <v>26</v>
      </c>
      <c r="C37" s="39">
        <f>C31-C34</f>
        <v>-85928522.290000007</v>
      </c>
      <c r="D37" s="40">
        <f>D31-D34</f>
        <v>-85817693.950000003</v>
      </c>
      <c r="E37" s="41">
        <f>E31-E34</f>
        <v>-85817693.950000003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8287400170</v>
      </c>
      <c r="D40" s="37">
        <f>D8</f>
        <v>10101640267</v>
      </c>
      <c r="E40" s="38">
        <f>E8</f>
        <v>10101640267</v>
      </c>
    </row>
    <row r="41" spans="2:6" ht="25.5" x14ac:dyDescent="0.2">
      <c r="B41" s="10" t="s">
        <v>28</v>
      </c>
      <c r="C41" s="30">
        <f>C32-C35</f>
        <v>-14944038</v>
      </c>
      <c r="D41" s="31">
        <f>SUM(D42-D43)</f>
        <v>-8866266.9000000004</v>
      </c>
      <c r="E41" s="32">
        <f>SUM(E42-E43)</f>
        <v>-8866266.9000000004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14944038</v>
      </c>
      <c r="D43" s="31">
        <f>D35</f>
        <v>8866266.9000000004</v>
      </c>
      <c r="E43" s="31">
        <f>E35</f>
        <v>8866266.9000000004</v>
      </c>
    </row>
    <row r="44" spans="2:6" ht="12.75" x14ac:dyDescent="0.2">
      <c r="B44" s="10" t="s">
        <v>5</v>
      </c>
      <c r="C44" s="30">
        <f>C40-C43</f>
        <v>8272456132</v>
      </c>
      <c r="D44" s="31">
        <f>D13</f>
        <v>9116489002.3700008</v>
      </c>
      <c r="E44" s="32">
        <f>E13</f>
        <v>8928488520.5100002</v>
      </c>
    </row>
    <row r="45" spans="2:6" ht="12.75" x14ac:dyDescent="0.2">
      <c r="B45" s="10" t="s">
        <v>8</v>
      </c>
      <c r="C45" s="30">
        <f>C17</f>
        <v>0</v>
      </c>
      <c r="D45" s="31">
        <f>D17</f>
        <v>481102410.45999998</v>
      </c>
      <c r="E45" s="32">
        <f>E17</f>
        <v>465609312.25999999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1457387408.1899996</v>
      </c>
      <c r="E46" s="40">
        <f>E40+E41-E44+E45</f>
        <v>1629894791.8500001</v>
      </c>
      <c r="F46" s="51"/>
    </row>
    <row r="47" spans="2:6" ht="25.5" x14ac:dyDescent="0.2">
      <c r="B47" s="11" t="s">
        <v>30</v>
      </c>
      <c r="C47" s="39">
        <f>C46-C41</f>
        <v>14944038</v>
      </c>
      <c r="D47" s="40">
        <f t="shared" ref="D47:E47" si="4">D46-D41</f>
        <v>1466253675.0899997</v>
      </c>
      <c r="E47" s="41">
        <f t="shared" si="4"/>
        <v>1638761058.7500002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59"/>
      <c r="E49" s="32"/>
    </row>
    <row r="50" spans="2:7" ht="12.75" x14ac:dyDescent="0.2">
      <c r="B50" s="9" t="s">
        <v>3</v>
      </c>
      <c r="C50" s="30">
        <f>C9</f>
        <v>1320010739</v>
      </c>
      <c r="D50" s="31">
        <f>D9</f>
        <v>1541694756.9300001</v>
      </c>
      <c r="E50" s="32">
        <f>E9</f>
        <v>1541694756.9300001</v>
      </c>
    </row>
    <row r="51" spans="2:7" ht="33" customHeight="1" x14ac:dyDescent="0.2">
      <c r="B51" s="10" t="s">
        <v>31</v>
      </c>
      <c r="C51" s="30">
        <f>SUM(C52-C53)</f>
        <v>-70984484.290000007</v>
      </c>
      <c r="D51" s="31">
        <f>SUM(D52-D53)</f>
        <v>-76951427.049999997</v>
      </c>
      <c r="E51" s="31">
        <f>SUM(E52-E53)</f>
        <v>-76951427.049999997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5">D33</f>
        <v>0</v>
      </c>
      <c r="E52" s="32">
        <f t="shared" ref="E52" si="6">E33</f>
        <v>0</v>
      </c>
    </row>
    <row r="53" spans="2:7" ht="12.75" x14ac:dyDescent="0.2">
      <c r="B53" s="10" t="s">
        <v>25</v>
      </c>
      <c r="C53" s="30">
        <f>C36</f>
        <v>70984484.290000007</v>
      </c>
      <c r="D53" s="31">
        <f t="shared" ref="D53" si="7">D36</f>
        <v>76951427.049999997</v>
      </c>
      <c r="E53" s="32">
        <f t="shared" ref="E53" si="8">E36</f>
        <v>76951427.049999997</v>
      </c>
    </row>
    <row r="54" spans="2:7" ht="12.75" x14ac:dyDescent="0.2">
      <c r="B54" s="10" t="s">
        <v>32</v>
      </c>
      <c r="C54" s="30">
        <f>C50-C53</f>
        <v>1249026254.71</v>
      </c>
      <c r="D54" s="31">
        <f t="shared" ref="D54:E54" si="9">D14</f>
        <v>1464739827.26</v>
      </c>
      <c r="E54" s="32">
        <f t="shared" si="9"/>
        <v>1385575684.54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0">D18</f>
        <v>0</v>
      </c>
      <c r="E55" s="32">
        <f t="shared" ref="E55" si="11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3502.6200001239777</v>
      </c>
      <c r="E56" s="41">
        <f t="shared" ref="E56" si="12">E50+E51-E54+E55</f>
        <v>79167645.340000153</v>
      </c>
    </row>
    <row r="57" spans="2:7" ht="33" customHeight="1" x14ac:dyDescent="0.2">
      <c r="B57" s="13" t="s">
        <v>34</v>
      </c>
      <c r="C57" s="42">
        <f>C56-C51</f>
        <v>70984484.290000007</v>
      </c>
      <c r="D57" s="43">
        <f t="shared" ref="D57:E57" si="13">D56-D51</f>
        <v>76954929.670000121</v>
      </c>
      <c r="E57" s="44">
        <f t="shared" si="13"/>
        <v>156119072.39000016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Ene-Diciembre 23</vt:lpstr>
      <vt:lpstr>'Ene-Diciembre 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2023-10-27T21:45:42Z</cp:lastPrinted>
  <dcterms:created xsi:type="dcterms:W3CDTF">2018-09-04T19:21:14Z</dcterms:created>
  <dcterms:modified xsi:type="dcterms:W3CDTF">2024-02-09T16:36:07Z</dcterms:modified>
</cp:coreProperties>
</file>