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8_{8D9AE081-8F6B-4CF8-B458-4B73F3ACD04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2" i="1" l="1"/>
  <c r="G80" i="1"/>
  <c r="J80" i="1" s="1"/>
  <c r="G81" i="1"/>
  <c r="J81" i="1" s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<sst xmlns="http://schemas.openxmlformats.org/spreadsheetml/2006/main" count="81" uniqueCount="51">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</sst>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topLeftCell="E60" zoomScale="85" zoomScaleNormal="85" zoomScaleSheetLayoutView="100" workbookViewId="0">
      <selection activeCell="H80" sqref="H80:I81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30.5703125" style="2" customWidth="1"/>
    <col min="5" max="5" width="16.42578125" style="2" bestFit="1" customWidth="1"/>
    <col min="6" max="6" width="16.42578125" style="2" customWidth="1"/>
    <col min="7" max="7" width="17.42578125" style="2" bestFit="1" customWidth="1"/>
    <col min="8" max="8" width="19.42578125" style="2" customWidth="1"/>
    <col min="9" max="9" width="19.5703125" style="2" customWidth="1"/>
    <col min="10" max="10" width="16.5703125" style="2" bestFit="1" customWidth="1"/>
    <col min="11" max="16384" width="11.42578125" style="1"/>
  </cols>
  <sheetData>
    <row r="2" spans="2:10" x14ac:dyDescent="0.25">
      <c r="B2" s="25" t="s">
        <v>5</v>
      </c>
      <c r="C2" s="26"/>
      <c r="D2" s="26"/>
      <c r="E2" s="26"/>
      <c r="F2" s="26"/>
      <c r="G2" s="26"/>
      <c r="H2" s="26"/>
      <c r="I2" s="26"/>
      <c r="J2" s="27"/>
    </row>
    <row r="3" spans="2:10" ht="13.5" customHeight="1" x14ac:dyDescent="0.25">
      <c r="B3" s="28" t="s">
        <v>47</v>
      </c>
      <c r="C3" s="29"/>
      <c r="D3" s="29"/>
      <c r="E3" s="29"/>
      <c r="F3" s="29"/>
      <c r="G3" s="29"/>
      <c r="H3" s="29"/>
      <c r="I3" s="29"/>
      <c r="J3" s="30"/>
    </row>
    <row r="4" spans="2:10" ht="12" customHeight="1" x14ac:dyDescent="0.25">
      <c r="B4" s="17"/>
      <c r="C4" s="29" t="s">
        <v>46</v>
      </c>
      <c r="D4" s="29"/>
      <c r="E4" s="29"/>
      <c r="F4" s="29"/>
      <c r="G4" s="29"/>
      <c r="H4" s="29"/>
      <c r="I4" s="29"/>
      <c r="J4" s="30"/>
    </row>
    <row r="5" spans="2:10" ht="12" customHeight="1" x14ac:dyDescent="0.25">
      <c r="B5" s="28" t="s">
        <v>50</v>
      </c>
      <c r="C5" s="29"/>
      <c r="D5" s="29"/>
      <c r="E5" s="29"/>
      <c r="F5" s="29"/>
      <c r="G5" s="29"/>
      <c r="H5" s="29"/>
      <c r="I5" s="29"/>
      <c r="J5" s="30"/>
    </row>
    <row r="6" spans="2:10" ht="16.5" customHeight="1" x14ac:dyDescent="0.25">
      <c r="B6" s="31" t="s">
        <v>48</v>
      </c>
      <c r="C6" s="32"/>
      <c r="D6" s="32"/>
      <c r="E6" s="32"/>
      <c r="F6" s="32"/>
      <c r="G6" s="32"/>
      <c r="H6" s="32"/>
      <c r="I6" s="32"/>
      <c r="J6" s="33"/>
    </row>
    <row r="7" spans="2:10" ht="9" customHeight="1" x14ac:dyDescent="0.25">
      <c r="C7" s="35"/>
      <c r="D7" s="35"/>
      <c r="E7" s="35"/>
      <c r="F7" s="35"/>
      <c r="G7" s="35"/>
      <c r="H7" s="35"/>
      <c r="I7" s="35"/>
      <c r="J7" s="35"/>
    </row>
    <row r="8" spans="2:10" x14ac:dyDescent="0.25">
      <c r="B8" s="34" t="s">
        <v>6</v>
      </c>
      <c r="C8" s="34"/>
      <c r="D8" s="34"/>
      <c r="E8" s="21" t="s">
        <v>1</v>
      </c>
      <c r="F8" s="21"/>
      <c r="G8" s="21"/>
      <c r="H8" s="21"/>
      <c r="I8" s="21"/>
      <c r="J8" s="21" t="s">
        <v>8</v>
      </c>
    </row>
    <row r="9" spans="2:10" ht="42.75" customHeight="1" x14ac:dyDescent="0.25">
      <c r="B9" s="34"/>
      <c r="C9" s="34"/>
      <c r="D9" s="34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21"/>
    </row>
    <row r="10" spans="2:10" ht="15" customHeight="1" x14ac:dyDescent="0.25">
      <c r="B10" s="20" t="s">
        <v>9</v>
      </c>
      <c r="C10" s="20"/>
      <c r="D10" s="20"/>
      <c r="E10" s="13">
        <f>SUM(E11+E21+E30+E41)</f>
        <v>8287400170.000001</v>
      </c>
      <c r="F10" s="13">
        <f>SUM(F11+F21+F30+F41)</f>
        <v>1594486687.6199999</v>
      </c>
      <c r="G10" s="13">
        <f t="shared" ref="G10" si="0">SUM(G11+G21+G30+G41)</f>
        <v>9881886857.6200008</v>
      </c>
      <c r="H10" s="13">
        <f>SUM(H11+H21+H30+H41)</f>
        <v>9606457679.7299995</v>
      </c>
      <c r="I10" s="13">
        <f>SUM(I11+I21+I30+I41)</f>
        <v>9402964099.6700001</v>
      </c>
      <c r="J10" s="13">
        <f>SUM(J11+J21+J30+J41)</f>
        <v>275429177.88999897</v>
      </c>
    </row>
    <row r="11" spans="2:10" x14ac:dyDescent="0.25">
      <c r="B11" s="22" t="s">
        <v>10</v>
      </c>
      <c r="C11" s="23"/>
      <c r="D11" s="24"/>
      <c r="E11" s="5">
        <f>SUM(E12:E19)</f>
        <v>5606551441.6800003</v>
      </c>
      <c r="F11" s="8">
        <f>SUM(F12:F19)</f>
        <v>725971386.49000001</v>
      </c>
      <c r="G11" s="5">
        <f t="shared" ref="G11" si="1">SUM(G12:G19)</f>
        <v>6332522828.1699991</v>
      </c>
      <c r="H11" s="8">
        <f>SUM(H12:H19)</f>
        <v>6139494893.9200001</v>
      </c>
      <c r="I11" s="5">
        <f>SUM(I12:I19)</f>
        <v>5961508677.8099995</v>
      </c>
      <c r="J11" s="8">
        <f>SUM(G11-H11)</f>
        <v>193027934.24999905</v>
      </c>
    </row>
    <row r="12" spans="2:10" x14ac:dyDescent="0.25">
      <c r="B12" s="36" t="s">
        <v>11</v>
      </c>
      <c r="C12" s="37"/>
      <c r="D12" s="38"/>
      <c r="E12" s="6">
        <v>30684740.82</v>
      </c>
      <c r="F12" s="9">
        <v>-2672533.35</v>
      </c>
      <c r="G12" s="6">
        <f>SUM(E12+F12)</f>
        <v>28012207.469999999</v>
      </c>
      <c r="H12" s="9">
        <v>28011703.449999999</v>
      </c>
      <c r="I12" s="6">
        <v>28011703.449999999</v>
      </c>
      <c r="J12" s="10">
        <f>SUM(G12-H12)</f>
        <v>504.01999999955297</v>
      </c>
    </row>
    <row r="13" spans="2:10" x14ac:dyDescent="0.25">
      <c r="B13" s="36" t="s">
        <v>12</v>
      </c>
      <c r="C13" s="37"/>
      <c r="D13" s="38"/>
      <c r="E13" s="6">
        <v>151994215.93000001</v>
      </c>
      <c r="F13" s="9">
        <v>556564258.72000003</v>
      </c>
      <c r="G13" s="6">
        <f t="shared" ref="G13:G19" si="2">SUM(E13+F13)</f>
        <v>708558474.6500001</v>
      </c>
      <c r="H13" s="9">
        <v>705467800.84000003</v>
      </c>
      <c r="I13" s="6">
        <v>692276300.84000003</v>
      </c>
      <c r="J13" s="10">
        <f t="shared" ref="J13:J19" si="3">SUM(G13-H13)</f>
        <v>3090673.810000062</v>
      </c>
    </row>
    <row r="14" spans="2:10" x14ac:dyDescent="0.25">
      <c r="B14" s="36" t="s">
        <v>13</v>
      </c>
      <c r="C14" s="37"/>
      <c r="D14" s="38"/>
      <c r="E14" s="6">
        <v>2108973990.1099999</v>
      </c>
      <c r="F14" s="9">
        <v>229969560.25999999</v>
      </c>
      <c r="G14" s="6">
        <f t="shared" si="2"/>
        <v>2338943550.3699999</v>
      </c>
      <c r="H14" s="9">
        <v>2186816386.2800002</v>
      </c>
      <c r="I14" s="6">
        <v>2023367879.6600001</v>
      </c>
      <c r="J14" s="10">
        <f t="shared" si="3"/>
        <v>152127164.08999968</v>
      </c>
    </row>
    <row r="15" spans="2:10" x14ac:dyDescent="0.25">
      <c r="B15" s="36" t="s">
        <v>14</v>
      </c>
      <c r="C15" s="37"/>
      <c r="D15" s="38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36" t="s">
        <v>15</v>
      </c>
      <c r="C16" s="37"/>
      <c r="D16" s="38"/>
      <c r="E16" s="6">
        <v>1585069434.02</v>
      </c>
      <c r="F16" s="9">
        <v>83162701.840000004</v>
      </c>
      <c r="G16" s="6">
        <f t="shared" si="2"/>
        <v>1668232135.8599999</v>
      </c>
      <c r="H16" s="9">
        <v>1641157033.75</v>
      </c>
      <c r="I16" s="6">
        <v>1639826852.3499999</v>
      </c>
      <c r="J16" s="10">
        <f>SUM(G16-H16)</f>
        <v>27075102.109999895</v>
      </c>
    </row>
    <row r="17" spans="2:10" x14ac:dyDescent="0.25">
      <c r="B17" s="36" t="s">
        <v>16</v>
      </c>
      <c r="C17" s="37"/>
      <c r="D17" s="38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36" t="s">
        <v>17</v>
      </c>
      <c r="C18" s="37"/>
      <c r="D18" s="38"/>
      <c r="E18" s="6">
        <v>1395641575.29</v>
      </c>
      <c r="F18" s="9">
        <v>-154651417.50999999</v>
      </c>
      <c r="G18" s="6">
        <f t="shared" si="2"/>
        <v>1240990157.78</v>
      </c>
      <c r="H18" s="9">
        <v>1230444620.8699999</v>
      </c>
      <c r="I18" s="6">
        <v>1230428592.78</v>
      </c>
      <c r="J18" s="10">
        <f t="shared" si="3"/>
        <v>10545536.910000086</v>
      </c>
    </row>
    <row r="19" spans="2:10" x14ac:dyDescent="0.25">
      <c r="B19" s="36" t="s">
        <v>18</v>
      </c>
      <c r="C19" s="37"/>
      <c r="D19" s="38"/>
      <c r="E19" s="6">
        <v>334187485.50999999</v>
      </c>
      <c r="F19" s="9">
        <v>13598816.529999999</v>
      </c>
      <c r="G19" s="6">
        <f t="shared" si="2"/>
        <v>347786302.03999996</v>
      </c>
      <c r="H19" s="9">
        <v>347597348.73000002</v>
      </c>
      <c r="I19" s="6">
        <v>347597348.73000002</v>
      </c>
      <c r="J19" s="10">
        <f t="shared" si="3"/>
        <v>188953.30999994278</v>
      </c>
    </row>
    <row r="20" spans="2:10" ht="18" customHeight="1" x14ac:dyDescent="0.25">
      <c r="B20" s="39"/>
      <c r="C20" s="40"/>
      <c r="D20" s="41"/>
      <c r="E20" s="5"/>
      <c r="F20" s="8"/>
      <c r="G20" s="12"/>
      <c r="H20" s="8"/>
      <c r="I20" s="5"/>
      <c r="J20" s="8"/>
    </row>
    <row r="21" spans="2:10" x14ac:dyDescent="0.25">
      <c r="B21" s="22" t="s">
        <v>19</v>
      </c>
      <c r="C21" s="23"/>
      <c r="D21" s="24"/>
      <c r="E21" s="5">
        <f>SUM(E22:E28)</f>
        <v>2614528728.3200006</v>
      </c>
      <c r="F21" s="8">
        <f>SUM(F22:F28)</f>
        <v>846851369.51000011</v>
      </c>
      <c r="G21" s="12">
        <f>SUM(G22:G28)</f>
        <v>3461380097.8299999</v>
      </c>
      <c r="H21" s="8">
        <f>SUM(H22:H28)</f>
        <v>3379603178.1300001</v>
      </c>
      <c r="I21" s="5">
        <f>SUM(I22:I28)</f>
        <v>3354414814.1800003</v>
      </c>
      <c r="J21" s="8">
        <f t="shared" ref="J21" si="4">SUM(J22:J28)</f>
        <v>81776919.699999958</v>
      </c>
    </row>
    <row r="22" spans="2:10" x14ac:dyDescent="0.25">
      <c r="B22" s="36" t="s">
        <v>20</v>
      </c>
      <c r="C22" s="37"/>
      <c r="D22" s="38"/>
      <c r="E22" s="7">
        <v>589437378.11000001</v>
      </c>
      <c r="F22" s="10">
        <v>5399221.3600000003</v>
      </c>
      <c r="G22" s="6">
        <f t="shared" ref="G22:G28" si="5">SUM(E22+F22)</f>
        <v>594836599.47000003</v>
      </c>
      <c r="H22" s="10">
        <v>590524586.55999994</v>
      </c>
      <c r="I22" s="7">
        <v>587828714.76999998</v>
      </c>
      <c r="J22" s="10">
        <f>SUM(G22-H22)</f>
        <v>4312012.9100000858</v>
      </c>
    </row>
    <row r="23" spans="2:10" x14ac:dyDescent="0.25">
      <c r="B23" s="36" t="s">
        <v>21</v>
      </c>
      <c r="C23" s="37"/>
      <c r="D23" s="38"/>
      <c r="E23" s="7">
        <v>1343697586.04</v>
      </c>
      <c r="F23" s="10">
        <v>677689123.30999994</v>
      </c>
      <c r="G23" s="6">
        <f t="shared" si="5"/>
        <v>2021386709.3499999</v>
      </c>
      <c r="H23" s="10">
        <v>1950977457.96</v>
      </c>
      <c r="I23" s="7">
        <v>1930240630.27</v>
      </c>
      <c r="J23" s="10">
        <f t="shared" ref="J23:J28" si="6">SUM(G23-H23)</f>
        <v>70409251.389999866</v>
      </c>
    </row>
    <row r="24" spans="2:10" x14ac:dyDescent="0.25">
      <c r="B24" s="36" t="s">
        <v>22</v>
      </c>
      <c r="C24" s="37"/>
      <c r="D24" s="38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36" t="s">
        <v>23</v>
      </c>
      <c r="C25" s="37"/>
      <c r="D25" s="38"/>
      <c r="E25" s="7">
        <v>147413588.16</v>
      </c>
      <c r="F25" s="10">
        <v>34821892.960000001</v>
      </c>
      <c r="G25" s="6">
        <f t="shared" si="5"/>
        <v>182235481.12</v>
      </c>
      <c r="H25" s="10">
        <v>181101804.63999999</v>
      </c>
      <c r="I25" s="7">
        <v>181101804.63999999</v>
      </c>
      <c r="J25" s="10">
        <f t="shared" si="6"/>
        <v>1133676.4800000191</v>
      </c>
    </row>
    <row r="26" spans="2:10" x14ac:dyDescent="0.25">
      <c r="B26" s="36" t="s">
        <v>24</v>
      </c>
      <c r="C26" s="37"/>
      <c r="D26" s="38"/>
      <c r="E26" s="7">
        <v>199865000</v>
      </c>
      <c r="F26" s="10">
        <v>75267231.329999998</v>
      </c>
      <c r="G26" s="6">
        <f t="shared" si="5"/>
        <v>275132231.32999998</v>
      </c>
      <c r="H26" s="10">
        <v>274401816.63</v>
      </c>
      <c r="I26" s="7">
        <v>274401816.63</v>
      </c>
      <c r="J26" s="10">
        <f t="shared" si="6"/>
        <v>730414.69999998808</v>
      </c>
    </row>
    <row r="27" spans="2:10" x14ac:dyDescent="0.25">
      <c r="B27" s="36" t="s">
        <v>25</v>
      </c>
      <c r="C27" s="37"/>
      <c r="D27" s="38"/>
      <c r="E27" s="7">
        <v>136165324.21000001</v>
      </c>
      <c r="F27" s="11">
        <v>5391744.3200000003</v>
      </c>
      <c r="G27" s="6">
        <f t="shared" si="5"/>
        <v>141557068.53</v>
      </c>
      <c r="H27" s="10">
        <v>141557066.55000001</v>
      </c>
      <c r="I27" s="7">
        <v>141557066.55000001</v>
      </c>
      <c r="J27" s="10">
        <f t="shared" si="6"/>
        <v>1.9799999892711639</v>
      </c>
    </row>
    <row r="28" spans="2:10" x14ac:dyDescent="0.25">
      <c r="B28" s="36" t="s">
        <v>26</v>
      </c>
      <c r="C28" s="37"/>
      <c r="D28" s="38"/>
      <c r="E28" s="7">
        <v>197949851.80000001</v>
      </c>
      <c r="F28" s="10">
        <v>48282156.229999997</v>
      </c>
      <c r="G28" s="6">
        <f t="shared" si="5"/>
        <v>246232008.03</v>
      </c>
      <c r="H28" s="10">
        <v>241040445.78999999</v>
      </c>
      <c r="I28" s="7">
        <v>239284781.31999999</v>
      </c>
      <c r="J28" s="10">
        <f t="shared" si="6"/>
        <v>5191562.2400000095</v>
      </c>
    </row>
    <row r="29" spans="2:10" ht="16.5" customHeight="1" x14ac:dyDescent="0.25">
      <c r="B29" s="39"/>
      <c r="C29" s="40"/>
      <c r="D29" s="41"/>
      <c r="E29" s="5"/>
      <c r="F29" s="8"/>
      <c r="G29" s="12"/>
      <c r="H29" s="8"/>
      <c r="I29" s="5"/>
      <c r="J29" s="8"/>
    </row>
    <row r="30" spans="2:10" x14ac:dyDescent="0.25">
      <c r="B30" s="22" t="s">
        <v>27</v>
      </c>
      <c r="C30" s="23"/>
      <c r="D30" s="24"/>
      <c r="E30" s="5">
        <f>SUM(E31:E39)</f>
        <v>66320000</v>
      </c>
      <c r="F30" s="8">
        <f t="shared" ref="F30:J30" si="7">SUM(F31:F39)</f>
        <v>21663931.620000001</v>
      </c>
      <c r="G30" s="12">
        <f>SUM(G31)</f>
        <v>87983931.620000005</v>
      </c>
      <c r="H30" s="8">
        <f>SUM(H31)</f>
        <v>87359607.680000007</v>
      </c>
      <c r="I30" s="5">
        <f>SUM(I31)</f>
        <v>87040607.680000007</v>
      </c>
      <c r="J30" s="8">
        <f t="shared" si="7"/>
        <v>624323.93999999762</v>
      </c>
    </row>
    <row r="31" spans="2:10" x14ac:dyDescent="0.25">
      <c r="B31" s="36" t="s">
        <v>28</v>
      </c>
      <c r="C31" s="37"/>
      <c r="D31" s="38"/>
      <c r="E31" s="7">
        <v>66320000</v>
      </c>
      <c r="F31" s="10">
        <v>21663931.620000001</v>
      </c>
      <c r="G31" s="6">
        <f>SUM(E31+F31)</f>
        <v>87983931.620000005</v>
      </c>
      <c r="H31" s="10">
        <v>87359607.680000007</v>
      </c>
      <c r="I31" s="7">
        <v>87040607.680000007</v>
      </c>
      <c r="J31" s="10">
        <f>SUM(G31-H31)</f>
        <v>624323.93999999762</v>
      </c>
    </row>
    <row r="32" spans="2:10" x14ac:dyDescent="0.25">
      <c r="B32" s="36" t="s">
        <v>29</v>
      </c>
      <c r="C32" s="37"/>
      <c r="D32" s="38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36" t="s">
        <v>30</v>
      </c>
      <c r="C33" s="37"/>
      <c r="D33" s="38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36" t="s">
        <v>31</v>
      </c>
      <c r="C34" s="37"/>
      <c r="D34" s="38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36" t="s">
        <v>32</v>
      </c>
      <c r="C35" s="37"/>
      <c r="D35" s="38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36" t="s">
        <v>33</v>
      </c>
      <c r="C36" s="37"/>
      <c r="D36" s="38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36" t="s">
        <v>34</v>
      </c>
      <c r="C37" s="37"/>
      <c r="D37" s="38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36" t="s">
        <v>35</v>
      </c>
      <c r="C38" s="37"/>
      <c r="D38" s="38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36" t="s">
        <v>36</v>
      </c>
      <c r="C39" s="37"/>
      <c r="D39" s="38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42"/>
      <c r="C40" s="43"/>
      <c r="D40" s="44"/>
      <c r="E40" s="5">
        <v>0</v>
      </c>
      <c r="F40" s="8">
        <v>0</v>
      </c>
      <c r="G40" s="5"/>
      <c r="H40" s="8"/>
      <c r="I40" s="5"/>
      <c r="J40" s="8"/>
    </row>
    <row r="41" spans="2:10" x14ac:dyDescent="0.25">
      <c r="B41" s="22" t="s">
        <v>37</v>
      </c>
      <c r="C41" s="23"/>
      <c r="D41" s="24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36" t="s">
        <v>38</v>
      </c>
      <c r="C42" s="37"/>
      <c r="D42" s="38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36" t="s">
        <v>39</v>
      </c>
      <c r="C43" s="37"/>
      <c r="D43" s="38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36" t="s">
        <v>40</v>
      </c>
      <c r="C44" s="37"/>
      <c r="D44" s="38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36" t="s">
        <v>41</v>
      </c>
      <c r="C45" s="37"/>
      <c r="D45" s="38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45"/>
      <c r="C46" s="46"/>
      <c r="D46" s="47"/>
      <c r="E46" s="18"/>
      <c r="F46" s="19"/>
      <c r="G46" s="18"/>
      <c r="H46" s="19"/>
      <c r="I46" s="18"/>
      <c r="J46" s="19"/>
    </row>
    <row r="47" spans="2:10" x14ac:dyDescent="0.25">
      <c r="B47" s="48" t="s">
        <v>42</v>
      </c>
      <c r="C47" s="48"/>
      <c r="D47" s="48"/>
      <c r="E47" s="14">
        <f>SUM(E48+E58+E67+E78)</f>
        <v>1320010739</v>
      </c>
      <c r="F47" s="14">
        <f>SUM(F48+F58+F67+F78)</f>
        <v>226073844.60000002</v>
      </c>
      <c r="G47" s="14">
        <f t="shared" ref="G47:J47" si="13">SUM(G48+G58+G67+G78)</f>
        <v>1546084583.5999999</v>
      </c>
      <c r="H47" s="14">
        <f t="shared" si="13"/>
        <v>1541691254.3100002</v>
      </c>
      <c r="I47" s="14">
        <f t="shared" si="13"/>
        <v>1462527111.5899999</v>
      </c>
      <c r="J47" s="14">
        <f t="shared" si="13"/>
        <v>4393329.2899998128</v>
      </c>
    </row>
    <row r="48" spans="2:10" x14ac:dyDescent="0.25">
      <c r="B48" s="22" t="s">
        <v>10</v>
      </c>
      <c r="C48" s="23"/>
      <c r="D48" s="24"/>
      <c r="E48" s="5">
        <f>SUM(E49:E56)</f>
        <v>0</v>
      </c>
      <c r="F48" s="8">
        <f>SUM(F49:F56)</f>
        <v>19205580.550000001</v>
      </c>
      <c r="G48" s="5">
        <f t="shared" ref="G48:J48" si="14">SUM(G49:G56)</f>
        <v>19205580.550000001</v>
      </c>
      <c r="H48" s="8">
        <f t="shared" si="14"/>
        <v>19196058.27</v>
      </c>
      <c r="I48" s="5">
        <f>SUM(I49:I56)</f>
        <v>19196058.27</v>
      </c>
      <c r="J48" s="8">
        <f t="shared" si="14"/>
        <v>9522.2800000011921</v>
      </c>
    </row>
    <row r="49" spans="2:10" x14ac:dyDescent="0.25">
      <c r="B49" s="36" t="s">
        <v>11</v>
      </c>
      <c r="C49" s="37"/>
      <c r="D49" s="38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36" t="s">
        <v>12</v>
      </c>
      <c r="C50" s="37"/>
      <c r="D50" s="38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36" t="s">
        <v>13</v>
      </c>
      <c r="C51" s="37"/>
      <c r="D51" s="38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36" t="s">
        <v>14</v>
      </c>
      <c r="C52" s="37"/>
      <c r="D52" s="38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36" t="s">
        <v>15</v>
      </c>
      <c r="C53" s="37"/>
      <c r="D53" s="38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36" t="s">
        <v>43</v>
      </c>
      <c r="C54" s="37"/>
      <c r="D54" s="38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36" t="s">
        <v>17</v>
      </c>
      <c r="C55" s="37"/>
      <c r="D55" s="38"/>
      <c r="E55" s="7">
        <v>0</v>
      </c>
      <c r="F55" s="10">
        <v>19205580.550000001</v>
      </c>
      <c r="G55" s="7">
        <f t="shared" si="15"/>
        <v>19205580.550000001</v>
      </c>
      <c r="H55" s="10">
        <v>19196058.27</v>
      </c>
      <c r="I55" s="7">
        <v>19196058.27</v>
      </c>
      <c r="J55" s="10">
        <f t="shared" si="16"/>
        <v>9522.2800000011921</v>
      </c>
    </row>
    <row r="56" spans="2:10" x14ac:dyDescent="0.25">
      <c r="B56" s="36" t="s">
        <v>18</v>
      </c>
      <c r="C56" s="37"/>
      <c r="D56" s="38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42"/>
      <c r="C57" s="43"/>
      <c r="D57" s="44"/>
      <c r="E57" s="5"/>
      <c r="F57" s="8"/>
      <c r="G57" s="5"/>
      <c r="H57" s="8"/>
      <c r="I57" s="5"/>
      <c r="J57" s="8"/>
    </row>
    <row r="58" spans="2:10" x14ac:dyDescent="0.25">
      <c r="B58" s="22" t="s">
        <v>19</v>
      </c>
      <c r="C58" s="23"/>
      <c r="D58" s="24"/>
      <c r="E58" s="5">
        <f>SUM(E59:E65)</f>
        <v>172457959</v>
      </c>
      <c r="F58" s="8">
        <f>SUM(F59:F65)</f>
        <v>24616317.710000001</v>
      </c>
      <c r="G58" s="5">
        <f t="shared" ref="G58:J58" si="17">SUM(G59:G65)</f>
        <v>197074276.71000001</v>
      </c>
      <c r="H58" s="8">
        <f t="shared" si="17"/>
        <v>197073202.91</v>
      </c>
      <c r="I58" s="5">
        <f>SUM(I59:I65)</f>
        <v>159515177.81</v>
      </c>
      <c r="J58" s="8">
        <f t="shared" si="17"/>
        <v>1073.8000000119209</v>
      </c>
    </row>
    <row r="59" spans="2:10" x14ac:dyDescent="0.25">
      <c r="B59" s="36" t="s">
        <v>20</v>
      </c>
      <c r="C59" s="37"/>
      <c r="D59" s="38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36" t="s">
        <v>21</v>
      </c>
      <c r="C60" s="37"/>
      <c r="D60" s="38"/>
      <c r="E60" s="6">
        <v>172457959</v>
      </c>
      <c r="F60" s="9">
        <v>18328653.710000001</v>
      </c>
      <c r="G60" s="7">
        <f t="shared" ref="G60:G65" si="18">E60+F60</f>
        <v>190786612.71000001</v>
      </c>
      <c r="H60" s="9">
        <v>190785538.91</v>
      </c>
      <c r="I60" s="6">
        <v>153227513.81</v>
      </c>
      <c r="J60" s="10">
        <f t="shared" ref="J60:J65" si="19">G60-H60</f>
        <v>1073.8000000119209</v>
      </c>
    </row>
    <row r="61" spans="2:10" x14ac:dyDescent="0.25">
      <c r="B61" s="36" t="s">
        <v>22</v>
      </c>
      <c r="C61" s="37"/>
      <c r="D61" s="38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36" t="s">
        <v>23</v>
      </c>
      <c r="C62" s="37"/>
      <c r="D62" s="38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36" t="s">
        <v>24</v>
      </c>
      <c r="C63" s="37"/>
      <c r="D63" s="38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36" t="s">
        <v>25</v>
      </c>
      <c r="C64" s="37"/>
      <c r="D64" s="38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36" t="s">
        <v>26</v>
      </c>
      <c r="C65" s="37"/>
      <c r="D65" s="38"/>
      <c r="E65" s="7">
        <v>0</v>
      </c>
      <c r="F65" s="10">
        <v>6287664</v>
      </c>
      <c r="G65" s="7">
        <f t="shared" si="18"/>
        <v>6287664</v>
      </c>
      <c r="H65" s="10">
        <v>6287664</v>
      </c>
      <c r="I65" s="7">
        <v>6287664</v>
      </c>
      <c r="J65" s="10">
        <f t="shared" si="19"/>
        <v>0</v>
      </c>
    </row>
    <row r="66" spans="2:10" ht="15.75" customHeight="1" x14ac:dyDescent="0.25">
      <c r="B66" s="42"/>
      <c r="C66" s="43"/>
      <c r="D66" s="44"/>
      <c r="E66" s="5"/>
      <c r="F66" s="8"/>
      <c r="G66" s="5"/>
      <c r="H66" s="8"/>
      <c r="I66" s="5"/>
      <c r="J66" s="8"/>
    </row>
    <row r="67" spans="2:10" x14ac:dyDescent="0.25">
      <c r="B67" s="22" t="s">
        <v>27</v>
      </c>
      <c r="C67" s="23"/>
      <c r="D67" s="24"/>
      <c r="E67" s="5">
        <f>SUM(E68:E71)</f>
        <v>0</v>
      </c>
      <c r="F67" s="8">
        <f>SUM(F68:F76)</f>
        <v>0</v>
      </c>
      <c r="G67" s="5">
        <f t="shared" ref="G67:J67" si="20">SUM(G68:G74)</f>
        <v>0</v>
      </c>
      <c r="H67" s="8">
        <f t="shared" si="20"/>
        <v>0</v>
      </c>
      <c r="I67" s="5">
        <f>SUM(I68:I74)</f>
        <v>0</v>
      </c>
      <c r="J67" s="8">
        <f t="shared" si="20"/>
        <v>0</v>
      </c>
    </row>
    <row r="68" spans="2:10" x14ac:dyDescent="0.25">
      <c r="B68" s="36" t="s">
        <v>28</v>
      </c>
      <c r="C68" s="37"/>
      <c r="D68" s="38"/>
      <c r="E68" s="7">
        <v>0</v>
      </c>
      <c r="F68" s="10">
        <v>0</v>
      </c>
      <c r="G68" s="7">
        <f>E68+F68</f>
        <v>0</v>
      </c>
      <c r="H68" s="10">
        <v>0</v>
      </c>
      <c r="I68" s="7">
        <v>0</v>
      </c>
      <c r="J68" s="10">
        <f>G68-H68</f>
        <v>0</v>
      </c>
    </row>
    <row r="69" spans="2:10" x14ac:dyDescent="0.25">
      <c r="B69" s="36" t="s">
        <v>29</v>
      </c>
      <c r="C69" s="37"/>
      <c r="D69" s="38"/>
      <c r="E69" s="7">
        <v>0</v>
      </c>
      <c r="F69" s="10">
        <v>0</v>
      </c>
      <c r="G69" s="7">
        <f t="shared" ref="G69:G76" si="21">E69+F69</f>
        <v>0</v>
      </c>
      <c r="H69" s="10">
        <v>0</v>
      </c>
      <c r="I69" s="7">
        <v>0</v>
      </c>
      <c r="J69" s="10">
        <f t="shared" ref="J69:J76" si="22">G69-H69</f>
        <v>0</v>
      </c>
    </row>
    <row r="70" spans="2:10" x14ac:dyDescent="0.25">
      <c r="B70" s="36" t="s">
        <v>30</v>
      </c>
      <c r="C70" s="37"/>
      <c r="D70" s="38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36" t="s">
        <v>44</v>
      </c>
      <c r="C71" s="37"/>
      <c r="D71" s="38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36" t="s">
        <v>32</v>
      </c>
      <c r="C72" s="37"/>
      <c r="D72" s="38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36" t="s">
        <v>33</v>
      </c>
      <c r="C73" s="37"/>
      <c r="D73" s="38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36" t="s">
        <v>34</v>
      </c>
      <c r="C74" s="37"/>
      <c r="D74" s="38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36" t="s">
        <v>35</v>
      </c>
      <c r="C75" s="37"/>
      <c r="D75" s="38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36" t="s">
        <v>36</v>
      </c>
      <c r="C76" s="37"/>
      <c r="D76" s="38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42"/>
      <c r="C77" s="43"/>
      <c r="D77" s="44"/>
      <c r="E77" s="5"/>
      <c r="F77" s="8"/>
      <c r="G77" s="5"/>
      <c r="H77" s="8"/>
      <c r="I77" s="5"/>
      <c r="J77" s="8"/>
    </row>
    <row r="78" spans="2:10" x14ac:dyDescent="0.25">
      <c r="B78" s="22" t="s">
        <v>37</v>
      </c>
      <c r="C78" s="23"/>
      <c r="D78" s="24"/>
      <c r="E78" s="5">
        <f>SUM(E79:E82)</f>
        <v>1147552780</v>
      </c>
      <c r="F78" s="8">
        <f t="shared" ref="F78:G78" si="23">SUM(F79:F82)</f>
        <v>182251946.34</v>
      </c>
      <c r="G78" s="5">
        <f t="shared" si="23"/>
        <v>1329804726.3399999</v>
      </c>
      <c r="H78" s="8">
        <f>SUM(H79:H82)</f>
        <v>1325421993.1300001</v>
      </c>
      <c r="I78" s="5">
        <f t="shared" ref="I78" si="24">SUM(I79:I82)</f>
        <v>1283815875.51</v>
      </c>
      <c r="J78" s="8">
        <f t="shared" ref="J78" si="25">SUM(J79:J82)</f>
        <v>4382733.2099997997</v>
      </c>
    </row>
    <row r="79" spans="2:10" x14ac:dyDescent="0.25">
      <c r="B79" s="36" t="s">
        <v>38</v>
      </c>
      <c r="C79" s="37"/>
      <c r="D79" s="38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x14ac:dyDescent="0.25">
      <c r="B80" s="36" t="s">
        <v>39</v>
      </c>
      <c r="C80" s="37"/>
      <c r="D80" s="38"/>
      <c r="E80" s="7">
        <v>1147552780</v>
      </c>
      <c r="F80" s="10">
        <v>182251946.34</v>
      </c>
      <c r="G80" s="7">
        <f t="shared" ref="G80:G82" si="26">SUM(E80:F80)</f>
        <v>1329804726.3399999</v>
      </c>
      <c r="H80" s="10">
        <v>1325421993.1300001</v>
      </c>
      <c r="I80" s="7">
        <v>1283815875.51</v>
      </c>
      <c r="J80" s="10">
        <f t="shared" ref="J80:J82" si="27">SUM(G80-H80)</f>
        <v>4382733.2099997997</v>
      </c>
    </row>
    <row r="81" spans="2:10" x14ac:dyDescent="0.25">
      <c r="B81" s="36" t="s">
        <v>40</v>
      </c>
      <c r="C81" s="37"/>
      <c r="D81" s="38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36" t="s">
        <v>41</v>
      </c>
      <c r="C82" s="37"/>
      <c r="D82" s="38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42"/>
      <c r="C83" s="43"/>
      <c r="D83" s="44"/>
      <c r="E83" s="5"/>
      <c r="F83" s="8"/>
      <c r="G83" s="5"/>
      <c r="H83" s="8"/>
      <c r="I83" s="5"/>
      <c r="J83" s="8"/>
    </row>
    <row r="84" spans="2:10" x14ac:dyDescent="0.25">
      <c r="B84" s="49" t="s">
        <v>45</v>
      </c>
      <c r="C84" s="49"/>
      <c r="D84" s="49"/>
      <c r="E84" s="15">
        <f>SUM(E10+E47)</f>
        <v>9607410909</v>
      </c>
      <c r="F84" s="15">
        <f>SUM(F10+F47)</f>
        <v>1820560532.2199998</v>
      </c>
      <c r="G84" s="15">
        <f>SUM(G10+G47)</f>
        <v>11427971441.220001</v>
      </c>
      <c r="H84" s="15">
        <f t="shared" ref="H84:J84" si="28">SUM(H10+H47)</f>
        <v>11148148934.039999</v>
      </c>
      <c r="I84" s="15">
        <f t="shared" si="28"/>
        <v>10865491211.26</v>
      </c>
      <c r="J84" s="15">
        <f t="shared" si="28"/>
        <v>279822507.17999876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80:D80"/>
    <mergeCell ref="B81:D81"/>
    <mergeCell ref="B82:D82"/>
    <mergeCell ref="B83:D83"/>
    <mergeCell ref="B84:D84"/>
    <mergeCell ref="B75:D75"/>
    <mergeCell ref="B76:D76"/>
    <mergeCell ref="B77:D77"/>
    <mergeCell ref="B78:D78"/>
    <mergeCell ref="B79:D79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6:D16"/>
    <mergeCell ref="B17:D17"/>
    <mergeCell ref="B18:D18"/>
    <mergeCell ref="B19:D19"/>
    <mergeCell ref="B12:D12"/>
    <mergeCell ref="B13:D13"/>
    <mergeCell ref="B14:D14"/>
    <mergeCell ref="B15:D15"/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2023-10-24T00:20:01Z</cp:lastPrinted>
  <dcterms:created xsi:type="dcterms:W3CDTF">2018-09-04T19:21:14Z</dcterms:created>
  <dcterms:modified xsi:type="dcterms:W3CDTF">2024-02-13T00:55:19Z</dcterms:modified>
</cp:coreProperties>
</file>