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. trimestre pptal\"/>
    </mc:Choice>
  </mc:AlternateContent>
  <xr:revisionPtr revIDLastSave="0" documentId="8_{3084C710-B00F-4588-B4D4-F51B303A3C6B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s="1"/>
  <c r="F49" i="1" l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<sst xmlns="http://schemas.openxmlformats.org/spreadsheetml/2006/main" count="50" uniqueCount="50">
  <si>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</si>
  <si>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</si>
  <si>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</si>
  <si>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</si>
  <si>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</si>
  <si>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</si>
  <si>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</si>
  <si>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</si>
  <si>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</si>
  <si>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</si>
  <si>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</si>
  <si>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</si>
  <si>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</si>
  <si>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</si>
  <si>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</si>
  <si>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</si>
  <si>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</si>
  <si>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</si>
  <si>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</si>
  <si>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</si>
  <si>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</si>
  <si>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</si>
  <si>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</si>
  <si>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</si>
  <si>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</si>
  <si>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</si>
  <si>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</si>
  <si>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</si>
  <si>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</si>
  <si>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</si>
  <si>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</si>
  <si>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</si>
  <si>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</si>
  <si>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</si>
  <si>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</si>
  <si>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</si>
  <si>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</si>
  <si>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</si>
  <si>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</si>
  <si>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</si>
  <si>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</si>
  <si>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</si>
  <si>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</si>
  <si>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</si>
  <si>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</si>
  <si>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</si>
  <si>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</si>
  <si>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</si>
  <si>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</si>
  <si>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31 de Diciembre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</si>
</sst>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zoomScale="85" zoomScaleNormal="85" workbookViewId="0">
      <selection activeCell="B7" sqref="B7:I7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5606551441.6800003</v>
      </c>
      <c r="E13" s="15">
        <f>SUM(E14:E21)</f>
        <v>745176967.03999996</v>
      </c>
      <c r="F13" s="15">
        <f>SUM(D13+E13)</f>
        <v>6351728408.7200003</v>
      </c>
      <c r="G13" s="15">
        <f t="shared" ref="G13:H13" si="0">SUM(G14:G21)</f>
        <v>6158690952.1900005</v>
      </c>
      <c r="H13" s="15">
        <f t="shared" si="0"/>
        <v>5980704736.0799999</v>
      </c>
      <c r="I13" s="16">
        <f>SUM(I14:I21)</f>
        <v>193037456.52999941</v>
      </c>
    </row>
    <row r="14" spans="2:9" x14ac:dyDescent="0.25">
      <c r="B14" s="44" t="s">
        <v>12</v>
      </c>
      <c r="C14" s="45"/>
      <c r="D14" s="17">
        <v>30684740.82</v>
      </c>
      <c r="E14" s="18">
        <v>-2672533.35</v>
      </c>
      <c r="F14" s="19">
        <f>+D14+E14</f>
        <v>28012207.469999999</v>
      </c>
      <c r="G14" s="18">
        <v>28011703.449999999</v>
      </c>
      <c r="H14" s="18">
        <v>28011703.449999999</v>
      </c>
      <c r="I14" s="20">
        <f>F14-G14</f>
        <v>504.01999999955297</v>
      </c>
    </row>
    <row r="15" spans="2:9" x14ac:dyDescent="0.25">
      <c r="B15" s="44" t="s">
        <v>13</v>
      </c>
      <c r="C15" s="45"/>
      <c r="D15" s="17">
        <v>151994215.93000001</v>
      </c>
      <c r="E15" s="18">
        <v>556564258.72000003</v>
      </c>
      <c r="F15" s="19">
        <f t="shared" ref="F15:F21" si="1">+D15+E15</f>
        <v>708558474.6500001</v>
      </c>
      <c r="G15" s="18">
        <v>705467800.84000003</v>
      </c>
      <c r="H15" s="18">
        <v>692276300.84000003</v>
      </c>
      <c r="I15" s="20">
        <f t="shared" ref="I15:I21" si="2">F15-G15</f>
        <v>3090673.810000062</v>
      </c>
    </row>
    <row r="16" spans="2:9" x14ac:dyDescent="0.25">
      <c r="B16" s="44" t="s">
        <v>14</v>
      </c>
      <c r="C16" s="45"/>
      <c r="D16" s="17">
        <v>2108973990.1099999</v>
      </c>
      <c r="E16" s="18">
        <v>229969560.25999999</v>
      </c>
      <c r="F16" s="19">
        <f t="shared" si="1"/>
        <v>2338943550.3699999</v>
      </c>
      <c r="G16" s="18">
        <v>2186816386.2800002</v>
      </c>
      <c r="H16" s="18">
        <v>2023367879.6600001</v>
      </c>
      <c r="I16" s="20">
        <f t="shared" si="2"/>
        <v>152127164.08999968</v>
      </c>
    </row>
    <row r="17" spans="2:9" x14ac:dyDescent="0.25">
      <c r="B17" s="44" t="s">
        <v>15</v>
      </c>
      <c r="C17" s="45"/>
      <c r="D17" s="17">
        <v>0</v>
      </c>
      <c r="E17" s="17"/>
      <c r="F17" s="19">
        <f t="shared" si="1"/>
        <v>0</v>
      </c>
      <c r="G17" s="17">
        <v>0</v>
      </c>
      <c r="H17" s="17">
        <v>0</v>
      </c>
      <c r="I17" s="20">
        <f t="shared" si="2"/>
        <v>0</v>
      </c>
    </row>
    <row r="18" spans="2:9" x14ac:dyDescent="0.25">
      <c r="B18" s="44" t="s">
        <v>16</v>
      </c>
      <c r="C18" s="45"/>
      <c r="D18" s="17">
        <v>1585069434.02</v>
      </c>
      <c r="E18" s="18">
        <v>83162701.840000004</v>
      </c>
      <c r="F18" s="19">
        <f t="shared" si="1"/>
        <v>1668232135.8599999</v>
      </c>
      <c r="G18" s="18">
        <v>1641157033.75</v>
      </c>
      <c r="H18" s="18">
        <v>1639826852.3499999</v>
      </c>
      <c r="I18" s="20">
        <f t="shared" si="2"/>
        <v>27075102.109999895</v>
      </c>
    </row>
    <row r="19" spans="2:9" x14ac:dyDescent="0.25">
      <c r="B19" s="44" t="s">
        <v>17</v>
      </c>
      <c r="C19" s="45"/>
      <c r="D19" s="17">
        <v>0</v>
      </c>
      <c r="E19" s="17"/>
      <c r="F19" s="19">
        <f t="shared" si="1"/>
        <v>0</v>
      </c>
      <c r="G19" s="17">
        <v>0</v>
      </c>
      <c r="H19" s="17">
        <v>0</v>
      </c>
      <c r="I19" s="20">
        <f t="shared" si="2"/>
        <v>0</v>
      </c>
    </row>
    <row r="20" spans="2:9" x14ac:dyDescent="0.25">
      <c r="B20" s="44" t="s">
        <v>18</v>
      </c>
      <c r="C20" s="45"/>
      <c r="D20" s="17">
        <v>1395641575.29</v>
      </c>
      <c r="E20" s="18">
        <v>-135445836.96000001</v>
      </c>
      <c r="F20" s="19">
        <f t="shared" si="1"/>
        <v>1260195738.3299999</v>
      </c>
      <c r="G20" s="18">
        <v>1249640679.1400001</v>
      </c>
      <c r="H20" s="18">
        <v>1249624651.05</v>
      </c>
      <c r="I20" s="20">
        <f t="shared" si="2"/>
        <v>10555059.189999819</v>
      </c>
    </row>
    <row r="21" spans="2:9" x14ac:dyDescent="0.25">
      <c r="B21" s="44" t="s">
        <v>19</v>
      </c>
      <c r="C21" s="45"/>
      <c r="D21" s="17">
        <v>334187485.50999999</v>
      </c>
      <c r="E21" s="18">
        <v>13598816.529999999</v>
      </c>
      <c r="F21" s="19">
        <f t="shared" si="1"/>
        <v>347786302.03999996</v>
      </c>
      <c r="G21" s="18">
        <v>347597348.73000002</v>
      </c>
      <c r="H21" s="18">
        <v>347597348.73000002</v>
      </c>
      <c r="I21" s="20">
        <f t="shared" si="2"/>
        <v>188953.30999994278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2786986687.3200002</v>
      </c>
      <c r="E23" s="15">
        <f>SUM(E24:E30)</f>
        <v>871467687.22000015</v>
      </c>
      <c r="F23" s="15">
        <f t="shared" ref="F23:I23" si="3">SUM(F24:F30)</f>
        <v>3658454374.54</v>
      </c>
      <c r="G23" s="15">
        <f t="shared" si="3"/>
        <v>3576676381.04</v>
      </c>
      <c r="H23" s="15">
        <f t="shared" si="3"/>
        <v>3513929991.9900002</v>
      </c>
      <c r="I23" s="16">
        <f t="shared" si="3"/>
        <v>81777993.500000209</v>
      </c>
    </row>
    <row r="24" spans="2:9" x14ac:dyDescent="0.25">
      <c r="B24" s="44" t="s">
        <v>21</v>
      </c>
      <c r="C24" s="45"/>
      <c r="D24" s="23">
        <v>589437378.11000001</v>
      </c>
      <c r="E24" s="18">
        <v>5399221.3600000003</v>
      </c>
      <c r="F24" s="19">
        <f>+D24+E24</f>
        <v>594836599.47000003</v>
      </c>
      <c r="G24" s="18">
        <v>590524586.55999994</v>
      </c>
      <c r="H24" s="18">
        <v>587828714.76999998</v>
      </c>
      <c r="I24" s="20">
        <f t="shared" ref="I24:I30" si="4">F24-G24</f>
        <v>4312012.9100000858</v>
      </c>
    </row>
    <row r="25" spans="2:9" x14ac:dyDescent="0.25">
      <c r="B25" s="44" t="s">
        <v>22</v>
      </c>
      <c r="C25" s="45"/>
      <c r="D25" s="23">
        <v>1516155545.04</v>
      </c>
      <c r="E25" s="18">
        <v>696017777.01999998</v>
      </c>
      <c r="F25" s="19">
        <f t="shared" ref="F25:F30" si="5">+D25+E25</f>
        <v>2212173322.0599999</v>
      </c>
      <c r="G25" s="18">
        <v>2141762996.8699999</v>
      </c>
      <c r="H25" s="18">
        <v>2083468144.0799999</v>
      </c>
      <c r="I25" s="20">
        <f t="shared" si="4"/>
        <v>70410325.190000057</v>
      </c>
    </row>
    <row r="26" spans="2:9" x14ac:dyDescent="0.25">
      <c r="B26" s="44" t="s">
        <v>44</v>
      </c>
      <c r="C26" s="45"/>
      <c r="D26" s="23">
        <v>0</v>
      </c>
      <c r="E26" s="23"/>
      <c r="F26" s="19">
        <f t="shared" si="5"/>
        <v>0</v>
      </c>
      <c r="G26" s="23">
        <v>0</v>
      </c>
      <c r="H26" s="23">
        <v>0</v>
      </c>
      <c r="I26" s="20">
        <f t="shared" si="4"/>
        <v>0</v>
      </c>
    </row>
    <row r="27" spans="2:9" x14ac:dyDescent="0.25">
      <c r="B27" s="44" t="s">
        <v>23</v>
      </c>
      <c r="C27" s="45"/>
      <c r="D27" s="23">
        <v>147413588.16</v>
      </c>
      <c r="E27" s="18">
        <v>34821892.960000001</v>
      </c>
      <c r="F27" s="19">
        <f t="shared" si="5"/>
        <v>182235481.12</v>
      </c>
      <c r="G27" s="18">
        <v>181101804.63999999</v>
      </c>
      <c r="H27" s="18">
        <v>181101804.63999999</v>
      </c>
      <c r="I27" s="20">
        <f t="shared" si="4"/>
        <v>1133676.4800000191</v>
      </c>
    </row>
    <row r="28" spans="2:9" x14ac:dyDescent="0.25">
      <c r="B28" s="44" t="s">
        <v>24</v>
      </c>
      <c r="C28" s="45"/>
      <c r="D28" s="23">
        <v>199865000</v>
      </c>
      <c r="E28" s="18">
        <v>75267231.330000013</v>
      </c>
      <c r="F28" s="19">
        <f t="shared" si="5"/>
        <v>275132231.33000004</v>
      </c>
      <c r="G28" s="18">
        <v>274401816.63</v>
      </c>
      <c r="H28" s="18">
        <v>274401816.63</v>
      </c>
      <c r="I28" s="20">
        <f t="shared" si="4"/>
        <v>730414.70000004768</v>
      </c>
    </row>
    <row r="29" spans="2:9" x14ac:dyDescent="0.25">
      <c r="B29" s="44" t="s">
        <v>25</v>
      </c>
      <c r="C29" s="45"/>
      <c r="D29" s="23">
        <v>136165324.21000001</v>
      </c>
      <c r="E29" s="18">
        <v>5391744.3200000003</v>
      </c>
      <c r="F29" s="19">
        <f t="shared" si="5"/>
        <v>141557068.53</v>
      </c>
      <c r="G29" s="18">
        <v>141557066.55000001</v>
      </c>
      <c r="H29" s="18">
        <v>141557066.55000001</v>
      </c>
      <c r="I29" s="20">
        <f t="shared" si="4"/>
        <v>1.9799999892711639</v>
      </c>
    </row>
    <row r="30" spans="2:9" x14ac:dyDescent="0.25">
      <c r="B30" s="44" t="s">
        <v>26</v>
      </c>
      <c r="C30" s="45"/>
      <c r="D30" s="23">
        <v>197949851.80000001</v>
      </c>
      <c r="E30" s="18">
        <v>54569820.229999997</v>
      </c>
      <c r="F30" s="19">
        <f t="shared" si="5"/>
        <v>252519672.03</v>
      </c>
      <c r="G30" s="18">
        <v>247328109.78999999</v>
      </c>
      <c r="H30" s="18">
        <v>245572445.31999999</v>
      </c>
      <c r="I30" s="20">
        <f t="shared" si="4"/>
        <v>5191562.2400000095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66320000</v>
      </c>
      <c r="E32" s="26">
        <f>SUM(E33:E41)</f>
        <v>21663931.620000001</v>
      </c>
      <c r="F32" s="26">
        <f>SUM(D32+E32)</f>
        <v>87983931.620000005</v>
      </c>
      <c r="G32" s="26">
        <f t="shared" ref="G32:H32" si="6">SUM(G33:G40)</f>
        <v>87359607.680000007</v>
      </c>
      <c r="H32" s="26">
        <f t="shared" si="6"/>
        <v>87040607.680000007</v>
      </c>
      <c r="I32" s="27">
        <f>SUM(I33)</f>
        <v>624323.93999999762</v>
      </c>
    </row>
    <row r="33" spans="2:9" x14ac:dyDescent="0.25">
      <c r="B33" s="44" t="s">
        <v>28</v>
      </c>
      <c r="C33" s="45"/>
      <c r="D33" s="23">
        <v>66320000</v>
      </c>
      <c r="E33" s="18">
        <v>21663931.620000001</v>
      </c>
      <c r="F33" s="19">
        <f>+D33+E33</f>
        <v>87983931.620000005</v>
      </c>
      <c r="G33" s="18">
        <v>87359607.680000007</v>
      </c>
      <c r="H33" s="18">
        <v>87040607.680000007</v>
      </c>
      <c r="I33" s="20">
        <f t="shared" ref="I33" si="7">F33-G33</f>
        <v>624323.93999999762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1147552780</v>
      </c>
      <c r="E43" s="26">
        <f>SUM(E44:E47)</f>
        <v>182251946.34</v>
      </c>
      <c r="F43" s="26">
        <f>SUM(D43+E43)</f>
        <v>1329804726.3399999</v>
      </c>
      <c r="G43" s="26">
        <f>SUM(G44:G47)</f>
        <v>1325421993.1300001</v>
      </c>
      <c r="H43" s="26">
        <f>SUM(H44:H47)</f>
        <v>1283815875.51</v>
      </c>
      <c r="I43" s="27">
        <f>SUM(F43-G43)</f>
        <v>4382733.2099997997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1147552780</v>
      </c>
      <c r="E45" s="23">
        <v>182251946.34</v>
      </c>
      <c r="F45" s="28">
        <f t="shared" ref="F45:F47" si="10">+D45+E45</f>
        <v>1329804726.3399999</v>
      </c>
      <c r="G45" s="23">
        <v>1325421993.1300001</v>
      </c>
      <c r="H45" s="23">
        <v>1283815875.51</v>
      </c>
      <c r="I45" s="20">
        <f t="shared" ref="I45:I47" si="11">SUM(F45-G45)</f>
        <v>4382733.2099997997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9607410909</v>
      </c>
      <c r="E49" s="31">
        <f>SUM(E13+E23+E43+E32)</f>
        <v>1820560532.22</v>
      </c>
      <c r="F49" s="31">
        <f>SUM(D49+E49)</f>
        <v>11427971441.219999</v>
      </c>
      <c r="G49" s="31">
        <f>SUM(G13+G23+G43+G32)</f>
        <v>11148148934.040001</v>
      </c>
      <c r="H49" s="31">
        <f>SUM(H13+H23+H43+H32)</f>
        <v>10865491211.26</v>
      </c>
      <c r="I49" s="32">
        <f>SUM(F49-G49)</f>
        <v>279822507.1799984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2023-07-20T16:39:11Z</cp:lastPrinted>
  <dcterms:created xsi:type="dcterms:W3CDTF">2016-04-26T15:00:03Z</dcterms:created>
  <dcterms:modified xsi:type="dcterms:W3CDTF">2024-02-14T18:26:52Z</dcterms:modified>
</cp:coreProperties>
</file>