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8_{40C8C0FD-A4E3-43C2-9424-F0331235EBD1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33" i="5"/>
  <c r="F25" i="5"/>
  <c r="F16" i="5"/>
  <c r="F17" i="5"/>
  <c r="F18" i="5"/>
  <c r="F19" i="5"/>
  <c r="F20" i="5"/>
  <c r="F21" i="5"/>
  <c r="F15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<sst xmlns="http://schemas.openxmlformats.org/spreadsheetml/2006/main" count="34" uniqueCount="33">
  <si>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</si>
  <si>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</si>
  <si>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</si>
  <si>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</si>
  <si>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</si>
  <si>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</si>
  <si>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</si>
  <si>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</si>
  <si>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</si>
  <si>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</si>
  <si>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</si>
  <si>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</si>
  <si>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</si>
  <si>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</si>
  <si>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</si>
  <si>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</si>
  <si>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</si>
  <si>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</si>
  <si>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</si>
  <si>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</si>
  <si>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</si>
  <si>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</si>
  <si>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</si>
  <si>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</si>
  <si>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</si>
  <si>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</si>
  <si>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</si>
  <si>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</si>
  <si>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</si>
  <si>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</si>
  <si>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</si>
  <si>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</si>
  <si>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Abril al 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</si>
</sst>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top" wrapText="1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8"/>
  <sheetViews>
    <sheetView showGridLines="0" tabSelected="1" topLeftCell="A3" zoomScale="85" zoomScaleNormal="85" workbookViewId="0">
      <selection activeCell="G17" sqref="G17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7" t="s">
        <v>31</v>
      </c>
      <c r="C2" s="88"/>
      <c r="D2" s="88"/>
      <c r="E2" s="88"/>
      <c r="F2" s="88"/>
      <c r="G2" s="89"/>
      <c r="H2" s="14"/>
      <c r="I2" s="15"/>
    </row>
    <row r="3" spans="1:15" s="16" customFormat="1" ht="15.75" customHeight="1" x14ac:dyDescent="0.25">
      <c r="A3" s="39"/>
      <c r="B3" s="90" t="s">
        <v>0</v>
      </c>
      <c r="C3" s="91"/>
      <c r="D3" s="91"/>
      <c r="E3" s="91"/>
      <c r="F3" s="91"/>
      <c r="G3" s="92"/>
    </row>
    <row r="4" spans="1:15" s="13" customFormat="1" ht="15.75" customHeight="1" x14ac:dyDescent="0.25">
      <c r="A4" s="40"/>
      <c r="B4" s="90" t="s">
        <v>32</v>
      </c>
      <c r="C4" s="91"/>
      <c r="D4" s="91"/>
      <c r="E4" s="91"/>
      <c r="F4" s="91"/>
      <c r="G4" s="92"/>
      <c r="H4" s="18"/>
      <c r="I4" s="19"/>
      <c r="J4" s="19"/>
    </row>
    <row r="5" spans="1:15" s="13" customFormat="1" ht="18" customHeight="1" x14ac:dyDescent="0.25">
      <c r="A5" s="38"/>
      <c r="B5" s="90" t="s">
        <v>29</v>
      </c>
      <c r="C5" s="91"/>
      <c r="D5" s="91"/>
      <c r="E5" s="91"/>
      <c r="F5" s="91"/>
      <c r="G5" s="92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6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6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2794357167.3500004</v>
      </c>
      <c r="D13" s="59">
        <f t="shared" ref="D13:E13" si="0">SUM(D15:D21)</f>
        <v>20933612603.790001</v>
      </c>
      <c r="E13" s="59">
        <f t="shared" si="0"/>
        <v>20818137663.009998</v>
      </c>
      <c r="F13" s="60">
        <f>SUM(C13+D13-E13)</f>
        <v>2909832108.1300011</v>
      </c>
      <c r="G13" s="61">
        <f>SUM(F13-C13)</f>
        <v>115474940.78000069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2615584332.2600002</v>
      </c>
      <c r="D15" s="66">
        <v>20247305581.259998</v>
      </c>
      <c r="E15" s="66">
        <v>20128091611.009998</v>
      </c>
      <c r="F15" s="67">
        <f>SUM(C15+D15-E15)</f>
        <v>2734798302.5099983</v>
      </c>
      <c r="G15" s="65">
        <f t="shared" ref="G15:G21" si="1">SUM(F15-C15)</f>
        <v>119213970.24999809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16634531.560000001</v>
      </c>
      <c r="D16" s="66">
        <v>684366230.05999994</v>
      </c>
      <c r="E16" s="66">
        <v>687994574.94000006</v>
      </c>
      <c r="F16" s="67">
        <f t="shared" ref="F16:F21" si="2">SUM(C16+D16-E16)</f>
        <v>13006186.679999828</v>
      </c>
      <c r="G16" s="65">
        <f>SUM(F16-C16)</f>
        <v>-3628344.8800001722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162138303.53</v>
      </c>
      <c r="D17" s="66">
        <v>1940792.47</v>
      </c>
      <c r="E17" s="66">
        <v>2051477.06</v>
      </c>
      <c r="F17" s="67">
        <f t="shared" si="2"/>
        <v>162027618.94</v>
      </c>
      <c r="G17" s="65">
        <f t="shared" si="1"/>
        <v>-110684.59000000358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39167658819.556999</v>
      </c>
      <c r="D23" s="71">
        <f>SUM(D25:D33)</f>
        <v>105691693.3</v>
      </c>
      <c r="E23" s="71">
        <f t="shared" ref="E23" si="3">SUM(E25:E33)</f>
        <v>92532533.61999999</v>
      </c>
      <c r="F23" s="71">
        <f>SUM(C23+D23-E23)</f>
        <v>39180817979.237</v>
      </c>
      <c r="G23" s="72">
        <f>SUM(F23-C23)</f>
        <v>13159159.680000305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172214200.63</v>
      </c>
      <c r="D25" s="66">
        <v>53747809.299999997</v>
      </c>
      <c r="E25" s="66">
        <v>55646844.259999998</v>
      </c>
      <c r="F25" s="76">
        <f>SUM(C25+D25-E25)</f>
        <v>170315165.67000002</v>
      </c>
      <c r="G25" s="77">
        <f t="shared" ref="G25:G33" si="4">SUM(F25-C25)</f>
        <v>-1899034.9599999785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ref="F26:F33" si="5">SUM(C26+D26-E26)</f>
        <v>22979.15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38554721682.425003</v>
      </c>
      <c r="D27" s="66">
        <v>48777020.25</v>
      </c>
      <c r="E27" s="66">
        <v>24611937</v>
      </c>
      <c r="F27" s="76">
        <f t="shared" si="5"/>
        <v>38578886765.675003</v>
      </c>
      <c r="G27" s="77">
        <f t="shared" si="4"/>
        <v>24165083.25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1265899137.332</v>
      </c>
      <c r="D28" s="66">
        <v>3166863.75</v>
      </c>
      <c r="E28" s="66">
        <v>0</v>
      </c>
      <c r="F28" s="76">
        <f t="shared" si="5"/>
        <v>1269066001.082</v>
      </c>
      <c r="G28" s="77">
        <f t="shared" si="4"/>
        <v>3166863.75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108988869.43000001</v>
      </c>
      <c r="D29" s="68">
        <v>0</v>
      </c>
      <c r="E29" s="68">
        <v>0</v>
      </c>
      <c r="F29" s="76">
        <f t="shared" si="5"/>
        <v>108988869.43000001</v>
      </c>
      <c r="G29" s="77">
        <f t="shared" si="4"/>
        <v>0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-934188049.40999997</v>
      </c>
      <c r="D30" s="66">
        <v>0</v>
      </c>
      <c r="E30" s="66">
        <v>12273752.359999999</v>
      </c>
      <c r="F30" s="76">
        <f t="shared" si="5"/>
        <v>-946461801.76999998</v>
      </c>
      <c r="G30" s="77">
        <f t="shared" si="4"/>
        <v>-12273752.360000014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5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5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 x14ac:dyDescent="0.25">
      <c r="A35" s="45"/>
      <c r="B35" s="78" t="s">
        <v>27</v>
      </c>
      <c r="C35" s="79">
        <f>SUM(C13+C23)</f>
        <v>41962015986.906998</v>
      </c>
      <c r="D35" s="79">
        <f>SUM(D13+D23)</f>
        <v>21039304297.09</v>
      </c>
      <c r="E35" s="79">
        <f>SUM(E13+E23)</f>
        <v>20910670196.629997</v>
      </c>
      <c r="F35" s="80">
        <f>SUM(C35+D35-E35)</f>
        <v>42090650087.366997</v>
      </c>
      <c r="G35" s="81">
        <f>SUM(F35-C35)</f>
        <v>128634100.45999908</v>
      </c>
      <c r="H35" s="1"/>
      <c r="N35" s="1"/>
      <c r="O35" s="1"/>
    </row>
    <row r="36" spans="1:15" ht="15.75" customHeight="1" x14ac:dyDescent="0.25">
      <c r="A36" s="40"/>
      <c r="B36" s="82"/>
      <c r="C36" s="84"/>
      <c r="D36" s="84"/>
      <c r="E36" s="84"/>
      <c r="F36" s="84"/>
      <c r="G36" s="84"/>
      <c r="H36" s="1"/>
      <c r="N36" s="1"/>
      <c r="O36" s="1"/>
    </row>
    <row r="37" spans="1:15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 x14ac:dyDescent="0.25">
      <c r="A38" s="40"/>
      <c r="B38" s="27"/>
      <c r="C38" s="85"/>
      <c r="D38" s="85"/>
      <c r="E38" s="85"/>
      <c r="F38" s="85"/>
      <c r="G38" s="85"/>
      <c r="H38" s="1"/>
      <c r="N38" s="1"/>
      <c r="O38" s="1"/>
    </row>
    <row r="39" spans="1:15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5"/>
      <c r="C47" s="7"/>
      <c r="D47" s="1"/>
      <c r="E47" s="1"/>
      <c r="F47" s="1"/>
    </row>
    <row r="48" spans="1:15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2024-03-05T22:56:07Z</dcterms:modified>
</cp:coreProperties>
</file>