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UEP-UPCOP\10 - 01.Mar-2024 PP05 Plaza pública Paraísos del Colli\"/>
    </mc:Choice>
  </mc:AlternateContent>
  <xr:revisionPtr revIDLastSave="0" documentId="13_ncr:1_{3E68437F-F4DF-4021-9775-0B29CD711DC4}" xr6:coauthVersionLast="47" xr6:coauthVersionMax="47" xr10:uidLastSave="{00000000-0000-0000-0000-000000000000}"/>
  <bookViews>
    <workbookView xWindow="-120" yWindow="-120" windowWidth="29040" windowHeight="15720" xr2:uid="{00000000-000D-0000-FFFF-FFFF00000000}"/>
  </bookViews>
  <sheets>
    <sheet name="DOPI-MUN-PP-EP-LP-003-2024" sheetId="3" r:id="rId1"/>
  </sheets>
  <externalReferences>
    <externalReference r:id="rId2"/>
    <externalReference r:id="rId3"/>
  </externalReferences>
  <definedNames>
    <definedName name="_xlnm._FilterDatabase" localSheetId="0" hidden="1">'DOPI-MUN-PP-EP-LP-003-2024'!$A$14:$G$366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'DOPI-MUN-PP-EP-LP-003-2024'!$A$1:$G$418</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'DOPI-MUN-PP-EP-LP-003-2024'!$1:$14</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0" i="3" l="1"/>
  <c r="B399" i="3" l="1"/>
  <c r="A399" i="3"/>
  <c r="B398" i="3"/>
  <c r="A398" i="3"/>
  <c r="B396" i="3"/>
  <c r="A396" i="3"/>
  <c r="B395" i="3"/>
  <c r="A395" i="3"/>
  <c r="B394" i="3"/>
  <c r="A394" i="3"/>
  <c r="B393" i="3"/>
  <c r="A393" i="3"/>
  <c r="B392" i="3"/>
  <c r="A392" i="3"/>
  <c r="A391" i="3"/>
  <c r="B391" i="3"/>
  <c r="G161" i="3" l="1"/>
  <c r="G395" i="3" s="1"/>
  <c r="G153" i="3"/>
  <c r="G394" i="3" s="1"/>
  <c r="G141" i="3"/>
  <c r="G393" i="3" s="1"/>
  <c r="G134" i="3"/>
  <c r="G392" i="3" s="1"/>
  <c r="G184" i="3" l="1"/>
  <c r="G399" i="3" s="1"/>
  <c r="G166" i="3"/>
  <c r="G130" i="3"/>
  <c r="G398" i="3" l="1"/>
  <c r="G169" i="3"/>
  <c r="G133" i="3"/>
  <c r="G391" i="3" s="1"/>
  <c r="G396" i="3"/>
  <c r="A386" i="3"/>
  <c r="B390" i="3"/>
  <c r="A390" i="3"/>
  <c r="B389" i="3"/>
  <c r="A389" i="3"/>
  <c r="B388" i="3"/>
  <c r="A388" i="3"/>
  <c r="B387" i="3"/>
  <c r="A387" i="3"/>
  <c r="B386" i="3"/>
  <c r="B385" i="3"/>
  <c r="A385" i="3"/>
  <c r="G390" i="3" l="1"/>
  <c r="G107" i="3"/>
  <c r="G387" i="3" s="1"/>
  <c r="G125" i="3"/>
  <c r="G389" i="3" s="1"/>
  <c r="G114" i="3"/>
  <c r="G388" i="3" s="1"/>
  <c r="G101" i="3"/>
  <c r="G385" i="3" s="1"/>
  <c r="G335" i="3" l="1"/>
  <c r="G410" i="3" s="1"/>
  <c r="G106" i="3"/>
  <c r="G386" i="3" s="1"/>
  <c r="D366" i="3"/>
  <c r="B410" i="3"/>
  <c r="A410" i="3"/>
  <c r="A411" i="3"/>
  <c r="B411" i="3"/>
  <c r="B409" i="3"/>
  <c r="A409" i="3"/>
  <c r="A408" i="3"/>
  <c r="B408" i="3"/>
  <c r="B407" i="3"/>
  <c r="A407" i="3"/>
  <c r="B406" i="3"/>
  <c r="A406" i="3"/>
  <c r="B405" i="3"/>
  <c r="A405" i="3"/>
  <c r="A404" i="3"/>
  <c r="B404" i="3"/>
  <c r="B403" i="3"/>
  <c r="A403" i="3"/>
  <c r="B402" i="3"/>
  <c r="A402" i="3"/>
  <c r="A401" i="3"/>
  <c r="B401" i="3"/>
  <c r="A400" i="3"/>
  <c r="B400" i="3"/>
  <c r="A397" i="3"/>
  <c r="B397" i="3"/>
  <c r="B384" i="3"/>
  <c r="A384" i="3"/>
  <c r="B383" i="3"/>
  <c r="A383" i="3"/>
  <c r="B382" i="3"/>
  <c r="A382" i="3"/>
  <c r="B381" i="3"/>
  <c r="A381" i="3"/>
  <c r="B380" i="3"/>
  <c r="A380" i="3"/>
  <c r="A379" i="3"/>
  <c r="B379" i="3"/>
  <c r="B378" i="3"/>
  <c r="A378" i="3"/>
  <c r="B377" i="3"/>
  <c r="A377" i="3"/>
  <c r="B376" i="3"/>
  <c r="A376" i="3"/>
  <c r="A375" i="3"/>
  <c r="B375" i="3"/>
  <c r="A374" i="3"/>
  <c r="B374" i="3"/>
  <c r="A373" i="3"/>
  <c r="B373" i="3"/>
  <c r="G75" i="3" l="1"/>
  <c r="G84" i="3" l="1"/>
  <c r="G381" i="3" s="1"/>
  <c r="G78" i="3"/>
  <c r="G61" i="3"/>
  <c r="G376" i="3" s="1"/>
  <c r="G67" i="3"/>
  <c r="G377" i="3" s="1"/>
  <c r="G77" i="3" l="1"/>
  <c r="G380" i="3"/>
  <c r="G60" i="3"/>
  <c r="G365" i="3" l="1"/>
  <c r="G411" i="3" l="1"/>
  <c r="G303" i="3" l="1"/>
  <c r="G302" i="3" s="1"/>
  <c r="G408" i="3" s="1"/>
  <c r="G42" i="3"/>
  <c r="G374" i="3" s="1"/>
  <c r="G409" i="3" l="1"/>
  <c r="G90" i="3" l="1"/>
  <c r="G383" i="3" s="1"/>
  <c r="G96" i="3"/>
  <c r="G89" i="3" l="1"/>
  <c r="G382" i="3" s="1"/>
  <c r="G384" i="3"/>
  <c r="G379" i="3"/>
  <c r="G397" i="3" l="1"/>
  <c r="G378" i="3" l="1"/>
  <c r="G375" i="3"/>
  <c r="G196" i="3" l="1"/>
  <c r="G400" i="3" s="1"/>
  <c r="G16" i="3" l="1"/>
  <c r="G373" i="3" s="1"/>
  <c r="G220" i="3" l="1"/>
  <c r="G211" i="3"/>
  <c r="G402" i="3" s="1"/>
  <c r="G210" i="3" l="1"/>
  <c r="G401" i="3" s="1"/>
  <c r="G403" i="3"/>
  <c r="G245" i="3" l="1"/>
  <c r="G406" i="3" s="1"/>
  <c r="G262" i="3" l="1"/>
  <c r="G407" i="3" l="1"/>
  <c r="G232" i="3"/>
  <c r="G231" i="3" s="1"/>
  <c r="G405" i="3" l="1"/>
  <c r="G404" i="3" l="1"/>
  <c r="G416" i="3" s="1"/>
  <c r="G417" i="3" l="1"/>
  <c r="G418" i="3" s="1"/>
</calcChain>
</file>

<file path=xl/sharedStrings.xml><?xml version="1.0" encoding="utf-8"?>
<sst xmlns="http://schemas.openxmlformats.org/spreadsheetml/2006/main" count="1042" uniqueCount="660">
  <si>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</si>
  <si>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</si>
  <si>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</si>
  <si>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</si>
  <si>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</si>
  <si>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</si>
  <si>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</si>
  <si>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</si>
  <si>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</si>
  <si>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</si>
  <si>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</si>
  <si>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</si>
  <si>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</si>
  <si>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</si>
  <si>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</si>
  <si>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SUBTOTAL M. N.</t>
  </si>
  <si>
    <t>IVA M. N.</t>
  </si>
  <si>
    <t>TOTAL M. N.</t>
  </si>
  <si>
    <t>FECHA DE INICIO:</t>
  </si>
  <si>
    <t>FECHA DE TERMINACIÓN:</t>
  </si>
  <si>
    <t>FECHA DE PRESENTACIÓN:</t>
  </si>
  <si>
    <t>IMPORTE TOTAL CON LETRA</t>
  </si>
  <si>
    <t>M2</t>
  </si>
  <si>
    <t>M3</t>
  </si>
  <si>
    <t>PZA</t>
  </si>
  <si>
    <t>M3-KM</t>
  </si>
  <si>
    <t>M</t>
  </si>
  <si>
    <t>KG</t>
  </si>
  <si>
    <t>CATÁLOGO DE CONCEPTOS</t>
  </si>
  <si>
    <t>SUMINISTRO, HABILITADO Y COLOCACIÓN DE ACERO DE REFUERZO DE FY= 4200 KG/CM2, INCLUYE: MATERIALES, TRASLAPES, SILLETAS, HABILITADO, AMARRES, MANO DE OBRA, EQUIPO Y HERRAMIENTA.</t>
  </si>
  <si>
    <t>CIMBRA ACABADO COMÚN EN DALAS Y CASTILLOS A BASE DE MADERA DE PINO DE 3A, INCLUYE: HERRAMIENTA, SUMINISTRO DE MATERIALES, ACARREOS, CORTES, HABILITADO, CIMBRADO, DESCIMBRA, EQUIPO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</si>
  <si>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</si>
  <si>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TRAZO Y NIVELACIÓN PARA LÍNEAS, INCLUYE: EQUIPO DE TOPOGRAFÍA, MATERIALES PARA SEÑALAMIENTO, MANO DE OBRA, EQUIPO Y HERRAMIENTA.</t>
  </si>
  <si>
    <t>TRAZO Y NIVELACIÓN CON EQUIPO TOPOGRÁFICO DEL TERRENO ESTABLECIENDO EJES Y REFERENCIAS Y BANCOS DE NIVEL, INCLUYE: HERRAMIENTA, CRUCETAS, ESTACAS, HILOS, MARCAS Y TRAZOS CON CALHIDRA, EQUIPO Y MANO DE OBRA.</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</si>
  <si>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</si>
  <si>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MURO DE BLOCK DE JALCRETO DE 11X14X28 CM A SOGA, ASENTADO CON MORTERO CEMENTO-ARENA 1:3, ACABADO COMÚN, INCLUYE: TRAZO, NIVELACIÓN, PLOMEO, MATERIALES, DESPERDICIOS, MANO DE OBRA, HERRAMIENTA, ANDAMIOS, EQUIPO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</si>
  <si>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</si>
  <si>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</si>
  <si>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SISTEMA DE RIEGO</t>
  </si>
  <si>
    <t>TOMA DOMICILIARIA</t>
  </si>
  <si>
    <t>CISTERNA</t>
  </si>
  <si>
    <t>PLANTILLA DE 10 CM DE ESPESOR DE CONCRETO HECHO EN OBRA DE F´C= 150 KG/CM2, INCLUYE: PREPARACIÓN DE LA SUPERFICIE, NIVELACIÓN, MAESTREADO, COLADO, MANO DE OBRA, EQUIPO Y HERRAMIENTA.</t>
  </si>
  <si>
    <t>CONCRETO HECHO EN OBRA DE F'C= 200 KG/CM2, T.MA. 3/4", R.N., INCLUYE: HERRAMIENTA, ELABORACIÓN DE CONCRETO, ACARREOS, COLADO, VIBRADO, EQUIPO Y MANO DE OBRA.</t>
  </si>
  <si>
    <t>APLANADO DE 1.5 CM DE ESPESOR EN MURO CON MORTERO CEMENTO-ARENA 1:3, ACABADO PULIDO O APALILLADO, INCLUYE: MATERIALES, ACARREOS, DESPERDICIOS, MANO DE OBRA, ANDAMIOS, PLOMEADO, NIVELADO, REGLEADO, RECORTES, MANO DE OBRA, EQUIPO Y HERRAMIENTA.</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</si>
  <si>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</si>
  <si>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CIMBRA DE MADERA EN LOSAS, ACABADO COMÚN, INCLUYE: HERRAMIENTA, HABILITADO, CHAFLANES, CIMBRA, DESCIMBRA, LIMPIEZA, ACARREO DE MATERIALES AL SITIO DE SU UTILIZACIÓN, A CUALQUIER NIVEL, EQUIPO Y MANO DE OBRA.</t>
  </si>
  <si>
    <t>SUMINISTRO Y COLOCACIÓN DE TAPA DE 0.60 M X 0.60 M, PARA REGISTRO DE CISTERNA, CON CONTRAMARCO ELABORADO DE ÁNGULO METÁLICO SECCIÓN 2" X 1/4", MARCO DE TAPA DE REGISTRO ELABORADO CON ÁNGULO METÁLICO SECCIÓN DE 1 3/4" X 3/16" CON VARILLAS #3 DE ACERO DE REFUERZO @15 CM AMBOS SENTIDOS Y COLADO CON CONCRETO F´C= 200 KG/CM2 A 5 CM DE ESPESOR Y CON ACABADO SEMIPULIDO, JALADERA DE 10X15 CM ELABORADA DE REDONDO LISO DE 1/2", INCLUYE: HERRAMIENTA, MATERIALES, DESPERDICIOS, ACARREOS, ANCLAJES CON ANGULO DE 1", SOLDADURAS, EQUIPO Y MANO DE OBRA.</t>
  </si>
  <si>
    <t>CISTERNA PREFABRICADA A BASE DE POLIETILENO LINEAL DE ALTA DENSIDAD (PEAD) DE COLOR AZUL EN CARA EXTERIOR Y BLANCO EN CARA INTERIOR, CAPACIDAD DE 10,000 L, INCLUYE: SUMINISTRO Y COLOCACIÓN, ACARREOS, PUESTA EN SITIO Y MANO DE OBRA.</t>
  </si>
  <si>
    <t>CARGA MECÁNICA Y ACARREO EN CAMIÓN 1 ER. KILOMETRO, DE MATERIAL PRODUCTO DE EXCAVACIÓN, DEMOLICIÓN Y/O ESCOMBROS, INCLUYE: REGALÍAS AL BANCO DE TIRO, MANO DE OBRA, EQUIPO Y HERRAMIENTA.</t>
  </si>
  <si>
    <t>ACARREO EN CAMIÓN KILÓMETROS SUBSECUENTES DE MATERIAL PRODUCTO DE EXCAVACIÓN, DEMOLICIÓN Y/O ESCOMBROS A TIRADERO AUTORIZADO POR SUPERVISIÓN, INCLUYE: MANO DE OBRA, EQUIPO Y HERRAMIENTA.</t>
  </si>
  <si>
    <t>SUMINISTRO E INSTALACIÓN DE TUBO DE P.A.D. RD-9 DE 13MM (1/2") DE DIÁMETRO PARA TOMA DOMICILIARIA,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</si>
  <si>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</si>
  <si>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</si>
  <si>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</si>
  <si>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</si>
  <si>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</si>
  <si>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</si>
  <si>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ABRAZADERA DE BRONCE DE 6" X 1/2", INCLUYE: MATERIAL, MANO DE OBRA, EQUIPO Y HERRAMIENTA.</t>
  </si>
  <si>
    <t>SUMINISTRO E INSTALACIÓN DE TUBO DE PVC RD-26 DE 1" DE DIÁMETRO, INCLUYE: MATERIAL, MANO DE OBRA, EQUIPO Y HERRAMIENTA.</t>
  </si>
  <si>
    <t>SUMINISTRO E INSTALACIÓN DE TUBO DE PVC RD-26 DE 1/2" DE DIÁMETRO, INCLUYE: MATERIAL, MANO DE OBRA, EQUIPO Y HERRAMIENTA.</t>
  </si>
  <si>
    <t>SUMINISTRO E INSTALACIÓN DE TUBO DE PVC RD-26 DE 3/4" DE DIÁMETRO, INCLUYE: MATERIAL, MANO DE OBRA, EQUIPO Y HERRAMIENTA.</t>
  </si>
  <si>
    <t>SUMINISTRO E INSTALACIÓN DE TUBO DE PVC RD-26 DE 1 1/4" DE DIÁMETRO, INCLUYE: MATERIAL, MANO DE OBRA, EQUIPO Y HERRAMIENTA.</t>
  </si>
  <si>
    <t>SUMINISTRO E INSTALACIÓN DE TUBO DE PVC RD-26 DE 2" DE DIÁMETRO, INCLUYE: MATERIAL, MANO DE OBRA, EQUIPO Y HERRAMIENTA.</t>
  </si>
  <si>
    <t>SUMINISTRO E INSTALACIÓN DE VÁLVULA DE SOLENOIDE DE 1/2" DE DIÁMETRO, INCLUYE: HERRAMIENTA, PRUEBAS HIDROSTÁTICAS,  ACARREOS Y MANO DE OBRA.</t>
  </si>
  <si>
    <t>LÍNEA PRINCIPAL Y POZOS DE ABSORCIÓN</t>
  </si>
  <si>
    <t>CAMA DE ARENA AMARILLA PARA APOYO DE TUBERÍAS, INCLUYE: MATERIALES, ACARREOS, MANO DE OBRA, EQUIPO Y HERRAMIENTA.</t>
  </si>
  <si>
    <t>SUMINISTRO E INSTALACIÓN DE TUBERÍA DE P.V.C. PARA ALCANTARILLADO SANITARIO SERIE 20, DIÁMETRO DE 6",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</si>
  <si>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</si>
  <si>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</si>
  <si>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 xml:space="preserve">SUMINISTRO Y COLOCACIÓN DE POZO DE ABSORCIÓN DE 10.00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</si>
  <si>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REJILLA</t>
  </si>
  <si>
    <t>ENCOFRADO DE REJILLA PLUVIAL A BASE DE CONCRETO HECHO EN OBRA DE F'C= 150 KG/CM2, T.MA. 3/4", R.N., INCLUYE: HERRAMIENTA, ELABORACIÓN DE CONCRETO, ACARREOS, COLADO, VIBRADO,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</si>
  <si>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</si>
  <si>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</si>
  <si>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SUMINISTRO E INSTALACIÓN DE CODO DE PVC DE 1" DE DIÁMETRO (45°- 90°),INCLUYE: MATERIAL, MANO DE OBRA, EQUIPO Y HERRAMIENTA.</t>
  </si>
  <si>
    <t>SUMINISTROE INSTALACIÓN DE TEE DE PVC DE 1" DE DIÁMETRO,INCLUYE: MATERIAL, MANO DE OBRA, EQUIPO Y HERRAMIENTA.</t>
  </si>
  <si>
    <t>SUMINISTRO E INSTALACIÓN DE VÁLVULA DE SOLENOIDE DE 2" DE DIÁMETRO, INCLUYE: HERRAMIENTA, PRUEBAS HIDROSTÁTICAS,  ACARREOS Y MANO DE OBRA.</t>
  </si>
  <si>
    <t>SUMINISTRO E INSTALACIÓN DE REGULADOR DE PRESIÓN RAIN BIRD PRS-DIALOR, INCLUYE: HERRAMIENTA, SUMINISTRO, FLETES, MANIOBRAS DE CARGA Y DESCARGA, EQUIPO Y MANO DE OBRA.</t>
  </si>
  <si>
    <t>SUMINISTRO E INSTALACIÓN DE ASPERSOR EMERGENTE RAIN BIRD 1802 O SIMILAR, CON BOQUILLA GIRATORIA, 5Q (Q=1/4 DEL CÍRCULO), SERIE 5 MPR, RADIO 1.1 M. PRESIÓN DE 1 BAR, INCLUYE: MATERIAL, MANO DE OBRA, EQUIPO Y HERRAMIENTA.</t>
  </si>
  <si>
    <t>SUMINISTRO E INSTALACIÓN DE ASPERSOR EMERGENTE RAIN BIRD 1802 O SIMILAR, CON BOQUILLA GIRATORIA, 5H (H=1/2 DEL CÍRCULO), SERIE 5 MPR, RADIO 1.1 M. PRESIÓN DE 1 BAR, INCLUYE: MATERIAL, MANO DE OBRA, EQUIPO Y HERRAMIENTA.</t>
  </si>
  <si>
    <t>SUMINISTRO E INSTALACIÓN DE ASPERSOR EMERGENTE RAIN BIRD 1802 O SIMILAR, CON BOQUILLA GIRATORIA, 5F (F=1 CÍRCULO COMPLETO), SERIE 5 MPR, RADIO 1.1 M. PRESIÓN DE 1 BAR, INCLUYE: MATERIAL, MANO DE OBRA, EQUIPO Y HERRAMIENTA.</t>
  </si>
  <si>
    <t>SUMINISTRO E INSTALACIÓN DE ASPERSOR EMERGENTE RAIN BIRD 1802 O SIMILAR, CON BOQUILLA GIRATORIA, 8Q (Q=1/4 DEL CÍRCULO), SERIE 8 MPR, RADIO 1.7 M. PRESIÓN DE 1 BAR, INCLUYE: MATERIAL, MANO DE OBRA, EQUIPO Y HERRAMIENTA.</t>
  </si>
  <si>
    <t>SUMINISTRO E INSTALACIÓN DE ASPERSOR EMERGENTE RAIN BIRD 1802 O SIMILAR, CON BOQUILLA GIRATORIA, 8H (H=1/2 DEL CÍRCULO), SERIE 8 MPR, RADIO 1.7 M. PRESIÓN DE 1 BAR, INCLUYE: MATERIAL, MANO DE OBRA, EQUIPO Y HERRAMIENTA.</t>
  </si>
  <si>
    <t>SUMINISTRO E INSTALACIÓN DE ASPERSOR EMERGENTE RAIN BIRD 1802 O SIMILAR, CON BOQUILLA GIRATORIA, 8F (F=1 CÍRCULO COMPLETO), SERIE 8 MPR, RADIO 1.7 M. PRESIÓN DE 1 BAR, INCLUYE: MATERIAL, MANO DE OBRA, EQUIPO Y HERRAMIENTA.</t>
  </si>
  <si>
    <t>SUMINISTRO E INSTALACIÓN DE ASPERSOR EMERGENTE RAIN BIRD 1802 O SIMILAR, CON BOQUILLA GIRATORIA, 10Q (Q=1/4 DEL CÍRCULO), SERIE 10 MPR, RADIO 2.1 M. PRESIÓN DE 1 BAR, INCLUYE: MATERIAL, MANO DE OBRA, EQUIPO Y HERRAMIENTA.</t>
  </si>
  <si>
    <t>SUMINISTRO E INSTALACIÓN DE ASPERSOR EMERGENTE RAIN BIRD 1802 O SIMILAR, CON BOQUILLA GIRATORIA, 10H (H=1/2 DEL CÍRCULO), SERIE 10 MPR, RADIO 2.1 M. PRESIÓN DE 1 BAR, INCLUYE: MATERIAL, MANO DE OBRA, EQUIPO Y HERRAMIENTA.</t>
  </si>
  <si>
    <t>SUMINISTRO E INSTALACIÓN DE ASPERSOR EMERGENTE RAIN BIRD 1802 O SIMILAR, CON BOQUILLA GIRATORIA, 10F (F=1 CÍRCULO COMPETO), SERIE 10 MPR, RADIO 2.1 M. PRESIÓN DE 1 BAR, INCLUYE: MATERIAL, MANO DE OBRA, EQUIPO Y HERRAMIENTA.</t>
  </si>
  <si>
    <t>SUMINISTRO E INSTALACIÓN DE CODO DE PVC DE 1/2" DE DIÁMETRO (45°- 90°),INCLUYE: MATERIAL, MANO DE OBRA, EQUIPO Y HERRAMIENTA.</t>
  </si>
  <si>
    <t>SUMINISTROE INSTALACIÓN DE TEE DE PVC DE 1/2" DE DIÁMETRO,INCLUYE: MATERIAL, MANO DE OBRA, EQUIPO Y HERRAMIENTA.</t>
  </si>
  <si>
    <t>SUMINISTRO E INSTALACIÓN DE CODO DE PVC DE 3/4" DE DIÁMETRO (45°- 90°),INCLUYE: MATERIAL, MANO DE OBRA, EQUIPO Y HERRAMIENTA.</t>
  </si>
  <si>
    <t>SUMINISTROE INSTALACIÓN DE TEE DE PVC DE 3/4" DE DIÁMETRO,INCLUYE: MATERIAL, MANO DE OBRA, EQUIPO Y HERRAMIENTA.</t>
  </si>
  <si>
    <t>SUMINISTRO E INSTALACIÓN DE CODO DE PVC DE 1 1/4" DE DIÁMETRO (45°- 90°),INCLUYE: MATERIAL, MANO DE OBRA, EQUIPO Y HERRAMIENTA.</t>
  </si>
  <si>
    <t>SUMINISTRO E INSTALACIÓN DE CODO DE PVC DE 2" DE DIÁMETRO (45°- 90°),INCLUYE: MATERIAL, MANO DE OBRA, EQUIPO Y HERRAMIENTA.</t>
  </si>
  <si>
    <t>SUMINISTROE INSTALACIÓN DE TEE DE PVC DE 2" DE DIÁMETRO,INCLUYE: MATERIAL, MANO DE OBRA, EQUIPO Y HERRAMIENTA.</t>
  </si>
  <si>
    <t>A</t>
  </si>
  <si>
    <t>PRELIMINARES</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</si>
  <si>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</si>
  <si>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EMPEDRADO TRADICIONAL, INCLUYE: HERRAMIENTA, ACARREO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</si>
  <si>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</si>
  <si>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</si>
  <si>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POR MEDIOS MECÁNICOS DE PAVIMENTO Y/O LOSA DE CONCRETO EXISTENTE,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</si>
  <si>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</si>
  <si>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</si>
  <si>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CONCRETO SIMPLE EN BANQUETAS, INCLUYE: HERRAMIENTA, CORTE CON DISCO DE DIAMANTE PARA DELIMITAR ÁREA, ACARREO DEL MATERIAL A BANCO DE OBRA PARA SU POSTERIOR RETIRO, VOLUMEN MEDIDO EN SECCIÓN, ABUNDAMIENTO, EQUIPO Y MANO DE OBRA.</t>
  </si>
  <si>
    <t>DEMOLICIÓN DE MURO DE MAMPOSTERÍA POR MEDIOS MECÁNICOS, HASTA 3.00 M DE ALTURA, INCLUYE: HERRAMIENTA, ACOPIO DE LOS MATERIALES PARA SU POSTERIOR RETIRO, VOLUMEN MEDIDO EN SECCIONES, ABUNDAMIENTO, EQUIPO Y MANO DE OBRA.</t>
  </si>
  <si>
    <t>DEMOLICIÓN DE CIMENTACIÓN DE MAMPOSTERÍA POR MEDIOS MECÁNICOS, HASTA 1.50 M DE PROFUNDIDAD, INCLUYE: HERRAMIENTA, ACOPIO DE LOS MATERIALES PARA SU POSTERIOR RETIRO, VOLUMEN MEDIDO EN SECCIONES, ABUNDAMIENTO, EQUIPO Y MANO DE OBRA.</t>
  </si>
  <si>
    <t>VEGETACIÓN Y ARBOLADO</t>
  </si>
  <si>
    <t>SUMINISTRO Y COLOCACIÓN DE TIERRA VEGETAL PREPARADA PARA JARDINERÍA, INCLUYE: SUMINISTRO, ACARREO, COLOCACIÓN, MANO DE OBRA, EQUIPO Y HERRAMIENTA.</t>
  </si>
  <si>
    <t>SUMINISTRO Y PLANTACIÓN DE PINUS JALISCANA DE MÍNIMO 2.00 M DE ALTURA Y 2" DE DIÁMETRO EN TRONCO, INCLUYE: HERRAMIENTA, EXCAVACIÓN, CAPA  DE TIERRA VEGETAL, AGUA PARA RIEGO, MANO DE OBRA, RIEGO Y CUIDADOS POR 30 DÍAS.</t>
  </si>
  <si>
    <t>SUMINISTRO Y PLANTACIÓN DE PRIMAVERA DE MÍNIMO 2.00 M DE ALTURA Y 2" DE DIÁMETRO EN TRONCO, INCLUYE: HERRAMIENTA, EXCAVACIÓN, CAPA  DE TIERRA VEGETAL, AGUA PARA RIEGO, MANO DE OBRA, RIEGO Y CUIDADOS POR 30 DÍAS.</t>
  </si>
  <si>
    <t>SUMINISTRO Y PLANTACIÓN DE ÁRBOL ARRAYÁN DE MÍNIMO 2.00 M DE ALTURA Y 2" DE DIÁMETRO EN TRONCO, INCLUYE: HERRAMIENTA, EXCAVACIÓN, CAPA  DE TIERRA VEGETAL, AGUA PARA RIEGO, MANO DE OBRA, RIEGO Y CUIDADOS POR 30 DÍAS.</t>
  </si>
  <si>
    <t>SUMINISTRO Y PLANTACIÓN DE MAGNOLIA DE MÍNIMO 2.00 M DE ALTURA Y 2" DE DIÁMETRO EN TRONCO, INCLUYE: HERRAMIENTA, EXCAVACIÓN, CAPA  DE TIERRA VEGETAL, AGUA PARA RIEGO, MANO DE OBRA, RIEGO Y CUIDADOS POR 30 DÍAS.</t>
  </si>
  <si>
    <t>SUMINISTRO Y PLANTACIÓN DE ÁRBOL ENCINO SIEMPRE VERDE DE MÍNIMO 2.00 M DE ALTURA Y 2" DE DIÁMETRO EN TRONCO, INCLUYE: HERRAMIENTA, EXCAVACIÓN, CAPA  DE TIERRA VEGETAL, AGUA PARA RIEGO, MANO DE OBRA, RIEGO Y CUIDADOS POR 30 DÍAS.</t>
  </si>
  <si>
    <t>SUMINISTRO Y PLANTACIÓN DE ROBLE COMÚN DE MÍNIMO 2.00 M DE ALTURA Y 2" DE DIÁMETRO EN TRONCO, INCLUYE: HERRAMIENTA, EXCAVACIÓN, CAPA  DE TIERRA VEGETAL, AGUA PARA RIEGO, MANO DE OBRA, RIEGO Y CUIDADOS POR 30 DÍAS.</t>
  </si>
  <si>
    <t>SUMINISTRO Y PLANTACIÓN DE PLANTA IPOMEA DE HASTA 30 CM DE LARGO, INCLUYE: HERRAMIENTA, EXCAVACIÓN, CAPA DE TIERRA VEGETAL, AGUA PARA RIEGO, MANO DE OBRA Y CUIDADOS POR 30 DÍAS.</t>
  </si>
  <si>
    <t>SUMINISTRO Y PLANTACIÓN DE PLANTA TULBAGHIA DE 30 HASTA 50 CM DE LARGO, INCLUYE: HERRAMIENTA, EXCAVACIÓN, CAPA DE TIERRA VEGETAL, AGUA PARA RIEGO, MANO DE OBRA Y CUIDADOS POR 30 DÍAS.</t>
  </si>
  <si>
    <t>SUMINISTRO Y PLANTACIÓN DE PLANTA LANTANA RASTRERA DE HASTA 15 CM DE LARGO PROMEDIO, INCLUYE: HERRAMIENTA, EXCAVACIÓN, CAPA DE TIERRA VEGETAL, AGUA PARA RIEGO, MANO DE OBRA Y CUIDADOS POR 30 DÍAS.</t>
  </si>
  <si>
    <t>SUMINISTRO Y PLANTACIÓN DE PLUMBAGO DE HASTA 40 CM DE ALTURA PROMEDIO, INCLUYE: HERRAMIENTA, EXCAVACIÓN, CAPA DE TIERRA VEGETAL, AGUA PARA RIEGO, MANO DE OBRA Y CUIDADOS POR 30 DÍAS.</t>
  </si>
  <si>
    <t>SUMINISTRO E INSTALACIÓN DE LLAVE NARIZ DE 3/4", INCLUYE: HERRAMIENTA, COLOCACIÓN Y MANO DE OBRA.</t>
  </si>
  <si>
    <t>SUMINISTRO E INSTALACIÓN DE VÁLVULA DE ADMISIÓN Y EXPULSIÓN DE AIRE DE 1/2" DE DIÁMETRO DE BRONCE, INCLUYE: HERRAMIENTA, PRUEBAS HIDROSTÁTICAS,  ACARREOS Y MANO DE OBRA.</t>
  </si>
  <si>
    <t>CIMIENTO DE MAMPOSTERÍA DE PIEDRA BRAZA, ASENTADA CON MORTERO CEMENTO-ARENA  EN PROPORCIÓN 1:3, INCLUYE: MATERIALES, DESPERDICIOS, HERRAMIENTAS, LIMPIEZA, MANO DE OBRA Y ACARREO DE MATERIALES AL SITIO DE SU UTILIZACIÓN.</t>
  </si>
  <si>
    <t xml:space="preserve">MAMPOSTERÍA DE PIEDRA BRAZA ASENTADA CON MORTERO CEMENTO-ARENA 1:3, ACABADO APARENTE DOS CARAS, DE 0.00 A 3.00 M DE ALTURA, INCLUYE: SELECCIÓN DE PIEDRA, MATERIALES, DESPERDICIOS, MANO DE OBRA, HERRAMIENTA, ANDAMIOS, EQUIPO Y ACARREOS. </t>
  </si>
  <si>
    <t>DEMOLICIÓN POR MEDIOS MECÁNICOS DE MACETA A BASE DE CONCRETO CON DIMENSIONES PROMEDIO DE 50 CM DE ANCHO Y 75 CM DE ALTO, INCLUYE:  HERRAMIENTA, ACARREO DEL MATERIAL A BANCO DE OBRA PARA SU POSTERIOR RETIRO, LIMPIEZA DEL ÁREA DE LOS TRABAJOS, VOLUMEN MEDIDO EN SECCIONES, ABUNDAMIENTO, EQUIPO Y MANO DE OBRA.</t>
  </si>
  <si>
    <t>DEMOLICIÓN POR MEDIOS MANUALES DE APLANADO DE 2.00 A 4.00 CM EN MUROS Y/O PLAFONES, A CUALQUIER ALTURA, INCLUYE: HERRAMIENTA, ANDAMIOS, ACARREO DEL MATERIAL A BANCO DE OBRA PARA SU POSTERIOR RETIRO, LIMPIEZA DEL ÁREA DE LOS TRABAJOS, EQUIPO Y MANO DE OBRA.</t>
  </si>
  <si>
    <t>MOBILIARIO</t>
  </si>
  <si>
    <t>EXCAVACIÓN POR MEDIOS MANUALES EN MATERIAL TIPO II, DE 0.00 A -2.00 M DE PROFUNDIDAD, INCLUYE: AFINE DE PLANTILLA Y TALUDES, ACARREO DEL MATERIAL A BANCO DE OBRA PARA SU POSTERIOR RETIRO, MANO DE OBRA, EQUIPO Y HERRAMIENTA. (MEDIDO EN TERRENO NATURAL POR SECCIÓN).</t>
  </si>
  <si>
    <t>CIMBRA EN CIMENTACIÓN, ACABADO COMÚN, INCLUYE: SUMINISTRO DE MATERIALES, ACARREOS, CORTES, HABILITADO, CIMBRADO, DESCIMBRADO, MANO DE OBRA, LIMPIEZA, EQUIPO Y HERRAMIENTA.</t>
  </si>
  <si>
    <t>SUMINISTRO, HABILITADO Y COLOCACIÓN DE ARMEX DE REFUERZO, 15 X 20 - 4 CON FY= 6000 KG/CM2, INCLUYE: HERRAMIENTA, EQUIPO, MATERIALES, TRASLAPES, DESPERDICIOS, SILLETAS, HABILITADO, AMARRES Y MANO DE OBRA.</t>
  </si>
  <si>
    <t>SUMINISTRO Y COLOCACIÓN DE BANCA MODELO BT- 15 DIMENSIONES 1500 MM DE LARGO X 700 MM DE ANCHO X 850 MM ALTURA, FABRICADA EN PRT 2" X 2" CALIBRE 14 EN ACERO AL CARBÓN, PARA LA ESTRUCTURA EN GENERAL, ASIENTO Y RESPALDO ELABORADOS EN TUBULAR DE 1" X 1" CALIBRE 14 EN ACERO AL CARBÓN, SOPORTADO EN SOLERA DE 1/8" X 1", PARA DESCANSABRAZO SOLERA DE ¼" X 2". PARA ELABORACIÓN, SOLDADURA DE MICRO ALAMBRE S6 035 X 15, DETALLADO CON DISCO DE LIJA GRANO 80 Y DESBASTE, LIMPIEZA A BASE DE QUÍMICOS SAN BLAS, ELIMINADO TODAS LAS IMPUREZAS DEL ACERO, APLICACIÓN DE PINTURA ELECTROSTÁTICA, HORNEADA A ALTAS TEMPERATURAS, INCLUYE: MATERIALES, MANO DE OBRA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</si>
  <si>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</si>
  <si>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EXCAVACIONES Y RELLENOS</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</si>
  <si>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</si>
  <si>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 xml:space="preserve">PISOS DE CONCRETO </t>
  </si>
  <si>
    <t>CORTE CON DISCO DE DIAMANTE HASTA 1/3 DE ESPESOR DE LA LOSA Y HASTA 3 MM DE ANCHO, INCLUYE: EQUIPO, DISCO DE DIAMANTE, HERRAMIENTA Y MANO DE OBRA.</t>
  </si>
  <si>
    <t>B</t>
  </si>
  <si>
    <t>BANQUETAS, CRUCES PEATONALES Y ACCESIBILIDAD UNIVERSAL</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</si>
  <si>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</si>
  <si>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</si>
  <si>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</si>
  <si>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15X30 CM DE ALTURA A BASE DE CONCRETO PREMEZCLADO F'C= 250 KG/CM2, T.M.A. 19 MM, R.N., ACABADO APARENTE, INCLUYE: CIMBRA, DESCIMBRA, COLADO, MATERIALES, CURADO, DESPERDICIOS, MANO DE OBRA, PRUEBAS DE LABORATORIO, EQUIPO Y HERRAMIENTA.</t>
  </si>
  <si>
    <t>SUMINISTRO Y COLOCACIÓN MANUAL DE ASFALTO EN ÁREAS MUY REDUCIDAS DE ESPESORES VARIABLES, MEZCLA EN CALIENTE HECHA EN PLANTA, CON CEMENTO PG 64-22 EKBE SUPERPAVE, SEGÚN DISEÑO, T.M.A. DE 1/2" A FINOS, COMPACTADA AL 95% MARSHALL, INCLUYE: HERRAMIENTA, DELIMITACIÓN DEL ÁREA, LIMPIEZA, RETIRO DE RESIDUOS, PRUEBAS DE COMPACTACIÓN Y ESPESOR, PRUEBA DE CALIDAD, APLICACIÓN CON ASPERSORA MANUAL DE RIEGO DE LIGA CON EMULSIÓN DE ROMPIMIENTO RÁPIDO (ECR-60) A RAZÓN DE 0.70 L/M2, TENDIDO DE LA MEZCLA ASFÁLTICA, COMPACTACIÓN MECÁNICA CON EQUIPO DE IMPACTO, EQUIPO Y MANO DE OBRA.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</si>
  <si>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</si>
  <si>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</si>
  <si>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MALLA ELECTROSOLDADA 6X6-10/10, INCLUYE: HABILITADO, DESPERDICIOS, CORTES, AJUSTES, ALAMBRE, TRASLAPES, SILLETAS, MATERIAL DE FIJACIÓN, ACARREO DEL MATERIAL AL SITIO DE SU COLOCACIÓN, MANO DE OBRA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</si>
  <si>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</si>
  <si>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</si>
  <si>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SUMINISTRO E INSTALACIÓN DE CABLE DE ALUMINIO XLP, 600 V, CONFIGURACIÓN TRIPLEX  2+1, CAL. 4 AWG  (F)  +  CAL.  4 AWG (T)  MARCA CONDUMEX O SIMILAR, INCLUYE: HERRAMIENTA, MATERIALES, CONEXIÓN,  PRUEBAS, EQUIPO Y MANO DE OBRA.</t>
  </si>
  <si>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</si>
  <si>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</si>
  <si>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</si>
  <si>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</si>
  <si>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</si>
  <si>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</si>
  <si>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LUMINARIO TIPO VIALIDAD MARCA SIGNIFY USO INTEMPERIE MODELO ROAD FOCUS, FABRICADA EN FUNDICIÓN DE ALUMINIO INYECTADA A PRESIÓN PINTADA CON PINTURA POLIÉSTER APLICADA MEDIANTE PROCESO ELECTROESTÁTICO COLOR GRIS, EQUIPADA CON DRIVER QUE TRABAJA A 120 A 277 VOLTS, CON UN CONSUMO MÁXIMO DE 35 WATTS Y 40 LEDS EFICIENCIA LUMÍNICA DE 5472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RFS-35W40LED4K-G2-R2M</t>
  </si>
  <si>
    <r>
      <t>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t>
    </r>
  </si>
  <si>
    <t>SUMINISTRO Y COLOCACIÓN DE LUMINARIA PUNTA DE POSTE DE 49 W LED 4000°K, 120/277V IP-66, RESISTENTE A VANDALISMO IK-10 MARCA SIMON O SIMILAR, MOD. MERSYF-GTF-5-VS-NDL-49W350-IAMXR-1-C1-BKMATE, INCLUYE: HERRAMIENTA, SUMINISTRO, FLETES, ACARREOS, ELEVACIÓN, CONEXIONES, PRUEBAS, EQUIPO Y MANO DE OBRA</t>
  </si>
  <si>
    <r>
      <rPr>
        <sz val="8"/>
        <color rgb="FF000000"/>
        <rFont val="Isidora Bold"/>
      </rPr>
      <t>SUMINISTRO Y COLOCACIÓN DE BRAZO TIPO "I" DE 1.8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</si>
  <si>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SUMINISTRO E INSTALACIÓN DE SISTEMA DE TIERRA, INCLUYE: 1 VARILLA COOPER WELD 5/8 X 3.00 M, CARGA CADWELD NO 90, 4.00 M DE CABLE DE COBRE DESNUDO CAL 2, CONECTOR DE VARILLA DE 5/8", INCLUYE: MANO DE OBRA, EQUIPO Y HERRAMIENTA.</t>
  </si>
  <si>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</si>
  <si>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</si>
  <si>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</si>
  <si>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</si>
  <si>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t>TERMINAL ZAPATA PARA TIERRA, DE ALUMINIO BIMETALICO PARA ALOJAR CABLES CALIBRE DESDE 14 AWG HASTA 2 AWG, CON UN ORIFICIO D FIJACIÓN DE 1/4", OPRESOR TIPO ALLEN. INCLUYE PIJABROCA DE 1/4" X 1", GALVANIZADA, CABEZA HEXAGONAL.</t>
  </si>
  <si>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</si>
  <si>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</si>
  <si>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</si>
  <si>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</si>
  <si>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</si>
  <si>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</si>
  <si>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</si>
  <si>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</si>
  <si>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</si>
  <si>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ASENTAMIENTO DE PLACAS METÁLICAS DE POSTES A BASE DE GROUT NO METÁLICO, INCLUYE: MATERIALES, MANO DE OBRA, EQUIPO Y HERRAMIENTA.</t>
  </si>
  <si>
    <t xml:space="preserve">INSTALACIÓN ELÉCTRICA </t>
  </si>
  <si>
    <t>ALUMBRADO PÚBLICO</t>
  </si>
  <si>
    <t>LIMPIEZA</t>
  </si>
  <si>
    <t>LIMPIEZA GRUESA DE OBRA, INCLUYE: ACARREO A BANCO DE OBRA, MANO DE OBRA, EQUIPO Y HERRAMIENTA.</t>
  </si>
  <si>
    <t>ZONA DE ESPERA</t>
  </si>
  <si>
    <t>FIRME DE 8 CM DE ESPESOR DE CONCRETO PREMEZCLADO F´C= 150 KG/CM2, ACABADO COMÚN, INCLUYE: CIMBRA, DESCIMBRA, COLADO, CURADO, MATERIALES, DESPERDICIOS Y  MANO DE OBRA, EQUIPO Y HERRAMIENTA.</t>
  </si>
  <si>
    <t>INSTALACIÓN PLUVIAL</t>
  </si>
  <si>
    <t>DESMONTAJE DE BARANDAL DE HERRERÍA EXISTENTE DE 0.50 A 1.50 M DE ALTURA CON RECUPERACIÓN, INCLUYE: HERRAMIENTA, CORTES, DEMOLICIÓN DE ANCLAS, ACARREOS AL SITIO DE APILE, EQUIPO Y MANO DE OBRA.</t>
  </si>
  <si>
    <t>DESMONTAJE Y RETIRO DE BANCAS DE HERRERÍA EXISTENTES DE 2.00 M DE LARGO Y ANCHO DE 0.70 M, ALTO DE 0.80 M MEDIDAS PROMEDIO, CON RECUPERACIÓN, INCLUYE: HERRAMIENTA, DEMOLICIÓN DE DADOS DE CONCRETO, ACARREOS HACÍA ALMACÉN DE LA OBRA Y POSTERIOR RETIRO FUERA DE LA OBRA DONDE INDIQUE SUPERVISOR, EQUIPO Y MANO DE OBRA.</t>
  </si>
  <si>
    <t>DESMONTAJE Y RETIRO POR MEDIOS MECÁNICOS SIN RECUPERACIÓN DE HERRERÍA PARA BOCA DE TORMENTA (REJILLA DE VIGA 2", 3" Y 4", REJILLA TIPO IRVING) EMPOTRADA A DALAS Y/O LOSA DE CONCRETO, ANCHO PROMEDIO DE REJILLA DE 0.30 M A 1.50 M POR LARGO VARIABLE, INCLUYE: HERRAMIENTA, DEMOLICIÓN DE CONCRETO, DESMONTAJE DE MARCO Y CONTRAMARCO, MATERIALES, DESPERDICIOS, SEÑALIZACIÓN PREVENTIVA Y RESTRICTIVA DEL ÁREA DE TRABAJO, LIMPIEZA DEL ÁREA AL FINAL DE ESTA ACTIVIDAD, EQUIPO, MANO DE OBRA, CARGA Y ACARREO POR MEDIOS MECÁNICOS AL SITIO FUERA DE LA OBRA INDICADO POR SUPERVISIÓN.</t>
  </si>
  <si>
    <t>ANDADORES, PLAZOLETAS Y ÁREAS DE DESCANSO.</t>
  </si>
  <si>
    <t>PISOS Y GUARNICIONES</t>
  </si>
  <si>
    <t>FIRME DE 8 CM DE ESPESOR DE CONCRETO PREMEZCLADO F´C= 150 KG/CM2, ACABADO COMÚN, INCLUYE: CIMBRA, DESCIMBRA, COLADO, CURADO, SUMINISTRO DE MATERIALES, DESPERDICIOS Y  MANO DE OBRA, EQUIPO Y HERRAMIENTA.</t>
  </si>
  <si>
    <t>PISO DE CONCRETO PREMEZCLADO F'C= 200 KG/CM2, T.MA. 3/4", R.N. DE 10 CM DE ESPESOR, CON COLOR INTEGRAL AZUL FLORIDA (PBIC0012) AL 4%, ACABADO SEMI PULIDO, INCLUYE: HERRAMIENTA, ACARREOS, PREPARACIÓN DE LA SUPERFICIE, CIMBRA, DESCIMBRA, NIVELACIÓN, COLADO, VIBRADO, CURADO, MATERIALES, EQUIPO Y MANO DE OBRA.</t>
  </si>
  <si>
    <t>GUARNICIÓN TIPO "I" EN SECCIÓN 15X30 CM DE ALTURA A BASE DE CONCRETO PREMEZCLADO F'C= 200 KG/CM2, T.M.A. 19 MM, R.N., ACABADO PULIDO,COLOR NATURAL, INCLUYE: CIMBRA, DESCIMBRA, COLADO, MATERIALES, CURADO, DESPERDICIOS, MANO DE OBRA, PRUEBAS DE LABORATORIO, EQUIPO Y HERRAMIENTA.</t>
  </si>
  <si>
    <t>ALCORQUES</t>
  </si>
  <si>
    <t>K</t>
  </si>
  <si>
    <t>ÁREA INFANTIL</t>
  </si>
  <si>
    <t>PISO AMORTIGUANTE</t>
  </si>
  <si>
    <t>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t>
  </si>
  <si>
    <t>SUMINISTRO Y APLICACIÓN DE PINTURA VINÍLICA LÍNEA VINIMEX PREMIUM DE COMEX O SIMILAR A DOS MANOS, EN CUALQUIER COLOR, LIMPIANDO Y PREPARANDO LA SUPERFICIE CON SELLADOR, INCLUYE: MATERIALES, ANDAMIOS, MANO DE OBRA, EQUIPO Y HERRAMIENTA.</t>
  </si>
  <si>
    <t>FILETES Y BOLEADOS, HECHOS CON MORTERO CEMENTO-ARENA EN PROPORCIÓN 1:3, TANTO INCLINADOS COMO VERTICALES A TIRO DE HILO Y ESCUADRA, INCLUYE: DESPERDICIOS, ANDAMIOS, ACARREO DE MATERIALES AL SITIO DE SU UTILIZACIÓN, A CUALQUIER NIVEL, EQUIPO Y MANO DE OBRA.</t>
  </si>
  <si>
    <t>APLANADO DE 2.00 CM DE ESPESOR PROMEDIO EN MURO CON MORTERO CEMENTO-ARENA 1:3, ACABADO PULIDO SIMPLE, INCLUYE: HERRAMIENTA, MATERIALES, ACARREOS, DESPERDICIOS, MANO DE OBRA, ANDAMIOS, PLOMEADO, NIVELADO, REGLEADO, RECORTES, EQUIPO Y MANO DE OBRA.</t>
  </si>
  <si>
    <t>C</t>
  </si>
  <si>
    <t>C1</t>
  </si>
  <si>
    <t>C2</t>
  </si>
  <si>
    <t>C3</t>
  </si>
  <si>
    <t xml:space="preserve">D </t>
  </si>
  <si>
    <t>D1</t>
  </si>
  <si>
    <t>D2</t>
  </si>
  <si>
    <t>E</t>
  </si>
  <si>
    <t>E1</t>
  </si>
  <si>
    <t>E2</t>
  </si>
  <si>
    <t xml:space="preserve">F </t>
  </si>
  <si>
    <t>IUMINACIÓN DE CORTESÍA</t>
  </si>
  <si>
    <t>PISO DE CONCRETO PREMEZCLADO F'C= 200 KG/CM2 CON AGREGADO INTEGRAL DE GRANO DE MÁRMOL "GH" DEL #3 (5 KG POR 1 M2), DE 10 CM DE ESPESOR, ACABADO LAVADO, INCLUYE: HERRAMIENTA, ACARREOS, PREPARACIÓN DE LA SUPERFICIE, NIVELACIÓN, CIMBRADO, DESCIMBRADO,  COLADO, VIBRADO, SUMINISTRO DE MATERIALES, EQUIPO Y MANO DE OBRA.</t>
  </si>
  <si>
    <t>CENEFA DE 10 CM DE ESPESOR A BASE DE CONCRETO PREMEZCLADO F´C= 200 KG/CM2, R. N., T.M.A.19 MM, TIRO DIRECTO, COLOR NEGRO INTEGRADO AL 5%, Y ACABADO LAVADO CON GRANO DE MÁRMOL "GH" #3 (5 KG POR 1 M2), INCLUYE: CIMBRA, DESCIMBRA, COLADO, DESMOLDANTE, BARNIZ, CURADO, MATERIALES, MANO DE OBRA, EQUIPO Y HERRAMIENTA.</t>
  </si>
  <si>
    <t>SUMINISTRO E INSTALACIÓN DE TUBO PVC CONDUIT S. P. DE 3/4", INCLUYE: HERRAMIENTA, MATERIAL, DESPERDICIO, ACARREO AL SITIO DE COLOCACIÓN, GUIADO Y MANO DE OBRA.</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</si>
  <si>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</si>
  <si>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SUMINISTRO E INSTALACIÓN DE LUMINARIA PARA PARED EXTERIOR, MODELO ETX-0375-ANT, 7.2 W, 100/240V- 50/60 Hz, IP65, 3000K. O SIMILAR, INCLUYE: FIJACIÓN, MATERIALES, CONSUMIBLES, EQUIPO, MANO DE OBRA Y LIMPIEZA DEL SITIO DE LOS TRABAJOS.</t>
  </si>
  <si>
    <t>SUMINISTRO E INSTALACIÓN DE LUMINARIA PARA PARED EXTERIOR, MODELO 24HLED420MV30N 24 W, 100/240V - 60 /60HZ, IP65, 3000K. O SIMILAR, INCLUYE: FIJACIÓN, MATERIALES, CONSUMIBLES, EQUIPO, MANO DE OBRA Y LIMPIEZA DEL SITIO DE LOS TRABAJOS.</t>
  </si>
  <si>
    <t>SUMINISTRO E INSTALACIÓN DE LUMINARIA, MODELO 12HLED751MV30N, 100/240V-, 12W O.12A, 50/60HZ, 3000K, IP65, FP 0.6 O SIMILAR, INCLUYE: FIJACIÓN, MATERIALES, CONSUMIBLES, EQUIPO, MANO DE OBRA Y LIMPIEZA DEL SITIO DE LOS TRABAJOS.</t>
  </si>
  <si>
    <t>SUMINISTRO E INSTALACIÓN DE LUMINARIA, MODELO SW 10 AL, 100/305V-, 2W, 0.05A, 50/60HZ, 2700K, IP65, FP 0.5 O SIMILAR, INCLUYE: FIJACIÓN, MATERIALES, CONSUMIBLES, EQUIPO, MANO DE OBRA Y LIMPIEZA DEL SITIO DE LOS TRABAJOS.</t>
  </si>
  <si>
    <t>SUMINISTRO E INSTALACIÓN DE LUMINARIA, MODELO EP 170, 100/305V-, 0.11A, 13W, 50/60HZ, IP65, 2700 K, FP 0.8, O SIMILAR, INCLUYE: FIJACIÓN, MATERIALES, CONSUMIBLES, EQUIPO, MANO DE OBRA Y LIMPIEZA DEL SITIO DE LOS TRABAJOS.</t>
  </si>
  <si>
    <t>SUMINISTRO E INSTALACIÓN DE LUMINARIA PARA EMPOTRAR, MODELO ETC-1700-BLA, 100/240V-, 6 W, 60/60HZ, IP54, 3000K, O SIMILAR, INCLUYE: FIJACIÓN, MATERIALES, CONSUMIBLES, EQUIPO, MANO DE OBRA Y LIMPIEZA DEL SITIO DE LOS TRABAJOS.</t>
  </si>
  <si>
    <t>SALIDA ELECTRICA DE ALUMBRADO, APAGADOR, CONTACTO  BASE DE TUBERIA CONDUIT PVC PARED GRUESA DE 19, 25 Y 32 MM. Y CABLEADO CON CABLE CAL 12 AWG CONDUMEX, INCLUYE: CONTACTO, CURVAS CAJAS CUADRADAS GALV. TAPAS REALZADAS, CONTRA Y MONITOR Y SISTEMA DE SUJECION A BASE DE VARILLA ROSCADA, ABRAZADERAS TIPO UÑA, UNICANAL, MATERIALES MENORES, HERRAMIENTA Y MANO DE OBRA</t>
  </si>
  <si>
    <t>SAL</t>
  </si>
  <si>
    <t>SUMINISTRO E INSTALACIÓN DE SISTEMA DE TIERRA, INCLUYE: 1 VARILLA COOPER WELD 5/8 X 3.00 M, CARGA CADWELD NO 90, 4.00 M DE CABLE DE COBRE DESNUDO CAL 2, CONECTOR DE VARILLA DE 5/8", ZAPATA DE ALUMINIO BIMETÁLICO PARA CAL 14 AWG A 2 AWG, MANO DE OBRA, EQUIPO, ADECUACIONES Y HERRAMIENTA.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</si>
  <si>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</si>
  <si>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TAPONADO DE DUCTOS EN EL REGISTRO DE ALUMBRADO DE 35 MM DE Ø, POSTERIOR A LA INSTALACIÓN DEL CABLEADO CON ESPUMA DE POLIURETANO (SELLO DUCTO) O SIMILAR, INCLUYE: HERRAMIENTA, MATERIALES, ACARREOS Y MANO DE OBRA.</t>
  </si>
  <si>
    <t>FACHADA ESCUELA</t>
  </si>
  <si>
    <t>APLANADO DE 1 CM DE ESPESOR EN MURO CON MORTERO CEMENTO-ARENA 1:3, ACABADO APALILLADO, INCLUYE: MATERIALES, ACARREOS, DESPERDICIOS, MANO DE OBRA, PLOMEADO, NIVELADO, REGLEADO, RECORTES, MANO DE OBRA, EQUIPO Y HERRAMIENTA.</t>
  </si>
  <si>
    <t>LIMPIEZA DE HERRERÍA CERRADA (COMO PUERTAS, VENTANAS, PORTONES, ETC), POR TODOS SUS LADOS VISIBLES, INCLUYE: HERRAMIENTA, LIJADO DE SUPERFICIE EXISTENTE CON LIJA DE AGUA HASTA DESPRENDER LAS CAPAS DE PINTURA EN MALAS CONDICIONES, RETIRO DE ÓXIDO, APLICACIÓN DE RECUBRIMIENTO A 4 MILÉSIMAS DE ESPESOR, PINTURA DE ESMALTE 100 MATE COMEX O SIMILAR, A CUALQUIER ALTURA, MATERIALES, EQUIPO Y MANO DE OBRA.</t>
  </si>
  <si>
    <t>SUMINISTRO Y APLICACIÓN DE PINTURA VINÍLICA LÍNEA VINIMEX PREMIUM DE COMEX O SIMILAR A DOS MANOS, EN CUALQUIER COLOR, LIMPIANDO Y PREPARANDO LA SUPERFICIE CON SELLADOR, INCLUYE: PRIMER ANTICORROSIVO, MATERIALES, ANDAMIOS, MANO DE OBRA, EQUIPO Y HERRAMIENTA.</t>
  </si>
  <si>
    <t>I</t>
  </si>
  <si>
    <t>J</t>
  </si>
  <si>
    <t>K1</t>
  </si>
  <si>
    <t>K2</t>
  </si>
  <si>
    <t xml:space="preserve">L </t>
  </si>
  <si>
    <t>G</t>
  </si>
  <si>
    <t>RAMPAS DE ACCESO UNIVERSAL</t>
  </si>
  <si>
    <t>G1</t>
  </si>
  <si>
    <t>G2</t>
  </si>
  <si>
    <t>ALBAÑILERÍAS</t>
  </si>
  <si>
    <t>PLANTILLA DE 5 CM DE ESPESOR DE CONCRETO HECHO EN OBRA DE F´C=100 KG/CM2, INCLUYE: PREPARACIÓN DE LA SUPERFICIE, NIVELACIÓN, MAESTREADO, COLADO, MANO DE OBRA, EQUIPO Y HERRAMIENTA.</t>
  </si>
  <si>
    <t>SUMINISTRO, HABILITADO Y COLOCACIÓN DE ARMEX DE ACERO 12X12-4 CON FY= 6,000 KG/CM2, PARA REFUERZO EN CASTILLOS Y/O DALAS, INCLUYE: MATERIALES, TRASLAPES, DESPERDICIOS, SILLETAS, HABILITADO, AMARRES, MANO DE OBRA, EQUIPO Y HERRAMIENTA.</t>
  </si>
  <si>
    <t>CONCRETO HECHO EN OBRA DE F'C= 150 KG/CM2, T.MA. 3/4", R.N., INCLUYE: HERRAMIENTA, ELABORACIÓN DE CONCRETO, ACARREOS, COLADO, VIBRADO, EQUIPO Y MANO DE OBRA.</t>
  </si>
  <si>
    <t>MURO DE BLOCK DE JALCRETO SÓLIDO, DE 14 CM DE ESPESOR PROMEDIO, A TEZÓN,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</si>
  <si>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APLANADO DE 1.00 CM DE ESPESOR EN MURO CON MORTERO CEMENTO-ARENA 1:3, ACABADO APALILLADO FINO, INCLUYE: HERRAMIENTA, MATERIALES, ACARREOS, DESPERDICIOS, MANO DE OBRA, ANDAMIOS, PLOMEADO, NIVELADO, REGLEADO, RECORTES, EQUIPO Y MANO DE OBRA.</t>
  </si>
  <si>
    <t>BOQUILLA DE 25 A 30 CM DE ANCHO, CON MORTERO CEMENTO ARENA PROPORCIÓN 1:3, TERMINADO APALILLADO FINO, INCLUYE: MATERIALES, ACARREOS, DESPERDICIOS, MANO DE OBRA, PLOMEADO, NIVELADO, REGLEADO, RECORTES, MANO DE OBRA, EQUIPO Y HERRAMIENTA.</t>
  </si>
  <si>
    <t xml:space="preserve">FILETES Y BOLEADOS, HECHOS CON MORTERO CEMENTO-ARENA EN PROPORCIÓN 1:3, TANTO INCLINADOS COMO VERTICALES A TIRO DE HILO Y ESCUADRA,  INCLUYE: DESPERDICIOS, ANDAMIOS Y ACARREO DE MATERIALES AL SITIO DE SU UTILIZACIÓN, A CUALQUIER NIVEL. </t>
  </si>
  <si>
    <t>PISOS DE CONCRETO Y BARANDAL</t>
  </si>
  <si>
    <t>RAMPA DE 10 CM DE ESPESOR CON PENDIENTE MÁXIMA DEL 6% A BASE DE CONCRETO HECHO EN OBRA  F'C= 200 KG/CM2, T.M.A. 19 MM, ACABADO ESCOBILLADO, INCLUYE: HERRAMIENTA, SUMINISTRO DE MATERIALES, AGUA, DESPERDICIOS, ACARREOS, REGLEADO, ACABADO, CIMBRA EN FRONTERAS, DESCIMBRA, COLADO, CURADO, REMATES, MUESTREADO, EQUIPO Y MANO DE OBRA.</t>
  </si>
  <si>
    <t>PISO DE 10 CM DE ESPESOR A BASE DE CONCRETO PREMEZCLADO  F'C= 200 KG/CM2, T.MA. 19 MM, ACABADO ESCOBILLADO, INCLUYE: HERRAMIENTA, SUMINISTRO DE MATERIALES, CURADO, DESPERDICIOS, ACARREOS, REGLEADO, ACABADO, CIMBRA EN FRONTERAS, DESCIMBRA, COLADO, REMATES, MUESTREADO, EQUIPO Y MANO DE OBRA.</t>
  </si>
  <si>
    <t>ESCALERAS</t>
  </si>
  <si>
    <t>G3</t>
  </si>
  <si>
    <t>G4</t>
  </si>
  <si>
    <t>M1</t>
  </si>
  <si>
    <t>L1</t>
  </si>
  <si>
    <t>L2</t>
  </si>
  <si>
    <t>DOPI-MUN-PP-EP-LP-003-2024</t>
  </si>
  <si>
    <t>Rehabilitación urbana y mejoramiento de la plaza pública y quiosco de Paraísos del Colli, más obras complementarias, ubicada en la confluencia de la Av. prolongación Av. del Colli, calle Arrayán, colonia Paraísos del Colli, Municipio de Zapopan, Jalisco</t>
  </si>
  <si>
    <t>HERRERÍA</t>
  </si>
  <si>
    <t>H1</t>
  </si>
  <si>
    <t>L3</t>
  </si>
  <si>
    <t>N</t>
  </si>
  <si>
    <t xml:space="preserve">DESMONTAJE Y RETIRO POR MEDIOS MANUALES DE TEJA DE BARRO, SIN RECUPERACIÓN, INCLUYE: HERRAMIENTA, ACARREO A BANCO DE OBRA PARA SU POSTERIOR RETIRO, VOLUMEN MEDIDO EN SECCIONES, ABUNDAMIENTO, EQUIPO Y MANO DE OBRA. </t>
  </si>
  <si>
    <t>DEMOLICIÓN DE LOSA DE CONCRETO ARMADO EN QUIOSCO EXISTENTE, A UNA ALTURA DE HASTA 6.00 M, POR MEDIOS MECÁNICOS, INCLUYE: HERRAMIENTA, ACARREO DEL MATERIAL PRODUCTO DE LAS DEMOLICIONES DENTRO DE LA OBRA PARA SU POSTERIOR RETIRO, EQUIPO DE PROTECCIÓN Y MANO DE OBRA.</t>
  </si>
  <si>
    <t>DESMONTAJE DE BARRERAS DE SEGURIDAD METÁLICA A BASE DE TUBULAR DE 2" CON LÁMINA PERFORADA, CON DIMENSIONES DE 1.20 X 2.00 M, CON RECUPERACIÓN, INCLUYE: CORTES, DEMOLICIÓN DE ANCLAS, ACARREOS A DONDE INDIQUE LA SUPERVISIÓN DE LA OBRA DENTRO Y FUERA DE LA OBRA, MANO DE OBRA Y HERRAMIENTA.</t>
  </si>
  <si>
    <t>DESMONTAJE CON RECUPERACIÓN DE ESTRUCTURA METÁLICA A BASE DE PERFILES ESTRUCTURALES DE DISTINTAS MEDIDAS Y CALIBRES, A UNA ALTURA DE HASTA 6 M, INCLUYE: HERRAMIENTA, ACARREO Y APILE DE MATERIAL A BODEGA DONDE INDIQUE SUPERVISIÓN DENTRO Y FUERA DE LA OBRA, EQUIPO Y MANO DE OBRA.</t>
  </si>
  <si>
    <t>DESMONTAJE Y RETIRO DE CICLO-PUERTO EXISTENTE A BASE DE TUBERÍA DE 3", CON DIMENSIONES PROMEDIO DE 0.89 M X 0.71 M, CON RECUPERACIÓN, INCLUYE: HERRAMIENTA, DEMOLICIÓN DE ANCLAJES DE CONCRETO, ACARREO A LUGAR INDICADO POR SUPERVISIÓN FUERA DE LA OBRA, EQUIPO Y MANO DE OBRA.</t>
  </si>
  <si>
    <t>DESMONTAJE Y RETIRO CON RECUPERACIÓN DE BANCAS DE CONCRETO EXISTENTES DE 2.20 M DE LARGO Y ANCHO DE 0.50 M, ALTO DE 0.75 M MEDIDAS PROMEDIO, INCLUYE: HERRAMIENTA, ACARREOS HACÍA ALMACÉN DE LA OBRA Y POSTERIOR RETIRO FUERA DE LA OBRA DONDE INDIQUE SUPERVISOR, EQUIPO Y MANO DE OBRA.</t>
  </si>
  <si>
    <t>DESMONTAJE Y RETIRO CON RECUPERACIÓN DE POSTE DE ALUMBRADO EXISTENTE DE HASTA 6.00 M DE ALTURA, CON LUMINARIA, INCLUYE: HERRAMIENTA, DEMOLICIÓN DE DADO DE CONCRETO, DESCONEXIÓN, RETIRO DE LUMINARIA, RETIRO DE CABLEADO, ACARREOS Y RETIRO FUERA DE LA OBRA AL LUGAR INDICADO POR LA SUPERVISIÓN, EQUIPO Y MANO DE OBRA.</t>
  </si>
  <si>
    <t>DESMONTAJE Y RETIRO CON RECUPERACIÓN DE POSTE DE ALUMBRADO EXISTENTE DE HASTA 10.00 M DE ALTURA, CON LUMINARIA, INCLUYE: HERRAMIENTA, DEMOLICIÓN DE DADO DE CONCRETO, DESCONEXIÓN, RETIRO DE LUMINARIA, RETIRO DE CABLEADO, ACARREOS Y RETIRO FUERA DE LA OBRA AL LUGAR INDICADO POR LA SUPERVISIÓN, EQUIPO Y MANO DE OBRA.</t>
  </si>
  <si>
    <t>SUMINISTRO Y COLOCACIÓN DE PLACA PARA DELIMITAR JARDINERA A BASE DE PLACA DE ACERO DE 1/4", CORONADA CON REDONDO LISO # 4, FIJADA A GUARNICIÓN DE CONCRETO CON 1 VARILLA DEL #3 DE 10 CM DE LARGO A CADA 100 CM, INCLUYE: HERRAMIENTA, FLETES, ACARREOS, CORTES, DESPERDICIOS, SOLDADURA, PRIMARIO ANTICORROSIVO, ACABADO EN ESMALTE 100 DE COMEX COLOR NEGRO MATE, MATERIAL Y MANO DE OBRA.</t>
  </si>
  <si>
    <t>ALBAÑILERIAS DE MOBILIARIO</t>
  </si>
  <si>
    <t>I1</t>
  </si>
  <si>
    <t>I2</t>
  </si>
  <si>
    <t>REHABILITACIÓN DE QUIOSCO</t>
  </si>
  <si>
    <t>TRAZO Y NIVELACIÓN CON EQUIPO TOPOGRÁFICO DEL TERRENO ESTABLECIENDO EJES Y REFERENCIAS Y BANCOS DE NIVEL, INCLUYE: CRUCETAS, ESTACAS, HILOS, MARCAS Y TRAZOS CON CALHIDRA, MANO DE OBRA, EQUIPO Y HERRAMIENTA.</t>
  </si>
  <si>
    <t>CIMENTACIÓN Y MUROS DE CONCRETO</t>
  </si>
  <si>
    <t>CIMBRA DE MADERA PARA MURO DE CONCRETO, ACABADO COMÚN, INCLUYE: SUMINISTRO DE MATERIALES, ACARREOS, CORTES, HABILITADO, CIMBRADO, CHAFLÁN, DESCIMBRADO, MANO DE OBRA, LIMPIEZA, EQUIPO Y HERRAMIENTA.</t>
  </si>
  <si>
    <t>CIMBRA DE MADERA, ACABADO COMÚN, EN LOSAS, INCLUYE: HERRAMIENTA, SUMINISTRO DE MATERIALES, ACARREOS, ELEVACIONES A CUALQUIER NIVEL, HABILITADO, CORTES, DESPERDICIOS, CHAFLANES, PUNTALES, ANDAMIOS, CIMBRA, DESCIMBRA, LIMPIEZA, EQUIPO Y MANO DE OBRA</t>
  </si>
  <si>
    <t>SUMINISTRO, HABILITADO Y COLOCACIÓN DE ACERO DE REFUERZO DE FY= 2300 KG/CM2, INCLUYE: MATERIALES, TRASLAPES, SILLETAS, HABILITADO, AMARRES, MANO DE OBRA, EQUIPO Y HERRAMIENTA.</t>
  </si>
  <si>
    <t>ESTRUCTURA METÁLICA</t>
  </si>
  <si>
    <t>SUMINISTRO, HABILITADO Y MONTAJE DE CARTABONES PARA PB-1 CON PLACA DE ACERO A-36 MEDIDAS PROMEDIO DE 10 X 7 CM, 1/4" DE ESPESOR, INCLUYE: CORTES, DESPERDICIOS, SOLDADURA, PINTURA PRIMARIO ANTICORROSIVO Y ACABADO ALQUIDALICO COLOR BLANCO EN 3 MILÉSIMAS DE ESPESOR,  TRASLADO DE MATERIALES, MANO DE OBRA, EQUIPO Y HERRAMIENTA.</t>
  </si>
  <si>
    <t>SUMINISTRO Y APLICACIÓN DE PINTURA DE ESMALTE 100 MATE COMEX O SIMILAR, CUALQUIER COLOR, EN ESTRUCTURAS METÁLICAS, INCLUYE: APLICACIÓN DE RECUBRIMIENTO A 4 MILÉSIMAS DE ESPESOR, MATERIALES, MANO DE OBRA, EQUIPO Y HERRAMIENTA.</t>
  </si>
  <si>
    <t>LOSA NERVADA</t>
  </si>
  <si>
    <t>SUMINISTRO Y COLOCACIÓN DE MALLA ELECTROSOLDADA 6X6-8/8, INCLUYE: HABILITADO, DESPERDICIOS, CORTES, AJUSTES, ALAMBRE, TRASLAPES, SILLETAS, MATERIAL DE FIJACIÓN, ACARREO DEL MATERIAL AL SITIO DE SU COLOCACIÓN, MANO DE OBRA Y HERRAMIENTA.</t>
  </si>
  <si>
    <t xml:space="preserve">H </t>
  </si>
  <si>
    <t>H2</t>
  </si>
  <si>
    <t>H3</t>
  </si>
  <si>
    <t>H4</t>
  </si>
  <si>
    <t>H5</t>
  </si>
  <si>
    <t>SUMINISTRO Y COLOCACIÓN DE LETRERO CON LA LEYENDA DE "Escuela Primaria Juan Escutia 14EPR0783R" EN ALTO RELIEVE CON ELEMENTOS INDIVIDUALES, CORTADOS CON LÁSER, FABRICADOS EN PLACA 3/16" (4.7 MM) #304 A1 DE ACERO INOXIDABLE, PULIDO MECÁNICAMENTE, TERMINADO ESPEJO, PROTECCIÓN CON RECUBRIMIENTO DE BARNIZ TRANSPARENTE DE POLIURETANO, PREPARACIÓN DE ANCLAS DE 18 CM FABRICADAS CON SÓLIDO INOX 1/4" PARA SER FIJADAS A MURO, CON 5 CM DE SEPARACIÓN CON ADHESIVO EPÓXICO SIKA ANCHORFIX COLOR GRIS, FUENTE TIPO ISIDORA BOLD, H= 15 CM, INCLUYE: HERRAMIENTA, ACARREOS, DESPERDICIOS, MATERIALES, COLOCACIÓN, BARRENOS, EQUIPO Y MANO DE OBRA.</t>
  </si>
  <si>
    <t>MURO DE BLOCK DE JALCRETO SÓLIDO, DE 14 CM DE ESPESOR PROMEDIO, A SOGA, CON BLOCK 11 X 14 X 28 CM, ACABADO COMÚN, ASENTADO CON MORTERO CEMENTO-ARENA EN PROPORCIÓN 1:3, INCLUYE: TRAZO, NIVELACIÓN, PLOMEO, MATERIALES, DESPERDICIOS, MANO DE OBRA, LIMPIEZA, ACARREO DE MATERIALES AL SITIO DE SU UTILIZACIÓN A CUALQUIER ALTURA Y HERRAMIENTA.</t>
  </si>
  <si>
    <t>BOQUILLA DE 15 A 20 CM DE ANCHO, CON MORTERO CEMENTO ARENA PROPORCIÓN 1:3, TERMINADO APALILLADO, EN APERTURA DE VANOS DE PUERTAS, VENTANAS Y/O PRETILES, INCLUYE: HERRAMIENTA, SUMINISTRO, ACABADO, EQUIPO Y MANO DE OBRA.</t>
  </si>
  <si>
    <t>FORJADO DE ESCALÓN Y HUELLA DE 45 CM DE ANCHO Y 10 CM DE ESPESOR A BASE DE CONCRETO PREMEZCLADO F'C= 250 KG/CM2. CON AGREGADO DE GRAVILLA DE 3/8", R.N., ACABADO ESCOBILLADO, Y REFUERZO DE ARMADO CON MALLA ELECTROSOLDADA 6-6/10-10, INCLUYE: CIMBRA PERIMETRAL, CHAFLÁN DE 1/2", COLADO, CURADO, MATERIAL, DESPERDICIOS, MANO DE OBRA, HERRAMIENTA, EQUIPO Y ACARREOS.</t>
  </si>
  <si>
    <t>CIMBRA DE MADERA PARA CIMENTACIÓN DE CONCRETO, ACABADO COMÚN, INCLUYE: SUMINISTRO DE MATERIALES, ACARREOS, CORTES, HABILITADO, CIMBRADO, DESCIMBRADO, MANO DE OBRA, LIMPIEZA, EQUIPO Y HERRAMIENTA.</t>
  </si>
  <si>
    <t>CIMBRA DE MADERA PARA MURO DE CONCRETO, ACABADO APARENTE, INCLUYE: SUMINISTRO DE MATERIALES, ACARREOS, CORTES, HABILITADO, CIMBRADO, CHAFLÁN, DESCIMBRADO, MANO DE OBRA, LIMPIEZA, EQUIPO Y HERRAMIENTA.</t>
  </si>
  <si>
    <t>CIMBRA DE MADERA, ACABADO APARENTE, EN LOSAS, INCLUYE: HERRAMIENTA, SUMINISTRO DE MATERIALES, ACARREOS, ELEVACIONES A CUALQUIER NIVEL, HABILITADO, CORTES, DESPERDICIOS, CHAFLANES, PUNTALES, ANDAMIOS, CIMBRA, DESCIMBRA, LIMPIEZA, EQUIPO Y MANO DE OBRA</t>
  </si>
  <si>
    <t>SUMINISTRO Y COLOCACIÓN DE CONCRETO PREMEZCLADO F'C=250 KG/CM2, R.N., T.M.A. 19 MM, REV. 14 CM, INCLUYE: HERRAMIENTA, ACARREOS, COLADO, EXTENDIDO, VIBRADO, NIVELADO, CURADO,  PRUEBAS DE LABORATORIO, MATERIALES, DESPERDICIOS, MANIOBRAS, EQUIPO Y MANO DE OBRA.</t>
  </si>
  <si>
    <t>SUMINISTRO Y COLOCACIÓN DE CONCRETO PREMEZCLADO BOMBEABLE  F'C= 250 KG/CM2, T.M.A. 19 MM, REV. 16 CM, R.N., INCLUYE: HERRAMIENTA, ACARREOS, COLADO, EXTENDIDO, VIBRADO, NIVELADO, CURADO,  PRUEBAS DE LABORATORIO, BOMBA, MATERIALES, DESPERDICIOS, MANIOBRAS, EQUIPO Y MANO DE OBRA.</t>
  </si>
  <si>
    <t>PISO DE CONCRETO PREMEZCLADO F'C= 200 KG/CM2 CON AGREGADO INTEGRAL DE GRANO DE MÁRMOL "GH" DEL #3 (5 KG POR 1 M2), DE 10 CM DE ESPESOR, ACABADO LAVADO, REFORZADO CON MALLA ELECTROSOLDADA DE 6X6/8-8, INCLUYE: HERRAMIENTA, ACARREOS, PREPARACIÓN DE LA SUPERFICIE, NIVELACIÓN, CIMBRADO, DESCIMBRADO,  COLADO, VIBRADO, SUMINISTRO DE MATERIALES, EQUIPO Y MANO DE OBRA.</t>
  </si>
  <si>
    <t>SUMINISTRO, HABILITADO Y MONTAJE DE ANCLA DE ACERO A-36 A BASE DE REDONDO LISO DE 3/4" DE DIÁMETRO CON LONGITUD DE 0.80 M, EN LA PARTE SUPERIOR ROSCADA DE 15 CM DE LARGO, CON TUERCA Y CONTRA- TUERCA 2 H ARANDELA F436 Y EN LA PARTE INFERIOR 7 CM ROSCADA CON 2 TUERCAS DE ATRAQUE 2H, INCLUYE: HERRAMIENTA, CORTES, EQUIPO Y MANO DE OBRA.</t>
  </si>
  <si>
    <t>SUMINISTRO, HABILITADO Y MONTAJE DE  JUEGO DE 2 PLACAS DE ACERO A-36 PARA LIGAR COLUMNAS DE ACERO CON LOSA DE CONCRETO, UNA PLACA SUPERIOR CON UNA INCLINACIÓN DE 25° DE 30 X 30 CM PROMEDIO Y 5/8" DE ESPESOR, Y LA PLACA INFERIOR DE 30 X 30 CM PROMEDIO DE 5/8" DE ESPESOR, UNIDAS ENTRE SI POR 4 DE ÁGULOS LI 2" X 2" X 1/4", INCLUYE: HERRAMIENTA,  TRAZO, MATERIALES, CORTES, SOLDADURA, PRIMARIO ANTICORROSIVO, FIJACIÓN, EQUIPO Y MANO DE OBRA.</t>
  </si>
  <si>
    <t>SUMINISTRO, HABILITADO Y MONTAJE DE PLACA DE ACERO A-36 DE 30 X 30 CM Y 3/4" DE ESPESOR, INCLUYE: HERRAMIENTA, 4 PERFORACIONES PARA COLOCAR ANCLAS DE 3/4", TRAZO, MATERIALES, CORTES, SOLDADURA, FIJACIÓN, PRIMARIO ANTICORROSIVO, EQUIPO Y MANO DE OBRA.</t>
  </si>
  <si>
    <r>
      <t>SUMINISTRO, FABRICACIÓN Y COLOCACIÓN DE HERRERÍA ESTRUCTURAL A BASE DE PERFIL TUBULAR DE ACERO OC 6 5/8" X 3/8" A500, DE HASTA 5.00</t>
    </r>
    <r>
      <rPr>
        <sz val="8"/>
        <color rgb="FFFF0000"/>
        <rFont val="Isidora Bold"/>
      </rPr>
      <t xml:space="preserve"> </t>
    </r>
    <r>
      <rPr>
        <sz val="8"/>
        <rFont val="Isidora Bold"/>
      </rPr>
      <t>M DE ALTURA, DE ACUERDO AL PLANO DE DISEÑO PROPORCIONADO,  INCLUYE: HERRAMIENTA, SOLDADURA, CORTES, AJUSTES, MATERIALES MENORES, DESPERDICIOS, PRIMARIO ANTICORROSIVO, FLETES, ACARREO DE MATERIALES AL SITIO DE SU UTILIZACIÓN, ELEVACIONES, EQUIPO Y MANO DE OBRA.</t>
    </r>
  </si>
  <si>
    <t>SUMINISTRO Y COLOCACIÓN DE CONCRETO PREMEZCLADO BOMBEABLE  F'C= 250 KG/CM2, T.M.A. 19 MM, REV. 16 CM, R.N., CON COLOR INTEGRAL NEGRO AL 2%, INCLUYE: HERRAMIENTA, ACARREOS, COLADO, EXTENDIDO, VIBRADO, NIVELADO, CURADO,  PRUEBAS DE LABORATORIO, BOMBA, MATERIALES, DESPERDICIOS, MANIOBRAS, EQUIPO Y MANO DE OBRA.</t>
  </si>
  <si>
    <t>SUMINISTRO E INSTALACIÓN DE CASETÓN DESMOLDABLE DE FIBRA DE VIDRIO PARA LOSA ALIGERADA, CON DIMENSIÓN PROMEDIO DE 30 X 60 X 15 CM Y AJUSTES, INCLUYE: HERRAMIENTA, SUMINISTRO DE MATERIALES, DESMOLDANTE, PREPARACIÓN PARA RECIBIR CASETÓN, FIJACIÓN, ACARREOS, INSTALACIÓN, A CUALQUIER ALTURA, DESPERDICIOS Y MANO DE OBRA.</t>
  </si>
  <si>
    <t>SUMINISTRO, HABILITADO Y COLOCACIÓN DE BARANDAL, ELABORADO CON OC DE 2" CÉDULA PARED GRUESA (4.30 KG/M) EN POSTE PRINCIPAL, SOLERA DE 2" X 1/4" A @10 CM DE SOPORTE EN SENTIDO VERTICAL, EN CUERDA SUPERIOR SOLERA DE 3" X 1/4" Y PLACA BASE AHOGADA EN DALA DE CONCRETO DE 1/2" A-36 DE 15 CM DE ANCHO, INCLUYE: HERRAMIENTA, ANCLAS DE REDONDO LISO A-36 DE 1/2" DE 20 CM DE DESARROLLO A CADA 20 CM Y SOLDADAS A PLACA BASE, UNA MANO DE PRIMARIO ANTICORROSIVO, DOS MANOS DE PINTURA DE ESMALTE ALQUIDÁLICO, COLOR S. M. A., ACARREOS, CORTES, DESPERDICIOS, SOLDADURA, MATERIALES, EQUIPO Y MANO DE OBRA.</t>
  </si>
  <si>
    <t>SUMINISTRO Y COLOCACIÓN DE ESCUDO DEL GOBIERNO DE ZAPOPAN EN FIGURA CIRCULAR DE 1.50 M DE DIÁMETRO, EN ALTO RELIEVE, CORTADO CON LÁSER (DISEÑO DE ACUERDO A PROYECTO), FABRICADOS EN PLACA 3/16" (4.7 MM) #304 A1 DE ACERO INOXIDABLE, PULIDO MECÁNICAMENTE, TERMINADO CEPILLADO, PROTECCIÓN CON RECUBRIMIENTO DE BARNIZ TRANSPARENTE DE POLIURETANO, INCLUYE: HERRAMIENTA, 21 ANCLAS DE REDONDO LISO DE ACERO INOXIDABLE DE 8 CM DE LARGO Y 1/2" DE DIÁMETRO SOLDADAS A ESCUDO PARA SER FIJADAS A LOSA, CON SEPARACIÓN SEGÚN PROYECTO, ADHESIVO EPÓXICO ANCHORFIX COLOR GRIS, ACARREOS, DESPERDICIOS, MATERIALES, COLOCACIÓN, BARRENOS, EQUIPO Y MANO DE OBRA.</t>
  </si>
  <si>
    <t>SUMINISTRO Y COLOCACIÓN DE MÓDULO DE JUEGO TIPO "MÓDULO HEXAGONAL", MODELO EOS-1914 7.0 O SIMILAR, MEDIDAS 1030 X 360 X 695 CM, INCLUYE: HERRAMIENTA, MATERIALES, ACARREOS, FIJACIÓN, EQUIPO Y MANO DE OBRA.</t>
  </si>
  <si>
    <t>SUMINISTRO Y COLOCACIÓN DE BANCA DE CONCRETO ARMADO F'C= 250 KG/CM2, COLOR GRIS CLARO, ACABADO BUSARDEADO FINO, MODELO "PRISMA C" O SIMILAR, MEDIDAS 0.50 X 0.50 X 0.50 M, INCLUYE: HERRAMIENTA, MATERIALES, ACARREOS, FIJACIÓN, EQUIPO Y MANO DE OBRA.</t>
  </si>
  <si>
    <t>SUMINISTRO Y COLOCACIÓN DE BANCA DE CONCRETO ARMADO F'C= 250 KG/CM2,  COLOR OCRE, ACABADO BUSARDEADO FINO, MODELO "PRISMA C" O SIMILAR, MEDIDAS 0.50 X 0.50 X 0.50 M, INCLUYE: HERRAMIENTA, MATERIALES, ACARREOS, FIJACIÓN, EQUIPO Y MANO DE OBRA.</t>
  </si>
  <si>
    <t>SUMINISTRO Y COLOCACIÓN DE BANCA DE CONCRETO ARMADO F'C= 250 KG/CM2,  COLOR GRIS CLARO, ACABADO BUSARDEADO FINO, MODELO "PRISMA R" O SIMILAR, MEDIDAS 0.50 X 0.50 X 1.00 M, INCLUYE: HERRAMIENTA, MATERIALES, ACARREOS, FIJACIÓN, EQUIPO Y MANO DE OBRA.</t>
  </si>
  <si>
    <t>SUMINISTRO Y COLOCACIÓN DE BANCA DE CONCRETO ARMADO F'C= 250 KG/CM2, COLOR AZUL, HUECA, ACABADO BUSARDEADO FINO, MODELO "PRISMA C-H2" O SIMILAR, MEDIDAS 0.50 X 0.50 X 0.50 M, INCLUYE: HERRAMIENTA, MATERIALES, ACARREOS, FIJACIÓN, EQUIPO Y MANO DE OBRA.</t>
  </si>
  <si>
    <t>SUMINISTRO Y COLOCACIÓN DE BANCA DE CONCRETO ARMADO F'C= 250 KG/CM2, COLOR AMARILLO, HUECA, ACABADO BUSARDEADO FINO, MODELO "PRISMA C-H" O SIMILAR, MEDIDAS 0.50 X 0.50 X 0.50 M, INCLUYE: HERRAMIENTA, MATERIALES, ACARREOS, FIJACIÓN, EQUIPO Y MANO DE OBRA.</t>
  </si>
  <si>
    <t>SUMINISTRO Y COLOCACIÓN DE BANCA DE CONCRETO ARMADO F'C= 250 KG/CM2, COLOR OCRE, HUECA, ACABADO BUSARDEADO FINO, MODELO "PRISMA C-H" O SIMILAR, MEDIDAS 0.50 X 0.50 X 0.50 M, INCLUYE: HERRAMIENTA, MATERIALES, ACARREOS, FIJACIÓN, EQUIPO Y MANO DE OBRA.</t>
  </si>
  <si>
    <t>SUMINISTRO Y COLOCACIÓN DE BANCA DE CONCRETO ARMADO F'C= 250 KG/CM2, COLOR OCRE, HUECA, ACABADO BUSARDEADO FINO, MODELO "PRISMA R-H" O SIMILAR, MEDIDAS 0.50 X 0.50 X 1.00 M, INCLUYE: HERRAMIENTA, MATERIALES, ACARREOS, FIJACIÓN, EQUIPO Y MANO DE OBRA.</t>
  </si>
  <si>
    <t>SUMINISTRO Y COLOCACIÓN DE BANCA DE CONCRETO ARMADO F'C= 250 KG/CM2, COLOR AZUL, HUECA, ACABADO BUSARDEADO FINO, MODELO "PRISMA R-H2" O SIMILAR, MEDIDAS 0.50 X 0.50 X 1.00 M, INCLUYE: HERRAMIENTA, MATERIALES, ACARREOS, FIJACIÓN, EQUIPO Y MANO DE OBRA.</t>
  </si>
  <si>
    <t>SUMINISTRO Y COLOCACIÓN DE MÓDULO DE JUMPING, MODELO KD 054 O SIMILAR, MEDIDAS 150 CM DE DIÁMETRO X 80 CM DE ALTO, INCLUYE: HERRAMIENTA, MATERIALES, ACARREOS, FIJACIÓN, EQUIPO Y MANO DE OBRA.</t>
  </si>
  <si>
    <t>SUMINISTRO Y PLANTACIÓN DE FICUS TREPADOR DE HASTA 40 CM DE LARGO PROMEDIO, INCLUYE: HERRAMIENTA, EXCAVACIÓN, CAPA DE TIERRA VEGETAL, AGUA PARA RIEGO, MANO DE OBRA Y CUIDADOS POR 30 DÍAS.</t>
  </si>
  <si>
    <t>SUMINISTRO Y COLOCACIÓN DE CAPA DE MULCH DE 5 CM A BASE DE TRONCOS TRITURADOS, INCLUYE: MATERIALES, MANO DE OBRA, EQUIPO Y HERRAMIENTA.</t>
  </si>
  <si>
    <t>SUMINISTRO Y COLOCACIÓN DE TAPA PARA CANAL HEXALINE, INCLUYE: HERRAMIENTA, SELLADO CON DURETAN NEGRO PENNSYLVANIA O SIMILAR, ELEMENTOS DE FIJACIÓN, ACARREOS, MATERIALES Y MANO DE OBRA.</t>
  </si>
  <si>
    <t>SUMINISTRO Y COLOCACIÓN DE CANAL PLUVIAL HEXALINE DE PLÁSTICO NEGRO DE 1 M DE LONGITUD, INCLUYE: HERRAMIENTA, SELLADO CON DURETAN NEGRO PENNSYLVANIA O SIMILAR, ELEMENTOS DE FIJACIÓN, ACARREOS, MATERIALES Y MANO DE OBRA.</t>
  </si>
  <si>
    <t>SUMINISTRO Y COLOCACIÓN DE REJILLA PLUVIAL BRICKSLOT DE PLASTICO NEGRO DE 0.50 M DE LONGITUD, PARA CANAL PLUVIAL HEXALINE, INCLUYE: HERRAMIENTA, SELLADO CON DURETAN NEGRO PENNSYLVANIA O SIMILAR, ELEMENTOS DE FIJACIÓN, ACARREOS, MATERIALES Y MANO DE OBRA.</t>
  </si>
  <si>
    <t>SUMINISTRO Y COLOCACIÓN DE ESQUINERO DE PLÁSTICO NEGRO HEXALINE DE 0.125 M X 0.125 M X 0.185 M, PARA CANAL PLUVIAL HEXALINE Y REJILLA PLUVIAL BRICKSLOT, INCLUYE: HERRAMIENTA, SELLADO CON DURETAN NEGRO PENNSYLVANIA O SIMILAR, ELEMENTOS DE FIJACIÓN, ACARREOS, MATERIALES Y MANO DE OBRA.</t>
  </si>
  <si>
    <t>REGISTRO SANITARIO FORJADO DE 0.42 M X 0.42 M Y HASTA 1.00 M DE PROFUNDIDAD, MEDIDAS INTERIORES, CON MUROS DE TABIQUE COMÚN DE 14 CM DE ANCHO (7X14X28CM) ASENTADO A SOGA CON JUNTEO DE MORTERO CEMENTO-ARENA PROPORCIÓN 1:3,  APLANADO INTERIOR DE 2 CM CON MORTERO CEMENTO ARENA PROPORCIÓN 1:4 CON IMPERMEABILIZANTE INTEGRAL A RAZÓN DE 0.20 KG/M2, FIRME DE FONDO A BASE DE VASO DE CONCRETO CON CONCRETO F'C= 150 KG/CM² DE 10 CM DE ESPESOR Y ALTURA VARIABLE DE ACUERDO AL DIÁMETRO DE LA TUBERÍA, REFORZADO CON MALLA ELECTROSOLDADA DE 6" X 6", CALIBRE 10, COLADO MONOLÍTICAMENTE,  TERMINADO PULIDO, MEDIA CAÑA ELABORADA CON LA MITAD DE LA SECCIÓN DE DUCTO DE PVC, DIÁMETRO  CORRESPONDIENTE, CHAFLANES A 45° EN CONCRETO F'C= 150 KG/CM2, CORONA DE CONCRETO DE SECCIÓN 14 X 10 CM DE CONCRETO F'C= 150 KG/CM², TAPA DE REGISTRO DE 0.60 M X 0.60 M ELABORADA CON SOLERA PERIMETRAL DE ACERO DE 2 5/8" X 1/8" Y ARMADA CON ALAMBRÓN DE 1/4" @ 20 CM, EN AMBOS SENTIDOS Y COLADO CON CONCRETO F'C = 150 KG/CM² DE 5 CM DE ESPESOR ACABADO ESCOBILLADO, CON NICHO DE 10 CM X 5 CM X 2 CM CON UNA VARILLA DE 3/8" COMO MEDIO DE IZAJE, INCLUYE: HERRAMIENTA, ACARREOS, CIMBRA, DESCIMBRA, COLADO, CURADO, MATERIALES, EQUIPO Y MANO DE OBRA.</t>
  </si>
  <si>
    <t xml:space="preserve">SUMINISTRO E INSTALACIÓN DE BOMBA PARA CISTERNA KOR3 R10-4, DE  1 HP, GASTO DE 2.5/39.6 LPS/QPM, INCLUYE: HERRAMIENTA, MATERIALES, FIJACIÓN, ACARREOS, COLOCACIÓN, PRUEBAS, EQUIPO Y MANO DE OBRA.
</t>
  </si>
  <si>
    <t>SUMINISTRO E INSTALACIÓN DE TUBO DE PVC RD-26 DE 1 1/2" DE DIÁMETRO, INCLUYE: MATERIAL, MANO DE OBRA, EQUIPO Y HERRAMIENTA.</t>
  </si>
  <si>
    <t>SUMINISTRO E INSTALACIÓN DE TEE DE PVC DE 1 1/4" DE DIÁMETRO,INCLUYE: MATERIAL, MANO DE OBRA, EQUIPO Y HERRAMIENTA.</t>
  </si>
  <si>
    <t>SUMINISTRO E INSTALACIÓN DE CODO DE PVC DE 1 1/2" DE DIÁMETRO (45°- 90°),INCLUYE: MATERIAL, MANO DE OBRA, EQUIPO Y HERRAMIENTA.</t>
  </si>
  <si>
    <t>SUMINISTROE INSTALACIÓN DE TEE DE PVC DE 1 1/2" DE DIÁMETRO,INCLUYE: MATERIAL, MANO DE OBRA, EQUIPO Y HERRAMIENTA.</t>
  </si>
  <si>
    <t>SUMINISTRO E INSTALACIÓN DE INUNDADOR DE CÍRCULO COMPLETO, CON BOQUILLA GIRATORIA, TOBERA F, MOD. 1,300 A-F, RADIO 0.3M - 0.9 M, PRESIÓN DE 1 BAR, INCLUYE: MATERIAL, MANO DE OBRA, EQUIPO Y HERRAMIENTA.</t>
  </si>
  <si>
    <t>SUMINISTRO E INSTALACIÓN DE ARQUETA MAXI JUMBO Y 2 TAPAS VERDES CON SEGURO MOD. VBMAXH O SIMILAR, MEDIDAS DE 102.5 X 68.9 X 45.7 CM, INCLUYE: HERRAMIENTA, TBOS-II, SEIS GRANDES LENGÜETAS EN LOS EXTREMOS PARA LA INSTALACIÓN DE TUBERIAS DE HASTA 12.7 CM DE DIÁMETRO, 12 LENGÜETAS EN LATERALES PARA LA ADMISIÓN DE TUBERIAS DE HASTA 7.6 CM DE DIÁMETRO, SUMINISTRO, FLETES, MANIOBRAS DE CARGA Y DESCARGA, EQUIPO Y MANO DE OBRA.</t>
  </si>
  <si>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PRIMARIO ANTICORROSIVO ROJO OXIDO Y PINTURA PARA ACABADO SEGÚN COLOR ACORDADO CON LA SUPERVISIÓN DE OBRA, INCLUYE: HERRAMIENTA, SUMINISTRO, FLETES, ACARREOS, ELEVACIÓN, PLOMEADO, EQUIPO Y MANO DE OBRA.</t>
  </si>
  <si>
    <t>POSTE METÁLICO CÓNICO CIRCULAR DE 7.50 M, CON DOS PERCHAS SENCILLAS, A 5.00 M Y 7.50 M,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</si>
  <si>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</si>
  <si>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E INSTALACIÓN DE LUMINARIA PARA EMPOTRAR, MODELO SW 20 AL, 100/305V-, 2W, 0.05A, 50/60HZ, 2700K, IP65 FP 0.5 O SIMILAR, INCLUYE: FIJACIÓN, MATERIALES, CONSUMIBLES, EQUIPO, MANO DE OBRA Y LIMPIEZA DEL SITIO DE LOS TRABAJOS.</t>
  </si>
  <si>
    <t>SUMINISTRO Y COLOCACIÓN CONTACTO CON TAPADERA PARA EXTERIORES, MOD RGF20, 108W, 15A, 127V. INCLUYE: MANO DE OBRA, ACARREOS, HERRAMIENTA, DESPERDICIOS Y LIMPIEZA.</t>
  </si>
  <si>
    <t>SUMINISTRO Y COLOCACIÓN DE CENTRO DE CARGA TIPO QOD, MOD. QOD4S, 120V~, 1F-3H, 60A, 4C O SIMILAR, INCLUYE: ELEMENTOS DE FIJACIÓN, PRUEBAS, MATERIALES MENORES Y DE CONSUMO, CONEXIONES, LIMPIEZAS, HERRAMIENTAS, MANO DE OBRA ESPECIALIZADA Y ACARREO DE MATERIALES AL SITIO DE SU COLOCACIÓN.</t>
  </si>
  <si>
    <t>SUMINISTRO E INSTALACIÓN DE BASE DE MEDICIÓN MOD. MS1004J, 100 A, 4 MORDAZAS, 1F-2H, INCLUYE: HERRAMIENTA, FIJACIÓN, MANO DE OBRA ESPECIALIZADA, PRUEBAS Y MATERIALES MENORES.</t>
  </si>
  <si>
    <r>
      <rPr>
        <sz val="8"/>
        <color rgb="FF000000"/>
        <rFont val="Isidora Bold"/>
      </rPr>
      <t>SUMINISTRO E INSTALACIÓN DE TUBO PAD RD 19 DE 1 1/4"</t>
    </r>
    <r>
      <rPr>
        <sz val="8"/>
        <color indexed="8"/>
        <rFont val="Isidora Bold"/>
      </rPr>
      <t xml:space="preserve"> DE Ø, INCLUYE: HERRAMIENTA, MATERIALES, DESPERDICIOS, ACARREO AL SITIO DE COLOCACIÓN, GUIADO Y MANO DE OBRA.</t>
    </r>
  </si>
  <si>
    <t>SUMINISTRO Y COLOCACIÓN DE INTERRUPTOR TERMOMAGNÉTICO DE 1X15 AMPERES, SQUARE D, QO115, INCLUYE: PRUEBAS, ACARREOS Y MANO DE OBRA ESPECIALIZADA.</t>
  </si>
  <si>
    <t>SUMINISTRO Y COLOCACIÓN DE INTERRUPTOR TERMOMAGNÉTICO DE 1X15 AMPERES, SQUARE D, QO125, INCLUYE: PRUEBAS, ACARREOS Y MANO DE OBRA ESPECIALIZADA.</t>
  </si>
  <si>
    <t>SUMINISTRO Y COLOCACIÓN DE INTERRUPTOR TERMOMAGNÉTICO DE 1X30 AMPERES, SQUARE D, QO130, INCLUYE: PRUEBAS, ACARREOS Y MANO DE OBRA ESPECIALIZADA.</t>
  </si>
  <si>
    <t xml:space="preserve">SUMINISTRO E INSTALACIÓN DE CABLE MONOPOLAR DE COBRE AISLAMIENTO THHW, 600V, CAL. 10 AWG, CONDUMEX O SIMILAR, INCLUYE: HERRAMIENTA, ACARREOS, CORTES, DESPERDICIOS, CONEXIÓN, PRUEBAS, MATERIALES, EQUIPO Y MANO DE OBRA.
</t>
  </si>
  <si>
    <t xml:space="preserve">SUMINISTRO E INSTALACIÓN DE CABLE MONOPOLAR DE COBRE AISLAMIENTO THHW, 600V, CAL. 8 AWG, CONDUMEX O SIMILAR, INCLUYE: HERRAMIENTA, ACARREOS, CORTES, DESPERDICIOS, CONEXIÓN, PRUEBAS, MATERIALES, EQUIPO Y MANO DE OBRA.
</t>
  </si>
  <si>
    <t xml:space="preserve">SUMINISTRO E INSTALACIÓN DE CABLE MONOPOLAR DE COBRE AISLAMIENTO THHW, 600V, CAL. 12 AWG, CONDUMEX O SIMILAR, INCLUYE: HERRAMIENTA, ACARREOS, CORTES, DESPERDICIOS, CONEXIÓN, PRUEBAS, MATERIALES, EQUIPO Y MANO DE OBRA.
</t>
  </si>
  <si>
    <t>IMPERMEABILIZACIÓN DE LOSAS EN DOS CAPAS, A BASE DE IMPERMEABILIZANTE ACRÍLICO TRANSPARENTE, RENDIMIENTO DE 1.50 L/M2, INCLUYE: HERRAMIENTA, LIMPIEZA Y PREPARACIÓN DE LA SUPERFICIE, APLICACIÓN POR MEDIO DE BROCHA DE PELO O ASPERCIÓN, MATERIALES MENORES Y DE CONSUMO, DESPERDICIOS, LIMPIEZA GENERAL, ACARREOS Y MANO DE OBRA.</t>
  </si>
  <si>
    <t>PISO DE ADOQUÍN RECTANGULAR PREFABRICADO, A BASE DE FIBRA Y CONCRETO ARMADO, RESISTENCIA F´C= 300 KG/CM2, ACABADO BUSARDEADO, CON UNA CONFIGURACIÓN EN BASE A PROYECTO DE QUE EN UN ÁREA DE 1.20 M2 CONTIENE 1 PIEZA DE ADOQUÍN RECTANGULAR EN COLOR GRIS CLARO CON MEDIDAS DE 100X60X7 CM, 2 PIEZAS DE ADOQUÍN RECTANGULAR EN COLOR GRIS CLARO CON MEDIDAS DE 100X40X7 CM Y 1 PIEZA DE ADOQUÍN RECTANGULAR EN COLOR GRIS OBSCURO CON MEDIDAS DE 100X20X7 CM, ASENTADO CON PEGAPISO PEGADURO DE 1 CM DE ESPESOR (ADHESIVO COLOR GRIS DE TIEMPO EXTENDIDO), COLOCACIÓN DE ADOQUÍN A HUESO, INCLUYE: HERRAMIENTA, MATERIALES, DESPERDICIOS, RECORTES, REMATES, ACARREOS, NIVELACIONES, EQUIPO Y MANO DE OBRA.</t>
  </si>
  <si>
    <t>LICITACION PUBLICA No.</t>
  </si>
  <si>
    <t>PE-1</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</si>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</sst>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4">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10"/>
      <color theme="8" tint="-0.249977111117893"/>
      <name val="Arial"/>
      <family val="2"/>
    </font>
    <font>
      <sz val="10"/>
      <color rgb="FF002060"/>
      <name val="Isidora Bold"/>
    </font>
    <font>
      <b/>
      <sz val="10"/>
      <color theme="1"/>
      <name val="Isidora Bold"/>
    </font>
    <font>
      <b/>
      <sz val="10"/>
      <color rgb="FF002060"/>
      <name val="Isidora Bold"/>
    </font>
    <font>
      <sz val="8"/>
      <color indexed="8"/>
      <name val="Isidora Bold"/>
    </font>
    <font>
      <sz val="8"/>
      <color rgb="FFFF0000"/>
      <name val="Isidora Bold"/>
    </font>
    <font>
      <sz val="8"/>
      <name val="Calibri"/>
      <family val="2"/>
      <scheme val="minor"/>
    </font>
    <font>
      <b/>
      <sz val="18"/>
      <name val="Isidora Bold"/>
    </font>
    <font>
      <b/>
      <sz val="22"/>
      <name val="Isidora Bold"/>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1" fillId="0" borderId="0"/>
  </cellStyleXfs>
  <cellXfs count="134">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25" fillId="0" borderId="0" xfId="3" applyFont="1" applyAlignment="1">
      <alignment wrapText="1"/>
    </xf>
    <xf numFmtId="4" fontId="20" fillId="0" borderId="0" xfId="0" applyNumberFormat="1" applyFont="1" applyAlignment="1">
      <alignment horizontal="center" vertical="top" wrapText="1"/>
    </xf>
    <xf numFmtId="2" fontId="20" fillId="0" borderId="0" xfId="0" applyNumberFormat="1" applyFont="1" applyAlignment="1">
      <alignment horizontal="center" vertical="top" wrapText="1"/>
    </xf>
    <xf numFmtId="49" fontId="27" fillId="3" borderId="0" xfId="3" applyNumberFormat="1" applyFont="1" applyFill="1" applyAlignment="1">
      <alignment horizontal="center" vertical="center" wrapText="1"/>
    </xf>
    <xf numFmtId="2" fontId="27" fillId="3" borderId="0" xfId="3" applyNumberFormat="1" applyFont="1" applyFill="1" applyAlignment="1">
      <alignment vertical="top"/>
    </xf>
    <xf numFmtId="2" fontId="28" fillId="3" borderId="0" xfId="3" applyNumberFormat="1" applyFont="1" applyFill="1" applyAlignment="1">
      <alignment vertical="top"/>
    </xf>
    <xf numFmtId="44" fontId="28" fillId="3" borderId="0" xfId="1" applyFont="1" applyFill="1" applyBorder="1" applyAlignment="1">
      <alignment horizontal="center" vertical="top" wrapText="1"/>
    </xf>
    <xf numFmtId="0" fontId="26" fillId="4" borderId="0" xfId="3" applyFont="1" applyFill="1"/>
    <xf numFmtId="2" fontId="29" fillId="0" borderId="0" xfId="0" applyNumberFormat="1" applyFont="1" applyAlignment="1">
      <alignment horizontal="center" vertical="top" wrapText="1"/>
    </xf>
    <xf numFmtId="2" fontId="16" fillId="3" borderId="0" xfId="3" applyNumberFormat="1" applyFont="1" applyFill="1" applyAlignment="1">
      <alignment horizontal="justify" vertical="top"/>
    </xf>
    <xf numFmtId="0" fontId="16" fillId="3" borderId="0" xfId="3" applyFont="1" applyFill="1" applyAlignment="1">
      <alignment vertical="top" wrapText="1"/>
    </xf>
    <xf numFmtId="164" fontId="16" fillId="3" borderId="0" xfId="3" applyNumberFormat="1" applyFont="1" applyFill="1" applyAlignment="1">
      <alignment horizontal="right" vertical="top" wrapText="1"/>
    </xf>
    <xf numFmtId="44" fontId="10" fillId="3" borderId="0" xfId="1" applyFont="1" applyFill="1" applyAlignment="1">
      <alignment horizontal="center" vertical="top" wrapText="1"/>
    </xf>
    <xf numFmtId="0" fontId="7" fillId="4" borderId="0" xfId="3" applyFont="1" applyFill="1"/>
    <xf numFmtId="0" fontId="24" fillId="0" borderId="0" xfId="0" applyFont="1" applyAlignment="1">
      <alignment horizontal="center" vertical="top"/>
    </xf>
    <xf numFmtId="44" fontId="6" fillId="0" borderId="0" xfId="1" applyFont="1" applyAlignment="1">
      <alignment horizontal="center"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0" fontId="7" fillId="0" borderId="0" xfId="12" applyFont="1"/>
    <xf numFmtId="49" fontId="16" fillId="3" borderId="0" xfId="12" applyNumberFormat="1" applyFont="1" applyFill="1" applyAlignment="1">
      <alignment horizontal="center" vertical="center" wrapText="1"/>
    </xf>
    <xf numFmtId="2" fontId="16" fillId="3" borderId="0" xfId="12" applyNumberFormat="1" applyFont="1" applyFill="1" applyAlignment="1">
      <alignment vertical="top"/>
    </xf>
    <xf numFmtId="0" fontId="17" fillId="0" borderId="0" xfId="12" applyFont="1" applyAlignment="1">
      <alignment wrapText="1"/>
    </xf>
    <xf numFmtId="0" fontId="18" fillId="2" borderId="0" xfId="12" applyFont="1" applyFill="1" applyAlignment="1">
      <alignment horizontal="center" vertical="center" wrapText="1"/>
    </xf>
    <xf numFmtId="0" fontId="18" fillId="2" borderId="0" xfId="12" applyFont="1" applyFill="1" applyAlignment="1">
      <alignment horizontal="justify" vertical="top"/>
    </xf>
    <xf numFmtId="0" fontId="18" fillId="2" borderId="0" xfId="12" applyFont="1" applyFill="1" applyAlignment="1">
      <alignment horizontal="center" vertical="top" wrapText="1"/>
    </xf>
    <xf numFmtId="164" fontId="18" fillId="2" borderId="0" xfId="12" applyNumberFormat="1" applyFont="1" applyFill="1" applyAlignment="1">
      <alignment horizontal="right" vertical="top" wrapText="1"/>
    </xf>
    <xf numFmtId="164" fontId="18" fillId="2" borderId="0" xfId="12" applyNumberFormat="1" applyFont="1" applyFill="1" applyAlignment="1">
      <alignment horizontal="left" vertical="top" wrapText="1"/>
    </xf>
    <xf numFmtId="0" fontId="19" fillId="0" borderId="0" xfId="0" applyFont="1" applyAlignment="1">
      <alignment horizontal="center" vertical="top" wrapText="1"/>
    </xf>
    <xf numFmtId="0" fontId="24" fillId="6" borderId="0" xfId="0" applyFont="1" applyFill="1" applyAlignment="1">
      <alignment horizontal="center" vertical="top"/>
    </xf>
    <xf numFmtId="0" fontId="24" fillId="6" borderId="0" xfId="0" applyFont="1" applyFill="1"/>
    <xf numFmtId="0" fontId="24" fillId="5" borderId="0" xfId="0" applyFont="1" applyFill="1" applyAlignment="1">
      <alignment horizontal="center" vertical="top"/>
    </xf>
    <xf numFmtId="0" fontId="24" fillId="5" borderId="0" xfId="0" applyFont="1" applyFill="1"/>
    <xf numFmtId="0" fontId="25" fillId="0" borderId="0" xfId="12" applyFont="1" applyAlignment="1">
      <alignment wrapText="1"/>
    </xf>
    <xf numFmtId="0" fontId="19" fillId="0" borderId="0" xfId="0" applyFont="1" applyFill="1" applyAlignment="1">
      <alignment horizontal="justify"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0" fontId="9" fillId="0" borderId="2" xfId="2" applyFont="1" applyBorder="1" applyAlignment="1">
      <alignment horizontal="justify"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7" fillId="0" borderId="0" xfId="3" applyFont="1" applyAlignment="1"/>
    <xf numFmtId="164" fontId="10" fillId="0" borderId="0" xfId="1" applyNumberFormat="1" applyFont="1" applyFill="1" applyBorder="1" applyAlignment="1">
      <alignment horizontal="right" vertical="top"/>
    </xf>
    <xf numFmtId="0" fontId="10" fillId="2" borderId="0" xfId="5" applyFont="1" applyFill="1" applyAlignment="1">
      <alignment horizontal="right" vertical="top" wrapText="1"/>
    </xf>
    <xf numFmtId="0" fontId="10" fillId="2" borderId="0" xfId="5" applyFont="1" applyFill="1" applyAlignment="1">
      <alignment horizontal="center" vertical="center" wrapText="1"/>
    </xf>
    <xf numFmtId="0" fontId="23" fillId="2" borderId="0" xfId="5" applyFont="1" applyFill="1" applyAlignment="1">
      <alignment horizontal="center" vertical="center"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4" xfId="2" applyFont="1" applyBorder="1" applyAlignment="1">
      <alignment horizontal="center" vertical="top" wrapText="1"/>
    </xf>
    <xf numFmtId="0" fontId="8" fillId="0" borderId="4" xfId="2" applyFont="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8" fillId="0" borderId="13" xfId="2" applyFont="1" applyBorder="1" applyAlignment="1">
      <alignment horizontal="center"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9" fillId="0" borderId="14" xfId="2" applyFont="1" applyBorder="1" applyAlignment="1">
      <alignment horizontal="center" vertical="top" wrapText="1"/>
    </xf>
    <xf numFmtId="2" fontId="16" fillId="0" borderId="0" xfId="3" applyNumberFormat="1" applyFont="1" applyAlignment="1">
      <alignment horizontal="left" vertical="top"/>
    </xf>
    <xf numFmtId="0" fontId="32" fillId="0" borderId="4" xfId="2" applyFont="1" applyFill="1" applyBorder="1" applyAlignment="1">
      <alignment horizontal="center" vertical="center" wrapText="1"/>
    </xf>
    <xf numFmtId="0" fontId="32" fillId="0" borderId="0" xfId="2" applyFont="1" applyFill="1" applyAlignment="1">
      <alignment horizontal="center" vertical="center" wrapText="1"/>
    </xf>
    <xf numFmtId="0" fontId="32" fillId="0" borderId="12" xfId="2" applyFont="1" applyFill="1" applyBorder="1" applyAlignment="1">
      <alignment horizontal="center" vertical="center" wrapText="1"/>
    </xf>
    <xf numFmtId="0" fontId="33" fillId="0" borderId="5" xfId="5" applyFont="1" applyBorder="1" applyAlignment="1">
      <alignment horizontal="center" vertical="center" wrapText="1"/>
    </xf>
    <xf numFmtId="0" fontId="33"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7" fillId="0" borderId="0" xfId="3" applyFont="1" applyAlignment="1">
      <alignment horizontal="center"/>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3 3" xfId="12" xr:uid="{99857AE6-87E1-46F4-9B28-F7273382AF1F}"/>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149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120978</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0" y="64892"/>
          <a:ext cx="1031835" cy="1091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418"/>
  <sheetViews>
    <sheetView showGridLines="0" showZeros="0" tabSelected="1" view="pageBreakPreview" topLeftCell="A360" zoomScale="115" zoomScaleNormal="115" zoomScaleSheetLayoutView="115" workbookViewId="0">
      <selection activeCell="B366" sqref="B366"/>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7" customWidth="1"/>
    <col min="7" max="7" width="19.42578125" style="2" customWidth="1"/>
    <col min="8" max="8" width="11.7109375" style="2" bestFit="1" customWidth="1"/>
    <col min="9" max="16384" width="9.140625" style="2"/>
  </cols>
  <sheetData>
    <row r="1" spans="1:7" ht="12.75" customHeight="1">
      <c r="A1" s="4"/>
      <c r="B1" s="5" t="s">
        <v>0</v>
      </c>
      <c r="C1" s="112" t="s">
        <v>345</v>
      </c>
      <c r="D1" s="113"/>
      <c r="E1" s="113"/>
      <c r="F1" s="114"/>
      <c r="G1" s="6"/>
    </row>
    <row r="2" spans="1:7">
      <c r="A2" s="7"/>
      <c r="B2" s="8" t="s">
        <v>1</v>
      </c>
      <c r="C2" s="125" t="s">
        <v>253</v>
      </c>
      <c r="D2" s="126"/>
      <c r="E2" s="126"/>
      <c r="F2" s="127"/>
      <c r="G2" s="9"/>
    </row>
    <row r="3" spans="1:7" ht="13.5" thickBot="1">
      <c r="A3" s="7"/>
      <c r="B3" s="8" t="s">
        <v>2</v>
      </c>
      <c r="C3" s="125"/>
      <c r="D3" s="126"/>
      <c r="E3" s="126"/>
      <c r="F3" s="127"/>
      <c r="G3" s="9"/>
    </row>
    <row r="4" spans="1:7" ht="21" customHeight="1">
      <c r="A4" s="7"/>
      <c r="B4" s="94" t="s">
        <v>3</v>
      </c>
      <c r="C4" s="95"/>
      <c r="D4" s="96"/>
      <c r="E4" s="97" t="s">
        <v>18</v>
      </c>
      <c r="F4" s="98"/>
      <c r="G4" s="10"/>
    </row>
    <row r="5" spans="1:7" ht="21" customHeight="1">
      <c r="A5" s="7"/>
      <c r="B5" s="108" t="s">
        <v>254</v>
      </c>
      <c r="C5" s="99"/>
      <c r="D5" s="100"/>
      <c r="E5" s="101" t="s">
        <v>19</v>
      </c>
      <c r="F5" s="102"/>
      <c r="G5" s="11"/>
    </row>
    <row r="6" spans="1:7" ht="21" customHeight="1">
      <c r="A6" s="7"/>
      <c r="B6" s="108"/>
      <c r="C6" s="99"/>
      <c r="D6" s="100"/>
      <c r="E6" s="101" t="s">
        <v>4</v>
      </c>
      <c r="F6" s="102"/>
      <c r="G6" s="12"/>
    </row>
    <row r="7" spans="1:7" ht="21" customHeight="1" thickBot="1">
      <c r="A7" s="7"/>
      <c r="B7" s="109"/>
      <c r="C7" s="13"/>
      <c r="D7" s="14"/>
      <c r="E7" s="15" t="s">
        <v>20</v>
      </c>
      <c r="F7" s="16"/>
      <c r="G7" s="17"/>
    </row>
    <row r="8" spans="1:7" ht="12.75" customHeight="1">
      <c r="A8" s="7"/>
      <c r="B8" s="8" t="s">
        <v>5</v>
      </c>
      <c r="C8" s="121" t="s">
        <v>6</v>
      </c>
      <c r="D8" s="122"/>
      <c r="E8" s="122"/>
      <c r="F8" s="123"/>
      <c r="G8" s="18" t="s">
        <v>7</v>
      </c>
    </row>
    <row r="9" spans="1:7">
      <c r="A9" s="7"/>
      <c r="B9" s="110"/>
      <c r="C9" s="115"/>
      <c r="D9" s="116"/>
      <c r="E9" s="116"/>
      <c r="F9" s="117"/>
      <c r="G9" s="128" t="s">
        <v>346</v>
      </c>
    </row>
    <row r="10" spans="1:7" ht="15.75" customHeight="1" thickBot="1">
      <c r="A10" s="19"/>
      <c r="B10" s="111"/>
      <c r="C10" s="118"/>
      <c r="D10" s="119"/>
      <c r="E10" s="119"/>
      <c r="F10" s="120"/>
      <c r="G10" s="129"/>
    </row>
    <row r="11" spans="1:7" ht="3" customHeight="1" thickBot="1">
      <c r="A11" s="20"/>
      <c r="B11" s="21"/>
      <c r="C11" s="22"/>
      <c r="D11" s="23"/>
      <c r="E11" s="20"/>
      <c r="F11" s="22"/>
      <c r="G11" s="22"/>
    </row>
    <row r="12" spans="1:7" ht="15.75" customHeight="1" thickBot="1">
      <c r="A12" s="130" t="s">
        <v>28</v>
      </c>
      <c r="B12" s="131"/>
      <c r="C12" s="131"/>
      <c r="D12" s="131"/>
      <c r="E12" s="131"/>
      <c r="F12" s="131"/>
      <c r="G12" s="132"/>
    </row>
    <row r="13" spans="1:7" ht="3" customHeight="1">
      <c r="A13" s="24"/>
      <c r="B13" s="25"/>
      <c r="C13" s="25"/>
      <c r="F13" s="2"/>
    </row>
    <row r="14" spans="1:7" s="93" customFormat="1" ht="24">
      <c r="A14" s="92" t="s">
        <v>8</v>
      </c>
      <c r="B14" s="26" t="s">
        <v>9</v>
      </c>
      <c r="C14" s="92" t="s">
        <v>10</v>
      </c>
      <c r="D14" s="92" t="s">
        <v>11</v>
      </c>
      <c r="E14" s="26" t="s">
        <v>12</v>
      </c>
      <c r="F14" s="26" t="s">
        <v>13</v>
      </c>
      <c r="G14" s="26" t="s">
        <v>14</v>
      </c>
    </row>
    <row r="15" spans="1:7" ht="6" customHeight="1">
      <c r="A15" s="133"/>
      <c r="B15" s="133"/>
      <c r="C15" s="133"/>
      <c r="D15" s="133"/>
      <c r="E15" s="133"/>
      <c r="F15" s="133"/>
      <c r="G15" s="133"/>
    </row>
    <row r="16" spans="1:7">
      <c r="A16" s="27" t="s">
        <v>94</v>
      </c>
      <c r="B16" s="43" t="s">
        <v>95</v>
      </c>
      <c r="C16" s="43"/>
      <c r="D16" s="43"/>
      <c r="E16" s="43"/>
      <c r="F16" s="43"/>
      <c r="G16" s="28">
        <f>ROUND(SUM(G17:G41),2)</f>
        <v>0</v>
      </c>
    </row>
    <row r="17" spans="1:7" s="29" customFormat="1" ht="33.75">
      <c r="A17" s="36" t="s">
        <v>347</v>
      </c>
      <c r="B17" s="37" t="s">
        <v>96</v>
      </c>
      <c r="C17" s="38" t="s">
        <v>23</v>
      </c>
      <c r="D17" s="39">
        <v>0.95</v>
      </c>
      <c r="E17" s="40"/>
      <c r="F17" s="41"/>
      <c r="G17" s="42"/>
    </row>
    <row r="18" spans="1:7" s="29" customFormat="1" ht="33.75">
      <c r="A18" s="36" t="s">
        <v>348</v>
      </c>
      <c r="B18" s="37" t="s">
        <v>97</v>
      </c>
      <c r="C18" s="38" t="s">
        <v>23</v>
      </c>
      <c r="D18" s="39">
        <v>31.17</v>
      </c>
      <c r="E18" s="40"/>
      <c r="F18" s="41"/>
      <c r="G18" s="42"/>
    </row>
    <row r="19" spans="1:7" s="29" customFormat="1" ht="33.75">
      <c r="A19" s="36" t="s">
        <v>349</v>
      </c>
      <c r="B19" s="37" t="s">
        <v>98</v>
      </c>
      <c r="C19" s="38" t="s">
        <v>22</v>
      </c>
      <c r="D19" s="39">
        <v>2651.82</v>
      </c>
      <c r="E19" s="40"/>
      <c r="F19" s="41"/>
      <c r="G19" s="42"/>
    </row>
    <row r="20" spans="1:7" s="29" customFormat="1" ht="33.75">
      <c r="A20" s="36" t="s">
        <v>350</v>
      </c>
      <c r="B20" s="91" t="s">
        <v>259</v>
      </c>
      <c r="C20" s="38" t="s">
        <v>22</v>
      </c>
      <c r="D20" s="39">
        <v>59.93</v>
      </c>
      <c r="E20" s="40"/>
      <c r="F20" s="41"/>
      <c r="G20" s="42"/>
    </row>
    <row r="21" spans="1:7" s="29" customFormat="1" ht="45">
      <c r="A21" s="36" t="s">
        <v>351</v>
      </c>
      <c r="B21" s="37" t="s">
        <v>99</v>
      </c>
      <c r="C21" s="38" t="s">
        <v>23</v>
      </c>
      <c r="D21" s="39">
        <v>32.17</v>
      </c>
      <c r="E21" s="40"/>
      <c r="F21" s="41"/>
      <c r="G21" s="42"/>
    </row>
    <row r="22" spans="1:7" s="29" customFormat="1" ht="33.75">
      <c r="A22" s="36" t="s">
        <v>352</v>
      </c>
      <c r="B22" s="37" t="s">
        <v>100</v>
      </c>
      <c r="C22" s="38" t="s">
        <v>23</v>
      </c>
      <c r="D22" s="39">
        <v>33.51</v>
      </c>
      <c r="E22" s="40"/>
      <c r="F22" s="41"/>
      <c r="G22" s="42"/>
    </row>
    <row r="23" spans="1:7" s="29" customFormat="1" ht="45">
      <c r="A23" s="36" t="s">
        <v>353</v>
      </c>
      <c r="B23" s="37" t="s">
        <v>101</v>
      </c>
      <c r="C23" s="38" t="s">
        <v>23</v>
      </c>
      <c r="D23" s="39">
        <v>2.42</v>
      </c>
      <c r="E23" s="40"/>
      <c r="F23" s="41"/>
      <c r="G23" s="42"/>
    </row>
    <row r="24" spans="1:7" s="29" customFormat="1" ht="45">
      <c r="A24" s="36" t="s">
        <v>354</v>
      </c>
      <c r="B24" s="91" t="s">
        <v>260</v>
      </c>
      <c r="C24" s="38" t="s">
        <v>23</v>
      </c>
      <c r="D24" s="39">
        <v>6.29</v>
      </c>
      <c r="E24" s="40"/>
      <c r="F24" s="41"/>
      <c r="G24" s="42"/>
    </row>
    <row r="25" spans="1:7" s="29" customFormat="1" ht="45">
      <c r="A25" s="36" t="s">
        <v>355</v>
      </c>
      <c r="B25" s="37" t="s">
        <v>102</v>
      </c>
      <c r="C25" s="38" t="s">
        <v>23</v>
      </c>
      <c r="D25" s="39">
        <v>18.32</v>
      </c>
      <c r="E25" s="40"/>
      <c r="F25" s="41"/>
      <c r="G25" s="42"/>
    </row>
    <row r="26" spans="1:7" s="29" customFormat="1" ht="45">
      <c r="A26" s="36" t="s">
        <v>356</v>
      </c>
      <c r="B26" s="37" t="s">
        <v>103</v>
      </c>
      <c r="C26" s="38" t="s">
        <v>23</v>
      </c>
      <c r="D26" s="39">
        <v>11.17</v>
      </c>
      <c r="E26" s="40"/>
      <c r="F26" s="41"/>
      <c r="G26" s="42"/>
    </row>
    <row r="27" spans="1:7" s="29" customFormat="1" ht="33.75">
      <c r="A27" s="36" t="s">
        <v>357</v>
      </c>
      <c r="B27" s="37" t="s">
        <v>104</v>
      </c>
      <c r="C27" s="38" t="s">
        <v>23</v>
      </c>
      <c r="D27" s="39">
        <v>5.27</v>
      </c>
      <c r="E27" s="40"/>
      <c r="F27" s="41"/>
      <c r="G27" s="42"/>
    </row>
    <row r="28" spans="1:7" s="29" customFormat="1" ht="33.75">
      <c r="A28" s="36" t="s">
        <v>358</v>
      </c>
      <c r="B28" s="37" t="s">
        <v>105</v>
      </c>
      <c r="C28" s="38" t="s">
        <v>23</v>
      </c>
      <c r="D28" s="39">
        <v>3.19</v>
      </c>
      <c r="E28" s="40"/>
      <c r="F28" s="41"/>
      <c r="G28" s="42"/>
    </row>
    <row r="29" spans="1:7" s="29" customFormat="1" ht="45">
      <c r="A29" s="36" t="s">
        <v>359</v>
      </c>
      <c r="B29" s="37" t="s">
        <v>123</v>
      </c>
      <c r="C29" s="38" t="s">
        <v>22</v>
      </c>
      <c r="D29" s="39">
        <v>29.53</v>
      </c>
      <c r="E29" s="40"/>
      <c r="F29" s="41"/>
      <c r="G29" s="42"/>
    </row>
    <row r="30" spans="1:7" s="29" customFormat="1" ht="78.75">
      <c r="A30" s="36" t="s">
        <v>360</v>
      </c>
      <c r="B30" s="37" t="s">
        <v>182</v>
      </c>
      <c r="C30" s="38" t="s">
        <v>22</v>
      </c>
      <c r="D30" s="39">
        <v>3.65</v>
      </c>
      <c r="E30" s="40"/>
      <c r="F30" s="41"/>
      <c r="G30" s="42"/>
    </row>
    <row r="31" spans="1:7" s="29" customFormat="1" ht="45">
      <c r="A31" s="36" t="s">
        <v>361</v>
      </c>
      <c r="B31" s="91" t="s">
        <v>261</v>
      </c>
      <c r="C31" s="38" t="s">
        <v>24</v>
      </c>
      <c r="D31" s="39">
        <v>2</v>
      </c>
      <c r="E31" s="40"/>
      <c r="F31" s="60"/>
      <c r="G31" s="42"/>
    </row>
    <row r="32" spans="1:7" s="29" customFormat="1" ht="33.75">
      <c r="A32" s="36" t="s">
        <v>362</v>
      </c>
      <c r="B32" s="37" t="s">
        <v>180</v>
      </c>
      <c r="C32" s="38" t="s">
        <v>26</v>
      </c>
      <c r="D32" s="39">
        <v>46.72</v>
      </c>
      <c r="E32" s="40"/>
      <c r="F32" s="41"/>
      <c r="G32" s="42"/>
    </row>
    <row r="33" spans="1:7" s="29" customFormat="1" ht="45">
      <c r="A33" s="36" t="s">
        <v>363</v>
      </c>
      <c r="B33" s="91" t="s">
        <v>262</v>
      </c>
      <c r="C33" s="38" t="s">
        <v>27</v>
      </c>
      <c r="D33" s="39">
        <v>1464.48</v>
      </c>
      <c r="E33" s="40"/>
      <c r="F33" s="41"/>
      <c r="G33" s="42"/>
    </row>
    <row r="34" spans="1:7" s="29" customFormat="1" ht="45">
      <c r="A34" s="36" t="s">
        <v>364</v>
      </c>
      <c r="B34" s="91" t="s">
        <v>263</v>
      </c>
      <c r="C34" s="38" t="s">
        <v>24</v>
      </c>
      <c r="D34" s="39">
        <v>6</v>
      </c>
      <c r="E34" s="40"/>
      <c r="F34" s="60"/>
      <c r="G34" s="42"/>
    </row>
    <row r="35" spans="1:7" s="29" customFormat="1" ht="45">
      <c r="A35" s="36" t="s">
        <v>365</v>
      </c>
      <c r="B35" s="91" t="s">
        <v>122</v>
      </c>
      <c r="C35" s="38" t="s">
        <v>24</v>
      </c>
      <c r="D35" s="39">
        <v>4</v>
      </c>
      <c r="E35" s="40"/>
      <c r="F35" s="41"/>
      <c r="G35" s="42"/>
    </row>
    <row r="36" spans="1:7" s="29" customFormat="1" ht="45">
      <c r="A36" s="36" t="s">
        <v>366</v>
      </c>
      <c r="B36" s="91" t="s">
        <v>264</v>
      </c>
      <c r="C36" s="38" t="s">
        <v>24</v>
      </c>
      <c r="D36" s="39">
        <v>15</v>
      </c>
      <c r="E36" s="40"/>
      <c r="F36" s="41"/>
      <c r="G36" s="42"/>
    </row>
    <row r="37" spans="1:7" s="29" customFormat="1" ht="45">
      <c r="A37" s="36" t="s">
        <v>367</v>
      </c>
      <c r="B37" s="91" t="s">
        <v>181</v>
      </c>
      <c r="C37" s="74" t="s">
        <v>24</v>
      </c>
      <c r="D37" s="75">
        <v>3</v>
      </c>
      <c r="E37" s="40"/>
      <c r="F37" s="41"/>
      <c r="G37" s="42"/>
    </row>
    <row r="38" spans="1:7" s="29" customFormat="1" ht="45">
      <c r="A38" s="36" t="s">
        <v>368</v>
      </c>
      <c r="B38" s="91" t="s">
        <v>265</v>
      </c>
      <c r="C38" s="74" t="s">
        <v>24</v>
      </c>
      <c r="D38" s="75">
        <v>12</v>
      </c>
      <c r="E38" s="40"/>
      <c r="F38" s="41"/>
      <c r="G38" s="42"/>
    </row>
    <row r="39" spans="1:7" s="29" customFormat="1" ht="45">
      <c r="A39" s="36" t="s">
        <v>369</v>
      </c>
      <c r="B39" s="91" t="s">
        <v>266</v>
      </c>
      <c r="C39" s="74" t="s">
        <v>24</v>
      </c>
      <c r="D39" s="75">
        <v>2</v>
      </c>
      <c r="E39" s="40"/>
      <c r="F39" s="41"/>
      <c r="G39" s="42"/>
    </row>
    <row r="40" spans="1:7" s="29" customFormat="1" ht="33.75">
      <c r="A40" s="36" t="s">
        <v>370</v>
      </c>
      <c r="B40" s="37" t="s">
        <v>72</v>
      </c>
      <c r="C40" s="38" t="s">
        <v>23</v>
      </c>
      <c r="D40" s="39">
        <v>410.23</v>
      </c>
      <c r="E40" s="40"/>
      <c r="F40" s="41"/>
      <c r="G40" s="42"/>
    </row>
    <row r="41" spans="1:7" s="29" customFormat="1" ht="33.75">
      <c r="A41" s="36" t="s">
        <v>371</v>
      </c>
      <c r="B41" s="37" t="s">
        <v>73</v>
      </c>
      <c r="C41" s="38" t="s">
        <v>25</v>
      </c>
      <c r="D41" s="39">
        <v>7794.3700000000008</v>
      </c>
      <c r="E41" s="40"/>
      <c r="F41" s="41"/>
      <c r="G41" s="42"/>
    </row>
    <row r="42" spans="1:7" s="29" customFormat="1">
      <c r="A42" s="27" t="s">
        <v>134</v>
      </c>
      <c r="B42" s="43" t="s">
        <v>135</v>
      </c>
      <c r="C42" s="43"/>
      <c r="D42" s="43"/>
      <c r="E42" s="43"/>
      <c r="F42" s="43"/>
      <c r="G42" s="28">
        <f>ROUND(SUM(G43:G59),2)</f>
        <v>0</v>
      </c>
    </row>
    <row r="43" spans="1:7" s="29" customFormat="1" ht="33.75">
      <c r="A43" s="36" t="s">
        <v>372</v>
      </c>
      <c r="B43" s="37" t="s">
        <v>33</v>
      </c>
      <c r="C43" s="38" t="s">
        <v>22</v>
      </c>
      <c r="D43" s="39">
        <v>510.33</v>
      </c>
      <c r="E43" s="40"/>
      <c r="F43" s="41"/>
      <c r="G43" s="42"/>
    </row>
    <row r="44" spans="1:7" s="29" customFormat="1" ht="45">
      <c r="A44" s="36" t="s">
        <v>373</v>
      </c>
      <c r="B44" s="37" t="s">
        <v>136</v>
      </c>
      <c r="C44" s="38" t="s">
        <v>23</v>
      </c>
      <c r="D44" s="75">
        <v>72.72</v>
      </c>
      <c r="E44" s="40"/>
      <c r="F44" s="41"/>
      <c r="G44" s="42"/>
    </row>
    <row r="45" spans="1:7" s="29" customFormat="1" ht="45">
      <c r="A45" s="36" t="s">
        <v>374</v>
      </c>
      <c r="B45" s="37" t="s">
        <v>129</v>
      </c>
      <c r="C45" s="38" t="s">
        <v>22</v>
      </c>
      <c r="D45" s="39">
        <v>41.07</v>
      </c>
      <c r="E45" s="40"/>
      <c r="F45" s="41"/>
      <c r="G45" s="42"/>
    </row>
    <row r="46" spans="1:7" s="29" customFormat="1" ht="45">
      <c r="A46" s="36" t="s">
        <v>375</v>
      </c>
      <c r="B46" s="37" t="s">
        <v>34</v>
      </c>
      <c r="C46" s="38" t="s">
        <v>23</v>
      </c>
      <c r="D46" s="75">
        <v>7.27</v>
      </c>
      <c r="E46" s="40"/>
      <c r="F46" s="41"/>
      <c r="G46" s="42"/>
    </row>
    <row r="47" spans="1:7" s="29" customFormat="1" ht="56.25">
      <c r="A47" s="36" t="s">
        <v>376</v>
      </c>
      <c r="B47" s="37" t="s">
        <v>68</v>
      </c>
      <c r="C47" s="38" t="s">
        <v>23</v>
      </c>
      <c r="D47" s="75">
        <v>65.45</v>
      </c>
      <c r="E47" s="40"/>
      <c r="F47" s="41"/>
      <c r="G47" s="42"/>
    </row>
    <row r="48" spans="1:7" s="29" customFormat="1" ht="45">
      <c r="A48" s="36" t="s">
        <v>377</v>
      </c>
      <c r="B48" s="37" t="s">
        <v>137</v>
      </c>
      <c r="C48" s="38" t="s">
        <v>26</v>
      </c>
      <c r="D48" s="39">
        <v>64.28</v>
      </c>
      <c r="E48" s="40"/>
      <c r="F48" s="41"/>
      <c r="G48" s="42"/>
    </row>
    <row r="49" spans="1:7" s="29" customFormat="1" ht="33.75">
      <c r="A49" s="36" t="s">
        <v>378</v>
      </c>
      <c r="B49" s="37" t="s">
        <v>138</v>
      </c>
      <c r="C49" s="38" t="s">
        <v>26</v>
      </c>
      <c r="D49" s="39">
        <v>70.87</v>
      </c>
      <c r="E49" s="40"/>
      <c r="F49" s="41"/>
      <c r="G49" s="42"/>
    </row>
    <row r="50" spans="1:7" s="29" customFormat="1" ht="45">
      <c r="A50" s="36" t="s">
        <v>379</v>
      </c>
      <c r="B50" s="37" t="s">
        <v>139</v>
      </c>
      <c r="C50" s="38" t="s">
        <v>26</v>
      </c>
      <c r="D50" s="39">
        <v>240.15</v>
      </c>
      <c r="E50" s="40"/>
      <c r="F50" s="41"/>
      <c r="G50" s="42"/>
    </row>
    <row r="51" spans="1:7" s="29" customFormat="1" ht="90">
      <c r="A51" s="36" t="s">
        <v>380</v>
      </c>
      <c r="B51" s="37" t="s">
        <v>140</v>
      </c>
      <c r="C51" s="38" t="s">
        <v>23</v>
      </c>
      <c r="D51" s="39">
        <v>1.22</v>
      </c>
      <c r="E51" s="40"/>
      <c r="F51" s="41"/>
      <c r="G51" s="42"/>
    </row>
    <row r="52" spans="1:7" s="29" customFormat="1" ht="45">
      <c r="A52" s="36" t="s">
        <v>381</v>
      </c>
      <c r="B52" s="37" t="s">
        <v>141</v>
      </c>
      <c r="C52" s="38" t="s">
        <v>22</v>
      </c>
      <c r="D52" s="39">
        <v>118.11</v>
      </c>
      <c r="E52" s="40"/>
      <c r="F52" s="41"/>
      <c r="G52" s="42"/>
    </row>
    <row r="53" spans="1:7" s="29" customFormat="1" ht="45">
      <c r="A53" s="36" t="s">
        <v>382</v>
      </c>
      <c r="B53" s="37" t="s">
        <v>142</v>
      </c>
      <c r="C53" s="38" t="s">
        <v>22</v>
      </c>
      <c r="D53" s="39">
        <v>392.21999999999997</v>
      </c>
      <c r="E53" s="40"/>
      <c r="F53" s="59"/>
      <c r="G53" s="42"/>
    </row>
    <row r="54" spans="1:7" s="29" customFormat="1" ht="33.75">
      <c r="A54" s="36" t="s">
        <v>383</v>
      </c>
      <c r="B54" s="37" t="s">
        <v>143</v>
      </c>
      <c r="C54" s="38" t="s">
        <v>22</v>
      </c>
      <c r="D54" s="75">
        <v>53.1</v>
      </c>
      <c r="E54" s="40"/>
      <c r="F54" s="41"/>
      <c r="G54" s="42"/>
    </row>
    <row r="55" spans="1:7" s="29" customFormat="1" ht="22.5">
      <c r="A55" s="36" t="s">
        <v>384</v>
      </c>
      <c r="B55" s="37" t="s">
        <v>133</v>
      </c>
      <c r="C55" s="38" t="s">
        <v>26</v>
      </c>
      <c r="D55" s="75">
        <v>339.04</v>
      </c>
      <c r="E55" s="40"/>
      <c r="F55" s="41"/>
      <c r="G55" s="42"/>
    </row>
    <row r="56" spans="1:7" s="29" customFormat="1" ht="90">
      <c r="A56" s="36" t="s">
        <v>385</v>
      </c>
      <c r="B56" s="37" t="s">
        <v>144</v>
      </c>
      <c r="C56" s="38" t="s">
        <v>24</v>
      </c>
      <c r="D56" s="75">
        <v>16</v>
      </c>
      <c r="E56" s="40"/>
      <c r="F56" s="41"/>
      <c r="G56" s="42"/>
    </row>
    <row r="57" spans="1:7" s="29" customFormat="1" ht="90">
      <c r="A57" s="36" t="s">
        <v>386</v>
      </c>
      <c r="B57" s="37" t="s">
        <v>145</v>
      </c>
      <c r="C57" s="38" t="s">
        <v>24</v>
      </c>
      <c r="D57" s="75">
        <v>130</v>
      </c>
      <c r="E57" s="40"/>
      <c r="F57" s="41"/>
      <c r="G57" s="42"/>
    </row>
    <row r="58" spans="1:7" s="29" customFormat="1" ht="33.75">
      <c r="A58" s="36" t="s">
        <v>387</v>
      </c>
      <c r="B58" s="37" t="s">
        <v>72</v>
      </c>
      <c r="C58" s="38" t="s">
        <v>23</v>
      </c>
      <c r="D58" s="75">
        <v>65.45</v>
      </c>
      <c r="E58" s="40"/>
      <c r="F58" s="59"/>
      <c r="G58" s="42"/>
    </row>
    <row r="59" spans="1:7" s="29" customFormat="1" ht="33.75">
      <c r="A59" s="36" t="s">
        <v>388</v>
      </c>
      <c r="B59" s="37" t="s">
        <v>73</v>
      </c>
      <c r="C59" s="38" t="s">
        <v>25</v>
      </c>
      <c r="D59" s="75">
        <v>1243.55</v>
      </c>
      <c r="E59" s="40"/>
      <c r="F59" s="41"/>
      <c r="G59" s="42"/>
    </row>
    <row r="60" spans="1:7">
      <c r="A60" s="27" t="s">
        <v>196</v>
      </c>
      <c r="B60" s="67" t="s">
        <v>183</v>
      </c>
      <c r="C60" s="68"/>
      <c r="D60" s="69"/>
      <c r="E60" s="69"/>
      <c r="F60" s="69"/>
      <c r="G60" s="28">
        <f>ROUND(SUM(G61,G67,G75),2)</f>
        <v>0</v>
      </c>
    </row>
    <row r="61" spans="1:7" s="29" customFormat="1">
      <c r="A61" s="30" t="s">
        <v>197</v>
      </c>
      <c r="B61" s="31" t="s">
        <v>130</v>
      </c>
      <c r="C61" s="32"/>
      <c r="D61" s="33"/>
      <c r="E61" s="34"/>
      <c r="F61" s="35"/>
      <c r="G61" s="34">
        <f>ROUND(SUM(G62:G66),2)</f>
        <v>0</v>
      </c>
    </row>
    <row r="62" spans="1:7" s="29" customFormat="1" ht="33.75">
      <c r="A62" s="36" t="s">
        <v>389</v>
      </c>
      <c r="B62" s="37" t="s">
        <v>33</v>
      </c>
      <c r="C62" s="38" t="s">
        <v>22</v>
      </c>
      <c r="D62" s="39">
        <v>2073.36</v>
      </c>
      <c r="E62" s="40"/>
      <c r="F62" s="41"/>
      <c r="G62" s="42"/>
    </row>
    <row r="63" spans="1:7" s="29" customFormat="1" ht="45">
      <c r="A63" s="36" t="s">
        <v>390</v>
      </c>
      <c r="B63" s="37" t="s">
        <v>36</v>
      </c>
      <c r="C63" s="38" t="s">
        <v>23</v>
      </c>
      <c r="D63" s="39">
        <v>601.64</v>
      </c>
      <c r="E63" s="40"/>
      <c r="F63" s="41"/>
      <c r="G63" s="42"/>
    </row>
    <row r="64" spans="1:7" s="29" customFormat="1" ht="56.25">
      <c r="A64" s="36" t="s">
        <v>391</v>
      </c>
      <c r="B64" s="37" t="s">
        <v>131</v>
      </c>
      <c r="C64" s="38" t="s">
        <v>23</v>
      </c>
      <c r="D64" s="39">
        <v>285.98</v>
      </c>
      <c r="E64" s="40"/>
      <c r="F64" s="41"/>
      <c r="G64" s="42"/>
    </row>
    <row r="65" spans="1:7" s="29" customFormat="1" ht="33.75">
      <c r="A65" s="36" t="s">
        <v>392</v>
      </c>
      <c r="B65" s="37" t="s">
        <v>72</v>
      </c>
      <c r="C65" s="38" t="s">
        <v>23</v>
      </c>
      <c r="D65" s="39">
        <v>601.64</v>
      </c>
      <c r="E65" s="40"/>
      <c r="F65" s="41"/>
      <c r="G65" s="42"/>
    </row>
    <row r="66" spans="1:7" s="29" customFormat="1" ht="33.75">
      <c r="A66" s="36" t="s">
        <v>393</v>
      </c>
      <c r="B66" s="37" t="s">
        <v>73</v>
      </c>
      <c r="C66" s="38" t="s">
        <v>25</v>
      </c>
      <c r="D66" s="39">
        <v>11431.16</v>
      </c>
      <c r="E66" s="40"/>
      <c r="F66" s="41"/>
      <c r="G66" s="42"/>
    </row>
    <row r="67" spans="1:7" s="29" customFormat="1">
      <c r="A67" s="30" t="s">
        <v>198</v>
      </c>
      <c r="B67" s="31" t="s">
        <v>184</v>
      </c>
      <c r="C67" s="32"/>
      <c r="D67" s="33"/>
      <c r="E67" s="34"/>
      <c r="F67" s="35"/>
      <c r="G67" s="34">
        <f>ROUND(SUM(G68:G74),2)</f>
        <v>0</v>
      </c>
    </row>
    <row r="68" spans="1:7" s="29" customFormat="1" ht="33.75">
      <c r="A68" s="36" t="s">
        <v>394</v>
      </c>
      <c r="B68" s="37" t="s">
        <v>185</v>
      </c>
      <c r="C68" s="38" t="s">
        <v>22</v>
      </c>
      <c r="D68" s="39">
        <v>1499.06</v>
      </c>
      <c r="E68" s="40"/>
      <c r="F68" s="60"/>
      <c r="G68" s="42"/>
    </row>
    <row r="69" spans="1:7" s="29" customFormat="1" ht="101.25">
      <c r="A69" s="36" t="s">
        <v>395</v>
      </c>
      <c r="B69" s="37" t="s">
        <v>344</v>
      </c>
      <c r="C69" s="74" t="s">
        <v>22</v>
      </c>
      <c r="D69" s="75">
        <v>1499.06</v>
      </c>
      <c r="E69" s="40"/>
      <c r="F69" s="60"/>
      <c r="G69" s="42"/>
    </row>
    <row r="70" spans="1:7" s="29" customFormat="1" ht="45">
      <c r="A70" s="36" t="s">
        <v>396</v>
      </c>
      <c r="B70" s="37" t="s">
        <v>186</v>
      </c>
      <c r="C70" s="38" t="s">
        <v>22</v>
      </c>
      <c r="D70" s="39">
        <v>60.6</v>
      </c>
      <c r="E70" s="40"/>
      <c r="F70" s="60"/>
      <c r="G70" s="42"/>
    </row>
    <row r="71" spans="1:7" s="29" customFormat="1" ht="45">
      <c r="A71" s="36" t="s">
        <v>397</v>
      </c>
      <c r="B71" s="37" t="s">
        <v>208</v>
      </c>
      <c r="C71" s="38" t="s">
        <v>22</v>
      </c>
      <c r="D71" s="39">
        <v>198.78</v>
      </c>
      <c r="E71" s="40"/>
      <c r="F71" s="41"/>
      <c r="G71" s="42"/>
    </row>
    <row r="72" spans="1:7" s="29" customFormat="1" ht="45">
      <c r="A72" s="36" t="s">
        <v>398</v>
      </c>
      <c r="B72" s="37" t="s">
        <v>209</v>
      </c>
      <c r="C72" s="38" t="s">
        <v>22</v>
      </c>
      <c r="D72" s="39">
        <v>148.07</v>
      </c>
      <c r="E72" s="40"/>
      <c r="F72" s="41"/>
      <c r="G72" s="42"/>
    </row>
    <row r="73" spans="1:7" s="29" customFormat="1" ht="45">
      <c r="A73" s="36" t="s">
        <v>399</v>
      </c>
      <c r="B73" s="37" t="s">
        <v>187</v>
      </c>
      <c r="C73" s="38" t="s">
        <v>26</v>
      </c>
      <c r="D73" s="39">
        <v>422.17</v>
      </c>
      <c r="E73" s="40"/>
      <c r="F73" s="41"/>
      <c r="G73" s="42"/>
    </row>
    <row r="74" spans="1:7" s="29" customFormat="1" ht="22.5">
      <c r="A74" s="36" t="s">
        <v>400</v>
      </c>
      <c r="B74" s="37" t="s">
        <v>133</v>
      </c>
      <c r="C74" s="38" t="s">
        <v>26</v>
      </c>
      <c r="D74" s="39">
        <v>1869.63</v>
      </c>
      <c r="E74" s="40"/>
      <c r="F74" s="41"/>
      <c r="G74" s="42"/>
    </row>
    <row r="75" spans="1:7" s="58" customFormat="1">
      <c r="A75" s="30" t="s">
        <v>199</v>
      </c>
      <c r="B75" s="31" t="s">
        <v>188</v>
      </c>
      <c r="C75" s="32"/>
      <c r="D75" s="33"/>
      <c r="E75" s="34"/>
      <c r="F75" s="35"/>
      <c r="G75" s="34">
        <f>ROUND(SUM(G76),2)</f>
        <v>0</v>
      </c>
    </row>
    <row r="76" spans="1:7" s="29" customFormat="1" ht="56.25">
      <c r="A76" s="36" t="s">
        <v>401</v>
      </c>
      <c r="B76" s="91" t="s">
        <v>267</v>
      </c>
      <c r="C76" s="38" t="s">
        <v>27</v>
      </c>
      <c r="D76" s="39">
        <v>4664.75</v>
      </c>
      <c r="E76" s="40"/>
      <c r="F76" s="41"/>
      <c r="G76" s="42"/>
    </row>
    <row r="77" spans="1:7">
      <c r="A77" s="27" t="s">
        <v>200</v>
      </c>
      <c r="B77" s="67" t="s">
        <v>190</v>
      </c>
      <c r="C77" s="68"/>
      <c r="D77" s="69"/>
      <c r="E77" s="43"/>
      <c r="F77" s="43"/>
      <c r="G77" s="28">
        <f>ROUND(SUM(G78,G84),2)</f>
        <v>0</v>
      </c>
    </row>
    <row r="78" spans="1:7" s="29" customFormat="1">
      <c r="A78" s="30" t="s">
        <v>201</v>
      </c>
      <c r="B78" s="31" t="s">
        <v>130</v>
      </c>
      <c r="C78" s="32"/>
      <c r="D78" s="33"/>
      <c r="E78" s="34"/>
      <c r="F78" s="35"/>
      <c r="G78" s="34">
        <f>ROUND(SUM(G79:G83),2)</f>
        <v>0</v>
      </c>
    </row>
    <row r="79" spans="1:7" s="29" customFormat="1" ht="33.75">
      <c r="A79" s="36" t="s">
        <v>402</v>
      </c>
      <c r="B79" s="37" t="s">
        <v>33</v>
      </c>
      <c r="C79" s="38" t="s">
        <v>22</v>
      </c>
      <c r="D79" s="39">
        <v>168.78</v>
      </c>
      <c r="E79" s="40"/>
      <c r="F79" s="60"/>
      <c r="G79" s="42"/>
    </row>
    <row r="80" spans="1:7" s="29" customFormat="1" ht="45">
      <c r="A80" s="36" t="s">
        <v>403</v>
      </c>
      <c r="B80" s="37" t="s">
        <v>36</v>
      </c>
      <c r="C80" s="38" t="s">
        <v>23</v>
      </c>
      <c r="D80" s="39">
        <v>43.88</v>
      </c>
      <c r="E80" s="40"/>
      <c r="F80" s="60"/>
      <c r="G80" s="42"/>
    </row>
    <row r="81" spans="1:7" s="29" customFormat="1" ht="56.25">
      <c r="A81" s="36" t="s">
        <v>404</v>
      </c>
      <c r="B81" s="37" t="s">
        <v>68</v>
      </c>
      <c r="C81" s="38" t="s">
        <v>23</v>
      </c>
      <c r="D81" s="39">
        <v>25.96</v>
      </c>
      <c r="E81" s="40"/>
      <c r="F81" s="60"/>
      <c r="G81" s="42"/>
    </row>
    <row r="82" spans="1:7" s="29" customFormat="1" ht="33.75">
      <c r="A82" s="36" t="s">
        <v>405</v>
      </c>
      <c r="B82" s="37" t="s">
        <v>72</v>
      </c>
      <c r="C82" s="38" t="s">
        <v>23</v>
      </c>
      <c r="D82" s="39">
        <v>43.88</v>
      </c>
      <c r="E82" s="40"/>
      <c r="F82" s="59"/>
      <c r="G82" s="42"/>
    </row>
    <row r="83" spans="1:7" s="29" customFormat="1" ht="33.75">
      <c r="A83" s="36" t="s">
        <v>406</v>
      </c>
      <c r="B83" s="37" t="s">
        <v>73</v>
      </c>
      <c r="C83" s="38" t="s">
        <v>25</v>
      </c>
      <c r="D83" s="39">
        <v>833.72</v>
      </c>
      <c r="E83" s="40"/>
      <c r="F83" s="41"/>
      <c r="G83" s="42"/>
    </row>
    <row r="84" spans="1:7" s="29" customFormat="1">
      <c r="A84" s="30" t="s">
        <v>202</v>
      </c>
      <c r="B84" s="31" t="s">
        <v>191</v>
      </c>
      <c r="C84" s="32"/>
      <c r="D84" s="33"/>
      <c r="E84" s="34"/>
      <c r="F84" s="35"/>
      <c r="G84" s="34">
        <f>ROUND(SUM(G85:G88),2)</f>
        <v>0</v>
      </c>
    </row>
    <row r="85" spans="1:7" s="29" customFormat="1" ht="33.75">
      <c r="A85" s="36" t="s">
        <v>407</v>
      </c>
      <c r="B85" s="37" t="s">
        <v>185</v>
      </c>
      <c r="C85" s="38" t="s">
        <v>22</v>
      </c>
      <c r="D85" s="39">
        <v>103.64</v>
      </c>
      <c r="E85" s="40"/>
      <c r="F85" s="60"/>
      <c r="G85" s="42"/>
    </row>
    <row r="86" spans="1:7" s="29" customFormat="1" ht="22.5">
      <c r="A86" s="36" t="s">
        <v>408</v>
      </c>
      <c r="B86" s="37" t="s">
        <v>133</v>
      </c>
      <c r="C86" s="38" t="s">
        <v>26</v>
      </c>
      <c r="D86" s="39">
        <v>171.98</v>
      </c>
      <c r="E86" s="40"/>
      <c r="F86" s="60"/>
      <c r="G86" s="42"/>
    </row>
    <row r="87" spans="1:7" s="29" customFormat="1" ht="56.25">
      <c r="A87" s="36" t="s">
        <v>409</v>
      </c>
      <c r="B87" s="37" t="s">
        <v>192</v>
      </c>
      <c r="C87" s="38" t="s">
        <v>22</v>
      </c>
      <c r="D87" s="39">
        <v>103.64</v>
      </c>
      <c r="E87" s="40"/>
      <c r="F87" s="41"/>
      <c r="G87" s="42"/>
    </row>
    <row r="88" spans="1:7" s="29" customFormat="1" ht="45">
      <c r="A88" s="36" t="s">
        <v>410</v>
      </c>
      <c r="B88" s="37" t="s">
        <v>186</v>
      </c>
      <c r="C88" s="38" t="s">
        <v>22</v>
      </c>
      <c r="D88" s="39">
        <v>65.150000000000006</v>
      </c>
      <c r="E88" s="40"/>
      <c r="F88" s="60"/>
      <c r="G88" s="42"/>
    </row>
    <row r="89" spans="1:7">
      <c r="A89" s="27" t="s">
        <v>203</v>
      </c>
      <c r="B89" s="67" t="s">
        <v>177</v>
      </c>
      <c r="C89" s="68"/>
      <c r="D89" s="69"/>
      <c r="E89" s="69"/>
      <c r="F89" s="69"/>
      <c r="G89" s="28">
        <f>ROUND(SUM(G90,G96),2)</f>
        <v>0</v>
      </c>
    </row>
    <row r="90" spans="1:7" s="29" customFormat="1">
      <c r="A90" s="30" t="s">
        <v>204</v>
      </c>
      <c r="B90" s="31" t="s">
        <v>130</v>
      </c>
      <c r="C90" s="32"/>
      <c r="D90" s="33"/>
      <c r="E90" s="34"/>
      <c r="F90" s="35"/>
      <c r="G90" s="34">
        <f>ROUND(SUM(G91:G95),2)</f>
        <v>0</v>
      </c>
    </row>
    <row r="91" spans="1:7" s="29" customFormat="1" ht="33.75">
      <c r="A91" s="36" t="s">
        <v>411</v>
      </c>
      <c r="B91" s="37" t="s">
        <v>33</v>
      </c>
      <c r="C91" s="38" t="s">
        <v>22</v>
      </c>
      <c r="D91" s="75">
        <v>96.21</v>
      </c>
      <c r="E91" s="40"/>
      <c r="F91" s="41"/>
      <c r="G91" s="42"/>
    </row>
    <row r="92" spans="1:7" s="29" customFormat="1" ht="45">
      <c r="A92" s="36" t="s">
        <v>412</v>
      </c>
      <c r="B92" s="37" t="s">
        <v>36</v>
      </c>
      <c r="C92" s="38" t="s">
        <v>23</v>
      </c>
      <c r="D92" s="39">
        <v>28.19</v>
      </c>
      <c r="E92" s="40"/>
      <c r="F92" s="41"/>
      <c r="G92" s="42"/>
    </row>
    <row r="93" spans="1:7" s="29" customFormat="1" ht="56.25">
      <c r="A93" s="36" t="s">
        <v>413</v>
      </c>
      <c r="B93" s="37" t="s">
        <v>131</v>
      </c>
      <c r="C93" s="38" t="s">
        <v>23</v>
      </c>
      <c r="D93" s="39">
        <v>14.1</v>
      </c>
      <c r="E93" s="40"/>
      <c r="F93" s="41"/>
      <c r="G93" s="42"/>
    </row>
    <row r="94" spans="1:7" s="29" customFormat="1" ht="33.75">
      <c r="A94" s="36" t="s">
        <v>414</v>
      </c>
      <c r="B94" s="37" t="s">
        <v>72</v>
      </c>
      <c r="C94" s="38" t="s">
        <v>23</v>
      </c>
      <c r="D94" s="39">
        <v>28.19</v>
      </c>
      <c r="E94" s="40"/>
      <c r="F94" s="41"/>
      <c r="G94" s="42"/>
    </row>
    <row r="95" spans="1:7" s="29" customFormat="1" ht="33.75">
      <c r="A95" s="36" t="s">
        <v>415</v>
      </c>
      <c r="B95" s="37" t="s">
        <v>73</v>
      </c>
      <c r="C95" s="38" t="s">
        <v>25</v>
      </c>
      <c r="D95" s="39">
        <v>535.61</v>
      </c>
      <c r="E95" s="40"/>
      <c r="F95" s="41"/>
      <c r="G95" s="42"/>
    </row>
    <row r="96" spans="1:7" s="29" customFormat="1">
      <c r="A96" s="30" t="s">
        <v>205</v>
      </c>
      <c r="B96" s="31" t="s">
        <v>132</v>
      </c>
      <c r="C96" s="32"/>
      <c r="D96" s="33"/>
      <c r="E96" s="34"/>
      <c r="F96" s="35"/>
      <c r="G96" s="34">
        <f>ROUND(SUM(G97:G100),2)</f>
        <v>0</v>
      </c>
    </row>
    <row r="97" spans="1:7" s="29" customFormat="1" ht="33.75">
      <c r="A97" s="36" t="s">
        <v>416</v>
      </c>
      <c r="B97" s="37" t="s">
        <v>178</v>
      </c>
      <c r="C97" s="38" t="s">
        <v>22</v>
      </c>
      <c r="D97" s="39">
        <v>68.16</v>
      </c>
      <c r="E97" s="40"/>
      <c r="F97" s="41"/>
      <c r="G97" s="42"/>
    </row>
    <row r="98" spans="1:7" s="29" customFormat="1" ht="101.25">
      <c r="A98" s="36" t="s">
        <v>417</v>
      </c>
      <c r="B98" s="37" t="s">
        <v>344</v>
      </c>
      <c r="C98" s="74" t="s">
        <v>22</v>
      </c>
      <c r="D98" s="75">
        <v>68.16</v>
      </c>
      <c r="E98" s="40"/>
      <c r="F98" s="41"/>
      <c r="G98" s="42"/>
    </row>
    <row r="99" spans="1:7" s="29" customFormat="1" ht="45">
      <c r="A99" s="36" t="s">
        <v>418</v>
      </c>
      <c r="B99" s="91" t="s">
        <v>209</v>
      </c>
      <c r="C99" s="74" t="s">
        <v>22</v>
      </c>
      <c r="D99" s="75">
        <v>28.05</v>
      </c>
      <c r="E99" s="40"/>
      <c r="F99" s="60"/>
      <c r="G99" s="42"/>
    </row>
    <row r="100" spans="1:7" s="29" customFormat="1" ht="22.5">
      <c r="A100" s="36" t="s">
        <v>419</v>
      </c>
      <c r="B100" s="37" t="s">
        <v>133</v>
      </c>
      <c r="C100" s="38" t="s">
        <v>26</v>
      </c>
      <c r="D100" s="39">
        <v>88.02</v>
      </c>
      <c r="E100" s="40"/>
      <c r="F100" s="41"/>
      <c r="G100" s="42"/>
    </row>
    <row r="101" spans="1:7">
      <c r="A101" s="27" t="s">
        <v>206</v>
      </c>
      <c r="B101" s="67" t="s">
        <v>223</v>
      </c>
      <c r="C101" s="68"/>
      <c r="D101" s="69"/>
      <c r="E101" s="43"/>
      <c r="F101" s="43"/>
      <c r="G101" s="28">
        <f>ROUND(SUM(G102:G105),2)</f>
        <v>0</v>
      </c>
    </row>
    <row r="102" spans="1:7" s="29" customFormat="1" ht="33.75">
      <c r="A102" s="36" t="s">
        <v>420</v>
      </c>
      <c r="B102" s="37" t="s">
        <v>224</v>
      </c>
      <c r="C102" s="38" t="s">
        <v>22</v>
      </c>
      <c r="D102" s="39">
        <v>33.39</v>
      </c>
      <c r="E102" s="40"/>
      <c r="F102" s="60"/>
      <c r="G102" s="42"/>
    </row>
    <row r="103" spans="1:7" s="29" customFormat="1" ht="56.25">
      <c r="A103" s="36" t="s">
        <v>421</v>
      </c>
      <c r="B103" s="37" t="s">
        <v>225</v>
      </c>
      <c r="C103" s="38" t="s">
        <v>22</v>
      </c>
      <c r="D103" s="39">
        <v>9.44</v>
      </c>
      <c r="E103" s="40"/>
      <c r="F103" s="41"/>
      <c r="G103" s="42"/>
    </row>
    <row r="104" spans="1:7" s="29" customFormat="1" ht="45">
      <c r="A104" s="36" t="s">
        <v>422</v>
      </c>
      <c r="B104" s="37" t="s">
        <v>226</v>
      </c>
      <c r="C104" s="38" t="s">
        <v>22</v>
      </c>
      <c r="D104" s="39">
        <v>33.39</v>
      </c>
      <c r="E104" s="40"/>
      <c r="F104" s="41"/>
      <c r="G104" s="42"/>
    </row>
    <row r="105" spans="1:7" s="29" customFormat="1" ht="90">
      <c r="A105" s="36" t="s">
        <v>423</v>
      </c>
      <c r="B105" s="37" t="s">
        <v>287</v>
      </c>
      <c r="C105" s="38" t="s">
        <v>24</v>
      </c>
      <c r="D105" s="39">
        <v>1</v>
      </c>
      <c r="E105" s="40"/>
      <c r="F105" s="60"/>
      <c r="G105" s="42"/>
    </row>
    <row r="106" spans="1:7">
      <c r="A106" s="27" t="s">
        <v>232</v>
      </c>
      <c r="B106" s="67" t="s">
        <v>233</v>
      </c>
      <c r="C106" s="68"/>
      <c r="D106" s="69"/>
      <c r="E106" s="69"/>
      <c r="F106" s="69"/>
      <c r="G106" s="28">
        <f>ROUND(SUM(G107,G114,G125,G130),2)</f>
        <v>0</v>
      </c>
    </row>
    <row r="107" spans="1:7" s="29" customFormat="1">
      <c r="A107" s="30" t="s">
        <v>234</v>
      </c>
      <c r="B107" s="31" t="s">
        <v>130</v>
      </c>
      <c r="C107" s="32"/>
      <c r="D107" s="33"/>
      <c r="E107" s="34"/>
      <c r="F107" s="35"/>
      <c r="G107" s="34">
        <f>ROUND(SUM(G108:G113),2)</f>
        <v>0</v>
      </c>
    </row>
    <row r="108" spans="1:7" s="29" customFormat="1" ht="33.75">
      <c r="A108" s="36" t="s">
        <v>424</v>
      </c>
      <c r="B108" s="37" t="s">
        <v>33</v>
      </c>
      <c r="C108" s="38" t="s">
        <v>22</v>
      </c>
      <c r="D108" s="39">
        <v>11.71</v>
      </c>
      <c r="E108" s="40"/>
      <c r="F108" s="41"/>
      <c r="G108" s="42"/>
    </row>
    <row r="109" spans="1:7" s="29" customFormat="1" ht="45">
      <c r="A109" s="36" t="s">
        <v>425</v>
      </c>
      <c r="B109" s="37" t="s">
        <v>36</v>
      </c>
      <c r="C109" s="38" t="s">
        <v>23</v>
      </c>
      <c r="D109" s="39">
        <v>7.42</v>
      </c>
      <c r="E109" s="40"/>
      <c r="F109" s="41"/>
      <c r="G109" s="42"/>
    </row>
    <row r="110" spans="1:7" s="29" customFormat="1" ht="45">
      <c r="A110" s="36" t="s">
        <v>426</v>
      </c>
      <c r="B110" s="37" t="s">
        <v>34</v>
      </c>
      <c r="C110" s="38" t="s">
        <v>23</v>
      </c>
      <c r="D110" s="39">
        <v>1.64</v>
      </c>
      <c r="E110" s="40"/>
      <c r="F110" s="41"/>
      <c r="G110" s="42"/>
    </row>
    <row r="111" spans="1:7" s="29" customFormat="1" ht="56.25">
      <c r="A111" s="36" t="s">
        <v>427</v>
      </c>
      <c r="B111" s="37" t="s">
        <v>68</v>
      </c>
      <c r="C111" s="38" t="s">
        <v>23</v>
      </c>
      <c r="D111" s="39">
        <v>2.4700000000000002</v>
      </c>
      <c r="E111" s="40"/>
      <c r="F111" s="41"/>
      <c r="G111" s="42"/>
    </row>
    <row r="112" spans="1:7" s="29" customFormat="1" ht="33.75">
      <c r="A112" s="36" t="s">
        <v>428</v>
      </c>
      <c r="B112" s="37" t="s">
        <v>72</v>
      </c>
      <c r="C112" s="38" t="s">
        <v>23</v>
      </c>
      <c r="D112" s="39">
        <v>5.78</v>
      </c>
      <c r="E112" s="40"/>
      <c r="F112" s="59"/>
      <c r="G112" s="42"/>
    </row>
    <row r="113" spans="1:7" s="29" customFormat="1" ht="33.75">
      <c r="A113" s="36" t="s">
        <v>429</v>
      </c>
      <c r="B113" s="37" t="s">
        <v>73</v>
      </c>
      <c r="C113" s="38" t="s">
        <v>25</v>
      </c>
      <c r="D113" s="39">
        <v>109.82</v>
      </c>
      <c r="E113" s="40"/>
      <c r="F113" s="41"/>
      <c r="G113" s="42"/>
    </row>
    <row r="114" spans="1:7" s="29" customFormat="1">
      <c r="A114" s="30" t="s">
        <v>235</v>
      </c>
      <c r="B114" s="31" t="s">
        <v>236</v>
      </c>
      <c r="C114" s="32"/>
      <c r="D114" s="33"/>
      <c r="E114" s="34"/>
      <c r="F114" s="35"/>
      <c r="G114" s="34">
        <f>ROUND(SUM(G115:G124),2)</f>
        <v>0</v>
      </c>
    </row>
    <row r="115" spans="1:7" s="29" customFormat="1" ht="33.75">
      <c r="A115" s="36" t="s">
        <v>430</v>
      </c>
      <c r="B115" s="37" t="s">
        <v>237</v>
      </c>
      <c r="C115" s="38" t="s">
        <v>22</v>
      </c>
      <c r="D115" s="39">
        <v>4.05</v>
      </c>
      <c r="E115" s="40"/>
      <c r="F115" s="41"/>
      <c r="G115" s="42"/>
    </row>
    <row r="116" spans="1:7" s="29" customFormat="1" ht="33.75">
      <c r="A116" s="36" t="s">
        <v>431</v>
      </c>
      <c r="B116" s="37" t="s">
        <v>30</v>
      </c>
      <c r="C116" s="38" t="s">
        <v>22</v>
      </c>
      <c r="D116" s="39">
        <v>13.33</v>
      </c>
      <c r="E116" s="40"/>
      <c r="F116" s="41"/>
      <c r="G116" s="42"/>
    </row>
    <row r="117" spans="1:7" s="29" customFormat="1" ht="33.75">
      <c r="A117" s="36" t="s">
        <v>432</v>
      </c>
      <c r="B117" s="37" t="s">
        <v>29</v>
      </c>
      <c r="C117" s="38" t="s">
        <v>27</v>
      </c>
      <c r="D117" s="39">
        <v>50.35</v>
      </c>
      <c r="E117" s="40"/>
      <c r="F117" s="41"/>
      <c r="G117" s="42"/>
    </row>
    <row r="118" spans="1:7" s="29" customFormat="1" ht="33.75">
      <c r="A118" s="36" t="s">
        <v>433</v>
      </c>
      <c r="B118" s="37" t="s">
        <v>238</v>
      </c>
      <c r="C118" s="38" t="s">
        <v>26</v>
      </c>
      <c r="D118" s="39">
        <v>7.13</v>
      </c>
      <c r="E118" s="40"/>
      <c r="F118" s="41"/>
      <c r="G118" s="42"/>
    </row>
    <row r="119" spans="1:7" s="29" customFormat="1" ht="22.5">
      <c r="A119" s="36" t="s">
        <v>434</v>
      </c>
      <c r="B119" s="37" t="s">
        <v>239</v>
      </c>
      <c r="C119" s="38" t="s">
        <v>23</v>
      </c>
      <c r="D119" s="39">
        <v>2.17</v>
      </c>
      <c r="E119" s="40"/>
      <c r="F119" s="41"/>
      <c r="G119" s="42"/>
    </row>
    <row r="120" spans="1:7" s="29" customFormat="1" ht="56.25">
      <c r="A120" s="36" t="s">
        <v>435</v>
      </c>
      <c r="B120" s="37" t="s">
        <v>240</v>
      </c>
      <c r="C120" s="38" t="s">
        <v>22</v>
      </c>
      <c r="D120" s="39">
        <v>10.66</v>
      </c>
      <c r="E120" s="40"/>
      <c r="F120" s="60"/>
      <c r="G120" s="42"/>
    </row>
    <row r="121" spans="1:7" s="29" customFormat="1" ht="33.75">
      <c r="A121" s="36" t="s">
        <v>436</v>
      </c>
      <c r="B121" s="37" t="s">
        <v>241</v>
      </c>
      <c r="C121" s="38" t="s">
        <v>22</v>
      </c>
      <c r="D121" s="39">
        <v>9.91</v>
      </c>
      <c r="E121" s="40"/>
      <c r="F121" s="41"/>
      <c r="G121" s="42"/>
    </row>
    <row r="122" spans="1:7" s="29" customFormat="1" ht="33.75">
      <c r="A122" s="36" t="s">
        <v>437</v>
      </c>
      <c r="B122" s="37" t="s">
        <v>242</v>
      </c>
      <c r="C122" s="38" t="s">
        <v>26</v>
      </c>
      <c r="D122" s="39">
        <v>12.96</v>
      </c>
      <c r="E122" s="40"/>
      <c r="F122" s="41"/>
      <c r="G122" s="42"/>
    </row>
    <row r="123" spans="1:7" s="29" customFormat="1" ht="33.75">
      <c r="A123" s="36" t="s">
        <v>438</v>
      </c>
      <c r="B123" s="37" t="s">
        <v>243</v>
      </c>
      <c r="C123" s="38" t="s">
        <v>26</v>
      </c>
      <c r="D123" s="39">
        <v>3.57</v>
      </c>
      <c r="E123" s="40"/>
      <c r="F123" s="41"/>
      <c r="G123" s="42"/>
    </row>
    <row r="124" spans="1:7" s="29" customFormat="1" ht="33.75">
      <c r="A124" s="36" t="s">
        <v>439</v>
      </c>
      <c r="B124" s="37" t="s">
        <v>193</v>
      </c>
      <c r="C124" s="38" t="s">
        <v>22</v>
      </c>
      <c r="D124" s="39">
        <v>9.91</v>
      </c>
      <c r="E124" s="40"/>
      <c r="F124" s="41"/>
      <c r="G124" s="42"/>
    </row>
    <row r="125" spans="1:7" s="29" customFormat="1">
      <c r="A125" s="30" t="s">
        <v>248</v>
      </c>
      <c r="B125" s="31" t="s">
        <v>244</v>
      </c>
      <c r="C125" s="32"/>
      <c r="D125" s="33"/>
      <c r="E125" s="34"/>
      <c r="F125" s="35"/>
      <c r="G125" s="34">
        <f>ROUND(SUM(G126:G129),2)</f>
        <v>0</v>
      </c>
    </row>
    <row r="126" spans="1:7" s="29" customFormat="1" ht="56.25">
      <c r="A126" s="36" t="s">
        <v>440</v>
      </c>
      <c r="B126" s="37" t="s">
        <v>245</v>
      </c>
      <c r="C126" s="38" t="s">
        <v>22</v>
      </c>
      <c r="D126" s="39">
        <v>6.48</v>
      </c>
      <c r="E126" s="40"/>
      <c r="F126" s="60"/>
      <c r="G126" s="42"/>
    </row>
    <row r="127" spans="1:7" s="29" customFormat="1" ht="45">
      <c r="A127" s="36" t="s">
        <v>441</v>
      </c>
      <c r="B127" s="37" t="s">
        <v>246</v>
      </c>
      <c r="C127" s="38" t="s">
        <v>22</v>
      </c>
      <c r="D127" s="39">
        <v>1.62</v>
      </c>
      <c r="E127" s="40"/>
      <c r="F127" s="41"/>
      <c r="G127" s="42"/>
    </row>
    <row r="128" spans="1:7" s="29" customFormat="1" ht="22.5">
      <c r="A128" s="36" t="s">
        <v>442</v>
      </c>
      <c r="B128" s="37" t="s">
        <v>133</v>
      </c>
      <c r="C128" s="38" t="s">
        <v>26</v>
      </c>
      <c r="D128" s="39">
        <v>5.35</v>
      </c>
      <c r="E128" s="40"/>
      <c r="F128" s="41"/>
      <c r="G128" s="42"/>
    </row>
    <row r="129" spans="1:8" s="29" customFormat="1" ht="90">
      <c r="A129" s="36" t="s">
        <v>443</v>
      </c>
      <c r="B129" s="37" t="s">
        <v>303</v>
      </c>
      <c r="C129" s="38" t="s">
        <v>27</v>
      </c>
      <c r="D129" s="39">
        <v>595.15</v>
      </c>
      <c r="E129" s="40"/>
      <c r="F129" s="41"/>
      <c r="G129" s="42"/>
    </row>
    <row r="130" spans="1:8" s="29" customFormat="1">
      <c r="A130" s="30" t="s">
        <v>249</v>
      </c>
      <c r="B130" s="31" t="s">
        <v>247</v>
      </c>
      <c r="C130" s="32"/>
      <c r="D130" s="33"/>
      <c r="E130" s="34"/>
      <c r="F130" s="35"/>
      <c r="G130" s="34">
        <f>ROUND(SUM(G131:G132),2)</f>
        <v>0</v>
      </c>
    </row>
    <row r="131" spans="1:8" s="29" customFormat="1" ht="56.25">
      <c r="A131" s="36" t="s">
        <v>444</v>
      </c>
      <c r="B131" s="37" t="s">
        <v>240</v>
      </c>
      <c r="C131" s="38" t="s">
        <v>22</v>
      </c>
      <c r="D131" s="39">
        <v>3.28</v>
      </c>
      <c r="E131" s="40"/>
      <c r="F131" s="41"/>
      <c r="G131" s="42"/>
    </row>
    <row r="132" spans="1:8" s="29" customFormat="1" ht="56.25">
      <c r="A132" s="36" t="s">
        <v>445</v>
      </c>
      <c r="B132" s="37" t="s">
        <v>290</v>
      </c>
      <c r="C132" s="38" t="s">
        <v>26</v>
      </c>
      <c r="D132" s="39">
        <v>43.98</v>
      </c>
      <c r="E132" s="40"/>
      <c r="F132" s="41"/>
      <c r="G132" s="42"/>
    </row>
    <row r="133" spans="1:8" s="76" customFormat="1">
      <c r="A133" s="77" t="s">
        <v>282</v>
      </c>
      <c r="B133" s="78" t="s">
        <v>271</v>
      </c>
      <c r="C133" s="78"/>
      <c r="D133" s="78"/>
      <c r="E133" s="78"/>
      <c r="F133" s="78"/>
      <c r="G133" s="28">
        <f>ROUND(SUM(G134,G141,G153,G161,G166),2)</f>
        <v>0</v>
      </c>
    </row>
    <row r="134" spans="1:8" s="79" customFormat="1">
      <c r="A134" s="80" t="s">
        <v>256</v>
      </c>
      <c r="B134" s="81" t="s">
        <v>130</v>
      </c>
      <c r="C134" s="82"/>
      <c r="D134" s="83"/>
      <c r="E134" s="34"/>
      <c r="F134" s="84"/>
      <c r="G134" s="34">
        <f>ROUND(SUM(G135:G140),2)</f>
        <v>0</v>
      </c>
    </row>
    <row r="135" spans="1:8" s="87" customFormat="1" ht="33.75">
      <c r="A135" s="36" t="s">
        <v>446</v>
      </c>
      <c r="B135" s="37" t="s">
        <v>272</v>
      </c>
      <c r="C135" s="38" t="s">
        <v>22</v>
      </c>
      <c r="D135" s="39">
        <v>15.25</v>
      </c>
      <c r="E135" s="40"/>
      <c r="F135" s="85"/>
      <c r="G135" s="42"/>
      <c r="H135" s="86"/>
    </row>
    <row r="136" spans="1:8" s="29" customFormat="1" ht="45">
      <c r="A136" s="36" t="s">
        <v>447</v>
      </c>
      <c r="B136" s="37" t="s">
        <v>36</v>
      </c>
      <c r="C136" s="38" t="s">
        <v>23</v>
      </c>
      <c r="D136" s="39">
        <v>41.47</v>
      </c>
      <c r="E136" s="40"/>
      <c r="F136" s="41"/>
      <c r="G136" s="42"/>
    </row>
    <row r="137" spans="1:8" s="29" customFormat="1" ht="45">
      <c r="A137" s="36" t="s">
        <v>448</v>
      </c>
      <c r="B137" s="37" t="s">
        <v>37</v>
      </c>
      <c r="C137" s="38" t="s">
        <v>23</v>
      </c>
      <c r="D137" s="39">
        <v>7.32</v>
      </c>
      <c r="E137" s="40"/>
      <c r="F137" s="41"/>
      <c r="G137" s="42"/>
    </row>
    <row r="138" spans="1:8" s="79" customFormat="1" ht="67.5">
      <c r="A138" s="36" t="s">
        <v>449</v>
      </c>
      <c r="B138" s="37" t="s">
        <v>44</v>
      </c>
      <c r="C138" s="38" t="s">
        <v>23</v>
      </c>
      <c r="D138" s="39">
        <v>20.13</v>
      </c>
      <c r="E138" s="40"/>
      <c r="F138" s="41"/>
      <c r="G138" s="42"/>
    </row>
    <row r="139" spans="1:8" s="87" customFormat="1" ht="45">
      <c r="A139" s="36" t="s">
        <v>450</v>
      </c>
      <c r="B139" s="37" t="s">
        <v>34</v>
      </c>
      <c r="C139" s="38" t="s">
        <v>23</v>
      </c>
      <c r="D139" s="39">
        <v>6.47</v>
      </c>
      <c r="E139" s="40"/>
      <c r="F139" s="42"/>
      <c r="G139" s="42"/>
      <c r="H139" s="86"/>
    </row>
    <row r="140" spans="1:8" s="79" customFormat="1" ht="56.25">
      <c r="A140" s="36" t="s">
        <v>451</v>
      </c>
      <c r="B140" s="37" t="s">
        <v>131</v>
      </c>
      <c r="C140" s="38" t="s">
        <v>23</v>
      </c>
      <c r="D140" s="39">
        <v>30.24</v>
      </c>
      <c r="E140" s="40"/>
      <c r="F140" s="41"/>
      <c r="G140" s="42"/>
    </row>
    <row r="141" spans="1:8" s="79" customFormat="1">
      <c r="A141" s="80" t="s">
        <v>283</v>
      </c>
      <c r="B141" s="81" t="s">
        <v>273</v>
      </c>
      <c r="C141" s="82"/>
      <c r="D141" s="83"/>
      <c r="E141" s="34"/>
      <c r="F141" s="84"/>
      <c r="G141" s="34">
        <f>ROUND(SUM(G142:G152),2)</f>
        <v>0</v>
      </c>
    </row>
    <row r="142" spans="1:8" s="87" customFormat="1" ht="33.75">
      <c r="A142" s="36" t="s">
        <v>452</v>
      </c>
      <c r="B142" s="37" t="s">
        <v>237</v>
      </c>
      <c r="C142" s="38" t="s">
        <v>22</v>
      </c>
      <c r="D142" s="39">
        <v>20.329999999999998</v>
      </c>
      <c r="E142" s="40"/>
      <c r="F142" s="85"/>
      <c r="G142" s="42"/>
      <c r="H142" s="86"/>
    </row>
    <row r="143" spans="1:8" s="87" customFormat="1" ht="33.75">
      <c r="A143" s="36" t="s">
        <v>453</v>
      </c>
      <c r="B143" s="37" t="s">
        <v>291</v>
      </c>
      <c r="C143" s="38" t="s">
        <v>22</v>
      </c>
      <c r="D143" s="39">
        <v>63.12</v>
      </c>
      <c r="E143" s="40"/>
      <c r="F143" s="42"/>
      <c r="G143" s="42"/>
      <c r="H143" s="86"/>
    </row>
    <row r="144" spans="1:8" s="87" customFormat="1" ht="33.75">
      <c r="A144" s="36" t="s">
        <v>454</v>
      </c>
      <c r="B144" s="37" t="s">
        <v>274</v>
      </c>
      <c r="C144" s="38" t="s">
        <v>22</v>
      </c>
      <c r="D144" s="39">
        <v>25.33</v>
      </c>
      <c r="E144" s="40"/>
      <c r="F144" s="42"/>
      <c r="G144" s="42"/>
      <c r="H144" s="86"/>
    </row>
    <row r="145" spans="1:8" s="87" customFormat="1" ht="33.75">
      <c r="A145" s="36" t="s">
        <v>455</v>
      </c>
      <c r="B145" s="37" t="s">
        <v>292</v>
      </c>
      <c r="C145" s="38" t="s">
        <v>22</v>
      </c>
      <c r="D145" s="39">
        <v>20.72</v>
      </c>
      <c r="E145" s="40"/>
      <c r="F145" s="42"/>
      <c r="G145" s="42"/>
      <c r="H145" s="86"/>
    </row>
    <row r="146" spans="1:8" s="87" customFormat="1" ht="33.75">
      <c r="A146" s="36" t="s">
        <v>456</v>
      </c>
      <c r="B146" s="37" t="s">
        <v>275</v>
      </c>
      <c r="C146" s="38" t="s">
        <v>22</v>
      </c>
      <c r="D146" s="39">
        <v>14.7</v>
      </c>
      <c r="E146" s="40"/>
      <c r="F146" s="42"/>
      <c r="G146" s="42"/>
      <c r="H146" s="86"/>
    </row>
    <row r="147" spans="1:8" s="87" customFormat="1" ht="33.75">
      <c r="A147" s="36" t="s">
        <v>457</v>
      </c>
      <c r="B147" s="37" t="s">
        <v>293</v>
      </c>
      <c r="C147" s="38" t="s">
        <v>22</v>
      </c>
      <c r="D147" s="39">
        <v>34.299999999999997</v>
      </c>
      <c r="E147" s="40"/>
      <c r="F147" s="42"/>
      <c r="G147" s="42"/>
      <c r="H147" s="86"/>
    </row>
    <row r="148" spans="1:8" s="87" customFormat="1" ht="33.75">
      <c r="A148" s="36" t="s">
        <v>458</v>
      </c>
      <c r="B148" s="37" t="s">
        <v>29</v>
      </c>
      <c r="C148" s="38" t="s">
        <v>27</v>
      </c>
      <c r="D148" s="39">
        <v>2399.17</v>
      </c>
      <c r="E148" s="40"/>
      <c r="F148" s="85"/>
      <c r="G148" s="42"/>
      <c r="H148" s="86"/>
    </row>
    <row r="149" spans="1:8" s="87" customFormat="1" ht="33.75">
      <c r="A149" s="36" t="s">
        <v>459</v>
      </c>
      <c r="B149" s="37" t="s">
        <v>276</v>
      </c>
      <c r="C149" s="38" t="s">
        <v>27</v>
      </c>
      <c r="D149" s="39">
        <v>114.64</v>
      </c>
      <c r="E149" s="40"/>
      <c r="F149" s="85"/>
      <c r="G149" s="42"/>
      <c r="H149" s="86"/>
    </row>
    <row r="150" spans="1:8" s="87" customFormat="1" ht="45">
      <c r="A150" s="36" t="s">
        <v>460</v>
      </c>
      <c r="B150" s="37" t="s">
        <v>294</v>
      </c>
      <c r="C150" s="38" t="s">
        <v>23</v>
      </c>
      <c r="D150" s="39">
        <v>11.9</v>
      </c>
      <c r="E150" s="40"/>
      <c r="F150" s="42"/>
      <c r="G150" s="42"/>
      <c r="H150" s="86"/>
    </row>
    <row r="151" spans="1:8" s="87" customFormat="1" ht="45">
      <c r="A151" s="36" t="s">
        <v>461</v>
      </c>
      <c r="B151" s="37" t="s">
        <v>295</v>
      </c>
      <c r="C151" s="38" t="s">
        <v>23</v>
      </c>
      <c r="D151" s="39">
        <v>8.3800000000000008</v>
      </c>
      <c r="E151" s="40"/>
      <c r="F151" s="42"/>
      <c r="G151" s="42"/>
      <c r="H151" s="86"/>
    </row>
    <row r="152" spans="1:8" s="79" customFormat="1" ht="56.25">
      <c r="A152" s="36" t="s">
        <v>462</v>
      </c>
      <c r="B152" s="37" t="s">
        <v>296</v>
      </c>
      <c r="C152" s="38" t="s">
        <v>22</v>
      </c>
      <c r="D152" s="39">
        <v>46.15</v>
      </c>
      <c r="E152" s="40"/>
      <c r="F152" s="42"/>
      <c r="G152" s="42"/>
    </row>
    <row r="153" spans="1:8" s="79" customFormat="1">
      <c r="A153" s="80" t="s">
        <v>284</v>
      </c>
      <c r="B153" s="81" t="s">
        <v>277</v>
      </c>
      <c r="C153" s="82"/>
      <c r="D153" s="83"/>
      <c r="E153" s="34"/>
      <c r="F153" s="84"/>
      <c r="G153" s="34">
        <f>ROUND(SUM(G154:G160),2)</f>
        <v>0</v>
      </c>
    </row>
    <row r="154" spans="1:8" s="89" customFormat="1" ht="45">
      <c r="A154" s="36" t="s">
        <v>463</v>
      </c>
      <c r="B154" s="37" t="s">
        <v>297</v>
      </c>
      <c r="C154" s="38" t="s">
        <v>24</v>
      </c>
      <c r="D154" s="39">
        <v>32</v>
      </c>
      <c r="E154" s="40"/>
      <c r="F154" s="85"/>
      <c r="G154" s="42"/>
      <c r="H154" s="88"/>
    </row>
    <row r="155" spans="1:8" s="90" customFormat="1" ht="45">
      <c r="A155" s="36" t="s">
        <v>464</v>
      </c>
      <c r="B155" s="37" t="s">
        <v>278</v>
      </c>
      <c r="C155" s="38" t="s">
        <v>24</v>
      </c>
      <c r="D155" s="39">
        <v>32</v>
      </c>
      <c r="E155" s="40"/>
      <c r="F155" s="85"/>
      <c r="G155" s="42"/>
    </row>
    <row r="156" spans="1:8" s="57" customFormat="1" ht="45">
      <c r="A156" s="36" t="s">
        <v>465</v>
      </c>
      <c r="B156" s="37" t="s">
        <v>299</v>
      </c>
      <c r="C156" s="38" t="s">
        <v>24</v>
      </c>
      <c r="D156" s="39">
        <v>8</v>
      </c>
      <c r="E156" s="40"/>
      <c r="F156" s="85"/>
      <c r="G156" s="42"/>
      <c r="H156" s="72"/>
    </row>
    <row r="157" spans="1:8" s="57" customFormat="1" ht="67.5">
      <c r="A157" s="36" t="s">
        <v>466</v>
      </c>
      <c r="B157" s="37" t="s">
        <v>298</v>
      </c>
      <c r="C157" s="38" t="s">
        <v>27</v>
      </c>
      <c r="D157" s="39">
        <v>365.82</v>
      </c>
      <c r="E157" s="40"/>
      <c r="F157" s="85"/>
      <c r="G157" s="42"/>
      <c r="H157" s="72"/>
    </row>
    <row r="158" spans="1:8" s="87" customFormat="1" ht="22.5">
      <c r="A158" s="36" t="s">
        <v>467</v>
      </c>
      <c r="B158" s="37" t="s">
        <v>172</v>
      </c>
      <c r="C158" s="38" t="s">
        <v>23</v>
      </c>
      <c r="D158" s="39">
        <v>0.05</v>
      </c>
      <c r="E158" s="40"/>
      <c r="F158" s="85"/>
      <c r="G158" s="42"/>
      <c r="H158" s="86"/>
    </row>
    <row r="159" spans="1:8" s="79" customFormat="1" ht="56.25">
      <c r="A159" s="36" t="s">
        <v>468</v>
      </c>
      <c r="B159" s="37" t="s">
        <v>300</v>
      </c>
      <c r="C159" s="38" t="s">
        <v>27</v>
      </c>
      <c r="D159" s="39">
        <v>1126.44</v>
      </c>
      <c r="E159" s="40"/>
      <c r="F159" s="85"/>
      <c r="G159" s="73"/>
    </row>
    <row r="160" spans="1:8" s="79" customFormat="1" ht="33.75">
      <c r="A160" s="36" t="s">
        <v>469</v>
      </c>
      <c r="B160" s="37" t="s">
        <v>279</v>
      </c>
      <c r="C160" s="38" t="s">
        <v>27</v>
      </c>
      <c r="D160" s="39">
        <v>1126.44</v>
      </c>
      <c r="E160" s="40"/>
      <c r="F160" s="85"/>
      <c r="G160" s="73"/>
    </row>
    <row r="161" spans="1:8" s="79" customFormat="1">
      <c r="A161" s="80" t="s">
        <v>285</v>
      </c>
      <c r="B161" s="81" t="s">
        <v>280</v>
      </c>
      <c r="C161" s="82"/>
      <c r="D161" s="83"/>
      <c r="E161" s="34"/>
      <c r="F161" s="84"/>
      <c r="G161" s="34">
        <f>ROUND(SUM(G162:G165),2)</f>
        <v>0</v>
      </c>
    </row>
    <row r="162" spans="1:8" s="87" customFormat="1" ht="45">
      <c r="A162" s="36" t="s">
        <v>470</v>
      </c>
      <c r="B162" s="37" t="s">
        <v>301</v>
      </c>
      <c r="C162" s="38" t="s">
        <v>23</v>
      </c>
      <c r="D162" s="39">
        <v>5.44</v>
      </c>
      <c r="E162" s="40"/>
      <c r="F162" s="85"/>
      <c r="G162" s="42"/>
      <c r="H162" s="86"/>
    </row>
    <row r="163" spans="1:8" s="87" customFormat="1" ht="45">
      <c r="A163" s="36" t="s">
        <v>471</v>
      </c>
      <c r="B163" s="37" t="s">
        <v>302</v>
      </c>
      <c r="C163" s="38" t="s">
        <v>23</v>
      </c>
      <c r="D163" s="39">
        <v>4.03</v>
      </c>
      <c r="E163" s="40"/>
      <c r="F163" s="85"/>
      <c r="G163" s="42"/>
      <c r="H163" s="86"/>
    </row>
    <row r="164" spans="1:8" s="79" customFormat="1" ht="33.75">
      <c r="A164" s="36" t="s">
        <v>472</v>
      </c>
      <c r="B164" s="37" t="s">
        <v>281</v>
      </c>
      <c r="C164" s="38" t="s">
        <v>22</v>
      </c>
      <c r="D164" s="39">
        <v>97.98</v>
      </c>
      <c r="E164" s="40"/>
      <c r="F164" s="41"/>
      <c r="G164" s="42"/>
    </row>
    <row r="165" spans="1:8" s="79" customFormat="1" ht="45">
      <c r="A165" s="36" t="s">
        <v>473</v>
      </c>
      <c r="B165" s="37" t="s">
        <v>343</v>
      </c>
      <c r="C165" s="38" t="s">
        <v>22</v>
      </c>
      <c r="D165" s="39">
        <v>59.93</v>
      </c>
      <c r="E165" s="40"/>
      <c r="F165" s="41"/>
      <c r="G165" s="73"/>
    </row>
    <row r="166" spans="1:8" s="29" customFormat="1">
      <c r="A166" s="30" t="s">
        <v>286</v>
      </c>
      <c r="B166" s="31" t="s">
        <v>255</v>
      </c>
      <c r="C166" s="32"/>
      <c r="D166" s="33"/>
      <c r="E166" s="34"/>
      <c r="F166" s="35"/>
      <c r="G166" s="34">
        <f>ROUND(SUM(G167:G168),2)</f>
        <v>0</v>
      </c>
    </row>
    <row r="167" spans="1:8" s="29" customFormat="1" ht="90">
      <c r="A167" s="36" t="s">
        <v>474</v>
      </c>
      <c r="B167" s="37" t="s">
        <v>303</v>
      </c>
      <c r="C167" s="38" t="s">
        <v>27</v>
      </c>
      <c r="D167" s="39">
        <v>1009.73</v>
      </c>
      <c r="E167" s="40"/>
      <c r="F167" s="41"/>
      <c r="G167" s="42"/>
    </row>
    <row r="168" spans="1:8" s="29" customFormat="1" ht="90">
      <c r="A168" s="36" t="s">
        <v>475</v>
      </c>
      <c r="B168" s="37" t="s">
        <v>304</v>
      </c>
      <c r="C168" s="38" t="s">
        <v>24</v>
      </c>
      <c r="D168" s="39">
        <v>1</v>
      </c>
      <c r="E168" s="40"/>
      <c r="F168" s="41"/>
      <c r="G168" s="42"/>
    </row>
    <row r="169" spans="1:8">
      <c r="A169" s="27" t="s">
        <v>227</v>
      </c>
      <c r="B169" s="67" t="s">
        <v>124</v>
      </c>
      <c r="C169" s="68"/>
      <c r="D169" s="69"/>
      <c r="E169" s="43"/>
      <c r="F169" s="43"/>
      <c r="G169" s="70">
        <f>ROUND(SUM(G170,G184),2)</f>
        <v>0</v>
      </c>
    </row>
    <row r="170" spans="1:8" s="29" customFormat="1">
      <c r="A170" s="30" t="s">
        <v>269</v>
      </c>
      <c r="B170" s="31" t="s">
        <v>268</v>
      </c>
      <c r="C170" s="32"/>
      <c r="D170" s="33"/>
      <c r="E170" s="34"/>
      <c r="F170" s="35"/>
      <c r="G170" s="34">
        <f>ROUND(SUM(G171:G183),2)</f>
        <v>0</v>
      </c>
    </row>
    <row r="171" spans="1:8" s="58" customFormat="1" ht="45">
      <c r="A171" s="36" t="s">
        <v>476</v>
      </c>
      <c r="B171" s="37" t="s">
        <v>125</v>
      </c>
      <c r="C171" s="38" t="s">
        <v>23</v>
      </c>
      <c r="D171" s="39">
        <v>2.69</v>
      </c>
      <c r="E171" s="40"/>
      <c r="F171" s="41"/>
      <c r="G171" s="42"/>
    </row>
    <row r="172" spans="1:8" s="29" customFormat="1" ht="45">
      <c r="A172" s="36" t="s">
        <v>477</v>
      </c>
      <c r="B172" s="37" t="s">
        <v>129</v>
      </c>
      <c r="C172" s="38" t="s">
        <v>22</v>
      </c>
      <c r="D172" s="39">
        <v>1.83</v>
      </c>
      <c r="E172" s="40"/>
      <c r="F172" s="41"/>
      <c r="G172" s="42"/>
    </row>
    <row r="173" spans="1:8" s="29" customFormat="1" ht="45">
      <c r="A173" s="36" t="s">
        <v>478</v>
      </c>
      <c r="B173" s="37" t="s">
        <v>34</v>
      </c>
      <c r="C173" s="38" t="s">
        <v>23</v>
      </c>
      <c r="D173" s="39">
        <v>4.59</v>
      </c>
      <c r="E173" s="40"/>
      <c r="F173" s="41"/>
      <c r="G173" s="42"/>
    </row>
    <row r="174" spans="1:8" s="58" customFormat="1" ht="33.75">
      <c r="A174" s="36" t="s">
        <v>479</v>
      </c>
      <c r="B174" s="37" t="s">
        <v>126</v>
      </c>
      <c r="C174" s="38" t="s">
        <v>22</v>
      </c>
      <c r="D174" s="39">
        <v>4.8899999999999997</v>
      </c>
      <c r="E174" s="40"/>
      <c r="F174" s="41"/>
      <c r="G174" s="42"/>
    </row>
    <row r="175" spans="1:8" s="29" customFormat="1" ht="33.75">
      <c r="A175" s="36" t="s">
        <v>480</v>
      </c>
      <c r="B175" s="37" t="s">
        <v>30</v>
      </c>
      <c r="C175" s="38" t="s">
        <v>22</v>
      </c>
      <c r="D175" s="39">
        <v>4.8899999999999997</v>
      </c>
      <c r="E175" s="40"/>
      <c r="F175" s="41"/>
      <c r="G175" s="42"/>
    </row>
    <row r="176" spans="1:8" s="29" customFormat="1" ht="33.75">
      <c r="A176" s="36" t="s">
        <v>481</v>
      </c>
      <c r="B176" s="37" t="s">
        <v>127</v>
      </c>
      <c r="C176" s="38" t="s">
        <v>26</v>
      </c>
      <c r="D176" s="39">
        <v>24.45</v>
      </c>
      <c r="E176" s="40"/>
      <c r="F176" s="41"/>
      <c r="G176" s="42"/>
    </row>
    <row r="177" spans="1:7" s="58" customFormat="1" ht="22.5">
      <c r="A177" s="36" t="s">
        <v>482</v>
      </c>
      <c r="B177" s="37" t="s">
        <v>42</v>
      </c>
      <c r="C177" s="38" t="s">
        <v>23</v>
      </c>
      <c r="D177" s="39">
        <v>0.73</v>
      </c>
      <c r="E177" s="40"/>
      <c r="F177" s="41"/>
      <c r="G177" s="42"/>
    </row>
    <row r="178" spans="1:7" s="29" customFormat="1" ht="45">
      <c r="A178" s="36" t="s">
        <v>483</v>
      </c>
      <c r="B178" s="37" t="s">
        <v>288</v>
      </c>
      <c r="C178" s="38" t="s">
        <v>22</v>
      </c>
      <c r="D178" s="39">
        <v>46.34</v>
      </c>
      <c r="E178" s="40"/>
      <c r="F178" s="41"/>
      <c r="G178" s="42"/>
    </row>
    <row r="179" spans="1:7" s="29" customFormat="1" ht="33.75">
      <c r="A179" s="36" t="s">
        <v>484</v>
      </c>
      <c r="B179" s="37" t="s">
        <v>224</v>
      </c>
      <c r="C179" s="38" t="s">
        <v>22</v>
      </c>
      <c r="D179" s="39">
        <v>10.39</v>
      </c>
      <c r="E179" s="40"/>
      <c r="F179" s="60"/>
      <c r="G179" s="42"/>
    </row>
    <row r="180" spans="1:7" s="29" customFormat="1" ht="45">
      <c r="A180" s="36" t="s">
        <v>485</v>
      </c>
      <c r="B180" s="37" t="s">
        <v>195</v>
      </c>
      <c r="C180" s="38" t="s">
        <v>22</v>
      </c>
      <c r="D180" s="39">
        <v>38.39</v>
      </c>
      <c r="E180" s="40"/>
      <c r="F180" s="41"/>
      <c r="G180" s="42"/>
    </row>
    <row r="181" spans="1:7" s="29" customFormat="1" ht="33.75">
      <c r="A181" s="36" t="s">
        <v>486</v>
      </c>
      <c r="B181" s="37" t="s">
        <v>193</v>
      </c>
      <c r="C181" s="38" t="s">
        <v>22</v>
      </c>
      <c r="D181" s="39">
        <v>38.39</v>
      </c>
      <c r="E181" s="40"/>
      <c r="F181" s="41"/>
      <c r="G181" s="42"/>
    </row>
    <row r="182" spans="1:7" s="29" customFormat="1" ht="33.75">
      <c r="A182" s="36" t="s">
        <v>487</v>
      </c>
      <c r="B182" s="37" t="s">
        <v>289</v>
      </c>
      <c r="C182" s="38" t="s">
        <v>26</v>
      </c>
      <c r="D182" s="39">
        <v>7.99</v>
      </c>
      <c r="E182" s="40"/>
      <c r="F182" s="41"/>
      <c r="G182" s="42"/>
    </row>
    <row r="183" spans="1:7" s="29" customFormat="1" ht="45">
      <c r="A183" s="36" t="s">
        <v>488</v>
      </c>
      <c r="B183" s="37" t="s">
        <v>194</v>
      </c>
      <c r="C183" s="38" t="s">
        <v>26</v>
      </c>
      <c r="D183" s="39">
        <v>26</v>
      </c>
      <c r="E183" s="40"/>
      <c r="F183" s="41"/>
      <c r="G183" s="42"/>
    </row>
    <row r="184" spans="1:7" s="29" customFormat="1">
      <c r="A184" s="30" t="s">
        <v>270</v>
      </c>
      <c r="B184" s="31" t="s">
        <v>124</v>
      </c>
      <c r="C184" s="32"/>
      <c r="D184" s="33"/>
      <c r="E184" s="34"/>
      <c r="F184" s="35"/>
      <c r="G184" s="34">
        <f>ROUND(SUM(G185:G195),2)</f>
        <v>0</v>
      </c>
    </row>
    <row r="185" spans="1:7" s="29" customFormat="1" ht="90">
      <c r="A185" s="36" t="s">
        <v>489</v>
      </c>
      <c r="B185" s="37" t="s">
        <v>128</v>
      </c>
      <c r="C185" s="38" t="s">
        <v>24</v>
      </c>
      <c r="D185" s="39">
        <v>6</v>
      </c>
      <c r="E185" s="40"/>
      <c r="F185" s="41"/>
      <c r="G185" s="42"/>
    </row>
    <row r="186" spans="1:7" s="29" customFormat="1" ht="33.75">
      <c r="A186" s="36" t="s">
        <v>490</v>
      </c>
      <c r="B186" s="37" t="s">
        <v>305</v>
      </c>
      <c r="C186" s="38" t="s">
        <v>24</v>
      </c>
      <c r="D186" s="39">
        <v>1</v>
      </c>
      <c r="E186" s="40"/>
      <c r="F186" s="41"/>
      <c r="G186" s="42"/>
    </row>
    <row r="187" spans="1:7" s="29" customFormat="1" ht="33.75">
      <c r="A187" s="36" t="s">
        <v>491</v>
      </c>
      <c r="B187" s="37" t="s">
        <v>306</v>
      </c>
      <c r="C187" s="38" t="s">
        <v>24</v>
      </c>
      <c r="D187" s="39">
        <v>24</v>
      </c>
      <c r="E187" s="40"/>
      <c r="F187" s="41"/>
      <c r="G187" s="42"/>
    </row>
    <row r="188" spans="1:7" s="29" customFormat="1" ht="33.75">
      <c r="A188" s="36" t="s">
        <v>492</v>
      </c>
      <c r="B188" s="37" t="s">
        <v>307</v>
      </c>
      <c r="C188" s="38" t="s">
        <v>24</v>
      </c>
      <c r="D188" s="39">
        <v>28</v>
      </c>
      <c r="E188" s="40"/>
      <c r="F188" s="41"/>
      <c r="G188" s="42"/>
    </row>
    <row r="189" spans="1:7" s="29" customFormat="1" ht="33.75">
      <c r="A189" s="36" t="s">
        <v>493</v>
      </c>
      <c r="B189" s="37" t="s">
        <v>308</v>
      </c>
      <c r="C189" s="38" t="s">
        <v>24</v>
      </c>
      <c r="D189" s="39">
        <v>14</v>
      </c>
      <c r="E189" s="40"/>
      <c r="F189" s="41"/>
      <c r="G189" s="42"/>
    </row>
    <row r="190" spans="1:7" s="29" customFormat="1" ht="33.75">
      <c r="A190" s="36" t="s">
        <v>494</v>
      </c>
      <c r="B190" s="37" t="s">
        <v>309</v>
      </c>
      <c r="C190" s="38" t="s">
        <v>24</v>
      </c>
      <c r="D190" s="39">
        <v>6</v>
      </c>
      <c r="E190" s="40"/>
      <c r="F190" s="41"/>
      <c r="G190" s="42"/>
    </row>
    <row r="191" spans="1:7" s="29" customFormat="1" ht="45">
      <c r="A191" s="36" t="s">
        <v>495</v>
      </c>
      <c r="B191" s="37" t="s">
        <v>310</v>
      </c>
      <c r="C191" s="38" t="s">
        <v>24</v>
      </c>
      <c r="D191" s="39">
        <v>8</v>
      </c>
      <c r="E191" s="40"/>
      <c r="F191" s="41"/>
      <c r="G191" s="42"/>
    </row>
    <row r="192" spans="1:7" s="29" customFormat="1" ht="33.75">
      <c r="A192" s="36" t="s">
        <v>496</v>
      </c>
      <c r="B192" s="37" t="s">
        <v>311</v>
      </c>
      <c r="C192" s="38" t="s">
        <v>24</v>
      </c>
      <c r="D192" s="39">
        <v>6</v>
      </c>
      <c r="E192" s="40"/>
      <c r="F192" s="41"/>
      <c r="G192" s="42"/>
    </row>
    <row r="193" spans="1:7" s="29" customFormat="1" ht="33.75">
      <c r="A193" s="36" t="s">
        <v>497</v>
      </c>
      <c r="B193" s="37" t="s">
        <v>313</v>
      </c>
      <c r="C193" s="38" t="s">
        <v>24</v>
      </c>
      <c r="D193" s="39">
        <v>3</v>
      </c>
      <c r="E193" s="40"/>
      <c r="F193" s="41"/>
      <c r="G193" s="42"/>
    </row>
    <row r="194" spans="1:7" s="29" customFormat="1" ht="33.75">
      <c r="A194" s="36" t="s">
        <v>498</v>
      </c>
      <c r="B194" s="37" t="s">
        <v>312</v>
      </c>
      <c r="C194" s="38" t="s">
        <v>24</v>
      </c>
      <c r="D194" s="39">
        <v>9</v>
      </c>
      <c r="E194" s="40"/>
      <c r="F194" s="41"/>
      <c r="G194" s="42"/>
    </row>
    <row r="195" spans="1:7" s="29" customFormat="1" ht="33.75">
      <c r="A195" s="36" t="s">
        <v>499</v>
      </c>
      <c r="B195" s="37" t="s">
        <v>314</v>
      </c>
      <c r="C195" s="38" t="s">
        <v>24</v>
      </c>
      <c r="D195" s="39">
        <v>2</v>
      </c>
      <c r="E195" s="40"/>
      <c r="F195" s="41"/>
      <c r="G195" s="42"/>
    </row>
    <row r="196" spans="1:7" s="65" customFormat="1">
      <c r="A196" s="61" t="s">
        <v>228</v>
      </c>
      <c r="B196" s="62" t="s">
        <v>106</v>
      </c>
      <c r="C196" s="63"/>
      <c r="D196" s="63"/>
      <c r="E196" s="63"/>
      <c r="F196" s="63"/>
      <c r="G196" s="64">
        <f>ROUND(SUM(G197:G209),2)</f>
        <v>0</v>
      </c>
    </row>
    <row r="197" spans="1:7" s="29" customFormat="1" ht="33.75">
      <c r="A197" s="36" t="s">
        <v>500</v>
      </c>
      <c r="B197" s="37" t="s">
        <v>108</v>
      </c>
      <c r="C197" s="38" t="s">
        <v>24</v>
      </c>
      <c r="D197" s="39">
        <v>4</v>
      </c>
      <c r="E197" s="40"/>
      <c r="F197" s="66"/>
      <c r="G197" s="42"/>
    </row>
    <row r="198" spans="1:7" s="29" customFormat="1" ht="33.75">
      <c r="A198" s="36" t="s">
        <v>501</v>
      </c>
      <c r="B198" s="37" t="s">
        <v>109</v>
      </c>
      <c r="C198" s="38" t="s">
        <v>24</v>
      </c>
      <c r="D198" s="39">
        <v>4</v>
      </c>
      <c r="E198" s="40"/>
      <c r="F198" s="66"/>
      <c r="G198" s="42"/>
    </row>
    <row r="199" spans="1:7" s="29" customFormat="1" ht="33.75">
      <c r="A199" s="36" t="s">
        <v>502</v>
      </c>
      <c r="B199" s="37" t="s">
        <v>110</v>
      </c>
      <c r="C199" s="38" t="s">
        <v>24</v>
      </c>
      <c r="D199" s="39">
        <v>6</v>
      </c>
      <c r="E199" s="40"/>
      <c r="F199" s="66"/>
      <c r="G199" s="42"/>
    </row>
    <row r="200" spans="1:7" s="29" customFormat="1" ht="33.75">
      <c r="A200" s="36" t="s">
        <v>503</v>
      </c>
      <c r="B200" s="37" t="s">
        <v>111</v>
      </c>
      <c r="C200" s="38" t="s">
        <v>24</v>
      </c>
      <c r="D200" s="39">
        <v>3</v>
      </c>
      <c r="E200" s="40"/>
      <c r="F200" s="66"/>
      <c r="G200" s="42"/>
    </row>
    <row r="201" spans="1:7" s="29" customFormat="1" ht="33.75">
      <c r="A201" s="36" t="s">
        <v>504</v>
      </c>
      <c r="B201" s="37" t="s">
        <v>112</v>
      </c>
      <c r="C201" s="38" t="s">
        <v>24</v>
      </c>
      <c r="D201" s="39">
        <v>2</v>
      </c>
      <c r="E201" s="40"/>
      <c r="F201" s="66"/>
      <c r="G201" s="42"/>
    </row>
    <row r="202" spans="1:7" s="29" customFormat="1" ht="33.75">
      <c r="A202" s="36" t="s">
        <v>505</v>
      </c>
      <c r="B202" s="37" t="s">
        <v>113</v>
      </c>
      <c r="C202" s="38" t="s">
        <v>24</v>
      </c>
      <c r="D202" s="39">
        <v>1</v>
      </c>
      <c r="E202" s="40"/>
      <c r="F202" s="66"/>
      <c r="G202" s="42"/>
    </row>
    <row r="203" spans="1:7" s="29" customFormat="1" ht="33.75">
      <c r="A203" s="36" t="s">
        <v>506</v>
      </c>
      <c r="B203" s="37" t="s">
        <v>114</v>
      </c>
      <c r="C203" s="38" t="s">
        <v>24</v>
      </c>
      <c r="D203" s="39">
        <v>932</v>
      </c>
      <c r="E203" s="40"/>
      <c r="F203" s="66"/>
      <c r="G203" s="42"/>
    </row>
    <row r="204" spans="1:7" s="29" customFormat="1" ht="33.75">
      <c r="A204" s="36" t="s">
        <v>507</v>
      </c>
      <c r="B204" s="37" t="s">
        <v>115</v>
      </c>
      <c r="C204" s="38" t="s">
        <v>24</v>
      </c>
      <c r="D204" s="39">
        <v>499</v>
      </c>
      <c r="E204" s="40"/>
      <c r="F204" s="66"/>
      <c r="G204" s="42"/>
    </row>
    <row r="205" spans="1:7" s="29" customFormat="1" ht="33.75">
      <c r="A205" s="36" t="s">
        <v>508</v>
      </c>
      <c r="B205" s="37" t="s">
        <v>116</v>
      </c>
      <c r="C205" s="38" t="s">
        <v>24</v>
      </c>
      <c r="D205" s="39">
        <v>947</v>
      </c>
      <c r="E205" s="40"/>
      <c r="F205" s="66"/>
      <c r="G205" s="42"/>
    </row>
    <row r="206" spans="1:7" s="29" customFormat="1" ht="33.75">
      <c r="A206" s="36" t="s">
        <v>509</v>
      </c>
      <c r="B206" s="37" t="s">
        <v>117</v>
      </c>
      <c r="C206" s="38" t="s">
        <v>24</v>
      </c>
      <c r="D206" s="39">
        <v>220</v>
      </c>
      <c r="E206" s="40"/>
      <c r="F206" s="66"/>
      <c r="G206" s="42"/>
    </row>
    <row r="207" spans="1:7" s="29" customFormat="1" ht="33.75">
      <c r="A207" s="36" t="s">
        <v>510</v>
      </c>
      <c r="B207" s="37" t="s">
        <v>315</v>
      </c>
      <c r="C207" s="38" t="s">
        <v>24</v>
      </c>
      <c r="D207" s="39">
        <v>386</v>
      </c>
      <c r="E207" s="40"/>
      <c r="F207" s="66"/>
      <c r="G207" s="42"/>
    </row>
    <row r="208" spans="1:7" s="29" customFormat="1" ht="22.5">
      <c r="A208" s="36" t="s">
        <v>511</v>
      </c>
      <c r="B208" s="37" t="s">
        <v>316</v>
      </c>
      <c r="C208" s="38" t="s">
        <v>22</v>
      </c>
      <c r="D208" s="39">
        <v>285.02</v>
      </c>
      <c r="E208" s="40"/>
      <c r="F208" s="66"/>
      <c r="G208" s="42"/>
    </row>
    <row r="209" spans="1:7" s="29" customFormat="1" ht="22.5">
      <c r="A209" s="36" t="s">
        <v>512</v>
      </c>
      <c r="B209" s="37" t="s">
        <v>107</v>
      </c>
      <c r="C209" s="38" t="s">
        <v>23</v>
      </c>
      <c r="D209" s="39">
        <v>58.07</v>
      </c>
      <c r="E209" s="40"/>
      <c r="F209" s="66"/>
      <c r="G209" s="42"/>
    </row>
    <row r="210" spans="1:7">
      <c r="A210" s="27" t="s">
        <v>189</v>
      </c>
      <c r="B210" s="43" t="s">
        <v>179</v>
      </c>
      <c r="C210" s="43"/>
      <c r="D210" s="43"/>
      <c r="E210" s="43"/>
      <c r="F210" s="43"/>
      <c r="G210" s="28">
        <f>ROUND(SUM(G220,G211),2)</f>
        <v>0</v>
      </c>
    </row>
    <row r="211" spans="1:7" s="29" customFormat="1">
      <c r="A211" s="30" t="s">
        <v>229</v>
      </c>
      <c r="B211" s="31" t="s">
        <v>64</v>
      </c>
      <c r="C211" s="32"/>
      <c r="D211" s="33"/>
      <c r="E211" s="34"/>
      <c r="F211" s="35"/>
      <c r="G211" s="34">
        <f>ROUND(SUM(G212:G219),2)</f>
        <v>0</v>
      </c>
    </row>
    <row r="212" spans="1:7" s="29" customFormat="1" ht="22.5">
      <c r="A212" s="36" t="s">
        <v>513</v>
      </c>
      <c r="B212" s="37" t="s">
        <v>32</v>
      </c>
      <c r="C212" s="38" t="s">
        <v>26</v>
      </c>
      <c r="D212" s="39">
        <v>135.07</v>
      </c>
      <c r="E212" s="40"/>
      <c r="F212" s="41"/>
      <c r="G212" s="42"/>
    </row>
    <row r="213" spans="1:7" s="29" customFormat="1" ht="45">
      <c r="A213" s="36" t="s">
        <v>514</v>
      </c>
      <c r="B213" s="37" t="s">
        <v>36</v>
      </c>
      <c r="C213" s="38" t="s">
        <v>23</v>
      </c>
      <c r="D213" s="39">
        <v>121.24</v>
      </c>
      <c r="E213" s="40"/>
      <c r="F213" s="41"/>
      <c r="G213" s="42"/>
    </row>
    <row r="214" spans="1:7" s="29" customFormat="1" ht="22.5">
      <c r="A214" s="36" t="s">
        <v>515</v>
      </c>
      <c r="B214" s="37" t="s">
        <v>65</v>
      </c>
      <c r="C214" s="38" t="s">
        <v>23</v>
      </c>
      <c r="D214" s="39">
        <v>10.220000000000001</v>
      </c>
      <c r="E214" s="40"/>
      <c r="F214" s="41"/>
      <c r="G214" s="42"/>
    </row>
    <row r="215" spans="1:7" s="29" customFormat="1" ht="33.75">
      <c r="A215" s="36" t="s">
        <v>516</v>
      </c>
      <c r="B215" s="37" t="s">
        <v>66</v>
      </c>
      <c r="C215" s="38" t="s">
        <v>26</v>
      </c>
      <c r="D215" s="39">
        <v>135.07</v>
      </c>
      <c r="E215" s="40"/>
      <c r="F215" s="41"/>
      <c r="G215" s="42"/>
    </row>
    <row r="216" spans="1:7" s="29" customFormat="1" ht="33.75">
      <c r="A216" s="36" t="s">
        <v>517</v>
      </c>
      <c r="B216" s="37" t="s">
        <v>67</v>
      </c>
      <c r="C216" s="38" t="s">
        <v>23</v>
      </c>
      <c r="D216" s="39">
        <v>43.36</v>
      </c>
      <c r="E216" s="40"/>
      <c r="F216" s="59"/>
      <c r="G216" s="42"/>
    </row>
    <row r="217" spans="1:7" s="29" customFormat="1" ht="45">
      <c r="A217" s="36" t="s">
        <v>518</v>
      </c>
      <c r="B217" s="37" t="s">
        <v>34</v>
      </c>
      <c r="C217" s="38" t="s">
        <v>23</v>
      </c>
      <c r="D217" s="39">
        <v>26.03</v>
      </c>
      <c r="E217" s="40"/>
      <c r="F217" s="59"/>
      <c r="G217" s="42"/>
    </row>
    <row r="218" spans="1:7" s="29" customFormat="1" ht="56.25">
      <c r="A218" s="36" t="s">
        <v>519</v>
      </c>
      <c r="B218" s="37" t="s">
        <v>68</v>
      </c>
      <c r="C218" s="38" t="s">
        <v>23</v>
      </c>
      <c r="D218" s="39">
        <v>39.03</v>
      </c>
      <c r="E218" s="40"/>
      <c r="F218" s="41"/>
      <c r="G218" s="42"/>
    </row>
    <row r="219" spans="1:7" s="29" customFormat="1" ht="112.5">
      <c r="A219" s="36" t="s">
        <v>520</v>
      </c>
      <c r="B219" s="37" t="s">
        <v>69</v>
      </c>
      <c r="C219" s="38" t="s">
        <v>24</v>
      </c>
      <c r="D219" s="39">
        <v>5</v>
      </c>
      <c r="E219" s="40"/>
      <c r="F219" s="41"/>
      <c r="G219" s="42"/>
    </row>
    <row r="220" spans="1:7" s="29" customFormat="1">
      <c r="A220" s="30" t="s">
        <v>230</v>
      </c>
      <c r="B220" s="31" t="s">
        <v>70</v>
      </c>
      <c r="C220" s="32"/>
      <c r="D220" s="33"/>
      <c r="E220" s="34"/>
      <c r="F220" s="35"/>
      <c r="G220" s="34">
        <f>ROUND(SUM(G221:G230),2)</f>
        <v>0</v>
      </c>
    </row>
    <row r="221" spans="1:7" s="29" customFormat="1" ht="22.5">
      <c r="A221" s="36" t="s">
        <v>521</v>
      </c>
      <c r="B221" s="37" t="s">
        <v>32</v>
      </c>
      <c r="C221" s="38" t="s">
        <v>26</v>
      </c>
      <c r="D221" s="39">
        <v>57.05</v>
      </c>
      <c r="E221" s="40"/>
      <c r="F221" s="41"/>
      <c r="G221" s="42"/>
    </row>
    <row r="222" spans="1:7" s="29" customFormat="1" ht="45">
      <c r="A222" s="36" t="s">
        <v>522</v>
      </c>
      <c r="B222" s="37" t="s">
        <v>36</v>
      </c>
      <c r="C222" s="38" t="s">
        <v>23</v>
      </c>
      <c r="D222" s="39">
        <v>4.7300000000000004</v>
      </c>
      <c r="E222" s="40"/>
      <c r="F222" s="41"/>
      <c r="G222" s="42"/>
    </row>
    <row r="223" spans="1:7" s="29" customFormat="1" ht="33.75">
      <c r="A223" s="36" t="s">
        <v>523</v>
      </c>
      <c r="B223" s="37" t="s">
        <v>71</v>
      </c>
      <c r="C223" s="38" t="s">
        <v>23</v>
      </c>
      <c r="D223" s="39">
        <v>3.69</v>
      </c>
      <c r="E223" s="40"/>
      <c r="F223" s="41"/>
      <c r="G223" s="42"/>
    </row>
    <row r="224" spans="1:7" s="29" customFormat="1" ht="33.75">
      <c r="A224" s="36" t="s">
        <v>524</v>
      </c>
      <c r="B224" s="37" t="s">
        <v>317</v>
      </c>
      <c r="C224" s="38" t="s">
        <v>24</v>
      </c>
      <c r="D224" s="39">
        <v>16</v>
      </c>
      <c r="E224" s="40"/>
      <c r="F224" s="41"/>
      <c r="G224" s="42"/>
    </row>
    <row r="225" spans="1:7" s="29" customFormat="1" ht="33.75">
      <c r="A225" s="36" t="s">
        <v>525</v>
      </c>
      <c r="B225" s="37" t="s">
        <v>318</v>
      </c>
      <c r="C225" s="38" t="s">
        <v>26</v>
      </c>
      <c r="D225" s="39">
        <v>57</v>
      </c>
      <c r="E225" s="40"/>
      <c r="F225" s="41"/>
      <c r="G225" s="42"/>
    </row>
    <row r="226" spans="1:7" s="29" customFormat="1" ht="45">
      <c r="A226" s="36" t="s">
        <v>526</v>
      </c>
      <c r="B226" s="37" t="s">
        <v>319</v>
      </c>
      <c r="C226" s="38" t="s">
        <v>26</v>
      </c>
      <c r="D226" s="39">
        <v>57</v>
      </c>
      <c r="E226" s="40"/>
      <c r="F226" s="41"/>
      <c r="G226" s="42"/>
    </row>
    <row r="227" spans="1:7" s="29" customFormat="1" ht="45">
      <c r="A227" s="36" t="s">
        <v>527</v>
      </c>
      <c r="B227" s="37" t="s">
        <v>320</v>
      </c>
      <c r="C227" s="38" t="s">
        <v>24</v>
      </c>
      <c r="D227" s="39">
        <v>7</v>
      </c>
      <c r="E227" s="40"/>
      <c r="F227" s="41"/>
      <c r="G227" s="42"/>
    </row>
    <row r="228" spans="1:7" s="29" customFormat="1" ht="168.75">
      <c r="A228" s="36" t="s">
        <v>528</v>
      </c>
      <c r="B228" s="37" t="s">
        <v>321</v>
      </c>
      <c r="C228" s="38" t="s">
        <v>24</v>
      </c>
      <c r="D228" s="39">
        <v>6</v>
      </c>
      <c r="E228" s="40"/>
      <c r="F228" s="41"/>
      <c r="G228" s="42"/>
    </row>
    <row r="229" spans="1:7" s="29" customFormat="1" ht="33.75">
      <c r="A229" s="36" t="s">
        <v>529</v>
      </c>
      <c r="B229" s="37" t="s">
        <v>72</v>
      </c>
      <c r="C229" s="38" t="s">
        <v>23</v>
      </c>
      <c r="D229" s="39">
        <v>4.7300000000000004</v>
      </c>
      <c r="E229" s="40"/>
      <c r="F229" s="41"/>
      <c r="G229" s="42"/>
    </row>
    <row r="230" spans="1:7" s="29" customFormat="1" ht="33.75">
      <c r="A230" s="36" t="s">
        <v>530</v>
      </c>
      <c r="B230" s="37" t="s">
        <v>73</v>
      </c>
      <c r="C230" s="38" t="s">
        <v>25</v>
      </c>
      <c r="D230" s="39">
        <v>89.87</v>
      </c>
      <c r="E230" s="40"/>
      <c r="F230" s="41"/>
      <c r="G230" s="42"/>
    </row>
    <row r="231" spans="1:7">
      <c r="A231" s="27" t="s">
        <v>231</v>
      </c>
      <c r="B231" s="43" t="s">
        <v>38</v>
      </c>
      <c r="C231" s="43"/>
      <c r="D231" s="43"/>
      <c r="E231" s="43"/>
      <c r="F231" s="43"/>
      <c r="G231" s="28">
        <f>ROUND(SUM(G232,G245,G262),2)</f>
        <v>0</v>
      </c>
    </row>
    <row r="232" spans="1:7" s="29" customFormat="1">
      <c r="A232" s="30" t="s">
        <v>251</v>
      </c>
      <c r="B232" s="31" t="s">
        <v>39</v>
      </c>
      <c r="C232" s="32"/>
      <c r="D232" s="33"/>
      <c r="E232" s="34"/>
      <c r="F232" s="35"/>
      <c r="G232" s="34">
        <f>ROUND(SUM(G233:G244),2)</f>
        <v>0</v>
      </c>
    </row>
    <row r="233" spans="1:7" s="29" customFormat="1" ht="22.5">
      <c r="A233" s="36" t="s">
        <v>531</v>
      </c>
      <c r="B233" s="37" t="s">
        <v>32</v>
      </c>
      <c r="C233" s="38" t="s">
        <v>26</v>
      </c>
      <c r="D233" s="39">
        <v>17.96</v>
      </c>
      <c r="E233" s="40"/>
      <c r="F233" s="41"/>
      <c r="G233" s="42"/>
    </row>
    <row r="234" spans="1:7" s="29" customFormat="1" ht="45">
      <c r="A234" s="36" t="s">
        <v>532</v>
      </c>
      <c r="B234" s="37" t="s">
        <v>36</v>
      </c>
      <c r="C234" s="38" t="s">
        <v>23</v>
      </c>
      <c r="D234" s="39">
        <v>6.79</v>
      </c>
      <c r="E234" s="40"/>
      <c r="F234" s="41"/>
      <c r="G234" s="42"/>
    </row>
    <row r="235" spans="1:7" s="29" customFormat="1" ht="45">
      <c r="A235" s="36" t="s">
        <v>533</v>
      </c>
      <c r="B235" s="37" t="s">
        <v>34</v>
      </c>
      <c r="C235" s="38" t="s">
        <v>23</v>
      </c>
      <c r="D235" s="39">
        <v>6.79</v>
      </c>
      <c r="E235" s="40"/>
      <c r="F235" s="41"/>
      <c r="G235" s="42"/>
    </row>
    <row r="236" spans="1:7" s="29" customFormat="1" ht="22.5">
      <c r="A236" s="36" t="s">
        <v>534</v>
      </c>
      <c r="B236" s="37" t="s">
        <v>57</v>
      </c>
      <c r="C236" s="38" t="s">
        <v>24</v>
      </c>
      <c r="D236" s="39">
        <v>1</v>
      </c>
      <c r="E236" s="40"/>
      <c r="F236" s="41"/>
      <c r="G236" s="42"/>
    </row>
    <row r="237" spans="1:7" s="29" customFormat="1" ht="22.5">
      <c r="A237" s="36" t="s">
        <v>535</v>
      </c>
      <c r="B237" s="37" t="s">
        <v>54</v>
      </c>
      <c r="C237" s="38" t="s">
        <v>24</v>
      </c>
      <c r="D237" s="39">
        <v>1</v>
      </c>
      <c r="E237" s="40"/>
      <c r="F237" s="41"/>
      <c r="G237" s="42"/>
    </row>
    <row r="238" spans="1:7" s="29" customFormat="1" ht="22.5">
      <c r="A238" s="36" t="s">
        <v>536</v>
      </c>
      <c r="B238" s="37" t="s">
        <v>55</v>
      </c>
      <c r="C238" s="38" t="s">
        <v>24</v>
      </c>
      <c r="D238" s="39">
        <v>1</v>
      </c>
      <c r="E238" s="40"/>
      <c r="F238" s="41"/>
      <c r="G238" s="42"/>
    </row>
    <row r="239" spans="1:7" s="29" customFormat="1" ht="22.5">
      <c r="A239" s="36" t="s">
        <v>537</v>
      </c>
      <c r="B239" s="37" t="s">
        <v>56</v>
      </c>
      <c r="C239" s="38" t="s">
        <v>24</v>
      </c>
      <c r="D239" s="39">
        <v>1</v>
      </c>
      <c r="E239" s="40"/>
      <c r="F239" s="41"/>
      <c r="G239" s="42"/>
    </row>
    <row r="240" spans="1:7" s="29" customFormat="1" ht="22.5">
      <c r="A240" s="36" t="s">
        <v>538</v>
      </c>
      <c r="B240" s="37" t="s">
        <v>50</v>
      </c>
      <c r="C240" s="38" t="s">
        <v>26</v>
      </c>
      <c r="D240" s="39">
        <v>17.2</v>
      </c>
      <c r="E240" s="40"/>
      <c r="F240" s="41"/>
      <c r="G240" s="42"/>
    </row>
    <row r="241" spans="1:7" s="29" customFormat="1" ht="22.5">
      <c r="A241" s="36" t="s">
        <v>539</v>
      </c>
      <c r="B241" s="37" t="s">
        <v>51</v>
      </c>
      <c r="C241" s="38" t="s">
        <v>24</v>
      </c>
      <c r="D241" s="39">
        <v>1</v>
      </c>
      <c r="E241" s="40"/>
      <c r="F241" s="41"/>
      <c r="G241" s="42"/>
    </row>
    <row r="242" spans="1:7" s="29" customFormat="1" ht="22.5">
      <c r="A242" s="36" t="s">
        <v>540</v>
      </c>
      <c r="B242" s="37" t="s">
        <v>52</v>
      </c>
      <c r="C242" s="38" t="s">
        <v>24</v>
      </c>
      <c r="D242" s="39">
        <v>1</v>
      </c>
      <c r="E242" s="40"/>
      <c r="F242" s="41"/>
      <c r="G242" s="42"/>
    </row>
    <row r="243" spans="1:7" s="29" customFormat="1" ht="22.5">
      <c r="A243" s="36" t="s">
        <v>541</v>
      </c>
      <c r="B243" s="37" t="s">
        <v>53</v>
      </c>
      <c r="C243" s="38" t="s">
        <v>24</v>
      </c>
      <c r="D243" s="39">
        <v>1</v>
      </c>
      <c r="E243" s="40"/>
      <c r="F243" s="41"/>
      <c r="G243" s="42"/>
    </row>
    <row r="244" spans="1:7" s="29" customFormat="1" ht="90">
      <c r="A244" s="36" t="s">
        <v>542</v>
      </c>
      <c r="B244" s="37" t="s">
        <v>31</v>
      </c>
      <c r="C244" s="38" t="s">
        <v>24</v>
      </c>
      <c r="D244" s="39">
        <v>1</v>
      </c>
      <c r="E244" s="40"/>
      <c r="F244" s="41"/>
      <c r="G244" s="42"/>
    </row>
    <row r="245" spans="1:7" s="29" customFormat="1">
      <c r="A245" s="30" t="s">
        <v>252</v>
      </c>
      <c r="B245" s="31" t="s">
        <v>40</v>
      </c>
      <c r="C245" s="32"/>
      <c r="D245" s="33"/>
      <c r="E245" s="34"/>
      <c r="F245" s="35"/>
      <c r="G245" s="34">
        <f>ROUND(SUM(G246:G261),2)</f>
        <v>0</v>
      </c>
    </row>
    <row r="246" spans="1:7" s="58" customFormat="1" ht="33.75">
      <c r="A246" s="36" t="s">
        <v>543</v>
      </c>
      <c r="B246" s="37" t="s">
        <v>33</v>
      </c>
      <c r="C246" s="38" t="s">
        <v>22</v>
      </c>
      <c r="D246" s="39">
        <v>10.89</v>
      </c>
      <c r="E246" s="40"/>
      <c r="F246" s="41"/>
      <c r="G246" s="42"/>
    </row>
    <row r="247" spans="1:7" s="58" customFormat="1" ht="45">
      <c r="A247" s="36" t="s">
        <v>544</v>
      </c>
      <c r="B247" s="37" t="s">
        <v>36</v>
      </c>
      <c r="C247" s="38" t="s">
        <v>23</v>
      </c>
      <c r="D247" s="39">
        <v>21.78</v>
      </c>
      <c r="E247" s="40"/>
      <c r="F247" s="41"/>
      <c r="G247" s="42"/>
    </row>
    <row r="248" spans="1:7" s="58" customFormat="1" ht="45">
      <c r="A248" s="36" t="s">
        <v>545</v>
      </c>
      <c r="B248" s="37" t="s">
        <v>37</v>
      </c>
      <c r="C248" s="38" t="s">
        <v>23</v>
      </c>
      <c r="D248" s="39">
        <v>9.4700000000000006</v>
      </c>
      <c r="E248" s="40"/>
      <c r="F248" s="41"/>
      <c r="G248" s="42"/>
    </row>
    <row r="249" spans="1:7" s="58" customFormat="1" ht="33.75">
      <c r="A249" s="36" t="s">
        <v>546</v>
      </c>
      <c r="B249" s="37" t="s">
        <v>41</v>
      </c>
      <c r="C249" s="38" t="s">
        <v>22</v>
      </c>
      <c r="D249" s="39">
        <v>10.89</v>
      </c>
      <c r="E249" s="40"/>
      <c r="F249" s="41"/>
      <c r="G249" s="42"/>
    </row>
    <row r="250" spans="1:7" s="58" customFormat="1" ht="33.75">
      <c r="A250" s="36" t="s">
        <v>547</v>
      </c>
      <c r="B250" s="37" t="s">
        <v>30</v>
      </c>
      <c r="C250" s="38" t="s">
        <v>22</v>
      </c>
      <c r="D250" s="39">
        <v>34.03</v>
      </c>
      <c r="E250" s="40"/>
      <c r="F250" s="41"/>
      <c r="G250" s="42"/>
    </row>
    <row r="251" spans="1:7" s="58" customFormat="1" ht="33.75">
      <c r="A251" s="36" t="s">
        <v>548</v>
      </c>
      <c r="B251" s="37" t="s">
        <v>29</v>
      </c>
      <c r="C251" s="38" t="s">
        <v>27</v>
      </c>
      <c r="D251" s="39">
        <v>513.55999999999995</v>
      </c>
      <c r="E251" s="40"/>
      <c r="F251" s="41"/>
      <c r="G251" s="42"/>
    </row>
    <row r="252" spans="1:7" s="58" customFormat="1" ht="22.5">
      <c r="A252" s="36" t="s">
        <v>549</v>
      </c>
      <c r="B252" s="37" t="s">
        <v>42</v>
      </c>
      <c r="C252" s="38" t="s">
        <v>23</v>
      </c>
      <c r="D252" s="39">
        <v>6.25</v>
      </c>
      <c r="E252" s="40"/>
      <c r="F252" s="41"/>
      <c r="G252" s="42"/>
    </row>
    <row r="253" spans="1:7" s="58" customFormat="1" ht="33.75">
      <c r="A253" s="36" t="s">
        <v>550</v>
      </c>
      <c r="B253" s="37" t="s">
        <v>35</v>
      </c>
      <c r="C253" s="38" t="s">
        <v>22</v>
      </c>
      <c r="D253" s="39">
        <v>35.64</v>
      </c>
      <c r="E253" s="40"/>
      <c r="F253" s="41"/>
      <c r="G253" s="42"/>
    </row>
    <row r="254" spans="1:7" s="58" customFormat="1" ht="45">
      <c r="A254" s="36" t="s">
        <v>551</v>
      </c>
      <c r="B254" s="37" t="s">
        <v>43</v>
      </c>
      <c r="C254" s="38" t="s">
        <v>22</v>
      </c>
      <c r="D254" s="39">
        <v>35.64</v>
      </c>
      <c r="E254" s="40"/>
      <c r="F254" s="41"/>
      <c r="G254" s="42"/>
    </row>
    <row r="255" spans="1:7" s="58" customFormat="1" ht="67.5">
      <c r="A255" s="36" t="s">
        <v>552</v>
      </c>
      <c r="B255" s="37" t="s">
        <v>44</v>
      </c>
      <c r="C255" s="38" t="s">
        <v>23</v>
      </c>
      <c r="D255" s="39">
        <v>17.64</v>
      </c>
      <c r="E255" s="40"/>
      <c r="F255" s="41"/>
      <c r="G255" s="42"/>
    </row>
    <row r="256" spans="1:7" s="58" customFormat="1" ht="33.75">
      <c r="A256" s="36" t="s">
        <v>553</v>
      </c>
      <c r="B256" s="37" t="s">
        <v>45</v>
      </c>
      <c r="C256" s="38" t="s">
        <v>22</v>
      </c>
      <c r="D256" s="39">
        <v>10.89</v>
      </c>
      <c r="E256" s="40"/>
      <c r="F256" s="41"/>
      <c r="G256" s="42"/>
    </row>
    <row r="257" spans="1:7" s="58" customFormat="1" ht="78.75">
      <c r="A257" s="36" t="s">
        <v>554</v>
      </c>
      <c r="B257" s="37" t="s">
        <v>46</v>
      </c>
      <c r="C257" s="38" t="s">
        <v>24</v>
      </c>
      <c r="D257" s="39">
        <v>1</v>
      </c>
      <c r="E257" s="40"/>
      <c r="F257" s="41"/>
      <c r="G257" s="42"/>
    </row>
    <row r="258" spans="1:7" s="58" customFormat="1" ht="33.75">
      <c r="A258" s="36" t="s">
        <v>555</v>
      </c>
      <c r="B258" s="37" t="s">
        <v>47</v>
      </c>
      <c r="C258" s="38" t="s">
        <v>24</v>
      </c>
      <c r="D258" s="39">
        <v>1</v>
      </c>
      <c r="E258" s="40"/>
      <c r="F258" s="41"/>
      <c r="G258" s="42"/>
    </row>
    <row r="259" spans="1:7" s="58" customFormat="1" ht="56.25">
      <c r="A259" s="36" t="s">
        <v>556</v>
      </c>
      <c r="B259" s="37" t="s">
        <v>322</v>
      </c>
      <c r="C259" s="38" t="s">
        <v>24</v>
      </c>
      <c r="D259" s="39">
        <v>1</v>
      </c>
      <c r="E259" s="40"/>
      <c r="F259" s="41"/>
      <c r="G259" s="42"/>
    </row>
    <row r="260" spans="1:7" s="58" customFormat="1" ht="33.75">
      <c r="A260" s="36" t="s">
        <v>557</v>
      </c>
      <c r="B260" s="37" t="s">
        <v>48</v>
      </c>
      <c r="C260" s="38" t="s">
        <v>23</v>
      </c>
      <c r="D260" s="39">
        <v>31.25</v>
      </c>
      <c r="E260" s="40"/>
      <c r="F260" s="41"/>
      <c r="G260" s="42"/>
    </row>
    <row r="261" spans="1:7" s="58" customFormat="1" ht="33.75">
      <c r="A261" s="36" t="s">
        <v>558</v>
      </c>
      <c r="B261" s="37" t="s">
        <v>49</v>
      </c>
      <c r="C261" s="38" t="s">
        <v>25</v>
      </c>
      <c r="D261" s="39">
        <v>531.25</v>
      </c>
      <c r="E261" s="40"/>
      <c r="F261" s="41"/>
      <c r="G261" s="42"/>
    </row>
    <row r="262" spans="1:7" s="29" customFormat="1">
      <c r="A262" s="30" t="s">
        <v>257</v>
      </c>
      <c r="B262" s="31" t="s">
        <v>38</v>
      </c>
      <c r="C262" s="32"/>
      <c r="D262" s="33"/>
      <c r="E262" s="34"/>
      <c r="F262" s="35"/>
      <c r="G262" s="34">
        <f>ROUND(SUM(G263:G301),2)</f>
        <v>0</v>
      </c>
    </row>
    <row r="263" spans="1:7" s="29" customFormat="1" ht="22.5">
      <c r="A263" s="36" t="s">
        <v>559</v>
      </c>
      <c r="B263" s="37" t="s">
        <v>32</v>
      </c>
      <c r="C263" s="38" t="s">
        <v>26</v>
      </c>
      <c r="D263" s="39">
        <v>546.87</v>
      </c>
      <c r="E263" s="40"/>
      <c r="F263" s="41"/>
      <c r="G263" s="42"/>
    </row>
    <row r="264" spans="1:7" s="29" customFormat="1" ht="45">
      <c r="A264" s="36" t="s">
        <v>560</v>
      </c>
      <c r="B264" s="37" t="s">
        <v>36</v>
      </c>
      <c r="C264" s="38" t="s">
        <v>23</v>
      </c>
      <c r="D264" s="39">
        <v>147.65</v>
      </c>
      <c r="E264" s="40"/>
      <c r="F264" s="41"/>
      <c r="G264" s="42"/>
    </row>
    <row r="265" spans="1:7" s="29" customFormat="1" ht="45">
      <c r="A265" s="36" t="s">
        <v>561</v>
      </c>
      <c r="B265" s="91" t="s">
        <v>34</v>
      </c>
      <c r="C265" s="74" t="s">
        <v>23</v>
      </c>
      <c r="D265" s="75">
        <v>147.65</v>
      </c>
      <c r="E265" s="40"/>
      <c r="F265" s="41"/>
      <c r="G265" s="42"/>
    </row>
    <row r="266" spans="1:7" s="29" customFormat="1" ht="22.5">
      <c r="A266" s="36" t="s">
        <v>562</v>
      </c>
      <c r="B266" s="91" t="s">
        <v>59</v>
      </c>
      <c r="C266" s="74" t="s">
        <v>26</v>
      </c>
      <c r="D266" s="75">
        <v>249.45</v>
      </c>
      <c r="E266" s="40"/>
      <c r="F266" s="41"/>
      <c r="G266" s="42"/>
    </row>
    <row r="267" spans="1:7" s="29" customFormat="1" ht="22.5">
      <c r="A267" s="36" t="s">
        <v>563</v>
      </c>
      <c r="B267" s="91" t="s">
        <v>60</v>
      </c>
      <c r="C267" s="74" t="s">
        <v>26</v>
      </c>
      <c r="D267" s="75">
        <v>112.38</v>
      </c>
      <c r="E267" s="40"/>
      <c r="F267" s="41"/>
      <c r="G267" s="42"/>
    </row>
    <row r="268" spans="1:7" s="29" customFormat="1" ht="22.5">
      <c r="A268" s="36" t="s">
        <v>564</v>
      </c>
      <c r="B268" s="91" t="s">
        <v>58</v>
      </c>
      <c r="C268" s="74" t="s">
        <v>26</v>
      </c>
      <c r="D268" s="75">
        <v>104.86</v>
      </c>
      <c r="E268" s="40"/>
      <c r="F268" s="41"/>
      <c r="G268" s="42"/>
    </row>
    <row r="269" spans="1:7" s="29" customFormat="1" ht="22.5">
      <c r="A269" s="36" t="s">
        <v>565</v>
      </c>
      <c r="B269" s="91" t="s">
        <v>61</v>
      </c>
      <c r="C269" s="74" t="s">
        <v>26</v>
      </c>
      <c r="D269" s="75">
        <v>60.79</v>
      </c>
      <c r="E269" s="40"/>
      <c r="F269" s="41"/>
      <c r="G269" s="42"/>
    </row>
    <row r="270" spans="1:7" s="29" customFormat="1" ht="22.5">
      <c r="A270" s="36" t="s">
        <v>566</v>
      </c>
      <c r="B270" s="91" t="s">
        <v>323</v>
      </c>
      <c r="C270" s="74" t="s">
        <v>26</v>
      </c>
      <c r="D270" s="75">
        <v>220.44</v>
      </c>
      <c r="E270" s="40"/>
      <c r="F270" s="41"/>
      <c r="G270" s="42"/>
    </row>
    <row r="271" spans="1:7" s="29" customFormat="1" ht="22.5">
      <c r="A271" s="36" t="s">
        <v>567</v>
      </c>
      <c r="B271" s="91" t="s">
        <v>62</v>
      </c>
      <c r="C271" s="74" t="s">
        <v>26</v>
      </c>
      <c r="D271" s="75">
        <v>29.08</v>
      </c>
      <c r="E271" s="40"/>
      <c r="F271" s="41"/>
      <c r="G271" s="42"/>
    </row>
    <row r="272" spans="1:7" s="29" customFormat="1" ht="22.5">
      <c r="A272" s="36" t="s">
        <v>568</v>
      </c>
      <c r="B272" s="37" t="s">
        <v>87</v>
      </c>
      <c r="C272" s="38" t="s">
        <v>24</v>
      </c>
      <c r="D272" s="39">
        <v>28</v>
      </c>
      <c r="E272" s="40"/>
      <c r="F272" s="41"/>
      <c r="G272" s="42"/>
    </row>
    <row r="273" spans="1:7" s="29" customFormat="1" ht="22.5">
      <c r="A273" s="36" t="s">
        <v>569</v>
      </c>
      <c r="B273" s="37" t="s">
        <v>88</v>
      </c>
      <c r="C273" s="38" t="s">
        <v>24</v>
      </c>
      <c r="D273" s="39">
        <v>7</v>
      </c>
      <c r="E273" s="40"/>
      <c r="F273" s="41"/>
      <c r="G273" s="42"/>
    </row>
    <row r="274" spans="1:7" s="29" customFormat="1" ht="22.5">
      <c r="A274" s="36" t="s">
        <v>570</v>
      </c>
      <c r="B274" s="37" t="s">
        <v>89</v>
      </c>
      <c r="C274" s="38" t="s">
        <v>24</v>
      </c>
      <c r="D274" s="39">
        <v>19</v>
      </c>
      <c r="E274" s="40"/>
      <c r="F274" s="41"/>
      <c r="G274" s="42"/>
    </row>
    <row r="275" spans="1:7" s="29" customFormat="1" ht="22.5">
      <c r="A275" s="36" t="s">
        <v>571</v>
      </c>
      <c r="B275" s="37" t="s">
        <v>90</v>
      </c>
      <c r="C275" s="38" t="s">
        <v>24</v>
      </c>
      <c r="D275" s="39">
        <v>5</v>
      </c>
      <c r="E275" s="40"/>
      <c r="F275" s="41"/>
      <c r="G275" s="42"/>
    </row>
    <row r="276" spans="1:7" s="29" customFormat="1" ht="22.5">
      <c r="A276" s="36" t="s">
        <v>572</v>
      </c>
      <c r="B276" s="37" t="s">
        <v>74</v>
      </c>
      <c r="C276" s="38" t="s">
        <v>24</v>
      </c>
      <c r="D276" s="39">
        <v>12</v>
      </c>
      <c r="E276" s="40"/>
      <c r="F276" s="41"/>
      <c r="G276" s="42"/>
    </row>
    <row r="277" spans="1:7" s="29" customFormat="1" ht="22.5">
      <c r="A277" s="36" t="s">
        <v>573</v>
      </c>
      <c r="B277" s="37" t="s">
        <v>75</v>
      </c>
      <c r="C277" s="38" t="s">
        <v>24</v>
      </c>
      <c r="D277" s="39">
        <v>1</v>
      </c>
      <c r="E277" s="40"/>
      <c r="F277" s="41"/>
      <c r="G277" s="42"/>
    </row>
    <row r="278" spans="1:7" s="29" customFormat="1" ht="22.5">
      <c r="A278" s="36" t="s">
        <v>574</v>
      </c>
      <c r="B278" s="37" t="s">
        <v>91</v>
      </c>
      <c r="C278" s="38" t="s">
        <v>24</v>
      </c>
      <c r="D278" s="39">
        <v>4</v>
      </c>
      <c r="E278" s="40"/>
      <c r="F278" s="41"/>
      <c r="G278" s="42"/>
    </row>
    <row r="279" spans="1:7" s="29" customFormat="1" ht="22.5">
      <c r="A279" s="36" t="s">
        <v>575</v>
      </c>
      <c r="B279" s="37" t="s">
        <v>324</v>
      </c>
      <c r="C279" s="38" t="s">
        <v>24</v>
      </c>
      <c r="D279" s="39">
        <v>1</v>
      </c>
      <c r="E279" s="40"/>
      <c r="F279" s="41"/>
      <c r="G279" s="42"/>
    </row>
    <row r="280" spans="1:7" s="29" customFormat="1" ht="22.5">
      <c r="A280" s="36" t="s">
        <v>576</v>
      </c>
      <c r="B280" s="37" t="s">
        <v>325</v>
      </c>
      <c r="C280" s="38" t="s">
        <v>24</v>
      </c>
      <c r="D280" s="39">
        <v>2</v>
      </c>
      <c r="E280" s="40"/>
      <c r="F280" s="41"/>
      <c r="G280" s="42"/>
    </row>
    <row r="281" spans="1:7" s="29" customFormat="1" ht="22.5">
      <c r="A281" s="36" t="s">
        <v>577</v>
      </c>
      <c r="B281" s="37" t="s">
        <v>326</v>
      </c>
      <c r="C281" s="38" t="s">
        <v>24</v>
      </c>
      <c r="D281" s="39">
        <v>1</v>
      </c>
      <c r="E281" s="40"/>
      <c r="F281" s="41"/>
      <c r="G281" s="42"/>
    </row>
    <row r="282" spans="1:7" s="29" customFormat="1" ht="22.5">
      <c r="A282" s="36" t="s">
        <v>578</v>
      </c>
      <c r="B282" s="37" t="s">
        <v>92</v>
      </c>
      <c r="C282" s="38" t="s">
        <v>24</v>
      </c>
      <c r="D282" s="39">
        <v>4</v>
      </c>
      <c r="E282" s="40"/>
      <c r="F282" s="41"/>
      <c r="G282" s="42"/>
    </row>
    <row r="283" spans="1:7" s="29" customFormat="1" ht="22.5">
      <c r="A283" s="36" t="s">
        <v>579</v>
      </c>
      <c r="B283" s="37" t="s">
        <v>93</v>
      </c>
      <c r="C283" s="38" t="s">
        <v>24</v>
      </c>
      <c r="D283" s="39">
        <v>1</v>
      </c>
      <c r="E283" s="40"/>
      <c r="F283" s="41"/>
      <c r="G283" s="42"/>
    </row>
    <row r="284" spans="1:7" s="29" customFormat="1" ht="33.75">
      <c r="A284" s="36" t="s">
        <v>580</v>
      </c>
      <c r="B284" s="37" t="s">
        <v>78</v>
      </c>
      <c r="C284" s="38" t="s">
        <v>24</v>
      </c>
      <c r="D284" s="39">
        <v>23</v>
      </c>
      <c r="E284" s="40"/>
      <c r="F284" s="41"/>
      <c r="G284" s="42"/>
    </row>
    <row r="285" spans="1:7" s="29" customFormat="1" ht="33.75">
      <c r="A285" s="36" t="s">
        <v>581</v>
      </c>
      <c r="B285" s="37" t="s">
        <v>79</v>
      </c>
      <c r="C285" s="38" t="s">
        <v>24</v>
      </c>
      <c r="D285" s="39">
        <v>100</v>
      </c>
      <c r="E285" s="40"/>
      <c r="F285" s="41"/>
      <c r="G285" s="42"/>
    </row>
    <row r="286" spans="1:7" s="29" customFormat="1" ht="33.75">
      <c r="A286" s="36" t="s">
        <v>582</v>
      </c>
      <c r="B286" s="37" t="s">
        <v>80</v>
      </c>
      <c r="C286" s="38" t="s">
        <v>24</v>
      </c>
      <c r="D286" s="39">
        <v>2</v>
      </c>
      <c r="E286" s="40"/>
      <c r="F286" s="41"/>
      <c r="G286" s="42"/>
    </row>
    <row r="287" spans="1:7" s="29" customFormat="1" ht="33.75">
      <c r="A287" s="36" t="s">
        <v>583</v>
      </c>
      <c r="B287" s="37" t="s">
        <v>81</v>
      </c>
      <c r="C287" s="38" t="s">
        <v>24</v>
      </c>
      <c r="D287" s="39">
        <v>18</v>
      </c>
      <c r="E287" s="40"/>
      <c r="F287" s="41"/>
      <c r="G287" s="42"/>
    </row>
    <row r="288" spans="1:7" s="29" customFormat="1" ht="33.75">
      <c r="A288" s="36" t="s">
        <v>584</v>
      </c>
      <c r="B288" s="37" t="s">
        <v>82</v>
      </c>
      <c r="C288" s="38" t="s">
        <v>24</v>
      </c>
      <c r="D288" s="39">
        <v>44</v>
      </c>
      <c r="E288" s="40"/>
      <c r="F288" s="41"/>
      <c r="G288" s="42"/>
    </row>
    <row r="289" spans="1:7" s="29" customFormat="1" ht="33.75">
      <c r="A289" s="36" t="s">
        <v>585</v>
      </c>
      <c r="B289" s="37" t="s">
        <v>83</v>
      </c>
      <c r="C289" s="38" t="s">
        <v>24</v>
      </c>
      <c r="D289" s="39">
        <v>14</v>
      </c>
      <c r="E289" s="40"/>
      <c r="F289" s="41"/>
      <c r="G289" s="42"/>
    </row>
    <row r="290" spans="1:7" s="29" customFormat="1" ht="33.75">
      <c r="A290" s="36" t="s">
        <v>586</v>
      </c>
      <c r="B290" s="37" t="s">
        <v>84</v>
      </c>
      <c r="C290" s="38" t="s">
        <v>24</v>
      </c>
      <c r="D290" s="39">
        <v>18</v>
      </c>
      <c r="E290" s="40"/>
      <c r="F290" s="41"/>
      <c r="G290" s="42"/>
    </row>
    <row r="291" spans="1:7" s="29" customFormat="1" ht="33.75">
      <c r="A291" s="36" t="s">
        <v>587</v>
      </c>
      <c r="B291" s="37" t="s">
        <v>85</v>
      </c>
      <c r="C291" s="38" t="s">
        <v>24</v>
      </c>
      <c r="D291" s="39">
        <v>40</v>
      </c>
      <c r="E291" s="40"/>
      <c r="F291" s="41"/>
      <c r="G291" s="42"/>
    </row>
    <row r="292" spans="1:7" s="29" customFormat="1" ht="33.75">
      <c r="A292" s="36" t="s">
        <v>588</v>
      </c>
      <c r="B292" s="37" t="s">
        <v>86</v>
      </c>
      <c r="C292" s="38" t="s">
        <v>24</v>
      </c>
      <c r="D292" s="39">
        <v>2</v>
      </c>
      <c r="E292" s="40"/>
      <c r="F292" s="41"/>
      <c r="G292" s="42"/>
    </row>
    <row r="293" spans="1:7" s="29" customFormat="1" ht="33.75">
      <c r="A293" s="36" t="s">
        <v>589</v>
      </c>
      <c r="B293" s="37" t="s">
        <v>327</v>
      </c>
      <c r="C293" s="38" t="s">
        <v>24</v>
      </c>
      <c r="D293" s="39">
        <v>12</v>
      </c>
      <c r="E293" s="40"/>
      <c r="F293" s="41"/>
      <c r="G293" s="42"/>
    </row>
    <row r="294" spans="1:7" s="29" customFormat="1" ht="22.5">
      <c r="A294" s="36" t="s">
        <v>590</v>
      </c>
      <c r="B294" s="37" t="s">
        <v>63</v>
      </c>
      <c r="C294" s="38" t="s">
        <v>24</v>
      </c>
      <c r="D294" s="39">
        <v>3</v>
      </c>
      <c r="E294" s="40"/>
      <c r="F294" s="41"/>
      <c r="G294" s="42"/>
    </row>
    <row r="295" spans="1:7" s="29" customFormat="1" ht="22.5">
      <c r="A295" s="36" t="s">
        <v>591</v>
      </c>
      <c r="B295" s="37" t="s">
        <v>76</v>
      </c>
      <c r="C295" s="38" t="s">
        <v>24</v>
      </c>
      <c r="D295" s="39">
        <v>3</v>
      </c>
      <c r="E295" s="40"/>
      <c r="F295" s="41"/>
      <c r="G295" s="42"/>
    </row>
    <row r="296" spans="1:7" s="29" customFormat="1" ht="33.75">
      <c r="A296" s="36" t="s">
        <v>592</v>
      </c>
      <c r="B296" s="37" t="s">
        <v>77</v>
      </c>
      <c r="C296" s="38" t="s">
        <v>24</v>
      </c>
      <c r="D296" s="39">
        <v>1</v>
      </c>
      <c r="E296" s="40"/>
      <c r="F296" s="41"/>
      <c r="G296" s="42"/>
    </row>
    <row r="297" spans="1:7" s="29" customFormat="1" ht="67.5">
      <c r="A297" s="36" t="s">
        <v>593</v>
      </c>
      <c r="B297" s="37" t="s">
        <v>328</v>
      </c>
      <c r="C297" s="38" t="s">
        <v>24</v>
      </c>
      <c r="D297" s="39">
        <v>1</v>
      </c>
      <c r="E297" s="40"/>
      <c r="F297" s="41"/>
      <c r="G297" s="42"/>
    </row>
    <row r="298" spans="1:7" s="29" customFormat="1" ht="22.5">
      <c r="A298" s="36" t="s">
        <v>594</v>
      </c>
      <c r="B298" s="37" t="s">
        <v>118</v>
      </c>
      <c r="C298" s="38" t="s">
        <v>24</v>
      </c>
      <c r="D298" s="39">
        <v>1</v>
      </c>
      <c r="E298" s="40"/>
      <c r="F298" s="41"/>
      <c r="G298" s="42"/>
    </row>
    <row r="299" spans="1:7" s="29" customFormat="1" ht="22.5">
      <c r="A299" s="36" t="s">
        <v>595</v>
      </c>
      <c r="B299" s="37" t="s">
        <v>119</v>
      </c>
      <c r="C299" s="38" t="s">
        <v>24</v>
      </c>
      <c r="D299" s="39">
        <v>1</v>
      </c>
      <c r="E299" s="40"/>
      <c r="F299" s="41"/>
      <c r="G299" s="42"/>
    </row>
    <row r="300" spans="1:7" s="29" customFormat="1" ht="33.75">
      <c r="A300" s="36" t="s">
        <v>596</v>
      </c>
      <c r="B300" s="37" t="s">
        <v>120</v>
      </c>
      <c r="C300" s="38" t="s">
        <v>23</v>
      </c>
      <c r="D300" s="39">
        <v>1.22</v>
      </c>
      <c r="E300" s="40"/>
      <c r="F300" s="60"/>
      <c r="G300" s="42"/>
    </row>
    <row r="301" spans="1:7" s="29" customFormat="1" ht="33.75">
      <c r="A301" s="36" t="s">
        <v>597</v>
      </c>
      <c r="B301" s="37" t="s">
        <v>121</v>
      </c>
      <c r="C301" s="38" t="s">
        <v>23</v>
      </c>
      <c r="D301" s="39">
        <v>0.97</v>
      </c>
      <c r="E301" s="40"/>
      <c r="F301" s="41"/>
      <c r="G301" s="42"/>
    </row>
    <row r="302" spans="1:7">
      <c r="A302" s="27" t="s">
        <v>26</v>
      </c>
      <c r="B302" s="43" t="s">
        <v>173</v>
      </c>
      <c r="C302" s="43"/>
      <c r="D302" s="43"/>
      <c r="E302" s="43"/>
      <c r="F302" s="43"/>
      <c r="G302" s="28">
        <f>ROUND(SUM(G303,G335),2)</f>
        <v>0</v>
      </c>
    </row>
    <row r="303" spans="1:7" s="29" customFormat="1">
      <c r="A303" s="30" t="s">
        <v>250</v>
      </c>
      <c r="B303" s="31" t="s">
        <v>174</v>
      </c>
      <c r="C303" s="32"/>
      <c r="D303" s="33"/>
      <c r="E303" s="34"/>
      <c r="F303" s="35"/>
      <c r="G303" s="34">
        <f>ROUND(SUM(G304:G334),2)</f>
        <v>0</v>
      </c>
    </row>
    <row r="304" spans="1:7" s="29" customFormat="1" ht="33.75">
      <c r="A304" s="36" t="s">
        <v>598</v>
      </c>
      <c r="B304" s="37" t="s">
        <v>146</v>
      </c>
      <c r="C304" s="38" t="s">
        <v>26</v>
      </c>
      <c r="D304" s="39">
        <v>276.64</v>
      </c>
      <c r="E304" s="40"/>
      <c r="F304" s="41"/>
      <c r="G304" s="42"/>
    </row>
    <row r="305" spans="1:7" s="29" customFormat="1" ht="22.5">
      <c r="A305" s="36" t="s">
        <v>599</v>
      </c>
      <c r="B305" s="37" t="s">
        <v>147</v>
      </c>
      <c r="C305" s="38" t="s">
        <v>26</v>
      </c>
      <c r="D305" s="39">
        <v>276.64</v>
      </c>
      <c r="E305" s="40"/>
      <c r="F305" s="41"/>
      <c r="G305" s="42"/>
    </row>
    <row r="306" spans="1:7" s="29" customFormat="1" ht="45">
      <c r="A306" s="36" t="s">
        <v>600</v>
      </c>
      <c r="B306" s="37" t="s">
        <v>125</v>
      </c>
      <c r="C306" s="38" t="s">
        <v>23</v>
      </c>
      <c r="D306" s="39">
        <v>16.600000000000001</v>
      </c>
      <c r="E306" s="40"/>
      <c r="F306" s="41"/>
      <c r="G306" s="42"/>
    </row>
    <row r="307" spans="1:7" s="29" customFormat="1" ht="45">
      <c r="A307" s="36" t="s">
        <v>601</v>
      </c>
      <c r="B307" s="37" t="s">
        <v>34</v>
      </c>
      <c r="C307" s="38" t="s">
        <v>23</v>
      </c>
      <c r="D307" s="39">
        <v>16.600000000000001</v>
      </c>
      <c r="E307" s="40"/>
      <c r="F307" s="41"/>
      <c r="G307" s="42"/>
    </row>
    <row r="308" spans="1:7" s="29" customFormat="1" ht="22.5">
      <c r="A308" s="36" t="s">
        <v>602</v>
      </c>
      <c r="B308" s="37" t="s">
        <v>148</v>
      </c>
      <c r="C308" s="38" t="s">
        <v>26</v>
      </c>
      <c r="D308" s="39">
        <v>16.200000000000003</v>
      </c>
      <c r="E308" s="40"/>
      <c r="F308" s="41"/>
      <c r="G308" s="42"/>
    </row>
    <row r="309" spans="1:7" s="29" customFormat="1" ht="22.5">
      <c r="A309" s="36" t="s">
        <v>603</v>
      </c>
      <c r="B309" s="37" t="s">
        <v>149</v>
      </c>
      <c r="C309" s="38" t="s">
        <v>24</v>
      </c>
      <c r="D309" s="39">
        <v>11</v>
      </c>
      <c r="E309" s="40"/>
      <c r="F309" s="41"/>
      <c r="G309" s="42"/>
    </row>
    <row r="310" spans="1:7" s="29" customFormat="1" ht="45">
      <c r="A310" s="36" t="s">
        <v>604</v>
      </c>
      <c r="B310" s="37" t="s">
        <v>150</v>
      </c>
      <c r="C310" s="38" t="s">
        <v>24</v>
      </c>
      <c r="D310" s="39">
        <v>13</v>
      </c>
      <c r="E310" s="40"/>
      <c r="G310" s="42"/>
    </row>
    <row r="311" spans="1:7" s="29" customFormat="1" ht="45">
      <c r="A311" s="36" t="s">
        <v>605</v>
      </c>
      <c r="B311" s="37" t="s">
        <v>151</v>
      </c>
      <c r="C311" s="38" t="s">
        <v>24</v>
      </c>
      <c r="D311" s="39">
        <v>1</v>
      </c>
      <c r="E311" s="40"/>
      <c r="F311" s="41"/>
      <c r="G311" s="42"/>
    </row>
    <row r="312" spans="1:7" s="29" customFormat="1" ht="22.5">
      <c r="A312" s="36" t="s">
        <v>606</v>
      </c>
      <c r="B312" s="37" t="s">
        <v>152</v>
      </c>
      <c r="C312" s="38" t="s">
        <v>23</v>
      </c>
      <c r="D312" s="39">
        <v>2.0699999999999998</v>
      </c>
      <c r="E312" s="40"/>
      <c r="F312" s="41"/>
      <c r="G312" s="42"/>
    </row>
    <row r="313" spans="1:7" s="29" customFormat="1" ht="123.75">
      <c r="A313" s="36" t="s">
        <v>607</v>
      </c>
      <c r="B313" s="37" t="s">
        <v>153</v>
      </c>
      <c r="C313" s="38" t="s">
        <v>24</v>
      </c>
      <c r="D313" s="39">
        <v>2</v>
      </c>
      <c r="E313" s="40"/>
      <c r="F313" s="41"/>
      <c r="G313" s="42"/>
    </row>
    <row r="314" spans="1:7" s="29" customFormat="1" ht="123.75">
      <c r="A314" s="36" t="s">
        <v>608</v>
      </c>
      <c r="B314" s="37" t="s">
        <v>154</v>
      </c>
      <c r="C314" s="38" t="s">
        <v>24</v>
      </c>
      <c r="D314" s="39">
        <v>2</v>
      </c>
      <c r="E314" s="40"/>
      <c r="F314" s="41"/>
      <c r="G314" s="42"/>
    </row>
    <row r="315" spans="1:7" s="29" customFormat="1" ht="45">
      <c r="A315" s="36" t="s">
        <v>609</v>
      </c>
      <c r="B315" s="37" t="s">
        <v>155</v>
      </c>
      <c r="C315" s="38" t="s">
        <v>24</v>
      </c>
      <c r="D315" s="39">
        <v>11</v>
      </c>
      <c r="E315" s="40"/>
      <c r="F315" s="41"/>
      <c r="G315" s="42"/>
    </row>
    <row r="316" spans="1:7" s="29" customFormat="1" ht="123.75">
      <c r="A316" s="36" t="s">
        <v>610</v>
      </c>
      <c r="B316" s="37" t="s">
        <v>329</v>
      </c>
      <c r="C316" s="38" t="s">
        <v>24</v>
      </c>
      <c r="D316" s="39">
        <v>11</v>
      </c>
      <c r="E316" s="40"/>
      <c r="F316" s="41"/>
      <c r="G316" s="42"/>
    </row>
    <row r="317" spans="1:7" s="29" customFormat="1" ht="135">
      <c r="A317" s="36" t="s">
        <v>611</v>
      </c>
      <c r="B317" s="37" t="s">
        <v>330</v>
      </c>
      <c r="C317" s="38" t="s">
        <v>24</v>
      </c>
      <c r="D317" s="39">
        <v>2</v>
      </c>
      <c r="E317" s="40"/>
      <c r="F317" s="41"/>
      <c r="G317" s="42"/>
    </row>
    <row r="318" spans="1:7" s="29" customFormat="1" ht="56.25">
      <c r="A318" s="36" t="s">
        <v>612</v>
      </c>
      <c r="B318" s="37" t="s">
        <v>156</v>
      </c>
      <c r="C318" s="38" t="s">
        <v>24</v>
      </c>
      <c r="D318" s="39">
        <v>4</v>
      </c>
      <c r="E318" s="40"/>
      <c r="F318" s="41"/>
      <c r="G318" s="42"/>
    </row>
    <row r="319" spans="1:7" s="29" customFormat="1" ht="78.75">
      <c r="A319" s="36" t="s">
        <v>613</v>
      </c>
      <c r="B319" s="37" t="s">
        <v>331</v>
      </c>
      <c r="C319" s="38" t="s">
        <v>24</v>
      </c>
      <c r="D319" s="39">
        <v>13</v>
      </c>
      <c r="E319" s="40"/>
      <c r="F319" s="41"/>
      <c r="G319" s="42"/>
    </row>
    <row r="320" spans="1:7" s="29" customFormat="1" ht="33.75">
      <c r="A320" s="36" t="s">
        <v>614</v>
      </c>
      <c r="B320" s="37" t="s">
        <v>157</v>
      </c>
      <c r="C320" s="38" t="s">
        <v>24</v>
      </c>
      <c r="D320" s="39">
        <v>4</v>
      </c>
      <c r="E320" s="40"/>
      <c r="F320" s="41"/>
      <c r="G320" s="42"/>
    </row>
    <row r="321" spans="1:31" s="29" customFormat="1" ht="45">
      <c r="A321" s="36" t="s">
        <v>615</v>
      </c>
      <c r="B321" s="37" t="s">
        <v>158</v>
      </c>
      <c r="C321" s="38" t="s">
        <v>24</v>
      </c>
      <c r="D321" s="39">
        <v>45</v>
      </c>
      <c r="E321" s="40"/>
      <c r="F321" s="59"/>
      <c r="G321" s="42"/>
    </row>
    <row r="322" spans="1:31" s="29" customFormat="1" ht="45">
      <c r="A322" s="36" t="s">
        <v>616</v>
      </c>
      <c r="B322" s="37" t="s">
        <v>159</v>
      </c>
      <c r="C322" s="38" t="s">
        <v>26</v>
      </c>
      <c r="D322" s="39">
        <v>323.10000000000002</v>
      </c>
      <c r="E322" s="40"/>
      <c r="F322" s="41"/>
      <c r="G322" s="42"/>
    </row>
    <row r="323" spans="1:31" s="29" customFormat="1" ht="281.25">
      <c r="A323" s="36" t="s">
        <v>617</v>
      </c>
      <c r="B323" s="37" t="s">
        <v>160</v>
      </c>
      <c r="C323" s="38" t="s">
        <v>24</v>
      </c>
      <c r="D323" s="39">
        <v>1</v>
      </c>
      <c r="E323" s="40"/>
      <c r="F323" s="41"/>
      <c r="G323" s="42"/>
    </row>
    <row r="324" spans="1:31" s="29" customFormat="1" ht="78.75">
      <c r="A324" s="36" t="s">
        <v>618</v>
      </c>
      <c r="B324" s="37" t="s">
        <v>161</v>
      </c>
      <c r="C324" s="38" t="s">
        <v>24</v>
      </c>
      <c r="D324" s="39">
        <v>1</v>
      </c>
      <c r="E324" s="40"/>
      <c r="F324" s="41"/>
      <c r="G324" s="42"/>
    </row>
    <row r="325" spans="1:31" s="29" customFormat="1" ht="33.75">
      <c r="A325" s="36" t="s">
        <v>619</v>
      </c>
      <c r="B325" s="37" t="s">
        <v>162</v>
      </c>
      <c r="C325" s="38" t="s">
        <v>24</v>
      </c>
      <c r="D325" s="39">
        <v>4</v>
      </c>
      <c r="E325" s="40"/>
      <c r="F325" s="41"/>
      <c r="G325" s="42"/>
    </row>
    <row r="326" spans="1:31" s="29" customFormat="1" ht="33.75">
      <c r="A326" s="36" t="s">
        <v>620</v>
      </c>
      <c r="B326" s="37" t="s">
        <v>163</v>
      </c>
      <c r="C326" s="38" t="s">
        <v>24</v>
      </c>
      <c r="D326" s="39">
        <v>45</v>
      </c>
      <c r="E326" s="40"/>
      <c r="F326" s="41"/>
      <c r="G326" s="42"/>
    </row>
    <row r="327" spans="1:31" s="29" customFormat="1" ht="56.25">
      <c r="A327" s="36" t="s">
        <v>621</v>
      </c>
      <c r="B327" s="37" t="s">
        <v>164</v>
      </c>
      <c r="C327" s="38" t="s">
        <v>24</v>
      </c>
      <c r="D327" s="39">
        <v>1</v>
      </c>
      <c r="E327" s="40"/>
      <c r="F327" s="41"/>
      <c r="G327" s="42"/>
    </row>
    <row r="328" spans="1:31" s="29" customFormat="1" ht="22.5">
      <c r="A328" s="36" t="s">
        <v>622</v>
      </c>
      <c r="B328" s="37" t="s">
        <v>165</v>
      </c>
      <c r="C328" s="38" t="s">
        <v>24</v>
      </c>
      <c r="D328" s="39">
        <v>4</v>
      </c>
      <c r="E328" s="40"/>
      <c r="F328" s="41"/>
      <c r="G328" s="42"/>
    </row>
    <row r="329" spans="1:31" s="29" customFormat="1" ht="22.5">
      <c r="A329" s="36" t="s">
        <v>623</v>
      </c>
      <c r="B329" s="37" t="s">
        <v>166</v>
      </c>
      <c r="C329" s="38" t="s">
        <v>24</v>
      </c>
      <c r="D329" s="39">
        <v>2</v>
      </c>
      <c r="E329" s="40"/>
      <c r="F329" s="41"/>
      <c r="G329" s="42"/>
    </row>
    <row r="330" spans="1:31" s="29" customFormat="1" ht="33.75">
      <c r="A330" s="36" t="s">
        <v>624</v>
      </c>
      <c r="B330" s="37" t="s">
        <v>167</v>
      </c>
      <c r="C330" s="38" t="s">
        <v>24</v>
      </c>
      <c r="D330" s="39">
        <v>1</v>
      </c>
      <c r="E330" s="40"/>
      <c r="F330" s="41"/>
      <c r="G330" s="42"/>
    </row>
    <row r="331" spans="1:31" s="29" customFormat="1" ht="33.75">
      <c r="A331" s="36" t="s">
        <v>625</v>
      </c>
      <c r="B331" s="37" t="s">
        <v>168</v>
      </c>
      <c r="C331" s="38" t="s">
        <v>169</v>
      </c>
      <c r="D331" s="39">
        <v>3</v>
      </c>
      <c r="E331" s="40"/>
      <c r="F331" s="41"/>
      <c r="G331" s="42"/>
    </row>
    <row r="332" spans="1:31" s="29" customFormat="1" ht="33.75">
      <c r="A332" s="36" t="s">
        <v>626</v>
      </c>
      <c r="B332" s="37" t="s">
        <v>170</v>
      </c>
      <c r="C332" s="38" t="s">
        <v>169</v>
      </c>
      <c r="D332" s="39">
        <v>1</v>
      </c>
      <c r="E332" s="40"/>
      <c r="F332" s="41"/>
      <c r="G332" s="42"/>
    </row>
    <row r="333" spans="1:31" s="29" customFormat="1" ht="33.75">
      <c r="A333" s="36" t="s">
        <v>627</v>
      </c>
      <c r="B333" s="37" t="s">
        <v>171</v>
      </c>
      <c r="C333" s="38" t="s">
        <v>26</v>
      </c>
      <c r="D333" s="39">
        <v>38.880000000000003</v>
      </c>
      <c r="E333" s="40"/>
      <c r="F333" s="41"/>
      <c r="G333" s="42"/>
    </row>
    <row r="334" spans="1:31" s="29" customFormat="1" ht="22.5">
      <c r="A334" s="36" t="s">
        <v>628</v>
      </c>
      <c r="B334" s="37" t="s">
        <v>172</v>
      </c>
      <c r="C334" s="38" t="s">
        <v>23</v>
      </c>
      <c r="D334" s="39">
        <v>0.09</v>
      </c>
      <c r="E334" s="40"/>
      <c r="F334" s="41"/>
      <c r="G334" s="42"/>
      <c r="I334" s="2"/>
      <c r="J334" s="2"/>
      <c r="K334" s="2"/>
      <c r="L334" s="2"/>
      <c r="M334" s="2"/>
      <c r="N334" s="2"/>
      <c r="O334" s="2"/>
      <c r="P334" s="2"/>
      <c r="Q334" s="2"/>
      <c r="R334" s="2"/>
      <c r="S334" s="2"/>
      <c r="T334" s="2"/>
      <c r="U334" s="2"/>
      <c r="V334" s="2"/>
      <c r="W334" s="2"/>
      <c r="X334" s="2"/>
      <c r="Y334" s="2"/>
      <c r="Z334" s="2"/>
      <c r="AA334" s="2"/>
      <c r="AB334" s="2"/>
      <c r="AC334" s="2"/>
      <c r="AD334" s="2"/>
      <c r="AE334" s="2"/>
    </row>
    <row r="335" spans="1:31" s="29" customFormat="1">
      <c r="A335" s="30" t="s">
        <v>22</v>
      </c>
      <c r="B335" s="31" t="s">
        <v>207</v>
      </c>
      <c r="C335" s="32"/>
      <c r="D335" s="33"/>
      <c r="E335" s="34"/>
      <c r="F335" s="35"/>
      <c r="G335" s="34">
        <f>ROUND(SUM(G336:G364),2)</f>
        <v>0</v>
      </c>
    </row>
    <row r="336" spans="1:31" s="57" customFormat="1" ht="45">
      <c r="A336" s="36" t="s">
        <v>629</v>
      </c>
      <c r="B336" s="91" t="s">
        <v>341</v>
      </c>
      <c r="C336" s="74" t="s">
        <v>26</v>
      </c>
      <c r="D336" s="75">
        <v>16.2</v>
      </c>
      <c r="E336" s="40"/>
      <c r="F336" s="42"/>
      <c r="G336" s="42"/>
      <c r="H336" s="72"/>
    </row>
    <row r="337" spans="1:8" s="57" customFormat="1" ht="45">
      <c r="A337" s="36" t="s">
        <v>630</v>
      </c>
      <c r="B337" s="91" t="s">
        <v>340</v>
      </c>
      <c r="C337" s="74" t="s">
        <v>26</v>
      </c>
      <c r="D337" s="75">
        <v>1604.19</v>
      </c>
      <c r="E337" s="40"/>
      <c r="F337" s="42"/>
      <c r="G337" s="42"/>
      <c r="H337" s="72"/>
    </row>
    <row r="338" spans="1:8" s="57" customFormat="1" ht="45">
      <c r="A338" s="36" t="s">
        <v>631</v>
      </c>
      <c r="B338" s="91" t="s">
        <v>342</v>
      </c>
      <c r="C338" s="74" t="s">
        <v>26</v>
      </c>
      <c r="D338" s="75">
        <v>14.48</v>
      </c>
      <c r="E338" s="40"/>
      <c r="F338" s="42"/>
      <c r="G338" s="42"/>
      <c r="H338" s="72"/>
    </row>
    <row r="339" spans="1:8" s="29" customFormat="1" ht="22.5">
      <c r="A339" s="36" t="s">
        <v>632</v>
      </c>
      <c r="B339" s="37" t="s">
        <v>336</v>
      </c>
      <c r="C339" s="38" t="s">
        <v>26</v>
      </c>
      <c r="D339" s="39">
        <v>485.05</v>
      </c>
      <c r="E339" s="40"/>
      <c r="F339" s="42"/>
      <c r="G339" s="42"/>
    </row>
    <row r="340" spans="1:8" s="57" customFormat="1" ht="22.5">
      <c r="A340" s="36" t="s">
        <v>633</v>
      </c>
      <c r="B340" s="37" t="s">
        <v>210</v>
      </c>
      <c r="C340" s="38" t="s">
        <v>26</v>
      </c>
      <c r="D340" s="39">
        <v>41.37</v>
      </c>
      <c r="E340" s="40"/>
      <c r="F340" s="42"/>
      <c r="G340" s="42"/>
      <c r="H340" s="72"/>
    </row>
    <row r="341" spans="1:8" s="57" customFormat="1" ht="45">
      <c r="A341" s="36" t="s">
        <v>634</v>
      </c>
      <c r="B341" s="37" t="s">
        <v>125</v>
      </c>
      <c r="C341" s="38" t="s">
        <v>23</v>
      </c>
      <c r="D341" s="39">
        <v>53.65</v>
      </c>
      <c r="E341" s="40"/>
      <c r="F341" s="42"/>
      <c r="G341" s="42"/>
      <c r="H341" s="72"/>
    </row>
    <row r="342" spans="1:8" s="57" customFormat="1" ht="45">
      <c r="A342" s="36" t="s">
        <v>635</v>
      </c>
      <c r="B342" s="37" t="s">
        <v>211</v>
      </c>
      <c r="C342" s="38" t="s">
        <v>23</v>
      </c>
      <c r="D342" s="39">
        <v>53.65</v>
      </c>
      <c r="E342" s="40"/>
      <c r="F342" s="42"/>
      <c r="G342" s="42"/>
      <c r="H342" s="72"/>
    </row>
    <row r="343" spans="1:8" s="57" customFormat="1" ht="45">
      <c r="A343" s="36" t="s">
        <v>636</v>
      </c>
      <c r="B343" s="37" t="s">
        <v>150</v>
      </c>
      <c r="C343" s="38" t="s">
        <v>24</v>
      </c>
      <c r="D343" s="39">
        <v>1</v>
      </c>
      <c r="E343" s="40"/>
      <c r="F343" s="42"/>
      <c r="G343" s="42"/>
      <c r="H343" s="72"/>
    </row>
    <row r="344" spans="1:8" s="57" customFormat="1" ht="45">
      <c r="A344" s="36" t="s">
        <v>637</v>
      </c>
      <c r="B344" s="37" t="s">
        <v>151</v>
      </c>
      <c r="C344" s="38" t="s">
        <v>24</v>
      </c>
      <c r="D344" s="39">
        <v>4</v>
      </c>
      <c r="E344" s="40"/>
      <c r="F344" s="42"/>
      <c r="G344" s="42"/>
      <c r="H344" s="72"/>
    </row>
    <row r="345" spans="1:8" s="57" customFormat="1" ht="22.5">
      <c r="A345" s="36" t="s">
        <v>638</v>
      </c>
      <c r="B345" s="37" t="s">
        <v>152</v>
      </c>
      <c r="C345" s="38" t="s">
        <v>23</v>
      </c>
      <c r="D345" s="39">
        <v>0.16</v>
      </c>
      <c r="E345" s="40"/>
      <c r="F345" s="42"/>
      <c r="G345" s="42"/>
      <c r="H345" s="72"/>
    </row>
    <row r="346" spans="1:8" s="57" customFormat="1" ht="33.75">
      <c r="A346" s="36" t="s">
        <v>639</v>
      </c>
      <c r="B346" s="37" t="s">
        <v>212</v>
      </c>
      <c r="C346" s="38" t="s">
        <v>24</v>
      </c>
      <c r="D346" s="39">
        <v>13</v>
      </c>
      <c r="E346" s="40"/>
      <c r="F346" s="42"/>
      <c r="G346" s="42"/>
      <c r="H346" s="72"/>
    </row>
    <row r="347" spans="1:8" s="57" customFormat="1" ht="33.75">
      <c r="A347" s="36" t="s">
        <v>640</v>
      </c>
      <c r="B347" s="37" t="s">
        <v>213</v>
      </c>
      <c r="C347" s="38" t="s">
        <v>24</v>
      </c>
      <c r="D347" s="39">
        <v>17</v>
      </c>
      <c r="E347" s="40"/>
      <c r="F347" s="42"/>
      <c r="G347" s="42"/>
      <c r="H347" s="72"/>
    </row>
    <row r="348" spans="1:8" s="57" customFormat="1" ht="33.75">
      <c r="A348" s="36" t="s">
        <v>641</v>
      </c>
      <c r="B348" s="37" t="s">
        <v>332</v>
      </c>
      <c r="C348" s="38" t="s">
        <v>24</v>
      </c>
      <c r="D348" s="39">
        <v>15</v>
      </c>
      <c r="E348" s="40"/>
      <c r="F348" s="42"/>
      <c r="G348" s="42"/>
      <c r="H348" s="72"/>
    </row>
    <row r="349" spans="1:8" s="57" customFormat="1" ht="33.75">
      <c r="A349" s="36" t="s">
        <v>642</v>
      </c>
      <c r="B349" s="37" t="s">
        <v>214</v>
      </c>
      <c r="C349" s="38" t="s">
        <v>24</v>
      </c>
      <c r="D349" s="39">
        <v>21</v>
      </c>
      <c r="E349" s="40"/>
      <c r="F349" s="42"/>
      <c r="G349" s="42"/>
      <c r="H349" s="72"/>
    </row>
    <row r="350" spans="1:8" s="57" customFormat="1" ht="33.75">
      <c r="A350" s="36" t="s">
        <v>643</v>
      </c>
      <c r="B350" s="37" t="s">
        <v>215</v>
      </c>
      <c r="C350" s="38" t="s">
        <v>24</v>
      </c>
      <c r="D350" s="39">
        <v>24</v>
      </c>
      <c r="E350" s="40"/>
      <c r="F350" s="42"/>
      <c r="G350" s="42"/>
      <c r="H350" s="72"/>
    </row>
    <row r="351" spans="1:8" s="57" customFormat="1" ht="33.75">
      <c r="A351" s="36" t="s">
        <v>644</v>
      </c>
      <c r="B351" s="37" t="s">
        <v>216</v>
      </c>
      <c r="C351" s="38" t="s">
        <v>24</v>
      </c>
      <c r="D351" s="39">
        <v>32</v>
      </c>
      <c r="E351" s="40"/>
      <c r="F351" s="42"/>
      <c r="G351" s="42"/>
      <c r="H351" s="72"/>
    </row>
    <row r="352" spans="1:8" s="57" customFormat="1" ht="33.75">
      <c r="A352" s="36" t="s">
        <v>645</v>
      </c>
      <c r="B352" s="37" t="s">
        <v>217</v>
      </c>
      <c r="C352" s="38" t="s">
        <v>24</v>
      </c>
      <c r="D352" s="39">
        <v>40</v>
      </c>
      <c r="E352" s="40"/>
      <c r="F352" s="42"/>
      <c r="G352" s="42"/>
      <c r="H352" s="72"/>
    </row>
    <row r="353" spans="1:8" s="57" customFormat="1" ht="56.25">
      <c r="A353" s="36" t="s">
        <v>646</v>
      </c>
      <c r="B353" s="37" t="s">
        <v>218</v>
      </c>
      <c r="C353" s="38" t="s">
        <v>219</v>
      </c>
      <c r="D353" s="39">
        <v>2</v>
      </c>
      <c r="E353" s="40"/>
      <c r="F353" s="42"/>
      <c r="G353" s="42"/>
      <c r="H353" s="72"/>
    </row>
    <row r="354" spans="1:8" s="57" customFormat="1" ht="22.5">
      <c r="A354" s="36" t="s">
        <v>647</v>
      </c>
      <c r="B354" s="37" t="s">
        <v>333</v>
      </c>
      <c r="C354" s="38" t="s">
        <v>24</v>
      </c>
      <c r="D354" s="39">
        <v>2</v>
      </c>
      <c r="E354" s="40"/>
      <c r="F354" s="42"/>
      <c r="G354" s="42"/>
      <c r="H354" s="72"/>
    </row>
    <row r="355" spans="1:8" s="57" customFormat="1" ht="45">
      <c r="A355" s="36" t="s">
        <v>648</v>
      </c>
      <c r="B355" s="37" t="s">
        <v>334</v>
      </c>
      <c r="C355" s="38" t="s">
        <v>24</v>
      </c>
      <c r="D355" s="39">
        <v>1</v>
      </c>
      <c r="E355" s="40"/>
      <c r="F355" s="42"/>
      <c r="G355" s="42"/>
      <c r="H355" s="72"/>
    </row>
    <row r="356" spans="1:8" s="57" customFormat="1" ht="22.5">
      <c r="A356" s="36" t="s">
        <v>649</v>
      </c>
      <c r="B356" s="37" t="s">
        <v>337</v>
      </c>
      <c r="C356" s="38" t="s">
        <v>24</v>
      </c>
      <c r="D356" s="39">
        <v>2</v>
      </c>
      <c r="E356" s="40"/>
      <c r="F356" s="42"/>
      <c r="G356" s="42"/>
      <c r="H356" s="72"/>
    </row>
    <row r="357" spans="1:8" s="57" customFormat="1" ht="22.5">
      <c r="A357" s="36" t="s">
        <v>650</v>
      </c>
      <c r="B357" s="37" t="s">
        <v>338</v>
      </c>
      <c r="C357" s="38" t="s">
        <v>24</v>
      </c>
      <c r="D357" s="39">
        <v>1</v>
      </c>
      <c r="E357" s="40"/>
      <c r="F357" s="42"/>
      <c r="G357" s="42"/>
      <c r="H357" s="72"/>
    </row>
    <row r="358" spans="1:8" s="57" customFormat="1" ht="22.5">
      <c r="A358" s="36" t="s">
        <v>651</v>
      </c>
      <c r="B358" s="37" t="s">
        <v>339</v>
      </c>
      <c r="C358" s="38" t="s">
        <v>24</v>
      </c>
      <c r="D358" s="39">
        <v>1</v>
      </c>
      <c r="E358" s="40"/>
      <c r="F358" s="42"/>
      <c r="G358" s="42"/>
      <c r="H358" s="72"/>
    </row>
    <row r="359" spans="1:8" s="57" customFormat="1" ht="45">
      <c r="A359" s="36" t="s">
        <v>652</v>
      </c>
      <c r="B359" s="37" t="s">
        <v>220</v>
      </c>
      <c r="C359" s="38" t="s">
        <v>24</v>
      </c>
      <c r="D359" s="39">
        <v>1</v>
      </c>
      <c r="E359" s="40"/>
      <c r="F359" s="42"/>
      <c r="G359" s="42"/>
      <c r="H359" s="72"/>
    </row>
    <row r="360" spans="1:8" s="57" customFormat="1" ht="33.75">
      <c r="A360" s="36" t="s">
        <v>653</v>
      </c>
      <c r="B360" s="37" t="s">
        <v>335</v>
      </c>
      <c r="C360" s="38" t="s">
        <v>24</v>
      </c>
      <c r="D360" s="39">
        <v>1</v>
      </c>
      <c r="E360" s="40"/>
      <c r="F360" s="42"/>
      <c r="G360" s="42"/>
      <c r="H360" s="72"/>
    </row>
    <row r="361" spans="1:8" s="57" customFormat="1" ht="236.25">
      <c r="A361" s="36" t="s">
        <v>654</v>
      </c>
      <c r="B361" s="37" t="s">
        <v>221</v>
      </c>
      <c r="C361" s="38" t="s">
        <v>24</v>
      </c>
      <c r="D361" s="39">
        <v>1</v>
      </c>
      <c r="E361" s="40"/>
      <c r="F361" s="42"/>
      <c r="G361" s="42"/>
      <c r="H361" s="72"/>
    </row>
    <row r="362" spans="1:8" s="57" customFormat="1" ht="33.75">
      <c r="A362" s="36" t="s">
        <v>655</v>
      </c>
      <c r="B362" s="37" t="s">
        <v>162</v>
      </c>
      <c r="C362" s="38" t="s">
        <v>24</v>
      </c>
      <c r="D362" s="39">
        <v>1</v>
      </c>
      <c r="E362" s="40"/>
      <c r="F362" s="42"/>
      <c r="G362" s="42"/>
      <c r="H362" s="72"/>
    </row>
    <row r="363" spans="1:8" s="57" customFormat="1" ht="33.75">
      <c r="A363" s="36" t="s">
        <v>656</v>
      </c>
      <c r="B363" s="37" t="s">
        <v>222</v>
      </c>
      <c r="C363" s="38" t="s">
        <v>24</v>
      </c>
      <c r="D363" s="39">
        <v>16</v>
      </c>
      <c r="E363" s="40"/>
      <c r="F363" s="42"/>
      <c r="G363" s="42"/>
      <c r="H363" s="72"/>
    </row>
    <row r="364" spans="1:8" s="57" customFormat="1" ht="33.75">
      <c r="A364" s="36" t="s">
        <v>657</v>
      </c>
      <c r="B364" s="37" t="s">
        <v>171</v>
      </c>
      <c r="C364" s="38" t="s">
        <v>26</v>
      </c>
      <c r="D364" s="39">
        <v>16.48</v>
      </c>
      <c r="E364" s="40"/>
      <c r="F364" s="42"/>
      <c r="G364" s="42"/>
      <c r="H364" s="72"/>
    </row>
    <row r="365" spans="1:8" s="71" customFormat="1">
      <c r="A365" s="27" t="s">
        <v>258</v>
      </c>
      <c r="B365" s="43" t="s">
        <v>175</v>
      </c>
      <c r="C365" s="43"/>
      <c r="D365" s="43"/>
      <c r="E365" s="43"/>
      <c r="F365" s="43"/>
      <c r="G365" s="28">
        <f>ROUND(SUM(G366),2)</f>
        <v>0</v>
      </c>
    </row>
    <row r="366" spans="1:8" s="44" customFormat="1" ht="22.5">
      <c r="A366" s="36" t="s">
        <v>658</v>
      </c>
      <c r="B366" s="37" t="s">
        <v>176</v>
      </c>
      <c r="C366" s="38" t="s">
        <v>22</v>
      </c>
      <c r="D366" s="39">
        <f>+D43+D62+D79+D91</f>
        <v>2848.6800000000003</v>
      </c>
      <c r="E366" s="40"/>
      <c r="F366" s="41"/>
      <c r="G366" s="42"/>
    </row>
    <row r="367" spans="1:8" ht="6" customHeight="1">
      <c r="A367" s="103"/>
      <c r="B367" s="103"/>
      <c r="C367" s="103"/>
      <c r="D367" s="103"/>
      <c r="E367" s="103"/>
      <c r="F367" s="103"/>
      <c r="G367" s="103"/>
    </row>
    <row r="368" spans="1:8" s="29" customFormat="1">
      <c r="A368" s="36"/>
      <c r="B368" s="37"/>
      <c r="C368" s="38"/>
      <c r="D368" s="39"/>
      <c r="E368" s="40"/>
      <c r="F368" s="41"/>
      <c r="G368" s="42"/>
    </row>
    <row r="369" spans="1:7" s="29" customFormat="1">
      <c r="A369" s="36"/>
      <c r="B369" s="37"/>
      <c r="C369" s="38"/>
      <c r="D369" s="39"/>
      <c r="E369" s="40"/>
      <c r="F369" s="41"/>
      <c r="G369" s="42"/>
    </row>
    <row r="370" spans="1:7" s="71" customFormat="1">
      <c r="A370" s="27"/>
      <c r="B370" s="43" t="s">
        <v>659</v>
      </c>
      <c r="C370" s="43"/>
      <c r="D370" s="43"/>
      <c r="E370" s="43"/>
      <c r="F370" s="43"/>
      <c r="G370" s="28"/>
    </row>
    <row r="371" spans="1:7" s="29" customFormat="1">
      <c r="A371" s="36"/>
      <c r="B371" s="37"/>
      <c r="C371" s="38"/>
      <c r="D371" s="39"/>
      <c r="E371" s="40"/>
      <c r="F371" s="41"/>
      <c r="G371" s="42"/>
    </row>
    <row r="372" spans="1:7" s="29" customFormat="1">
      <c r="A372" s="36"/>
      <c r="B372" s="37"/>
      <c r="C372" s="38"/>
      <c r="D372" s="39"/>
      <c r="E372" s="40"/>
      <c r="F372" s="41"/>
      <c r="G372" s="42"/>
    </row>
    <row r="373" spans="1:7" s="44" customFormat="1">
      <c r="A373" s="45" t="str">
        <f>+A16</f>
        <v>A</v>
      </c>
      <c r="B373" s="124" t="str">
        <f>+B16</f>
        <v>PRELIMINARES</v>
      </c>
      <c r="C373" s="124"/>
      <c r="D373" s="124"/>
      <c r="E373" s="124"/>
      <c r="F373" s="46"/>
      <c r="G373" s="104">
        <f>+G16</f>
        <v>0</v>
      </c>
    </row>
    <row r="374" spans="1:7" s="44" customFormat="1">
      <c r="A374" s="45" t="str">
        <f>+A42</f>
        <v>B</v>
      </c>
      <c r="B374" s="124" t="str">
        <f>+B42</f>
        <v>BANQUETAS, CRUCES PEATONALES Y ACCESIBILIDAD UNIVERSAL</v>
      </c>
      <c r="C374" s="124"/>
      <c r="D374" s="124"/>
      <c r="E374" s="124"/>
      <c r="F374" s="46"/>
      <c r="G374" s="104">
        <f>+G42</f>
        <v>0</v>
      </c>
    </row>
    <row r="375" spans="1:7" s="44" customFormat="1">
      <c r="A375" s="45" t="str">
        <f>+A60</f>
        <v>C</v>
      </c>
      <c r="B375" s="124" t="str">
        <f>+B60</f>
        <v>ANDADORES, PLAZOLETAS Y ÁREAS DE DESCANSO.</v>
      </c>
      <c r="C375" s="124"/>
      <c r="D375" s="124"/>
      <c r="E375" s="124"/>
      <c r="F375" s="46"/>
      <c r="G375" s="104">
        <f>+G60</f>
        <v>0</v>
      </c>
    </row>
    <row r="376" spans="1:7" s="44" customFormat="1">
      <c r="A376" s="47" t="str">
        <f>+A61</f>
        <v>C1</v>
      </c>
      <c r="B376" s="48" t="str">
        <f>+B61</f>
        <v>EXCAVACIONES Y RELLENOS</v>
      </c>
      <c r="C376" s="49"/>
      <c r="D376" s="50"/>
      <c r="E376" s="46"/>
      <c r="F376" s="46"/>
      <c r="G376" s="51">
        <f>+G61</f>
        <v>0</v>
      </c>
    </row>
    <row r="377" spans="1:7" s="44" customFormat="1">
      <c r="A377" s="47" t="str">
        <f>+A67</f>
        <v>C2</v>
      </c>
      <c r="B377" s="48" t="str">
        <f>+B67</f>
        <v>PISOS Y GUARNICIONES</v>
      </c>
      <c r="C377" s="49"/>
      <c r="D377" s="50"/>
      <c r="E377" s="46"/>
      <c r="F377" s="46"/>
      <c r="G377" s="51">
        <f>+G67</f>
        <v>0</v>
      </c>
    </row>
    <row r="378" spans="1:7" s="44" customFormat="1">
      <c r="A378" s="47" t="str">
        <f>+A75</f>
        <v>C3</v>
      </c>
      <c r="B378" s="48" t="str">
        <f>+B75</f>
        <v>ALCORQUES</v>
      </c>
      <c r="C378" s="49"/>
      <c r="D378" s="50"/>
      <c r="E378" s="46"/>
      <c r="F378" s="46"/>
      <c r="G378" s="51">
        <f>+G75</f>
        <v>0</v>
      </c>
    </row>
    <row r="379" spans="1:7" s="44" customFormat="1">
      <c r="A379" s="45" t="str">
        <f>+A77</f>
        <v xml:space="preserve">D </v>
      </c>
      <c r="B379" s="124" t="str">
        <f>+B77</f>
        <v>ÁREA INFANTIL</v>
      </c>
      <c r="C379" s="124"/>
      <c r="D379" s="124"/>
      <c r="E379" s="124"/>
      <c r="F379" s="46"/>
      <c r="G379" s="104">
        <f>+G77</f>
        <v>0</v>
      </c>
    </row>
    <row r="380" spans="1:7" s="44" customFormat="1">
      <c r="A380" s="47" t="str">
        <f>+A78</f>
        <v>D1</v>
      </c>
      <c r="B380" s="48" t="str">
        <f>+B78</f>
        <v>EXCAVACIONES Y RELLENOS</v>
      </c>
      <c r="C380" s="49"/>
      <c r="D380" s="50"/>
      <c r="E380" s="46"/>
      <c r="F380" s="46"/>
      <c r="G380" s="51">
        <f>+G78</f>
        <v>0</v>
      </c>
    </row>
    <row r="381" spans="1:7" s="44" customFormat="1">
      <c r="A381" s="47" t="str">
        <f>+A84</f>
        <v>D2</v>
      </c>
      <c r="B381" s="48" t="str">
        <f>+B84</f>
        <v>PISO AMORTIGUANTE</v>
      </c>
      <c r="C381" s="49"/>
      <c r="D381" s="50"/>
      <c r="E381" s="46"/>
      <c r="F381" s="46"/>
      <c r="G381" s="51">
        <f>+G84</f>
        <v>0</v>
      </c>
    </row>
    <row r="382" spans="1:7" s="44" customFormat="1">
      <c r="A382" s="45" t="str">
        <f>+A89</f>
        <v>E</v>
      </c>
      <c r="B382" s="124" t="str">
        <f>+B89</f>
        <v>ZONA DE ESPERA</v>
      </c>
      <c r="C382" s="124"/>
      <c r="D382" s="124"/>
      <c r="E382" s="124"/>
      <c r="F382" s="46"/>
      <c r="G382" s="104">
        <f>+G89</f>
        <v>0</v>
      </c>
    </row>
    <row r="383" spans="1:7" s="44" customFormat="1">
      <c r="A383" s="47" t="str">
        <f>+A90</f>
        <v>E1</v>
      </c>
      <c r="B383" s="48" t="str">
        <f>+B90</f>
        <v>EXCAVACIONES Y RELLENOS</v>
      </c>
      <c r="C383" s="49"/>
      <c r="D383" s="50"/>
      <c r="E383" s="46"/>
      <c r="F383" s="46"/>
      <c r="G383" s="51">
        <f>+G90</f>
        <v>0</v>
      </c>
    </row>
    <row r="384" spans="1:7" s="44" customFormat="1">
      <c r="A384" s="47" t="str">
        <f>+A96</f>
        <v>E2</v>
      </c>
      <c r="B384" s="48" t="str">
        <f>+B96</f>
        <v xml:space="preserve">PISOS DE CONCRETO </v>
      </c>
      <c r="C384" s="49"/>
      <c r="D384" s="50"/>
      <c r="E384" s="46"/>
      <c r="F384" s="46"/>
      <c r="G384" s="51">
        <f>+G96</f>
        <v>0</v>
      </c>
    </row>
    <row r="385" spans="1:7" s="44" customFormat="1">
      <c r="A385" s="45" t="str">
        <f>+A101</f>
        <v xml:space="preserve">F </v>
      </c>
      <c r="B385" s="124" t="str">
        <f>+B101</f>
        <v>FACHADA ESCUELA</v>
      </c>
      <c r="C385" s="124"/>
      <c r="D385" s="124"/>
      <c r="E385" s="124"/>
      <c r="F385" s="46"/>
      <c r="G385" s="104">
        <f>+G101</f>
        <v>0</v>
      </c>
    </row>
    <row r="386" spans="1:7" s="44" customFormat="1">
      <c r="A386" s="45" t="str">
        <f>+A106</f>
        <v>G</v>
      </c>
      <c r="B386" s="124" t="str">
        <f>+B106</f>
        <v>RAMPAS DE ACCESO UNIVERSAL</v>
      </c>
      <c r="C386" s="124"/>
      <c r="D386" s="124"/>
      <c r="E386" s="124"/>
      <c r="F386" s="46"/>
      <c r="G386" s="104">
        <f>+G106</f>
        <v>0</v>
      </c>
    </row>
    <row r="387" spans="1:7" s="44" customFormat="1">
      <c r="A387" s="47" t="str">
        <f>+A107</f>
        <v>G1</v>
      </c>
      <c r="B387" s="48" t="str">
        <f>+B107</f>
        <v>EXCAVACIONES Y RELLENOS</v>
      </c>
      <c r="C387" s="49"/>
      <c r="D387" s="50"/>
      <c r="E387" s="46"/>
      <c r="F387" s="46"/>
      <c r="G387" s="51">
        <f>+G107</f>
        <v>0</v>
      </c>
    </row>
    <row r="388" spans="1:7" s="44" customFormat="1">
      <c r="A388" s="47" t="str">
        <f>+A114</f>
        <v>G2</v>
      </c>
      <c r="B388" s="48" t="str">
        <f>+B114</f>
        <v>ALBAÑILERÍAS</v>
      </c>
      <c r="C388" s="49"/>
      <c r="D388" s="50"/>
      <c r="E388" s="46"/>
      <c r="F388" s="46"/>
      <c r="G388" s="51">
        <f>+G114</f>
        <v>0</v>
      </c>
    </row>
    <row r="389" spans="1:7" s="44" customFormat="1">
      <c r="A389" s="47" t="str">
        <f>+A125</f>
        <v>G3</v>
      </c>
      <c r="B389" s="48" t="str">
        <f>+B125</f>
        <v>PISOS DE CONCRETO Y BARANDAL</v>
      </c>
      <c r="C389" s="49"/>
      <c r="D389" s="50"/>
      <c r="E389" s="46"/>
      <c r="F389" s="46"/>
      <c r="G389" s="51">
        <f>+G125</f>
        <v>0</v>
      </c>
    </row>
    <row r="390" spans="1:7" s="44" customFormat="1">
      <c r="A390" s="47" t="str">
        <f>+A130</f>
        <v>G4</v>
      </c>
      <c r="B390" s="48" t="str">
        <f>+B130</f>
        <v>ESCALERAS</v>
      </c>
      <c r="C390" s="49"/>
      <c r="D390" s="50"/>
      <c r="E390" s="46"/>
      <c r="F390" s="46"/>
      <c r="G390" s="51">
        <f>+G130</f>
        <v>0</v>
      </c>
    </row>
    <row r="391" spans="1:7" s="44" customFormat="1">
      <c r="A391" s="45" t="str">
        <f>+A133</f>
        <v xml:space="preserve">H </v>
      </c>
      <c r="B391" s="124" t="str">
        <f>+B133</f>
        <v>REHABILITACIÓN DE QUIOSCO</v>
      </c>
      <c r="C391" s="124"/>
      <c r="D391" s="124"/>
      <c r="E391" s="124"/>
      <c r="F391" s="46"/>
      <c r="G391" s="104">
        <f>+G133</f>
        <v>0</v>
      </c>
    </row>
    <row r="392" spans="1:7" s="44" customFormat="1">
      <c r="A392" s="47" t="str">
        <f>+A134</f>
        <v>H1</v>
      </c>
      <c r="B392" s="48" t="str">
        <f>+B134</f>
        <v>EXCAVACIONES Y RELLENOS</v>
      </c>
      <c r="C392" s="49"/>
      <c r="D392" s="50"/>
      <c r="E392" s="46"/>
      <c r="F392" s="46"/>
      <c r="G392" s="51">
        <f>+G134</f>
        <v>0</v>
      </c>
    </row>
    <row r="393" spans="1:7" s="44" customFormat="1">
      <c r="A393" s="47" t="str">
        <f>+A141</f>
        <v>H2</v>
      </c>
      <c r="B393" s="48" t="str">
        <f>+B141</f>
        <v>CIMENTACIÓN Y MUROS DE CONCRETO</v>
      </c>
      <c r="C393" s="49"/>
      <c r="D393" s="50"/>
      <c r="E393" s="46"/>
      <c r="F393" s="46"/>
      <c r="G393" s="51">
        <f>+G141</f>
        <v>0</v>
      </c>
    </row>
    <row r="394" spans="1:7" s="44" customFormat="1">
      <c r="A394" s="47" t="str">
        <f>+A153</f>
        <v>H3</v>
      </c>
      <c r="B394" s="48" t="str">
        <f>+B153</f>
        <v>ESTRUCTURA METÁLICA</v>
      </c>
      <c r="C394" s="49"/>
      <c r="D394" s="50"/>
      <c r="E394" s="46"/>
      <c r="F394" s="46"/>
      <c r="G394" s="51">
        <f>+G153</f>
        <v>0</v>
      </c>
    </row>
    <row r="395" spans="1:7" s="44" customFormat="1">
      <c r="A395" s="47" t="str">
        <f>+A161</f>
        <v>H4</v>
      </c>
      <c r="B395" s="48" t="str">
        <f>+B161</f>
        <v>LOSA NERVADA</v>
      </c>
      <c r="C395" s="49"/>
      <c r="D395" s="50"/>
      <c r="E395" s="46"/>
      <c r="F395" s="46"/>
      <c r="G395" s="51">
        <f>+G161</f>
        <v>0</v>
      </c>
    </row>
    <row r="396" spans="1:7" s="44" customFormat="1">
      <c r="A396" s="47" t="str">
        <f>+A166</f>
        <v>H5</v>
      </c>
      <c r="B396" s="48" t="str">
        <f>+B166</f>
        <v>HERRERÍA</v>
      </c>
      <c r="C396" s="49"/>
      <c r="D396" s="50"/>
      <c r="E396" s="46"/>
      <c r="F396" s="46"/>
      <c r="G396" s="51">
        <f>+G166</f>
        <v>0</v>
      </c>
    </row>
    <row r="397" spans="1:7" s="44" customFormat="1">
      <c r="A397" s="45" t="str">
        <f>+A169</f>
        <v>I</v>
      </c>
      <c r="B397" s="124" t="str">
        <f>+B169</f>
        <v>MOBILIARIO</v>
      </c>
      <c r="C397" s="124"/>
      <c r="D397" s="124"/>
      <c r="E397" s="124"/>
      <c r="F397" s="46"/>
      <c r="G397" s="104">
        <f>+G169</f>
        <v>0</v>
      </c>
    </row>
    <row r="398" spans="1:7" s="44" customFormat="1">
      <c r="A398" s="47" t="str">
        <f>+A170</f>
        <v>I1</v>
      </c>
      <c r="B398" s="48" t="str">
        <f>+B170</f>
        <v>ALBAÑILERIAS DE MOBILIARIO</v>
      </c>
      <c r="C398" s="49"/>
      <c r="D398" s="50"/>
      <c r="E398" s="46"/>
      <c r="F398" s="46"/>
      <c r="G398" s="51">
        <f>+G170</f>
        <v>0</v>
      </c>
    </row>
    <row r="399" spans="1:7" s="44" customFormat="1">
      <c r="A399" s="47" t="str">
        <f>+A184</f>
        <v>I2</v>
      </c>
      <c r="B399" s="48" t="str">
        <f>+B184</f>
        <v>MOBILIARIO</v>
      </c>
      <c r="C399" s="49"/>
      <c r="D399" s="50"/>
      <c r="E399" s="46"/>
      <c r="F399" s="46"/>
      <c r="G399" s="51">
        <f>+G184</f>
        <v>0</v>
      </c>
    </row>
    <row r="400" spans="1:7" s="44" customFormat="1">
      <c r="A400" s="45" t="str">
        <f>+A196</f>
        <v>J</v>
      </c>
      <c r="B400" s="124" t="str">
        <f>+B196</f>
        <v>VEGETACIÓN Y ARBOLADO</v>
      </c>
      <c r="C400" s="124"/>
      <c r="D400" s="124"/>
      <c r="E400" s="124"/>
      <c r="F400" s="46"/>
      <c r="G400" s="104">
        <f>+G196</f>
        <v>0</v>
      </c>
    </row>
    <row r="401" spans="1:7" s="44" customFormat="1">
      <c r="A401" s="45" t="str">
        <f>+A210</f>
        <v>K</v>
      </c>
      <c r="B401" s="124" t="str">
        <f>+B210</f>
        <v>INSTALACIÓN PLUVIAL</v>
      </c>
      <c r="C401" s="124"/>
      <c r="D401" s="124"/>
      <c r="E401" s="124"/>
      <c r="F401" s="46"/>
      <c r="G401" s="104">
        <f>+G210</f>
        <v>0</v>
      </c>
    </row>
    <row r="402" spans="1:7" s="44" customFormat="1">
      <c r="A402" s="47" t="str">
        <f>+A211</f>
        <v>K1</v>
      </c>
      <c r="B402" s="48" t="str">
        <f>+B211</f>
        <v>LÍNEA PRINCIPAL Y POZOS DE ABSORCIÓN</v>
      </c>
      <c r="C402" s="49"/>
      <c r="D402" s="50"/>
      <c r="E402" s="46"/>
      <c r="F402" s="46"/>
      <c r="G402" s="51">
        <f>+G211</f>
        <v>0</v>
      </c>
    </row>
    <row r="403" spans="1:7" s="44" customFormat="1">
      <c r="A403" s="47" t="str">
        <f>+A220</f>
        <v>K2</v>
      </c>
      <c r="B403" s="48" t="str">
        <f>+B220</f>
        <v>REJILLA</v>
      </c>
      <c r="C403" s="49"/>
      <c r="D403" s="50"/>
      <c r="E403" s="46"/>
      <c r="F403" s="46"/>
      <c r="G403" s="51">
        <f>+G220</f>
        <v>0</v>
      </c>
    </row>
    <row r="404" spans="1:7" s="44" customFormat="1">
      <c r="A404" s="45" t="str">
        <f>+A231</f>
        <v xml:space="preserve">L </v>
      </c>
      <c r="B404" s="124" t="str">
        <f>+B231</f>
        <v>SISTEMA DE RIEGO</v>
      </c>
      <c r="C404" s="124"/>
      <c r="D404" s="124"/>
      <c r="E404" s="124"/>
      <c r="F404" s="46"/>
      <c r="G404" s="104">
        <f>+G231</f>
        <v>0</v>
      </c>
    </row>
    <row r="405" spans="1:7" s="44" customFormat="1">
      <c r="A405" s="47" t="str">
        <f>+A232</f>
        <v>L1</v>
      </c>
      <c r="B405" s="48" t="str">
        <f>+B232</f>
        <v>TOMA DOMICILIARIA</v>
      </c>
      <c r="C405" s="49"/>
      <c r="D405" s="50"/>
      <c r="E405" s="46"/>
      <c r="F405" s="46"/>
      <c r="G405" s="51">
        <f>+G232</f>
        <v>0</v>
      </c>
    </row>
    <row r="406" spans="1:7" s="44" customFormat="1">
      <c r="A406" s="47" t="str">
        <f>+A245</f>
        <v>L2</v>
      </c>
      <c r="B406" s="48" t="str">
        <f>+B245</f>
        <v>CISTERNA</v>
      </c>
      <c r="C406" s="49"/>
      <c r="D406" s="50"/>
      <c r="E406" s="46"/>
      <c r="F406" s="46"/>
      <c r="G406" s="51">
        <f>+G245</f>
        <v>0</v>
      </c>
    </row>
    <row r="407" spans="1:7" s="44" customFormat="1">
      <c r="A407" s="47" t="str">
        <f>+A262</f>
        <v>L3</v>
      </c>
      <c r="B407" s="48" t="str">
        <f>+B262</f>
        <v>SISTEMA DE RIEGO</v>
      </c>
      <c r="C407" s="49"/>
      <c r="D407" s="50"/>
      <c r="E407" s="46"/>
      <c r="F407" s="46"/>
      <c r="G407" s="51">
        <f>+G262</f>
        <v>0</v>
      </c>
    </row>
    <row r="408" spans="1:7" s="44" customFormat="1">
      <c r="A408" s="45" t="str">
        <f>+A302</f>
        <v>M</v>
      </c>
      <c r="B408" s="124" t="str">
        <f>+B302</f>
        <v xml:space="preserve">INSTALACIÓN ELÉCTRICA </v>
      </c>
      <c r="C408" s="124"/>
      <c r="D408" s="124"/>
      <c r="E408" s="124"/>
      <c r="F408" s="46"/>
      <c r="G408" s="104">
        <f>+G302</f>
        <v>0</v>
      </c>
    </row>
    <row r="409" spans="1:7" s="44" customFormat="1">
      <c r="A409" s="47" t="str">
        <f>+A303</f>
        <v>M1</v>
      </c>
      <c r="B409" s="48" t="str">
        <f>+B303</f>
        <v>ALUMBRADO PÚBLICO</v>
      </c>
      <c r="C409" s="49"/>
      <c r="D409" s="50"/>
      <c r="E409" s="46"/>
      <c r="F409" s="46"/>
      <c r="G409" s="51">
        <f>+G303</f>
        <v>0</v>
      </c>
    </row>
    <row r="410" spans="1:7" s="44" customFormat="1">
      <c r="A410" s="47" t="str">
        <f>+A335</f>
        <v>M2</v>
      </c>
      <c r="B410" s="48" t="str">
        <f>+B335</f>
        <v>IUMINACIÓN DE CORTESÍA</v>
      </c>
      <c r="C410" s="49"/>
      <c r="D410" s="50"/>
      <c r="E410" s="46"/>
      <c r="F410" s="46"/>
      <c r="G410" s="51">
        <f>+G335</f>
        <v>0</v>
      </c>
    </row>
    <row r="411" spans="1:7" s="44" customFormat="1">
      <c r="A411" s="45" t="str">
        <f>+A365</f>
        <v>N</v>
      </c>
      <c r="B411" s="124" t="str">
        <f>+B365</f>
        <v>LIMPIEZA</v>
      </c>
      <c r="C411" s="124"/>
      <c r="D411" s="124"/>
      <c r="E411" s="124"/>
      <c r="F411" s="46"/>
      <c r="G411" s="104">
        <f>+G365</f>
        <v>0</v>
      </c>
    </row>
    <row r="412" spans="1:7" s="44" customFormat="1">
      <c r="A412" s="47"/>
      <c r="B412" s="48"/>
      <c r="C412" s="49"/>
      <c r="D412" s="50"/>
      <c r="E412" s="46"/>
      <c r="F412" s="46"/>
      <c r="G412" s="51"/>
    </row>
    <row r="413" spans="1:7" s="44" customFormat="1">
      <c r="A413" s="47"/>
      <c r="B413" s="48"/>
      <c r="C413" s="49"/>
      <c r="D413" s="50"/>
      <c r="E413" s="46"/>
      <c r="F413" s="46"/>
      <c r="G413" s="51"/>
    </row>
    <row r="414" spans="1:7" s="44" customFormat="1">
      <c r="A414" s="47"/>
      <c r="B414" s="48"/>
      <c r="C414" s="49"/>
      <c r="D414" s="50"/>
      <c r="E414" s="46"/>
      <c r="F414" s="46"/>
      <c r="G414" s="51"/>
    </row>
    <row r="415" spans="1:7" s="44" customFormat="1">
      <c r="A415" s="47"/>
      <c r="B415" s="52"/>
      <c r="C415" s="49"/>
      <c r="D415" s="50"/>
      <c r="E415" s="46"/>
      <c r="G415" s="53"/>
    </row>
    <row r="416" spans="1:7" s="44" customFormat="1" ht="15" customHeight="1">
      <c r="A416" s="106" t="s">
        <v>21</v>
      </c>
      <c r="B416" s="106"/>
      <c r="C416" s="106"/>
      <c r="D416" s="106"/>
      <c r="E416" s="106"/>
      <c r="F416" s="105" t="s">
        <v>15</v>
      </c>
      <c r="G416" s="54">
        <f>ROUND(SUM(G373,G374,G375,G379,G382,G385,G386,G391,G397,G400,G401,G404,G408,G411),2)</f>
        <v>0</v>
      </c>
    </row>
    <row r="417" spans="1:7" s="44" customFormat="1" ht="15" customHeight="1">
      <c r="A417" s="107"/>
      <c r="B417" s="107"/>
      <c r="C417" s="107"/>
      <c r="D417" s="107"/>
      <c r="E417" s="107"/>
      <c r="F417" s="105" t="s">
        <v>16</v>
      </c>
      <c r="G417" s="55">
        <f>ROUND(PRODUCT(G416,0.16),2)</f>
        <v>0</v>
      </c>
    </row>
    <row r="418" spans="1:7" s="44" customFormat="1" ht="15.75">
      <c r="A418" s="107"/>
      <c r="B418" s="107"/>
      <c r="C418" s="107"/>
      <c r="D418" s="107"/>
      <c r="E418" s="107"/>
      <c r="F418" s="105" t="s">
        <v>17</v>
      </c>
      <c r="G418" s="56">
        <f>ROUND(SUM(G416,G417),2)</f>
        <v>0</v>
      </c>
    </row>
  </sheetData>
  <protectedRanges>
    <protectedRange sqref="B9:C9 B5" name="DATOS_3"/>
    <protectedRange sqref="C1" name="DATOS_1_2"/>
    <protectedRange sqref="F4:F7" name="DATOS_3_1_1"/>
  </protectedRanges>
  <mergeCells count="26">
    <mergeCell ref="G9:G10"/>
    <mergeCell ref="A12:G12"/>
    <mergeCell ref="B386:E386"/>
    <mergeCell ref="A15:G15"/>
    <mergeCell ref="B411:E411"/>
    <mergeCell ref="B397:E397"/>
    <mergeCell ref="B379:E379"/>
    <mergeCell ref="B373:E373"/>
    <mergeCell ref="B374:E374"/>
    <mergeCell ref="B375:E375"/>
    <mergeCell ref="B382:E382"/>
    <mergeCell ref="B400:E400"/>
    <mergeCell ref="A416:E416"/>
    <mergeCell ref="A417:E418"/>
    <mergeCell ref="B5:B7"/>
    <mergeCell ref="B9:B10"/>
    <mergeCell ref="C1:F1"/>
    <mergeCell ref="C9:F9"/>
    <mergeCell ref="C10:F10"/>
    <mergeCell ref="C8:F8"/>
    <mergeCell ref="B401:E401"/>
    <mergeCell ref="B385:E385"/>
    <mergeCell ref="B408:E408"/>
    <mergeCell ref="B404:E404"/>
    <mergeCell ref="C2:F3"/>
    <mergeCell ref="B391:E391"/>
  </mergeCells>
  <phoneticPr fontId="31"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1" manualBreakCount="1">
    <brk id="36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DOPI-MUN-PP-EP-LP-003-2024</vt:lpstr>
      <vt:lpstr>'DOPI-MUN-PP-EP-LP-003-2024'!Área_de_impresión</vt:lpstr>
      <vt:lpstr>'DOPI-MUN-PP-EP-LP-003-2024'!Títulos_a_imprimir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2024-03-01T18:14:25Z</cp:lastPrinted>
  <dcterms:created xsi:type="dcterms:W3CDTF">2019-08-15T17:13:54Z</dcterms:created>
  <dcterms:modified xsi:type="dcterms:W3CDTF">2024-03-04T16:55:31Z</dcterms:modified>
</cp:coreProperties>
</file>