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sweet\Downloads\"/>
    </mc:Choice>
  </mc:AlternateContent>
  <xr:revisionPtr revIDLastSave="0" documentId="13_ncr:1_{AA517107-7AB2-4330-8104-D3F31E0B6728}" xr6:coauthVersionLast="47" xr6:coauthVersionMax="47" xr10:uidLastSave="{00000000-0000-0000-0000-000000000000}"/>
  <bookViews>
    <workbookView xWindow="-120" yWindow="-120" windowWidth="29040" windowHeight="17520" xr2:uid="{2E330E6D-00B0-43D8-85E7-6DEDE95652B7}"/>
  </bookViews>
  <sheets>
    <sheet name="OPD-MUN-RM-SALUD-LP-001-2024" sheetId="1" r:id="rId1"/>
  </sheets>
  <externalReferences>
    <externalReference r:id="rId2"/>
    <externalReference r:id="rId3"/>
    <externalReference r:id="rId4"/>
    <externalReference r:id="rId5"/>
  </externalReferences>
  <definedNames>
    <definedName name="_xlnm._FilterDatabase" localSheetId="0" hidden="1">'OPD-MUN-RM-SALUD-LP-001-2024'!$A$16:$G$83</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 localSheetId="0">#REF!</definedName>
    <definedName name="area">#REF!</definedName>
    <definedName name="_xlnm.Print_Area" localSheetId="0">'OPD-MUN-RM-SALUD-LP-001-2024'!$A$1:$G$105</definedName>
    <definedName name="cargo" localSheetId="0">#REF!</definedName>
    <definedName name="cargo">#REF!</definedName>
    <definedName name="cargocontacto" localSheetId="0">#REF!</definedName>
    <definedName name="cargocontacto">#REF!</definedName>
    <definedName name="cargoresponsabledelaobra" localSheetId="0">#REF!</definedName>
    <definedName name="cargoresponsabledelaobra">#REF!</definedName>
    <definedName name="cargovendedor" localSheetId="0">#REF!</definedName>
    <definedName name="cargovendedor">#REF!</definedName>
    <definedName name="ciudad" localSheetId="0">#REF!</definedName>
    <definedName name="ciudad">#REF!</definedName>
    <definedName name="ciudadcliente" localSheetId="0">#REF!</definedName>
    <definedName name="ciudadcliente">#REF!</definedName>
    <definedName name="ciudaddelaobra" localSheetId="0">#REF!</definedName>
    <definedName name="ciudaddelaobra">#REF!</definedName>
    <definedName name="cmic" localSheetId="0">#REF!</definedName>
    <definedName name="cmic">#REF!</definedName>
    <definedName name="codigodelaobra" localSheetId="0">#REF!</definedName>
    <definedName name="codigodelaobra">#REF!</definedName>
    <definedName name="codigopostalcliente" localSheetId="0">#REF!</definedName>
    <definedName name="codigopostalcliente">#REF!</definedName>
    <definedName name="codigopostaldelaobra" localSheetId="0">#REF!</definedName>
    <definedName name="codigopostaldelaobra">#REF!</definedName>
    <definedName name="codigovendedor" localSheetId="0">#REF!</definedName>
    <definedName name="codigovendedor">#REF!</definedName>
    <definedName name="colonia" localSheetId="0">#REF!</definedName>
    <definedName name="colonia">#REF!</definedName>
    <definedName name="coloniacliente" localSheetId="0">#REF!</definedName>
    <definedName name="coloniacliente">#REF!</definedName>
    <definedName name="coloniadelaobra" localSheetId="0">#REF!</definedName>
    <definedName name="coloniadelaobra">#REF!</definedName>
    <definedName name="contactocliente" localSheetId="0">#REF!</definedName>
    <definedName name="contactocliente">#REF!</definedName>
    <definedName name="decimalesredondeo" localSheetId="0">#REF!</definedName>
    <definedName name="decimalesredondeo">#REF!</definedName>
    <definedName name="departamento" localSheetId="0">#REF!</definedName>
    <definedName name="departamento">#REF!</definedName>
    <definedName name="direccioncliente" localSheetId="0">#REF!</definedName>
    <definedName name="direccioncliente">#REF!</definedName>
    <definedName name="direcciondeconcurso" localSheetId="0">#REF!</definedName>
    <definedName name="direcciondeconcurso">#REF!</definedName>
    <definedName name="direcciondelaobra" localSheetId="0">#REF!</definedName>
    <definedName name="direcciondelaobra">#REF!</definedName>
    <definedName name="domicilio" localSheetId="0">#REF!</definedName>
    <definedName name="domicilio">#REF!</definedName>
    <definedName name="email" localSheetId="0">#REF!</definedName>
    <definedName name="email">#REF!</definedName>
    <definedName name="emailcliente" localSheetId="0">#REF!</definedName>
    <definedName name="emailcliente">#REF!</definedName>
    <definedName name="emaildelaobra" localSheetId="0">#REF!</definedName>
    <definedName name="emaildelaobra">#REF!</definedName>
    <definedName name="estado" localSheetId="0">#REF!</definedName>
    <definedName name="estado">#REF!</definedName>
    <definedName name="estadodelaobra" localSheetId="0">#REF!</definedName>
    <definedName name="estadodelaobra">#REF!</definedName>
    <definedName name="fechaconvocatoria" localSheetId="0">#REF!</definedName>
    <definedName name="fechaconvocatoria">#REF!</definedName>
    <definedName name="fechadeconcurso" localSheetId="0">#REF!</definedName>
    <definedName name="fechadeconcurso">#REF!</definedName>
    <definedName name="fechainicio" localSheetId="0">#REF!</definedName>
    <definedName name="fechainicio">#REF!</definedName>
    <definedName name="fechaterminacion" localSheetId="0">#REF!</definedName>
    <definedName name="fechaterminacion">#REF!</definedName>
    <definedName name="imss" localSheetId="0">#REF!</definedName>
    <definedName name="imss">#REF!</definedName>
    <definedName name="infonavit" localSheetId="0">#REF!</definedName>
    <definedName name="infonavit">#REF!</definedName>
    <definedName name="LARGOB" localSheetId="0">[1]DATOS!$B$30</definedName>
    <definedName name="LARGOB">[2]DATOS!$B$30</definedName>
    <definedName name="LARGOV" localSheetId="0">[1]DATOS!$B$5</definedName>
    <definedName name="LARGOV">[2]DATOS!$B$5</definedName>
    <definedName name="mailcontacto" localSheetId="0">#REF!</definedName>
    <definedName name="mailcontacto">#REF!</definedName>
    <definedName name="mailvendedor" localSheetId="0">#REF!</definedName>
    <definedName name="mailvendedor">#REF!</definedName>
    <definedName name="nombrecliente" localSheetId="0">#REF!</definedName>
    <definedName name="nombrecliente">#REF!</definedName>
    <definedName name="nombredelaobra" localSheetId="0">#REF!</definedName>
    <definedName name="nombredelaobra">#REF!</definedName>
    <definedName name="nombrevendedor" localSheetId="0">#REF!</definedName>
    <definedName name="nombrevendedor">#REF!</definedName>
    <definedName name="numconvocatoria" localSheetId="0">#REF!</definedName>
    <definedName name="numconvocatoria">#REF!</definedName>
    <definedName name="numerodeconcurso" localSheetId="0">#REF!</definedName>
    <definedName name="numerodeconcurso">#REF!</definedName>
    <definedName name="OBRA" localSheetId="0">[1]DATOS!$B$2</definedName>
    <definedName name="OBRA">[2]DATOS!$B$2</definedName>
    <definedName name="plazocalculado" localSheetId="0">#REF!</definedName>
    <definedName name="plazocalculado">#REF!</definedName>
    <definedName name="plazoreal" localSheetId="0">#REF!</definedName>
    <definedName name="plazoreal">#REF!</definedName>
    <definedName name="porcentajeivapresupuesto" localSheetId="0">#REF!</definedName>
    <definedName name="porcentajeivapresupuesto">#REF!</definedName>
    <definedName name="primeramoneda" localSheetId="0">#REF!</definedName>
    <definedName name="primeramoneda">#REF!</definedName>
    <definedName name="razonsocial" localSheetId="0">#REF!</definedName>
    <definedName name="razonsocial">#REF!</definedName>
    <definedName name="remateprimeramoneda" localSheetId="0">#REF!</definedName>
    <definedName name="remateprimeramoneda">#REF!</definedName>
    <definedName name="rematesegundamoneda" localSheetId="0">#REF!</definedName>
    <definedName name="rematesegundamoneda">#REF!</definedName>
    <definedName name="responsable" localSheetId="0">#REF!</definedName>
    <definedName name="responsable">#REF!</definedName>
    <definedName name="responsabledelaobra" localSheetId="0">#REF!</definedName>
    <definedName name="responsabledelaobra">#REF!</definedName>
    <definedName name="rfc" localSheetId="0">#REF!</definedName>
    <definedName name="rfc">#REF!</definedName>
    <definedName name="segundamoneda" localSheetId="0">#REF!</definedName>
    <definedName name="segundamoneda">#REF!</definedName>
    <definedName name="telefono" localSheetId="0">#REF!</definedName>
    <definedName name="telefono">#REF!</definedName>
    <definedName name="telefonocliente" localSheetId="0">#REF!</definedName>
    <definedName name="telefonocliente">#REF!</definedName>
    <definedName name="telefonocontacto" localSheetId="0">#REF!</definedName>
    <definedName name="telefonocontacto">#REF!</definedName>
    <definedName name="telefonodelaobra" localSheetId="0">#REF!</definedName>
    <definedName name="telefonodelaobra">#REF!</definedName>
    <definedName name="telefonovendedor" localSheetId="0">#REF!</definedName>
    <definedName name="telefonovendedor">#REF!</definedName>
    <definedName name="tipodelicitacion" localSheetId="0">#REF!</definedName>
    <definedName name="tipodelicitacion">#REF!</definedName>
    <definedName name="_xlnm.Print_Titles" localSheetId="0">'OPD-MUN-RM-SALUD-LP-001-2024'!$1:$14</definedName>
    <definedName name="totalpresupuestoprimeramoneda" localSheetId="0">#REF!</definedName>
    <definedName name="totalpresupuestoprimeramoneda">#REF!</definedName>
    <definedName name="totalpresupuestosegundamoneda" localSheetId="0">#REF!</definedName>
    <definedName name="totalpresupuestosegundamoned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0" i="1" l="1"/>
  <c r="E100" i="1"/>
  <c r="D100" i="1"/>
  <c r="C100" i="1"/>
  <c r="B100" i="1"/>
  <c r="A100" i="1"/>
  <c r="F99" i="1"/>
  <c r="E99" i="1"/>
  <c r="D99" i="1"/>
  <c r="C99" i="1"/>
  <c r="B99" i="1"/>
  <c r="A99" i="1"/>
  <c r="F98" i="1"/>
  <c r="E98" i="1"/>
  <c r="D98" i="1"/>
  <c r="C98" i="1"/>
  <c r="B98" i="1"/>
  <c r="A98" i="1"/>
  <c r="F97" i="1"/>
  <c r="E97" i="1"/>
  <c r="D97" i="1"/>
  <c r="C97" i="1"/>
  <c r="B97" i="1"/>
  <c r="A97" i="1"/>
  <c r="F96" i="1"/>
  <c r="E96" i="1"/>
  <c r="D96" i="1"/>
  <c r="C96" i="1"/>
  <c r="B96" i="1"/>
  <c r="A96" i="1"/>
  <c r="F95" i="1"/>
  <c r="E95" i="1"/>
  <c r="D95" i="1"/>
  <c r="C95" i="1"/>
  <c r="B95" i="1"/>
  <c r="A95" i="1"/>
  <c r="F94" i="1"/>
  <c r="E94" i="1"/>
  <c r="D94" i="1"/>
  <c r="C94" i="1"/>
  <c r="B94" i="1"/>
  <c r="A94" i="1"/>
  <c r="F93" i="1"/>
  <c r="E93" i="1"/>
  <c r="D93" i="1"/>
  <c r="C93" i="1"/>
  <c r="B93" i="1"/>
  <c r="A93" i="1"/>
  <c r="F92" i="1"/>
  <c r="E92" i="1"/>
  <c r="D92" i="1"/>
  <c r="C92" i="1"/>
  <c r="B92" i="1"/>
  <c r="A92" i="1"/>
  <c r="F91" i="1"/>
  <c r="E91" i="1"/>
  <c r="D91" i="1"/>
  <c r="C91" i="1"/>
  <c r="B91" i="1"/>
  <c r="A91" i="1"/>
  <c r="F90" i="1"/>
  <c r="E90" i="1"/>
  <c r="D90" i="1"/>
  <c r="C90" i="1"/>
  <c r="B90" i="1"/>
  <c r="A90" i="1"/>
  <c r="F89" i="1"/>
  <c r="E89" i="1"/>
  <c r="D89" i="1"/>
  <c r="C89" i="1"/>
  <c r="B89" i="1"/>
  <c r="A89" i="1"/>
  <c r="F88" i="1"/>
  <c r="E88" i="1"/>
  <c r="D88" i="1"/>
  <c r="C88" i="1"/>
  <c r="B88" i="1"/>
  <c r="A88" i="1"/>
  <c r="B87" i="1"/>
  <c r="B85" i="1"/>
  <c r="G81" i="1"/>
  <c r="G80" i="1"/>
  <c r="G79" i="1"/>
  <c r="G77" i="1" s="1"/>
  <c r="G100" i="1" s="1"/>
  <c r="G78" i="1"/>
  <c r="G76" i="1"/>
  <c r="G75" i="1"/>
  <c r="G74" i="1"/>
  <c r="G73" i="1"/>
  <c r="G99" i="1" s="1"/>
  <c r="G72" i="1"/>
  <c r="G71" i="1"/>
  <c r="G70" i="1"/>
  <c r="G98" i="1" s="1"/>
  <c r="G69" i="1"/>
  <c r="G68" i="1"/>
  <c r="G97" i="1" s="1"/>
  <c r="G67" i="1"/>
  <c r="G66" i="1"/>
  <c r="G65" i="1"/>
  <c r="G63" i="1"/>
  <c r="G62" i="1"/>
  <c r="G60" i="1" s="1"/>
  <c r="G95" i="1" s="1"/>
  <c r="G61" i="1"/>
  <c r="G59" i="1"/>
  <c r="G58" i="1"/>
  <c r="G94" i="1" s="1"/>
  <c r="G57" i="1"/>
  <c r="G56" i="1"/>
  <c r="G93" i="1" s="1"/>
  <c r="G55" i="1"/>
  <c r="G54" i="1"/>
  <c r="G53" i="1"/>
  <c r="G92" i="1" s="1"/>
  <c r="G52" i="1"/>
  <c r="G51" i="1"/>
  <c r="G48" i="1" s="1"/>
  <c r="G91" i="1" s="1"/>
  <c r="G50" i="1"/>
  <c r="G49" i="1"/>
  <c r="G47" i="1"/>
  <c r="G46" i="1"/>
  <c r="G45" i="1"/>
  <c r="G44" i="1"/>
  <c r="G42" i="1"/>
  <c r="G41" i="1"/>
  <c r="G40" i="1"/>
  <c r="G39" i="1"/>
  <c r="G38" i="1"/>
  <c r="G37" i="1"/>
  <c r="G36" i="1"/>
  <c r="G35" i="1"/>
  <c r="G34" i="1"/>
  <c r="G33" i="1"/>
  <c r="G32" i="1"/>
  <c r="G31" i="1"/>
  <c r="G30" i="1"/>
  <c r="G29" i="1"/>
  <c r="G28" i="1"/>
  <c r="G27" i="1"/>
  <c r="G26" i="1"/>
  <c r="G25" i="1"/>
  <c r="G23" i="1"/>
  <c r="G22" i="1"/>
  <c r="G21" i="1"/>
  <c r="G20" i="1"/>
  <c r="G19" i="1"/>
  <c r="G18" i="1"/>
  <c r="G24" i="1" l="1"/>
  <c r="G89" i="1" s="1"/>
  <c r="G17" i="1"/>
  <c r="G43" i="1"/>
  <c r="G90" i="1" s="1"/>
  <c r="G64" i="1"/>
  <c r="G96" i="1" s="1"/>
  <c r="G16" i="1"/>
  <c r="G87" i="1" s="1"/>
  <c r="G103" i="1" s="1"/>
  <c r="G88" i="1"/>
  <c r="G104" i="1" l="1"/>
  <c r="G105" i="1" s="1"/>
</calcChain>
</file>

<file path=xl/sharedStrings.xml><?xml version="1.0" encoding="utf-8"?>
<sst xmlns="http://schemas.openxmlformats.org/spreadsheetml/2006/main" count="213" uniqueCount="160">
  <si>
    <t>MUNICIPIO DE ZAPOPAN, JALISCO</t>
  </si>
  <si>
    <t>LICITACIÓN PUBLICA No.</t>
  </si>
  <si>
    <t>DIRECCIÓN DE OBRAS PÚBLICAS E INFRAESTRUCTURA.</t>
  </si>
  <si>
    <t>UNIDAD DE PRESUPUESTOS Y CONTRATACION DE OBRA PUBLICA</t>
  </si>
  <si>
    <t>DESCRIPCIÓN GENERAL DE LOS TRABAJOS:</t>
  </si>
  <si>
    <t>FECHA DE INICIO:</t>
  </si>
  <si>
    <t>FECHA DE TERMINACIÓN:</t>
  </si>
  <si>
    <t>PLAZO DE EJECUCIÓN:</t>
  </si>
  <si>
    <t>FECHA DE PRESENTACIÓN:</t>
  </si>
  <si>
    <t>RAZÓN SOCIAL DEL LICITANTE:</t>
  </si>
  <si>
    <t>NOMBRE, CARGO Y FIRMA DEL LICITANTE</t>
  </si>
  <si>
    <t>DOCUMENTO</t>
  </si>
  <si>
    <t>PE-01</t>
  </si>
  <si>
    <t>CATÁLOGO DE CONCEPTOS</t>
  </si>
  <si>
    <t>CLAVE</t>
  </si>
  <si>
    <t xml:space="preserve">DESCRIPCIÓN </t>
  </si>
  <si>
    <t>UNIDAD</t>
  </si>
  <si>
    <t>CANTIDAD</t>
  </si>
  <si>
    <t>PRECIO UNITARIO ($)</t>
  </si>
  <si>
    <t>PRECIO UNITARIO ($) CON LETRA</t>
  </si>
  <si>
    <t>IMPORTE ($) M. N.</t>
  </si>
  <si>
    <t>A</t>
  </si>
  <si>
    <t>VESTIBULO</t>
  </si>
  <si>
    <t>A.1</t>
  </si>
  <si>
    <t>DEMOLICIONES Y DESMANTELAMIENTOS</t>
  </si>
  <si>
    <t>DOPI-001</t>
  </si>
  <si>
    <t>DEMOLICIÓN POR MEDIOS MANUALES DE ESCALERA DE 1.20 M DE ANCHO, 0.30 M DE HUELLA, PERALTE DE 0.20 M, 24 ESCALONES, UN DESCANSO DE 1.42 X 2.40 M X 0.40 M DE ESPESOR, DE CONCRETO ARMADO Y RETIRO DE BARANDAL CON RECUPERACIÓN, INCLUYE: MANO DE OBRA, EQUIPO, HERRAMIENTA, RETIRO DEL MATERIAL PRODUCTO DE LA DEMOLICIÓN, CARGA, ACARREO LIMPIEZA GRUESA AL TERMINO DE LOS TRABAJOS, EQUIPO DE SEGURIDAD.</t>
  </si>
  <si>
    <t>M3</t>
  </si>
  <si>
    <t>DOPI-002</t>
  </si>
  <si>
    <t>DEMOLICION POR MEDIOS MANUALES DE MURO DE TABIQUE ROJO RECOCIDO DE 15 CM DE ESPESOR, , EN ZONA BAJO ESCALER EN ÁREA TRAPESOIDAL DE 2.00 M DE ALTURA, BASE MAYOR DE 3.61 M, BASE MENOR DE 1.24 M, CON LA PRECAUCIÓN DE NO DAÑAR MURO DE FACHADAA, CON RETIRO DE PUERTA DE ALUMINIO TIPO LUVER CON RECUPERACIÓN, INCLUYE: MANO DE OBRA, EQUIPO, HERRAMIENTA, RETIRO DEL MATERIAL PRODUCTO DE LA DEMOLICIÓN, CARGA, ACARREO LIMPIEZA GRUESA AL TERMINO DE LOS TRABAJOS, EQUIPO DE SEGURIDAD.</t>
  </si>
  <si>
    <t>M2</t>
  </si>
  <si>
    <t>DOPI-003</t>
  </si>
  <si>
    <t>DESMANTELAMIENTO DE INFRAESTRUCTURA MECÁNICA SIN RECUPERACIÓN Y DESMANTELAMIENTO ELÉCTRICO CON RECUPERACIÓN, DE ELEVADOR DE FUNCIONAMIENTO HIDRÁULICO DE DOS NIVELES, DIMENCIONES 2.17 X 2.90 M, CON UN ENTREPISO DE 4.5 METROS DE ALTURA, CON UNA ESTRUCTURA PORTANTE COMPUESTA DE 4 PTR DE 5", DESARROLLO LONGITUDINAL TOTAL, INCLUYE: MANO DE OBRA, HERRAMIENTA, ACARREO DE MATERIAL PRODUCTO DEL DESMANTELAMIENTO, CON RETIRO POR CUENTA DEL CONTRATISTA, EQUIPO DE SEGURIDAD  Y TODO LO NECESARIO PARA SU CORRECTA EJECUCIÓN.</t>
  </si>
  <si>
    <t>PZA</t>
  </si>
  <si>
    <t>DOPI-004</t>
  </si>
  <si>
    <t>DESMANTELAMIENTO DE MURO DE TABLAROCA DE HASTA 20 CM DE ESPESOR, POR MEDIOS MANUALES, SIN RECUPERACIÓN, INCLUYE: MANO DE OBRA, HERRAMIENTA, EQUIPO,  CARGA, ACARREOS HASTA ESTACIÓN DE ALMACENAMIENTO TEMPORAL, SEÑALETICA DE OBRA, ACORDONAMIENTO DE LA ZONA DE TRABAJO, Y TODO LO NECESARIO PARA SU CORRECTA EJECUCIÓN.</t>
  </si>
  <si>
    <t>DOPI-005</t>
  </si>
  <si>
    <t>DESMANTELAMIENTO DE VENTANAL DE ALUMINIO Y CRISTAL DE HASTA 5 MM DE ESPESOR, 2.80 M DE ALTO, CON UNA PUERTA DE 2.00 M X 2.20 M, SIN RECUPERACIÓN, INCLUYE: MANO DE OBRA, HERRAMIENTA, CARGA Y ACARREO HASTA ZONA DE ALMACENAMIENTO TEMPORAL, EQUIPO DE SEGURIDAD Y TODO LO NECESARIO PARA SU CORRECTA EJECUCIÓN.</t>
  </si>
  <si>
    <t>M</t>
  </si>
  <si>
    <t>DOPI-006</t>
  </si>
  <si>
    <t>RETIRO DE CRISTAL TEMPLADO  EN FACHADA, CON RECUPERACIÓN, EN MODULOS DE 1.75 M DE LARGO 9 MM DE ESPESOR, HASTA 7 M DE ALTURA, INCLUYE: MANO DE OBRA, HERRAMIENTA, EQUIPO SE SEGURIDAD, ANDAMIOS, ACARREO HASTA ZONA DE DISPOSICIÓN FINAL HASTA 100 M, Y TODO LO NECESARIO PARA SU CORRECTA EJECUCIÓN.</t>
  </si>
  <si>
    <t>A.2</t>
  </si>
  <si>
    <t>OBRA CIVIL</t>
  </si>
  <si>
    <t>DOPI-007</t>
  </si>
  <si>
    <t>EXCAVACION POR MEDIOS MANUALES EN MATERIAL TIPO A, ZONA B DE 0.00 A 2.00 METROS DE PROFUNDIDAD, MEDIDO EN BANCO, INCLUYE: AFINE A MANO, TRASLAPEO, ACARREOS, MANO DE OBRA, HERRAMIENTA, EQUIPO DE SEGURIDAD Y TODO LO NECESARIO PARA SU CORRECTA EJECUCIÓN.</t>
  </si>
  <si>
    <t>DOPI-008</t>
  </si>
  <si>
    <t>RELLENO CON MATERIAL DE BANCO, COMPACTADO AL 95% , EN CAPAS DE 20 CM, INCLUYE: ACARREOS, TENDIDO DEL MATERIAL, HUMEDECIMIENTO, COMPACTACIÓN POR MEDIOS MANUALES O MECÁNICOS, HERRAMIENTA, MANO DE OBRA Y EQUIPO.</t>
  </si>
  <si>
    <t>DOPI-009</t>
  </si>
  <si>
    <t>PLANTILLA DE CONCRETO SIMPLE DE 5 CM DE ESPESOR F'c= 100 kg/cm2, HECHO EN OBRA, T.M.A. 3/4", INCLUYE: MATERIAL, ACARREO, VACIADO, COLADO, CURADO, MANO DE OBRA, HERRAMIENTA Y TODO LO NECESARIO PARA SU CORRECTA EJECUCIÓN.</t>
  </si>
  <si>
    <t>DOPI-010</t>
  </si>
  <si>
    <t>SUMINISTRO Y COLOCACIÓN DE CONCRETO PREMEZCLADO F´C= 250 KG/CM2 REV. 14 CM T.M.A. 19 MM R.N., INCLUYE: MATERIALES, COLADO, VIBRADO, CURADO,  MANO DE OBRA, EQUIPO Y HERRAMIENTA.</t>
  </si>
  <si>
    <t>DOPI-011</t>
  </si>
  <si>
    <t>SUMINISTRO Y COLOCACIÓN DE MALLA ELECTROSOLDADA 6X6-10/10 COMO REFUERZO EN LOSAS DE CONCRETO, INCLUYE: HABILITADO, DESPERDICIOS, TRASLAPES, MATERIAL DE FIJACIÓN, ACARREO DEL MATERIAL AL SITIO DE SU COLOCACIÓN, MANO DE OBRA Y HERRAMIENTA.</t>
  </si>
  <si>
    <t>DOPI-012</t>
  </si>
  <si>
    <t>CIMBRA ACABADO COMÚN EN PERALTES DE LOSA A BASE DE MADERA DE PINO, INCLUYE: HERRAMIENTA, MATERIALES, ACARREOS, ANDAMIOS, CORTES, HABILITADO, CIMBRADO, DESCIMBRA, EQUIPO Y MANO DE OBRA.</t>
  </si>
  <si>
    <t>DOPI-013</t>
  </si>
  <si>
    <t>CORTE CON DISCO DE DIAMANTE EN CONCRETO, CON UNA PROFUNDIDAD DE HASTA 10 CM, INCLUYE: MATERIALES, MANO DE OBRA, HERRAMIENTA MENOR, EQUIPO, EQUIPO SE SEGURIDAD, CONSUMIBLES Y TODO LO NECESARIO PARA SU CORRECTA EJECUCIÓN.</t>
  </si>
  <si>
    <t>DOPI-014</t>
  </si>
  <si>
    <t>DEMOLICIÓN DE BANQUETA DE CONCRETO ARMADO CON MALLA ELECTROSOLDADA POR MEDIOS MECÁNICOS, EN UN ESPESOR DE HASTA 15 CM, INCLUYE: MANO DE OBRA, HERRAMIENTA, EQUIPO, EPP, APILE DE MATERIAL A UN COSTADO DE LA CEPA, ACARREO DEL MATERIAL PRODUCTO DE LAS DEMOLICIONES HASTA ESTACIÓN DE ALMACENAMIENTO TEMPORAL HASTA 100 M, LIMPIEZA DE LA ZONA AL TÉRMINO DE LOS TRABAJOS Y TODO LO NECESARIO PARA SU CORRECTA EJECUCIÓN.</t>
  </si>
  <si>
    <t>DOPI-015</t>
  </si>
  <si>
    <t>DOPI-016</t>
  </si>
  <si>
    <t>DADO DE 0.40 X 0.40 X 0.30 M (A X B X H), CONSTRUDIO DE CONCRETO HECHO EN OBRA, F'c=250 KG/CM2 Y ARMADO CON ACERO DE REFUERZO F'y=4200 KG/CM2 EN AMBOS LECHOS Y AMBOS SENTIDOS DEL #3 @20 CM, INCLUYE: DESMONTE, DESPALME, MEJORAMIENTO, TRAZO, NIVELACIÓN, COMPACTACIÓN, PLANTILLA DE 5 CM DE CONCRETO POBRE f'c=100 kg/cm2, CIMBRADO, DESCIMBRADO, IMPERMEABILIZACIÓN, ARMADO, COLADO, VIBRADO, CURADO, RELLENO Y ACARREOS.</t>
  </si>
  <si>
    <t>DOPI-017</t>
  </si>
  <si>
    <t>FABRICACIÓN Y COLOCACIÓN DE CASTILLO DE CONCRETO f'c=250 kg/cm2, T.M.A. 3/4" DE 0.20X0.20 M A CADA 1.5 M, ARMADO CON 4 VAR. #3, E. 1/4" @20 CM, INCLUYE: MATERIAL, MANO DE OBRA, ANCLAJE A DADO DE CIMENTACIÓN, CIMBRADO, COLADO, VACIADO, VIBRADO, DESCIMBRADO, CURADO, HERRAMIENTA, MANO DE OBRA, ACARREOS Y LIMPIEZA AL FINALIZAR LOS TRABAJOS.</t>
  </si>
  <si>
    <t>DOPI-018</t>
  </si>
  <si>
    <t>FABRICACIÓN Y COLOCACIÓN DE DALA DE DESPLANTE SECCIÓN 0.20 X 0.15 M, DE CONCRETO f'c=250 kg/cm2, T.M.A. 3/4", ARMADO CON 4 VAR. DEL #3, E. 1/4" @20 CM, INCLUYE: MATERIAL, MANO DE OBRA, ANCLAJE A DADO DE CIMENTACIÓN, CIMBRADO, COLADO, VACIADO, VIBRADO, DESCIMBRADO, CURADO, HERRAMIENTA, MANO DE OBRA, ACARREOS Y LIMPIEZA AL FINALIZAR LOS TRABAJOS.</t>
  </si>
  <si>
    <t>DOPI-019</t>
  </si>
  <si>
    <t>MURO DE CONTENCIÓN DE 0.00 A 1.40 M DE ALTURA, A BASE DE BLOCK TIPO PESADO DE 20X20X40 CM ASENTADO CON CEMENTO-ARENA EN PROP. 1:3,  REPELLADO ACABADO APALILLADO, INCLUYE: MATERIALES, MANO DE OBRA, HERRAMIENTA MENOR, ACARREOS, EQUIPO DE SEGURIDAD Y LIMPIEZA AL TÉRMINO DE LOS TRABAJOS.</t>
  </si>
  <si>
    <t>DOPI-020</t>
  </si>
  <si>
    <t>DOPI-021</t>
  </si>
  <si>
    <t>DOPI-022</t>
  </si>
  <si>
    <t>DOPI-023</t>
  </si>
  <si>
    <t>DOPI-024</t>
  </si>
  <si>
    <t>CONSTRUCCIÓN DE VERTEDERO, A BASE DE LADRILLO DE BARRO ROJO RECOCIDO, JUNTEADO CON MORTERO CEMENTO ARENA EN PROP 1:4, DE 40 CM DE ALTURA, EN MURO DE LADO A LADO, CON UNA LONGITUD TOTAL DEL 1.20, APLANADO ACABADO APARENTE, INCLUYE: MATERIAL, MANO DE OBRA, EQUIPO DE SEGURIDAD Y HERRAMIENTA MENOR.</t>
  </si>
  <si>
    <t>A.3</t>
  </si>
  <si>
    <t>PANELES DE YESO</t>
  </si>
  <si>
    <t>DOPI-025</t>
  </si>
  <si>
    <t>MURO DE PANEL DE YESO TIPO GLASS REY. INCLUYE: TRAZO Y NIVELACION, HABILITADO DE BASTIDOR A BASE DE PERFILES DE LAMINA GALVANIZADA A BASE DE POSTES A CADA 61 cm. Y CANALES INFERIORES Y SUPERIORES CAL. 20, CON FIJADORES DE TORNILLO Y TAQUETE, TORNILLO PARA CONCRETO A CADA 60 cm. (EN SU CASO); ENSAMBLE DEL BASTIDOR CON CANAL DE AMARRE EN EL PERÍMETRO Y POSTE METÁLICO A CADA 61 cm., REFUERZO HORIZONTAL ENTRE POSTES CON CANAL CAL. 20 INTERCALADOS A CADA 1.22 m. EN CASO DE TRASLAPE DE POSTES O ALTURAS MAYORES A 2.40 m., SUPERFICIE A BASE DE PANELES DE YESO TIPÓ GLASS REY FIJO AL BASTIDOR CON TORNILLOS AUTORROSCABLES TIPO “S-1? DE 1? 1/4” A CADA 40 cm., CALAFATEO DE JUNTAS CON MORTERO PLÁSTICO COMPUESTO Y CINTA DE REFUERZO PARA JUNTAS, EMPLASTECIDO DE TODA LA SUPERFICIE, ACARREO Y ELEVACION DE TODOS LOS MATERIALES HASTA EL LUGAR DE SU UTILIZACION, FLETES, DESARROLLO DE LOS TRABAJOS A CUALQUIER NIVEL, ANDAMIOS, CORTES, CALZAS, AJUSTES, CUÑAS, RECIBIDO DE JUNTAS CON OTRO MATERIAL, EMBOQUILLADO, REFUERZO DE HUECOS PARA PUERTAS, VENTANAS O INSTALACIONES, DESPERDICIOS, LIMPIEZA Y RETIRO DE SOBRANTE FUERA DE OBRA, SUMINISTRO DE MATERIALES, MANO DE OBRA, HERRAMIENTA, EQUIPO.</t>
  </si>
  <si>
    <t>DOPI-026</t>
  </si>
  <si>
    <t>MURO DE TABLAROCA. INCLUYE: TRAZO Y NIVELACION, HABILITADO DE BASTIDOR A BASE DE PERFILES DE LAMINA GALVANIZADA A BASE DE POSTES A CADA 61 cm. Y CANALES INFERIORES Y SUPERIORES CAL. 26, CON FIJADORES DE TORNILLO Y TAQUETE, ALAMBRON, O TORNILLO PARA CONCRETO A CADA 60 cm. (EN SU CASO); ENSAMBLE DEL BASTIDOR CON CANAL DE AMARRE EN EL PERÍMETRO Y POSTE METÁLICO A CADA 61 cm., REFUERZO HORIZONTAL ENTRE POSTES CON CANAL CAL. 26 INTERCALADOS A CADA 1.22 m. EN CASO DE TRASLAPE DE POSTES O ALTURAS MAYORES A 2.40 m., SUPERFICIE A BASE DE PANELES DE YESO FIJO AL BASTIDOR CON TORNILLOS AUTORROSCABLES TIPO “S-1? DE 1? 1/4” A CADA 40 cm., CALAFATEO DE JUNTAS CON MORTERO PLÁSTICO COMPUESTO Y CINTA DE REFUERZO PARA JUNTAS, EMPLASTECIDO DE TODA LA SUPERFICIE, ACARREO Y ELEVACION DE TODOS LOS MATERIALES HASTA EL LUGAR DE SU UTILIZACION, FLETES, DESARROLLO DE LOS TRABAJOS A CUALQUIER NIVEL, ANDAMIOS, CORTES, CALZAS, AJUSTES, CUÑAS, RECIBIDO DE JUNTAS CON OTRO MATERIAL, EMBOQUILLADO, REFUERZO DE HUECOS PARA PUERTAS, VENTANAS O INSTALACIONES, DESPERDICIOS, LIMPIEZA Y RETIRO DE SOBRANTE FUERA DE OBRA, SUMINISTRO DE MATERIALES, MANO DE OBRA, HERRAMIENTA, EQUIPO.</t>
  </si>
  <si>
    <t>DOPI-027</t>
  </si>
  <si>
    <t>FALSO PLAFÓN CON TABLERO DE YESO MARCA USG DE 12.7 MM DE ESPESOR, EN HOJAS DE 1.22 X 2.44 M, TERMINADO EN JUNTAS A HUESO CON PERFACINTRA Y COMPUESTO REDIMIX, A UNA ALTURA DE 2.80 M MÁXIMO. INCLUYE: BASTIDOR PARA SUSPENSIÓN OCULTA A BASE DE CANALETA DE CARGA 410 GALVANIZADA CAL. 22 DE 38 MM (1 1/2") A CADA 120 CM EN UN SENTIDO, SUSPENDIDAS A 50 CM DE LA LOSA CON ALAMBRE GALVANIZADO CAL. 14, CANAL LISTÓN GALVANIZADO CAL. 26 DE 62.5 MM A CADA 61 CM, AMARRADOS A CANALETA CON ALAMBRE GALVANIZADO CAL. 18 EN EL OTRO SENTIDO, INCLUYE: TRAZO Y NIVELACION, HABILITADO DE BASTIDOR A BASE DE PERFILES DE LAMINA GALVANIZADA, CON FIJADORES DE TORNILLO Y TAQUETE, ALAMBRON, O TORNILLO PARA CONCRETO A CADA 60 cm. (EN SU CASO); ENSAMBLE AL MURO CON ÁNGULO GALVANIZADO, SUPERFICIE A BASE DE PANELES DE YESO FIJO AL BASTIDOR CON TORNILLOS AUTORROSCABLES TIPO “S-1? DE 1? 1/4” A CADA 40 cm., CALAFATEO DE JUNTAS CON MORTERO PLÁSTICO COMPUESTO Y CINTA DE REFUERZO PARA JUNTAS, EMPLASTECIDO DE TODA LA SUPERFICIE, ACARREO Y ELEVACION DE TODOS LOS MATERIALES HASTA EL LUGAR DE SU UTILIZACION, FLETES, DESARROLLO DE LOS TRABAJOS A CUALQUIER NIVEL, ANDAMIOS, CORTES, CALZAS, AJUSTES, CUÑAS, RECIBIDO DE JUNTAS CON OTRO MATERIAL, EMBOQUILLADO, DESPERDICIOS, LIMPIEZA Y RETIRO DE SOBRANTE FUERA DE OBRA, SUMINISTRO DE MATERIALES,</t>
  </si>
  <si>
    <t>DOPI-028</t>
  </si>
  <si>
    <t>FABRICACIÓN E INSTALACIÓN DE BASTIDOR DE 60X60 CM PARA LÁMPARA EN PLAFÓN, A BASE DE PERFÍL DE SUSPENSIÓN FINELINE TEE PRINCIPAL FLAT WHITE, MCA. USG O SIMILAR, INCLUYE: TRAZO Y NIVELACION, HABILITADO DE BASTIDOR A BASE DE PERFILES DE LAMINA GALVANIZADA, CON FIJADORES DE TORNILLO Y TAQUETE, ALAMBRON, O TORNILLO PARA CONCRETO, FIJO CON TORNILLOS AUTORROSCABLES TIPO “S-1? DE 1? 1/4” A CADA 40 cm., CALAFATEO DE JUNTAS CON MORTERO PLÁSTICO COMPUESTO Y CINTA DE REFUERZO PARA JUNTAS, EMPLASTECIDO DE TODA LA SUPERFICIE, ACARREO Y ELEVACION DE TODOS LOS MATERIALES HASTA EL LUGAR DE SU UTILIZACION, FLETES, DESARROLLO DE LOS TRABAJOS A CUALQUIER NIVEL, ANDAMIOS, CORTES, CALZAS, AJUSTES, CUÑAS, RECIBIDO DE JUNTAS CON OTRO MATERIAL, EMBOQUILLADO, DESPERDICIOS, LIMPIEZA Y RETIRO DE SOBRANTE FUERA DE OBRA, SUMINISTRO DE MATERIALES,</t>
  </si>
  <si>
    <t>A.4</t>
  </si>
  <si>
    <t>CARPINTERÍA Y ALUCOBOND</t>
  </si>
  <si>
    <t>DOPI-029</t>
  </si>
  <si>
    <t>FABRICACION, SUMINISTRO E INSTALACIÓN DE PUERTA DE MADERA LACADA, SIMILAR A EXISTENTES, DE 2.10 X 0.90 DE 1 3/4" DE ESPESOR, CON MARCO DE ALUMINIO SIMILAR A EXISTENTES, CERRADURO TIPO C500 DORMA GRADO DOS, INCLUYE: MATERIALES, HERRAJES, BISAGRAS, MANO DE OBRA, HERRAMIENTA, EQUIPO, EQUIPO DE SEGURIDAD PERSONAL,</t>
  </si>
  <si>
    <t>DOPI-030</t>
  </si>
  <si>
    <t>SUMINISTRO E INSTALACIÓN DE BARRA DE PANEL DE ALUMINIO MARCA ALUCOBOND DE 4 MM DE EPESOR COLOR GRIS, AL INTERIOR DE AREA RECEPCIÓN Y CAJAS, A UNA ALTURA DE 0.85 M DE NIVEL DE PISO, EN UN ANCHO DE 0.50 M, CON REFUERZO A BASE DE UN BASTIDOR DE DUELA DE MADERA CON LARGUEROS A CADA 0.20 M, ENTRE PRETÍL Y MUROS AMBOS DE TABLAROCA, INCLUYE: MATERIAL, MANO DE OBRA, HERRAMIENTA, EQUIPO Y LO NECESARIO PARA SU CORRECTA EJECUCIÓN.</t>
  </si>
  <si>
    <t>DOPI-031</t>
  </si>
  <si>
    <t>SUMINISTRO E INSTALACIÓN DE BARRA DE PANEL DE ALUMINIO MARCA ALUCOBOND DE 4 MM DE EPESOR COLOR GRIS, EN AREA RECEPCIÓN Y CAJAS, A UNA ALTURA DE 1.20 M DE NIVEL DE PISO, EN UN ANCHO DE 0.40 M, CON REFUERZO CENTRAL DE DUELA DE MADERA A CENTRO DE MURO DE TABLAROCA, INCLUYE: MATERIAL, MANO DE OBRA, HERRAMIENTA, EQUIPO Y LO NECESARIO PARA SU CORRECTA EJECUCIÓN.</t>
  </si>
  <si>
    <t>DOPI-032</t>
  </si>
  <si>
    <t>FABRICACIÓN, SUMINISTRO E INTSTALACIÓN DE PANEL DIVISORIO DE CUBÍCULOS DE CAJAS Y RECEPCIÓN EN MÓDULOS DE 0.90 M X 0.90 M, A BASE DE MADERA MDF DE 15 MM FORRADO DE MELAMINA BLANCA LISA EN CARAS Y CANTOS, FIJADO A MUROS DE TABLAROCA CON CUATRO SOPORTES DE ÁNGULO RECTO DE ACERO DE MIN. 40 MM, INCLUYE: MATERIAL, MANO DE OBRA, HERRAMIENTA, EQUIPO Y LO NECESARIO PARA SU CORRECTA EJECUCIÓN.</t>
  </si>
  <si>
    <t>A.5</t>
  </si>
  <si>
    <t>CANCELERÍA Y VENTANAS</t>
  </si>
  <si>
    <t>DOPI-034</t>
  </si>
  <si>
    <t>FABRICACIÓN, SUMINISTRO E INSTALACIÓN  DE VENTANA TIPO CV-3 MEDIDAS 3.35 M DE LARGO POR 0.50 M DE ALTO, EN TRES SECCIONES CON SECCIONES LATERALES CORREDIZAS DE 0.80 M, FABRICADAS CON PERFÍL DE ALUMINIO DE 3", CRISTAL DE 6 MM ACABADO LISO, CON CERRADURA TIPO DESLIZANTE, INCLUYE: MATERIALES PARA FABRICACIÓN, MANO DE OBRA, HERRAMIENTA Y TODO LO NECESARIO PARA SU CORRECTA EJECUCIÓN.</t>
  </si>
  <si>
    <t>DOPI-035</t>
  </si>
  <si>
    <t>FABRICACIÓN, SUMINISTRO E INSTALACIÓN  DE VENTANA PARA CAJAS Y RECEPCIÓN, MEDIDAS 1.20 M DE LARGO POR 1.00 M DE ALTO, CON VANO DE 0.15 M EN LECHO BAJO PARA INGRESO DE DOCUMENTOS, FABRICADAS CON PERFÍL DE ALUMINIO DE 3", CRISTAL DE 6 MM ACABADO LISO, INCLUYE: MATERIALES PARA FABRICACIÓN, MANO DE OBRA, HERRAMIENTA Y TODO LO NECESARIO PARA SU CORRECTA EJECUCIÓN.</t>
  </si>
  <si>
    <t>A.6</t>
  </si>
  <si>
    <t>BARANDAL</t>
  </si>
  <si>
    <t>DOPI-036</t>
  </si>
  <si>
    <t>FABRICACIÓN E INSTALACIÓN DE BARANDAL DE TUBO DE ACERO INOXIDABLE DE 2" EN PASAMANOS, POSTES A CADA METRO DE CUADRADO DE ACERO INOXIDABLE DE 2", DOS INTERMEDIOS DE REDONDO DE ACERO INOXIDABLE DE 3/4", INCLUYE: MATERIALES, MANO DE OBRA, PLACAS DE 1/4" DE ANCLAJE DE ACERO INOXIDABLE A CADA 1.50 M DE 10 X 10 CM CON 4 BARRENOS POR PLACA, TAQUETES EXPANSIVOS DE 1/4", TAPONES EN EXTREMOS DE AC INOX, HERRAMIENTA Y EQUIPO.</t>
  </si>
  <si>
    <t>A.7</t>
  </si>
  <si>
    <t>PUERTAS AUTOMÁTICAS</t>
  </si>
  <si>
    <t>DOPI-037</t>
  </si>
  <si>
    <t>FABRICACIÓN Y SUMINISTRO DE PUERTA AUTOMATIZADA DE 2.44 M DE ANCHO X 2.40M DE ALTO, CON SENSORES DE PROXIMIDAD, DOS FIJOS EXTREMOS, CENTRAL DOS CORREDIZOS, ALUMINIO NATURAL, CRISTAL TEMPLADO DE 8 MM DE ESPESOR, INCLUYE: SENSOR DE MOVIMIENTO, CARRO MOTOR (RIEL SUPERIOR, JUNTA DE PUERTA EN MUROS, CERRAMIENTOS CON SELLADOR, BURLETES, MANO DE OBRA, HERRAMIENTA Y EQUIPO E INSTALACIÓN.</t>
  </si>
  <si>
    <t>A.8</t>
  </si>
  <si>
    <t>ESTRUCTURA PRIMER NIVEL</t>
  </si>
  <si>
    <t>DOPI-038</t>
  </si>
  <si>
    <t>LOSACERO TIPO SECCIÓN 4 DE 0.95 X 6.10 M CAL. 22 DE 6.35 CM CAPA DE COMPRESIÓN DE 5 CM DE ESPESOR CON CONCRETO DE 250 KG/CM2 CLASE IINORMAL AGREGADO DE 20 MM, REVENIMIENTO 14+-3.5 CM BOMBEABLE CALIDAD B, INCLUYE BOMBEO DE CONCRETO HASTA 7 M DE ALTURA CON BOMBA ESTACIONARIA, REVENIMIENTO 14 A 18 CM, CON CONECTORES TIPO NELSON SOLDADOS EN LOS APOYOS DE LA LÁMINA, ARMADO CON MALLA ELECTROSOLDADA R-6*6-10/10 Y CARILLA CORRUGADA DEL #4 (1/2") A RAZÓN DE 10.5576 KG/M2, INCLUYE: SUMINISTRO DE LOS MATERIALES, ACARREOS Y ELEVACIÓN DE LOS MATERIALES CON BOTE, CORTES, TRASLAPEAS Y DESPERDICIOS, HABILITADO Y ERMADO DE ACERO, MANO DE OBRA, EQUIPO Y HERRAMIENTA.</t>
  </si>
  <si>
    <t>DOPI-039</t>
  </si>
  <si>
    <t>SUMINISTRO Y HABILITADO DE HERRERIA A BASE DE PERFILES TUBULARES Y/O ESTRUCTURALES, INCLUYE: FLETES, ACARREOS, CORTES, DESPERDICIOS, SOLDADURA, PINTURA ANTICORROSIVA, MATERIAL Y MANO DE OBRA.</t>
  </si>
  <si>
    <t>KG</t>
  </si>
  <si>
    <t>DOPI-040</t>
  </si>
  <si>
    <t>SUMINISTRO Y APLICACIÓN DE PINTURA DE ESMALTE 100 MATE COMEX O SIMILAR, COLOR BLANCO, EN ESTRUCTURAS METÁLICAS, INCLUYE: APLICACIÓN DE RECUBRIMIENTO A 4 MILÉSIMAS DE ESPESOR, MATERIALES, MANO DE OBRA, EQUIPO Y HERRAMIENTA.</t>
  </si>
  <si>
    <t>A.9</t>
  </si>
  <si>
    <t>PISOS Y AZULEJO</t>
  </si>
  <si>
    <t>DOPI-041</t>
  </si>
  <si>
    <t>SUMINISTRO Y COLOCACIÓN DE PISO DE BALDOSA CERÁMICA DE GRES PORCELÁNICO DE 50X50 CM SIMILAR AL EXISTENTE, ASENTADO CON ADHESIVO CEMENTOSO  MEJORADO, EMBOQUILLADO CON MORTERO TÉCNICO COLOREADO, CON ESPACIO ENTRE 1.5 Y 5 MM, INCLUYE: MATERIALES, MANO DE OBRA, ACARREO Y EQUIPO DE SEGURIDAD.</t>
  </si>
  <si>
    <t>DOPI-042</t>
  </si>
  <si>
    <t>SUMINISTRO Y COLOCACIÓN DE ZOCLO DE  PISO DE BALDOSA CERÁMICA DE GRES PORCELÁNICO DE 10 CM, SIMILAR AL EXISTENTE, ASENTADO CON ADHESIVO CEMENTOSO  MEJORADO, EMBOQUILLADO CON MORTERO TÉCNICO COLOREADO, CON ESPACIO ENTRE 1.5 Y 5 MM, INCLUYE: MATERIALES, MANO DE OBRA, ACARREO Y EQUIPO DE SEGURIDAD.</t>
  </si>
  <si>
    <t>DOPI-043</t>
  </si>
  <si>
    <t>SUMINISTRO Y COLOCACIÓN DE AZULEJO PARA MURO MCA. INTERCERAMIC DE 0.25 X 0.50 M COLOR BLANCO, ASENTADO CON ADHESIVO CEMENTOSO  MEJORADO, EMBOQUILLADO CON MORTERO TÉCNICO COLOREADO, CON ESPACIO ENTRE 1.5 Y 5 MM, INCLUYE: MATERIALES, MANO DE OBRA, ACARREO Y EQUIPO DE SEGURIDAD.</t>
  </si>
  <si>
    <t>A.10</t>
  </si>
  <si>
    <t>PINTURA</t>
  </si>
  <si>
    <t>DOPI-044</t>
  </si>
  <si>
    <t>PINTURA VINÍLICA DE ALTA RESISTENCIA EN MUROS Y PLAFONES, CON UNA MANO DE SELLADOR 5X1 MCA. COMEX Y DOS MANOS DE PINTURA VINÍLICA MCA. COMEX, INCLUYE: PREPARACIÓN DE LA SUPERFICIE, APLICACIÓN DE SELLADOR 5X1 A UNA MANO, DOS MANOS DE PINTURA VINILICA, MATERIAL, MANO DE OBRA, ACARREO DE LOS MATERIALES, LIMPIEZA AL TÉRMINO DE LOS TRABAJOS, HERRAMIENTA Y EQUIPO.</t>
  </si>
  <si>
    <t>A.11</t>
  </si>
  <si>
    <t>ELÉCTRICO</t>
  </si>
  <si>
    <t>DOPI-045</t>
  </si>
  <si>
    <t>SALIDA ELÉCTRICA PARA CONTACTO, CONFIGURADA CON HASTA 10 M DE TUBO CONDUIT LIGERO DE 3/4" CON CABLE THW MARCA CONDUMEX CAL. 12 Y CABLE THW MCA. CONDUMEX CAL. 10, INCLUYE: CABLE, CAJAS, TAPAS CUADRADAS GALV DE 100 X 100 MM, SOPORTERÍA, 1 TOMACORRIENTE (CONTACTO) DUPLEX MCA. BTICINO LÍNEA QUINZIÑO EVOLUTION SEGMENTO MEDIO, CON PLACA DE RESINA COLOR MARFÍL,  MATERIALES, CORTES, ACARREOS, DESPERICIOS, CONECTORES, CONEXIONES, PRUEBAS DE FUNCIONAMIENTO, MANO DE OBRA, EQUIPO Y HERRAMIENTA.</t>
  </si>
  <si>
    <t>SAL</t>
  </si>
  <si>
    <t>DOPI-046</t>
  </si>
  <si>
    <t>SALIDA ELÉCTRICA PARA APAGADOR CONFIGURADA CON HASTA 10 M DE TUBO CONDUIT LIGERO DE 3/4" CON CABLE THW MARCA CONDUMEX CAL. 12 Y CABLE THW MCA. CONDUMEX CAL. 10, INCLUYE: CABLE, CAJAS, TAPAS CUADRADAS GALV DE 100 X 100 MM, SOPORTERÍA, 1 APAGADOR SENCILLO MCA. BTICINO LÍNEA QUINZIÑO EVOLUTION SEGMENTO MEDIO, CON PLACA DE RESINA COLOR MARFÍL, MATERIALES, CORTES, ACARREOS, DESPERICIOS, CONECTORES, CONEXIONES, PRUEBAS DE FUNCIONAMIENTO, MANO DE OBRA, EQUIPO Y HERRAMIENTA.</t>
  </si>
  <si>
    <t>A.12</t>
  </si>
  <si>
    <t>HIDRÁULICO</t>
  </si>
  <si>
    <t>DOPI-047</t>
  </si>
  <si>
    <t>SALIDA HIDRÁULICA EN 1/2" A BASE DE TUBO DE PPR, INCLUYE:  CORTES, CODOS, YEE´S, TEE´S, COPLES, LLAVE ANGULAR, MANO DE OBRA Y HERRAMIENTA Y EQUIPO.</t>
  </si>
  <si>
    <t>DOPI-048</t>
  </si>
  <si>
    <t>SALIDA SANITARIA DE 2" EN TUBERÍA DE PVC, SANITARIO INCLUYE: CORTES, CODOS, ACCESORIOS, EMPAQUE PARA DESCARGA, TRAMPA DE OLORES Y COLADERA MANO DE OBRA Y HERRAMIENTA.</t>
  </si>
  <si>
    <t>DOPI-049</t>
  </si>
  <si>
    <t>SUMINISTRO E INSTALACIÓN DE LAVABO DE PEDESTAL COLOR BLANCO MCA. AMERICAN STANDARD O SIMILAR, INCLUYE: SUMINISTRO DE MATERIALES, LLAVES ANGULARES, INSTALACIÓN, MANO DE OBRA, EQUIPO Y HERRAMIENTA.</t>
  </si>
  <si>
    <t>A.13</t>
  </si>
  <si>
    <t>LONARIA PARA CUBO DE LUZ VESTÍBULO</t>
  </si>
  <si>
    <t>DOPI-050</t>
  </si>
  <si>
    <t>SUMINISTRO, HABILITADO Y COLOCACIÓN DE TUBO ESTRUCTURAL, ROLADO, EN BASE A PROYECTO, INCLUYE: HERRAMIENTA, INGENIERÍA DE TALLER, CORTES, BISELADOS, SOLDADURA, NIVELACIÓN, ALINEAMIENTO Y PLOMEADO, ANDAMIOS, FONDO PRIMARIO ALQUIDÁLICO ANTICORROSIVO, GRÚA ARTICULADA, CARGA, TRASLADO, DESPERDICIOS, EQUIPO Y MANO DE OBRA.</t>
  </si>
  <si>
    <t>DOPI-051</t>
  </si>
  <si>
    <t>SUMINISTRO, HABILITADO Y MONTAJE DE PLACA DE ACERO A-36  PARA CONEXIONES DE LONARIA, INCLUYE: TRAZO, MATERIALES, CORTES, SOLDADURA, FIJACIÓN, MANO DE OBRA, EQUIPO Y HERRAMIENTA.</t>
  </si>
  <si>
    <t>DOPI-052</t>
  </si>
  <si>
    <t>DOPI-053</t>
  </si>
  <si>
    <t>SUMINISTRO, CONFECCIÓN E INSTALACIÓN DE MEMBRANA PRETENSADA DE FÁBRICA (PRECONTRAINT), MODELO FLEXLIGHT ADVANCED 902 S2 O SIMILAR EN CALIDAD, ESFUERZO MÁXIMO DE 409 KG/M, RESISTENCIA DE 1,734 KG/M, FACTOR DE SEGURIDAD MÍNIMO DE 4.24, COMPUESTA DE TEJIDO DTEX Y MICROFILAMENTOS REVESTIDOS DE FLORURO DE POLIVINILIDENO PVC Y RECUBIERTO CON TRATAMIENTO DE PVDF PLASTIFICADO, CUMPLE CON ISO 9001, ISO 14001, INCLUYE: CARTA GARANTÍA DEL PROVEEDOR DE 15 AÑOS, HERRAMIENTA, MATERIALES, PATRONAJE, ACARREOS, ELEVACIONES, CORTES, DESPERDICIOS, SISTEMA DE FIJACIÓN CON CABLE CATENARIO DE 1/2" TIPO BARRACUDA EIPS 6X19 CON ALMA DE ACERO GALVANIZADO, TERMINAL VACIADA ABIERTA EN UN EXTREMO Y TERMINAL VACIADA CERRADA EN OTRO, AMBAS DE ACERO FORJADO GALVANIZADO EN CALIENTE, VACIADAS CON RESINA Y CUMPLA NORMA ASTM D695, TENSOR QUIJADA - QUIJADA DE 3/4" X 6" EN UN EXTREMO, DE ACERO FORJADO GALVANIZADO EN CALIENTE CON ROSCA UNC., EQUIPO Y MANO DE OBRA CALIFICADA.</t>
  </si>
  <si>
    <t>RESUMEN DE PARTIDAS</t>
  </si>
  <si>
    <t>IMPORTE TOTAL CON LETRA</t>
  </si>
  <si>
    <t>SUBTOTAL M. N.</t>
  </si>
  <si>
    <t>IVA M. N.</t>
  </si>
  <si>
    <t>TOTAL M. N.</t>
  </si>
  <si>
    <t xml:space="preserve">Rehabilitación y mantenimiento del Hospital General de Zapopan, etapa 1, Municipio de Zapopan, Jalisco. </t>
  </si>
  <si>
    <t>OPD-MUN-RM-SALUD-LP-001-2024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</si>
</sst>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0.0000%"/>
    <numFmt numFmtId="165" formatCode="&quot;$&quot;#,##0.00"/>
    <numFmt numFmtId="166" formatCode="#,##0.00;\(#,##0.00\)"/>
  </numFmts>
  <fonts count="27">
    <font>
      <sz val="11"/>
      <color theme="1"/>
      <name val="Calibri"/>
      <family val="2"/>
      <scheme val="minor"/>
    </font>
    <font>
      <sz val="11"/>
      <color theme="1"/>
      <name val="Calibri"/>
      <family val="2"/>
      <scheme val="minor"/>
    </font>
    <font>
      <sz val="10"/>
      <name val="Arial"/>
      <family val="2"/>
    </font>
    <font>
      <sz val="9"/>
      <name val="Isidora Bold"/>
    </font>
    <font>
      <b/>
      <sz val="11"/>
      <name val="Isidora Bold"/>
    </font>
    <font>
      <b/>
      <sz val="10"/>
      <name val="Isidora Bold"/>
    </font>
    <font>
      <sz val="10"/>
      <color theme="8" tint="-0.249977111117893"/>
      <name val="Isidora Bold"/>
    </font>
    <font>
      <sz val="10"/>
      <color indexed="64"/>
      <name val="Arial"/>
      <family val="2"/>
    </font>
    <font>
      <sz val="10"/>
      <color indexed="64"/>
      <name val="Isidora Bold"/>
    </font>
    <font>
      <b/>
      <sz val="18"/>
      <name val="Isidora Bold"/>
    </font>
    <font>
      <b/>
      <sz val="9"/>
      <name val="Isidora Bold"/>
    </font>
    <font>
      <sz val="6"/>
      <name val="Isidora Bold"/>
    </font>
    <font>
      <sz val="11"/>
      <name val="Isidora Bold"/>
    </font>
    <font>
      <sz val="20"/>
      <name val="Isidora Bold"/>
    </font>
    <font>
      <b/>
      <sz val="14"/>
      <name val="Isidora Bold"/>
    </font>
    <font>
      <sz val="12"/>
      <name val="Isidora Bold"/>
    </font>
    <font>
      <b/>
      <sz val="8"/>
      <color indexed="64"/>
      <name val="Isidora Bold"/>
    </font>
    <font>
      <sz val="8"/>
      <color indexed="64"/>
      <name val="Isidora Bold"/>
    </font>
    <font>
      <b/>
      <sz val="10"/>
      <color rgb="FF0070C0"/>
      <name val="Isidora Bold"/>
    </font>
    <font>
      <sz val="8"/>
      <name val="Isidora Bold"/>
    </font>
    <font>
      <sz val="8"/>
      <color rgb="FF000000"/>
      <name val="Isidora Bold"/>
    </font>
    <font>
      <sz val="10"/>
      <name val="Isidora Bold"/>
    </font>
    <font>
      <b/>
      <sz val="8"/>
      <name val="Isidora Bold"/>
    </font>
    <font>
      <b/>
      <sz val="10"/>
      <color indexed="64"/>
      <name val="Isidora Bold"/>
    </font>
    <font>
      <b/>
      <sz val="10"/>
      <color theme="0"/>
      <name val="Isidora Bold"/>
    </font>
    <font>
      <b/>
      <sz val="12"/>
      <name val="Isidora Bold"/>
    </font>
    <font>
      <sz val="11"/>
      <color theme="1"/>
      <name val="Isidora Bold"/>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xf numFmtId="44" fontId="2" fillId="0" borderId="0" applyFont="0" applyFill="0" applyBorder="0" applyAlignment="0" applyProtection="0"/>
    <xf numFmtId="0" fontId="2" fillId="0" borderId="0"/>
    <xf numFmtId="9" fontId="1" fillId="0" borderId="0" applyFont="0" applyFill="0" applyBorder="0" applyAlignment="0" applyProtection="0"/>
    <xf numFmtId="0" fontId="7" fillId="0" borderId="0"/>
    <xf numFmtId="0" fontId="7" fillId="0" borderId="0"/>
    <xf numFmtId="0" fontId="1" fillId="0" borderId="0"/>
    <xf numFmtId="44" fontId="1" fillId="0" borderId="0" applyFont="0" applyFill="0" applyBorder="0" applyAlignment="0" applyProtection="0"/>
    <xf numFmtId="43" fontId="1" fillId="0" borderId="0" applyFont="0" applyFill="0" applyBorder="0" applyAlignment="0" applyProtection="0"/>
  </cellStyleXfs>
  <cellXfs count="117">
    <xf numFmtId="0" fontId="0" fillId="0" borderId="0" xfId="0"/>
    <xf numFmtId="0" fontId="3" fillId="0" borderId="1" xfId="2" applyFont="1" applyBorder="1" applyAlignment="1">
      <alignment vertical="top" wrapText="1"/>
    </xf>
    <xf numFmtId="0" fontId="4" fillId="0" borderId="2" xfId="2" applyFont="1" applyBorder="1" applyAlignment="1">
      <alignment horizontal="justify" vertical="top" wrapText="1"/>
    </xf>
    <xf numFmtId="0" fontId="5" fillId="0" borderId="1" xfId="2" applyFont="1" applyBorder="1" applyAlignment="1">
      <alignment horizontal="center" vertical="top" wrapText="1"/>
    </xf>
    <xf numFmtId="0" fontId="5" fillId="0" borderId="3" xfId="2" applyFont="1" applyBorder="1" applyAlignment="1">
      <alignment horizontal="center" vertical="top" wrapText="1"/>
    </xf>
    <xf numFmtId="0" fontId="5" fillId="0" borderId="4" xfId="2" applyFont="1" applyBorder="1" applyAlignment="1">
      <alignment horizontal="center" vertical="top" wrapText="1"/>
    </xf>
    <xf numFmtId="0" fontId="3" fillId="0" borderId="2" xfId="2" applyFont="1" applyBorder="1" applyAlignment="1">
      <alignment vertical="top" wrapText="1"/>
    </xf>
    <xf numFmtId="164" fontId="6" fillId="0" borderId="0" xfId="3" applyNumberFormat="1" applyFont="1" applyAlignment="1">
      <alignment wrapText="1"/>
    </xf>
    <xf numFmtId="0" fontId="8" fillId="0" borderId="0" xfId="4" applyFont="1"/>
    <xf numFmtId="0" fontId="3" fillId="0" borderId="5" xfId="2" applyFont="1" applyBorder="1" applyAlignment="1">
      <alignment vertical="top" wrapText="1"/>
    </xf>
    <xf numFmtId="0" fontId="4" fillId="0" borderId="6" xfId="2" applyFont="1" applyBorder="1" applyAlignment="1">
      <alignment horizontal="justify" vertical="top" wrapText="1"/>
    </xf>
    <xf numFmtId="0" fontId="9" fillId="0" borderId="5" xfId="2" applyFont="1" applyBorder="1" applyAlignment="1">
      <alignment horizontal="center" vertical="center" wrapText="1"/>
    </xf>
    <xf numFmtId="0" fontId="9" fillId="0" borderId="0" xfId="2" applyFont="1" applyAlignment="1">
      <alignment horizontal="center" vertical="center" wrapText="1"/>
    </xf>
    <xf numFmtId="0" fontId="9" fillId="0" borderId="7" xfId="2" applyFont="1" applyBorder="1" applyAlignment="1">
      <alignment horizontal="center" vertical="center" wrapText="1"/>
    </xf>
    <xf numFmtId="0" fontId="3" fillId="0" borderId="6" xfId="2" applyFont="1" applyBorder="1" applyAlignment="1">
      <alignment vertical="top" wrapText="1"/>
    </xf>
    <xf numFmtId="0" fontId="10" fillId="0" borderId="2" xfId="2" applyFont="1" applyBorder="1" applyAlignment="1">
      <alignment horizontal="justify" vertical="top" wrapText="1"/>
    </xf>
    <xf numFmtId="0" fontId="3" fillId="0" borderId="3" xfId="2" applyFont="1" applyBorder="1" applyAlignment="1">
      <alignment horizontal="center" vertical="top"/>
    </xf>
    <xf numFmtId="2" fontId="3" fillId="0" borderId="3" xfId="2" applyNumberFormat="1" applyFont="1" applyBorder="1" applyAlignment="1">
      <alignment horizontal="right" vertical="top"/>
    </xf>
    <xf numFmtId="165" fontId="10" fillId="0" borderId="3" xfId="2" applyNumberFormat="1" applyFont="1" applyBorder="1" applyAlignment="1">
      <alignment horizontal="right" vertical="top"/>
    </xf>
    <xf numFmtId="14" fontId="3" fillId="0" borderId="3" xfId="2" applyNumberFormat="1" applyFont="1" applyBorder="1" applyAlignment="1">
      <alignment horizontal="justify" vertical="top" wrapText="1"/>
    </xf>
    <xf numFmtId="166" fontId="11" fillId="0" borderId="6" xfId="2" applyNumberFormat="1" applyFont="1" applyBorder="1" applyAlignment="1">
      <alignment vertical="top"/>
    </xf>
    <xf numFmtId="2" fontId="12" fillId="0" borderId="6" xfId="5" applyNumberFormat="1" applyFont="1" applyBorder="1" applyAlignment="1">
      <alignment horizontal="justify" vertical="top" wrapText="1"/>
    </xf>
    <xf numFmtId="0" fontId="3" fillId="0" borderId="0" xfId="2" applyFont="1" applyAlignment="1">
      <alignment horizontal="center" vertical="top"/>
    </xf>
    <xf numFmtId="2" fontId="3" fillId="0" borderId="0" xfId="2" applyNumberFormat="1" applyFont="1" applyAlignment="1">
      <alignment horizontal="right" vertical="top"/>
    </xf>
    <xf numFmtId="165" fontId="10" fillId="0" borderId="0" xfId="2" applyNumberFormat="1" applyFont="1" applyAlignment="1">
      <alignment horizontal="right" vertical="top"/>
    </xf>
    <xf numFmtId="14" fontId="3" fillId="0" borderId="0" xfId="2" applyNumberFormat="1" applyFont="1" applyAlignment="1">
      <alignment horizontal="justify" vertical="top" wrapText="1"/>
    </xf>
    <xf numFmtId="0" fontId="10" fillId="0" borderId="6" xfId="2" applyFont="1" applyBorder="1" applyAlignment="1">
      <alignment horizontal="center" vertical="top" wrapText="1"/>
    </xf>
    <xf numFmtId="0" fontId="13" fillId="0" borderId="6" xfId="2" applyFont="1" applyBorder="1" applyAlignment="1">
      <alignment horizontal="left"/>
    </xf>
    <xf numFmtId="2" fontId="12" fillId="0" borderId="8" xfId="5" applyNumberFormat="1" applyFont="1" applyBorder="1" applyAlignment="1">
      <alignment horizontal="justify" vertical="top" wrapText="1"/>
    </xf>
    <xf numFmtId="0" fontId="3" fillId="0" borderId="9" xfId="2" applyFont="1" applyBorder="1" applyAlignment="1">
      <alignment horizontal="center" vertical="top"/>
    </xf>
    <xf numFmtId="2" fontId="3" fillId="0" borderId="9" xfId="2" applyNumberFormat="1" applyFont="1" applyBorder="1" applyAlignment="1">
      <alignment horizontal="right" vertical="top"/>
    </xf>
    <xf numFmtId="165" fontId="10" fillId="0" borderId="9" xfId="2" applyNumberFormat="1" applyFont="1" applyBorder="1" applyAlignment="1">
      <alignment horizontal="right" vertical="top"/>
    </xf>
    <xf numFmtId="14" fontId="3" fillId="0" borderId="9" xfId="2" applyNumberFormat="1" applyFont="1" applyBorder="1" applyAlignment="1">
      <alignment horizontal="justify" vertical="top" wrapText="1"/>
    </xf>
    <xf numFmtId="0" fontId="3" fillId="0" borderId="6" xfId="2" applyFont="1" applyBorder="1" applyAlignment="1">
      <alignment vertical="top"/>
    </xf>
    <xf numFmtId="0" fontId="10" fillId="0" borderId="6" xfId="2" applyFont="1" applyBorder="1" applyAlignment="1">
      <alignment horizontal="justify" vertical="top" wrapText="1"/>
    </xf>
    <xf numFmtId="0" fontId="10" fillId="0" borderId="1" xfId="2" applyFont="1" applyBorder="1" applyAlignment="1">
      <alignment horizontal="center" vertical="top" wrapText="1"/>
    </xf>
    <xf numFmtId="0" fontId="10" fillId="0" borderId="3" xfId="2" applyFont="1" applyBorder="1" applyAlignment="1">
      <alignment horizontal="center" vertical="top" wrapText="1"/>
    </xf>
    <xf numFmtId="0" fontId="10" fillId="0" borderId="3" xfId="2" applyFont="1" applyBorder="1" applyAlignment="1">
      <alignment horizontal="center" vertical="top" wrapText="1"/>
    </xf>
    <xf numFmtId="0" fontId="10" fillId="0" borderId="2" xfId="6" applyFont="1" applyBorder="1" applyAlignment="1">
      <alignment horizontal="center" vertical="top" wrapText="1"/>
    </xf>
    <xf numFmtId="0" fontId="3" fillId="0" borderId="6" xfId="2" applyFont="1" applyBorder="1" applyAlignment="1">
      <alignment horizontal="justify" vertical="top" wrapText="1"/>
    </xf>
    <xf numFmtId="0" fontId="3" fillId="0" borderId="5" xfId="2" applyFont="1" applyBorder="1" applyAlignment="1">
      <alignment horizontal="center" vertical="top" wrapText="1"/>
    </xf>
    <xf numFmtId="0" fontId="3" fillId="0" borderId="0" xfId="2" applyFont="1" applyAlignment="1">
      <alignment horizontal="center" vertical="top" wrapText="1"/>
    </xf>
    <xf numFmtId="0" fontId="3" fillId="0" borderId="7" xfId="2" applyFont="1" applyBorder="1" applyAlignment="1">
      <alignment horizontal="center" vertical="top" wrapText="1"/>
    </xf>
    <xf numFmtId="0" fontId="14" fillId="0" borderId="6" xfId="6" applyFont="1" applyBorder="1" applyAlignment="1">
      <alignment horizontal="center" vertical="center" wrapText="1"/>
    </xf>
    <xf numFmtId="0" fontId="3" fillId="0" borderId="10" xfId="2" applyFont="1" applyBorder="1" applyAlignment="1">
      <alignment vertical="top" wrapText="1"/>
    </xf>
    <xf numFmtId="0" fontId="3" fillId="0" borderId="8" xfId="2" applyFont="1" applyBorder="1" applyAlignment="1">
      <alignment horizontal="justify" vertical="top" wrapText="1"/>
    </xf>
    <xf numFmtId="0" fontId="3" fillId="0" borderId="10" xfId="2" applyFont="1" applyBorder="1" applyAlignment="1">
      <alignment horizontal="center" vertical="top" wrapText="1"/>
    </xf>
    <xf numFmtId="0" fontId="3" fillId="0" borderId="9" xfId="2" applyFont="1" applyBorder="1" applyAlignment="1">
      <alignment horizontal="center" vertical="top" wrapText="1"/>
    </xf>
    <xf numFmtId="0" fontId="3" fillId="0" borderId="11" xfId="2" applyFont="1" applyBorder="1" applyAlignment="1">
      <alignment horizontal="center" vertical="top" wrapText="1"/>
    </xf>
    <xf numFmtId="0" fontId="14" fillId="0" borderId="8" xfId="6" applyFont="1" applyBorder="1" applyAlignment="1">
      <alignment horizontal="center" vertical="center" wrapText="1"/>
    </xf>
    <xf numFmtId="0" fontId="15" fillId="0" borderId="0" xfId="2" applyFont="1" applyAlignment="1">
      <alignment horizontal="center"/>
    </xf>
    <xf numFmtId="0" fontId="15" fillId="0" borderId="0" xfId="2" applyFont="1" applyAlignment="1">
      <alignment horizontal="justify" wrapText="1"/>
    </xf>
    <xf numFmtId="0" fontId="15" fillId="0" borderId="0" xfId="2" applyFont="1" applyAlignment="1">
      <alignment horizontal="centerContinuous"/>
    </xf>
    <xf numFmtId="4" fontId="15" fillId="0" borderId="0" xfId="2" applyNumberFormat="1" applyFont="1" applyAlignment="1">
      <alignment horizontal="center"/>
    </xf>
    <xf numFmtId="0" fontId="10" fillId="2" borderId="12" xfId="2" applyFont="1" applyFill="1" applyBorder="1" applyAlignment="1">
      <alignment horizontal="center" vertical="center"/>
    </xf>
    <xf numFmtId="0" fontId="10" fillId="2" borderId="13" xfId="2" applyFont="1" applyFill="1" applyBorder="1" applyAlignment="1">
      <alignment horizontal="center" vertical="center"/>
    </xf>
    <xf numFmtId="0" fontId="10" fillId="2" borderId="14" xfId="2" applyFont="1" applyFill="1" applyBorder="1" applyAlignment="1">
      <alignment horizontal="center" vertical="center"/>
    </xf>
    <xf numFmtId="0" fontId="16" fillId="0" borderId="0" xfId="4" applyFont="1" applyAlignment="1">
      <alignment horizontal="right" vertical="top"/>
    </xf>
    <xf numFmtId="0" fontId="17" fillId="0" borderId="0" xfId="4" applyFont="1" applyAlignment="1">
      <alignment vertical="top" wrapText="1"/>
    </xf>
    <xf numFmtId="4" fontId="8" fillId="0" borderId="0" xfId="4" applyNumberFormat="1" applyFont="1"/>
    <xf numFmtId="49" fontId="10" fillId="2" borderId="0" xfId="2" applyNumberFormat="1" applyFont="1" applyFill="1" applyAlignment="1">
      <alignment horizontal="center" vertical="center"/>
    </xf>
    <xf numFmtId="49" fontId="10" fillId="2" borderId="0" xfId="2" applyNumberFormat="1" applyFont="1" applyFill="1" applyAlignment="1">
      <alignment horizontal="center" vertical="center" wrapText="1"/>
    </xf>
    <xf numFmtId="0" fontId="8" fillId="0" borderId="0" xfId="4" applyFont="1" applyAlignment="1">
      <alignment horizontal="center" vertical="center"/>
    </xf>
    <xf numFmtId="0" fontId="8" fillId="0" borderId="0" xfId="4" applyFont="1" applyAlignment="1">
      <alignment horizontal="center"/>
    </xf>
    <xf numFmtId="0" fontId="5" fillId="2" borderId="0" xfId="4" applyFont="1" applyFill="1" applyAlignment="1">
      <alignment horizontal="center" vertical="center" wrapText="1"/>
    </xf>
    <xf numFmtId="0" fontId="5" fillId="2" borderId="0" xfId="4" applyFont="1" applyFill="1" applyAlignment="1">
      <alignment horizontal="justify" vertical="top"/>
    </xf>
    <xf numFmtId="0" fontId="5" fillId="2" borderId="0" xfId="4" applyFont="1" applyFill="1" applyAlignment="1">
      <alignment horizontal="center" vertical="top" wrapText="1"/>
    </xf>
    <xf numFmtId="165" fontId="5" fillId="2" borderId="0" xfId="4" applyNumberFormat="1" applyFont="1" applyFill="1" applyAlignment="1">
      <alignment horizontal="right" vertical="top" wrapText="1"/>
    </xf>
    <xf numFmtId="44" fontId="18" fillId="2" borderId="0" xfId="7" applyFont="1" applyFill="1" applyBorder="1" applyAlignment="1">
      <alignment horizontal="center" vertical="top" wrapText="1"/>
    </xf>
    <xf numFmtId="165" fontId="18" fillId="2" borderId="0" xfId="4" applyNumberFormat="1" applyFont="1" applyFill="1" applyAlignment="1">
      <alignment horizontal="left" vertical="top" wrapText="1"/>
    </xf>
    <xf numFmtId="0" fontId="6" fillId="0" borderId="0" xfId="4" applyFont="1" applyAlignment="1">
      <alignment wrapText="1"/>
    </xf>
    <xf numFmtId="0" fontId="18" fillId="2" borderId="0" xfId="4" applyFont="1" applyFill="1" applyAlignment="1">
      <alignment horizontal="center" vertical="center" wrapText="1"/>
    </xf>
    <xf numFmtId="0" fontId="18" fillId="2" borderId="0" xfId="4" applyFont="1" applyFill="1" applyAlignment="1">
      <alignment horizontal="justify" vertical="top"/>
    </xf>
    <xf numFmtId="0" fontId="18" fillId="2" borderId="0" xfId="4" applyFont="1" applyFill="1" applyAlignment="1">
      <alignment horizontal="center" vertical="top" wrapText="1"/>
    </xf>
    <xf numFmtId="4" fontId="18" fillId="2" borderId="0" xfId="4" applyNumberFormat="1" applyFont="1" applyFill="1" applyAlignment="1">
      <alignment horizontal="right" vertical="top" wrapText="1"/>
    </xf>
    <xf numFmtId="49" fontId="19" fillId="0" borderId="0" xfId="6" applyNumberFormat="1" applyFont="1" applyAlignment="1">
      <alignment horizontal="center" vertical="top"/>
    </xf>
    <xf numFmtId="0" fontId="19" fillId="0" borderId="0" xfId="6" applyFont="1" applyAlignment="1">
      <alignment horizontal="justify" vertical="top" wrapText="1"/>
    </xf>
    <xf numFmtId="0" fontId="19" fillId="0" borderId="0" xfId="6" applyFont="1" applyAlignment="1">
      <alignment horizontal="center" vertical="top"/>
    </xf>
    <xf numFmtId="4" fontId="19" fillId="0" borderId="0" xfId="6" applyNumberFormat="1" applyFont="1" applyAlignment="1">
      <alignment horizontal="right" vertical="top"/>
    </xf>
    <xf numFmtId="165" fontId="19" fillId="0" borderId="0" xfId="6" applyNumberFormat="1" applyFont="1" applyAlignment="1">
      <alignment horizontal="center" vertical="top"/>
    </xf>
    <xf numFmtId="0" fontId="20" fillId="0" borderId="0" xfId="6" applyFont="1" applyAlignment="1">
      <alignment horizontal="center" vertical="top" wrapText="1"/>
    </xf>
    <xf numFmtId="44" fontId="17" fillId="0" borderId="0" xfId="7" applyFont="1" applyFill="1" applyBorder="1" applyAlignment="1">
      <alignment horizontal="center" vertical="top" wrapText="1"/>
    </xf>
    <xf numFmtId="165" fontId="20" fillId="0" borderId="0" xfId="6" applyNumberFormat="1" applyFont="1" applyAlignment="1">
      <alignment horizontal="center" vertical="top" wrapText="1"/>
    </xf>
    <xf numFmtId="165" fontId="19" fillId="0" borderId="0" xfId="6" applyNumberFormat="1" applyFont="1" applyAlignment="1">
      <alignment horizontal="right" vertical="justify"/>
    </xf>
    <xf numFmtId="44" fontId="5" fillId="2" borderId="0" xfId="7" applyFont="1" applyFill="1" applyBorder="1" applyAlignment="1">
      <alignment horizontal="center" vertical="top" wrapText="1"/>
    </xf>
    <xf numFmtId="165" fontId="5" fillId="2" borderId="0" xfId="4" applyNumberFormat="1" applyFont="1" applyFill="1" applyAlignment="1">
      <alignment horizontal="left" vertical="top" wrapText="1"/>
    </xf>
    <xf numFmtId="164" fontId="21" fillId="0" borderId="0" xfId="3" applyNumberFormat="1" applyFont="1" applyAlignment="1">
      <alignment wrapText="1"/>
    </xf>
    <xf numFmtId="0" fontId="21" fillId="0" borderId="0" xfId="4" applyFont="1" applyAlignment="1">
      <alignment wrapText="1"/>
    </xf>
    <xf numFmtId="2" fontId="22" fillId="0" borderId="0" xfId="6" applyNumberFormat="1" applyFont="1" applyAlignment="1">
      <alignment horizontal="justify" vertical="top" wrapText="1"/>
    </xf>
    <xf numFmtId="49" fontId="23" fillId="0" borderId="0" xfId="4" applyNumberFormat="1" applyFont="1" applyAlignment="1">
      <alignment horizontal="center" vertical="center" wrapText="1"/>
    </xf>
    <xf numFmtId="2" fontId="23" fillId="0" borderId="0" xfId="4" applyNumberFormat="1" applyFont="1" applyAlignment="1">
      <alignment horizontal="left" vertical="top"/>
    </xf>
    <xf numFmtId="165" fontId="23" fillId="0" borderId="0" xfId="4" applyNumberFormat="1" applyFont="1" applyAlignment="1">
      <alignment horizontal="right" vertical="top" wrapText="1"/>
    </xf>
    <xf numFmtId="165" fontId="5" fillId="0" borderId="0" xfId="7" applyNumberFormat="1" applyFont="1" applyFill="1" applyBorder="1" applyAlignment="1">
      <alignment horizontal="right" vertical="top"/>
    </xf>
    <xf numFmtId="0" fontId="8" fillId="0" borderId="0" xfId="4" applyFont="1" applyAlignment="1">
      <alignment wrapText="1"/>
    </xf>
    <xf numFmtId="0" fontId="18" fillId="0" borderId="0" xfId="4" applyFont="1" applyAlignment="1">
      <alignment horizontal="center" vertical="center" wrapText="1"/>
    </xf>
    <xf numFmtId="0" fontId="18" fillId="0" borderId="0" xfId="4" applyFont="1" applyAlignment="1">
      <alignment horizontal="left" vertical="center" wrapText="1"/>
    </xf>
    <xf numFmtId="165" fontId="18" fillId="0" borderId="0" xfId="1" applyNumberFormat="1" applyFont="1" applyAlignment="1">
      <alignment horizontal="right" vertical="center" wrapText="1"/>
    </xf>
    <xf numFmtId="164" fontId="18" fillId="0" borderId="0" xfId="3" applyNumberFormat="1" applyFont="1" applyAlignment="1">
      <alignment wrapText="1"/>
    </xf>
    <xf numFmtId="0" fontId="18" fillId="0" borderId="0" xfId="4" applyFont="1" applyAlignment="1">
      <alignment wrapText="1"/>
    </xf>
    <xf numFmtId="0" fontId="18" fillId="0" borderId="0" xfId="4" applyFont="1" applyAlignment="1">
      <alignment horizontal="justify" vertical="top"/>
    </xf>
    <xf numFmtId="0" fontId="23" fillId="0" borderId="0" xfId="4" applyFont="1" applyAlignment="1">
      <alignment vertical="top" wrapText="1"/>
    </xf>
    <xf numFmtId="4" fontId="24" fillId="0" borderId="0" xfId="4" applyNumberFormat="1" applyFont="1" applyAlignment="1">
      <alignment horizontal="right" vertical="top" wrapText="1"/>
    </xf>
    <xf numFmtId="165" fontId="18" fillId="0" borderId="0" xfId="7" applyNumberFormat="1" applyFont="1" applyFill="1" applyBorder="1" applyAlignment="1">
      <alignment horizontal="right" vertical="top"/>
    </xf>
    <xf numFmtId="2" fontId="18" fillId="0" borderId="0" xfId="4" applyNumberFormat="1" applyFont="1" applyAlignment="1">
      <alignment horizontal="justify" vertical="top"/>
    </xf>
    <xf numFmtId="44" fontId="18" fillId="0" borderId="0" xfId="4" applyNumberFormat="1" applyFont="1" applyAlignment="1">
      <alignment horizontal="justify" vertical="top"/>
    </xf>
    <xf numFmtId="0" fontId="5" fillId="2" borderId="0" xfId="6" applyFont="1" applyFill="1" applyAlignment="1">
      <alignment horizontal="center" vertical="center" wrapText="1"/>
    </xf>
    <xf numFmtId="0" fontId="5" fillId="2" borderId="0" xfId="6" applyFont="1" applyFill="1" applyAlignment="1">
      <alignment horizontal="right" vertical="top" wrapText="1"/>
    </xf>
    <xf numFmtId="165" fontId="4" fillId="2" borderId="0" xfId="7" applyNumberFormat="1" applyFont="1" applyFill="1" applyBorder="1" applyAlignment="1">
      <alignment horizontal="right" vertical="top" wrapText="1"/>
    </xf>
    <xf numFmtId="0" fontId="25" fillId="2" borderId="0" xfId="6" applyFont="1" applyFill="1" applyAlignment="1">
      <alignment horizontal="center" vertical="center" wrapText="1"/>
    </xf>
    <xf numFmtId="165" fontId="4" fillId="2" borderId="0" xfId="4" applyNumberFormat="1" applyFont="1" applyFill="1" applyAlignment="1">
      <alignment horizontal="right" vertical="top" wrapText="1"/>
    </xf>
    <xf numFmtId="165" fontId="25" fillId="2" borderId="0" xfId="4" applyNumberFormat="1" applyFont="1" applyFill="1" applyAlignment="1">
      <alignment horizontal="right" vertical="top" wrapText="1"/>
    </xf>
    <xf numFmtId="0" fontId="17" fillId="0" borderId="0" xfId="4" applyFont="1"/>
    <xf numFmtId="0" fontId="26" fillId="0" borderId="0" xfId="6" applyFont="1"/>
    <xf numFmtId="44" fontId="8" fillId="0" borderId="0" xfId="7" applyFont="1"/>
    <xf numFmtId="43" fontId="8" fillId="0" borderId="0" xfId="8" applyFont="1"/>
    <xf numFmtId="165" fontId="8" fillId="0" borderId="0" xfId="4" applyNumberFormat="1" applyFont="1"/>
    <xf numFmtId="165" fontId="8" fillId="0" borderId="0" xfId="8" applyNumberFormat="1" applyFont="1"/>
  </cellXfs>
  <cellStyles count="9">
    <cellStyle name="Millares 2" xfId="8" xr:uid="{BC321299-780F-4A60-9C57-691C9A3A5533}"/>
    <cellStyle name="Moneda" xfId="1" builtinId="4"/>
    <cellStyle name="Moneda 2" xfId="7" xr:uid="{5CAC16C9-6257-43A5-9FE4-C5DB9FF03750}"/>
    <cellStyle name="Normal" xfId="0" builtinId="0"/>
    <cellStyle name="Normal 2 2 2" xfId="6" xr:uid="{C03E2193-B7F9-4E54-848F-33DEAFD0FC6C}"/>
    <cellStyle name="Normal 2 3" xfId="5" xr:uid="{9C03BDEC-7B6A-4890-9BFF-A9D19ED3F6C0}"/>
    <cellStyle name="Normal 3" xfId="4" xr:uid="{CDC3E5E5-8DC0-4082-B04F-405985740E6F}"/>
    <cellStyle name="Normal 3 2" xfId="2" xr:uid="{2FF4E61D-4567-4D66-A7F2-3BEF1DC2DBE5}"/>
    <cellStyle name="Porcentaje 2" xfId="3" xr:uid="{893BE0F0-F6EE-4C82-A0E0-0B60FC570C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4646</xdr:colOff>
      <xdr:row>0</xdr:row>
      <xdr:rowOff>52504</xdr:rowOff>
    </xdr:from>
    <xdr:ext cx="1277744" cy="714997"/>
    <xdr:pic>
      <xdr:nvPicPr>
        <xdr:cNvPr id="2" name="Imagen 1">
          <a:extLst>
            <a:ext uri="{FF2B5EF4-FFF2-40B4-BE49-F238E27FC236}">
              <a16:creationId xmlns:a16="http://schemas.microsoft.com/office/drawing/2014/main" id="{B0F83100-485A-4B56-B9CA-721B91A8D69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253796" y="52504"/>
          <a:ext cx="1277744" cy="714997"/>
        </a:xfrm>
        <a:prstGeom prst="rect">
          <a:avLst/>
        </a:prstGeom>
      </xdr:spPr>
    </xdr:pic>
    <xdr:clientData/>
  </xdr:oneCellAnchor>
  <xdr:oneCellAnchor>
    <xdr:from>
      <xdr:col>0</xdr:col>
      <xdr:colOff>0</xdr:colOff>
      <xdr:row>0</xdr:row>
      <xdr:rowOff>64892</xdr:rowOff>
    </xdr:from>
    <xdr:ext cx="1031835" cy="1095831"/>
    <xdr:pic>
      <xdr:nvPicPr>
        <xdr:cNvPr id="3" name="Imagen 2">
          <a:extLst>
            <a:ext uri="{FF2B5EF4-FFF2-40B4-BE49-F238E27FC236}">
              <a16:creationId xmlns:a16="http://schemas.microsoft.com/office/drawing/2014/main" id="{80D3EEB7-220D-4130-B172-223AE9C09528}"/>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0" y="64892"/>
          <a:ext cx="1031835" cy="109583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0.47.239\Presupuesto%20Base\Users\eruiz\Downloads\14.%20IGNACIO%20ZARAGOZA.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sweet\AppData\Local\Microsoft\Windows\INetCache\IE\NIPC88U2\DOPI-MUN-RM-PAV-LP-006-2024%5b1%5d.xlsx" TargetMode="External"/><Relationship Id="rId1" Type="http://schemas.openxmlformats.org/officeDocument/2006/relationships/externalLinkPath" Target="/Users/sweet/AppData/Local/Microsoft/Windows/INetCache/IE/NIPC88U2/DOPI-MUN-RM-PAV-LP-006-2024%5b1%5d.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sweet\Downloads\OPD%20Frente%201.xlsx" TargetMode="External"/><Relationship Id="rId1" Type="http://schemas.openxmlformats.org/officeDocument/2006/relationships/externalLinkPath" Target="OPD%20Frente%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P-006-2024"/>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PD 1"/>
      <sheetName val="OPD 2"/>
      <sheetName val="OPD 3"/>
      <sheetName val="Hoja1"/>
      <sheetName val="OPD-1"/>
      <sheetName val="OPD-2"/>
      <sheetName val="OPD-3"/>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A4797-E3E7-4B0D-9BB7-89EE49CA91DD}">
  <dimension ref="A1:I112"/>
  <sheetViews>
    <sheetView showGridLines="0" showZeros="0" tabSelected="1" view="pageBreakPreview" zoomScale="110" zoomScaleNormal="85" zoomScaleSheetLayoutView="110" workbookViewId="0">
      <selection activeCell="B20" sqref="B20"/>
    </sheetView>
  </sheetViews>
  <sheetFormatPr baseColWidth="10" defaultColWidth="9.140625" defaultRowHeight="12.75" customHeight="1"/>
  <cols>
    <col min="1" max="1" width="16.140625" style="111" customWidth="1"/>
    <col min="2" max="2" width="74.7109375" style="8" customWidth="1"/>
    <col min="3" max="3" width="9.140625" style="8" customWidth="1"/>
    <col min="4" max="4" width="13.85546875" style="59" customWidth="1"/>
    <col min="5" max="5" width="16" style="8" customWidth="1"/>
    <col min="6" max="6" width="53.85546875" style="112" customWidth="1"/>
    <col min="7" max="7" width="19.42578125" style="8" customWidth="1"/>
    <col min="8" max="8" width="13.85546875" style="7" customWidth="1"/>
    <col min="9" max="16384" width="9.140625" style="8"/>
  </cols>
  <sheetData>
    <row r="1" spans="1:8" ht="15">
      <c r="A1" s="1"/>
      <c r="B1" s="2" t="s">
        <v>0</v>
      </c>
      <c r="C1" s="3" t="s">
        <v>1</v>
      </c>
      <c r="D1" s="4"/>
      <c r="E1" s="4"/>
      <c r="F1" s="5"/>
      <c r="G1" s="6"/>
    </row>
    <row r="2" spans="1:8" ht="15">
      <c r="A2" s="9"/>
      <c r="B2" s="10" t="s">
        <v>2</v>
      </c>
      <c r="C2" s="11" t="s">
        <v>159</v>
      </c>
      <c r="D2" s="12"/>
      <c r="E2" s="12"/>
      <c r="F2" s="13"/>
      <c r="G2" s="14"/>
    </row>
    <row r="3" spans="1:8" ht="15.75" thickBot="1">
      <c r="A3" s="9"/>
      <c r="B3" s="10" t="s">
        <v>3</v>
      </c>
      <c r="C3" s="11"/>
      <c r="D3" s="12"/>
      <c r="E3" s="12"/>
      <c r="F3" s="13"/>
      <c r="G3" s="14"/>
    </row>
    <row r="4" spans="1:8" ht="15" customHeight="1">
      <c r="A4" s="9"/>
      <c r="B4" s="15" t="s">
        <v>4</v>
      </c>
      <c r="C4" s="16"/>
      <c r="D4" s="17"/>
      <c r="E4" s="18" t="s">
        <v>5</v>
      </c>
      <c r="F4" s="19"/>
      <c r="G4" s="20"/>
    </row>
    <row r="5" spans="1:8" ht="15" customHeight="1">
      <c r="A5" s="9"/>
      <c r="B5" s="21" t="s">
        <v>158</v>
      </c>
      <c r="C5" s="22"/>
      <c r="D5" s="23"/>
      <c r="E5" s="24" t="s">
        <v>6</v>
      </c>
      <c r="F5" s="25"/>
      <c r="G5" s="26"/>
    </row>
    <row r="6" spans="1:8" ht="15" customHeight="1">
      <c r="A6" s="9"/>
      <c r="B6" s="21"/>
      <c r="C6" s="22"/>
      <c r="D6" s="23"/>
      <c r="E6" s="24" t="s">
        <v>7</v>
      </c>
      <c r="F6" s="25"/>
      <c r="G6" s="27"/>
    </row>
    <row r="7" spans="1:8" ht="15" customHeight="1" thickBot="1">
      <c r="A7" s="9"/>
      <c r="B7" s="28"/>
      <c r="C7" s="29"/>
      <c r="D7" s="30"/>
      <c r="E7" s="31" t="s">
        <v>8</v>
      </c>
      <c r="F7" s="32"/>
      <c r="G7" s="33"/>
    </row>
    <row r="8" spans="1:8">
      <c r="A8" s="9"/>
      <c r="B8" s="34" t="s">
        <v>9</v>
      </c>
      <c r="C8" s="35" t="s">
        <v>10</v>
      </c>
      <c r="D8" s="36"/>
      <c r="E8" s="36"/>
      <c r="F8" s="37"/>
      <c r="G8" s="38" t="s">
        <v>11</v>
      </c>
    </row>
    <row r="9" spans="1:8" ht="14.25" customHeight="1">
      <c r="A9" s="9"/>
      <c r="B9" s="39"/>
      <c r="C9" s="40"/>
      <c r="D9" s="41"/>
      <c r="E9" s="41"/>
      <c r="F9" s="42"/>
      <c r="G9" s="43" t="s">
        <v>12</v>
      </c>
    </row>
    <row r="10" spans="1:8" ht="15" customHeight="1" thickBot="1">
      <c r="A10" s="44"/>
      <c r="B10" s="45"/>
      <c r="C10" s="46"/>
      <c r="D10" s="47"/>
      <c r="E10" s="47"/>
      <c r="F10" s="48"/>
      <c r="G10" s="49"/>
    </row>
    <row r="11" spans="1:8" ht="3.2" customHeight="1" thickBot="1">
      <c r="A11" s="50"/>
      <c r="B11" s="51"/>
      <c r="C11" s="52"/>
      <c r="D11" s="53"/>
      <c r="E11" s="50"/>
      <c r="F11" s="52"/>
      <c r="G11" s="52"/>
    </row>
    <row r="12" spans="1:8" ht="15.75" customHeight="1" thickBot="1">
      <c r="A12" s="54" t="s">
        <v>13</v>
      </c>
      <c r="B12" s="55"/>
      <c r="C12" s="55"/>
      <c r="D12" s="55"/>
      <c r="E12" s="55"/>
      <c r="F12" s="55"/>
      <c r="G12" s="56"/>
    </row>
    <row r="13" spans="1:8" ht="3.2" customHeight="1">
      <c r="A13" s="57"/>
      <c r="B13" s="58"/>
      <c r="C13" s="58"/>
      <c r="F13" s="8"/>
    </row>
    <row r="14" spans="1:8" s="62" customFormat="1" ht="24">
      <c r="A14" s="60" t="s">
        <v>14</v>
      </c>
      <c r="B14" s="61" t="s">
        <v>15</v>
      </c>
      <c r="C14" s="60" t="s">
        <v>16</v>
      </c>
      <c r="D14" s="60" t="s">
        <v>17</v>
      </c>
      <c r="E14" s="61" t="s">
        <v>18</v>
      </c>
      <c r="F14" s="61" t="s">
        <v>19</v>
      </c>
      <c r="G14" s="61" t="s">
        <v>20</v>
      </c>
      <c r="H14" s="7"/>
    </row>
    <row r="15" spans="1:8" ht="6" customHeight="1">
      <c r="A15" s="63"/>
      <c r="B15" s="63"/>
      <c r="C15" s="63"/>
      <c r="D15" s="63"/>
      <c r="E15" s="63"/>
      <c r="F15" s="63"/>
      <c r="G15" s="63"/>
    </row>
    <row r="16" spans="1:8" s="70" customFormat="1">
      <c r="A16" s="64" t="s">
        <v>21</v>
      </c>
      <c r="B16" s="65" t="s">
        <v>22</v>
      </c>
      <c r="C16" s="66"/>
      <c r="D16" s="67"/>
      <c r="E16" s="68"/>
      <c r="F16" s="69"/>
      <c r="G16" s="68">
        <f>+G17+G24+G43+G48+G53+G56+G58+G60+G64+G68+G70+G73+G77</f>
        <v>0</v>
      </c>
      <c r="H16" s="7"/>
    </row>
    <row r="17" spans="1:8" s="70" customFormat="1">
      <c r="A17" s="71" t="s">
        <v>23</v>
      </c>
      <c r="B17" s="72" t="s">
        <v>24</v>
      </c>
      <c r="C17" s="73"/>
      <c r="D17" s="74"/>
      <c r="E17" s="68"/>
      <c r="F17" s="69"/>
      <c r="G17" s="68">
        <f>SUM(G18:G23)</f>
        <v>0</v>
      </c>
      <c r="H17" s="7"/>
    </row>
    <row r="18" spans="1:8" s="70" customFormat="1" ht="56.25">
      <c r="A18" s="75" t="s">
        <v>25</v>
      </c>
      <c r="B18" s="76" t="s">
        <v>26</v>
      </c>
      <c r="C18" s="77" t="s">
        <v>27</v>
      </c>
      <c r="D18" s="78">
        <v>24.52</v>
      </c>
      <c r="E18" s="79"/>
      <c r="F18" s="80"/>
      <c r="G18" s="81">
        <f>+D18*E18</f>
        <v>0</v>
      </c>
      <c r="H18" s="7"/>
    </row>
    <row r="19" spans="1:8" s="70" customFormat="1" ht="67.5">
      <c r="A19" s="75" t="s">
        <v>28</v>
      </c>
      <c r="B19" s="76" t="s">
        <v>29</v>
      </c>
      <c r="C19" s="77" t="s">
        <v>30</v>
      </c>
      <c r="D19" s="78">
        <v>20.67</v>
      </c>
      <c r="E19" s="79"/>
      <c r="F19" s="80"/>
      <c r="G19" s="81">
        <f t="shared" ref="G19:G81" si="0">+D19*E19</f>
        <v>0</v>
      </c>
      <c r="H19" s="7"/>
    </row>
    <row r="20" spans="1:8" s="70" customFormat="1" ht="78.75">
      <c r="A20" s="75" t="s">
        <v>31</v>
      </c>
      <c r="B20" s="76" t="s">
        <v>32</v>
      </c>
      <c r="C20" s="77" t="s">
        <v>33</v>
      </c>
      <c r="D20" s="78">
        <v>3</v>
      </c>
      <c r="E20" s="79"/>
      <c r="F20" s="80"/>
      <c r="G20" s="81">
        <f t="shared" si="0"/>
        <v>0</v>
      </c>
      <c r="H20" s="7"/>
    </row>
    <row r="21" spans="1:8" s="70" customFormat="1" ht="56.25">
      <c r="A21" s="75" t="s">
        <v>34</v>
      </c>
      <c r="B21" s="76" t="s">
        <v>35</v>
      </c>
      <c r="C21" s="77" t="s">
        <v>30</v>
      </c>
      <c r="D21" s="78">
        <v>88.76</v>
      </c>
      <c r="E21" s="79"/>
      <c r="F21" s="80"/>
      <c r="G21" s="81">
        <f t="shared" si="0"/>
        <v>0</v>
      </c>
      <c r="H21" s="7"/>
    </row>
    <row r="22" spans="1:8" s="70" customFormat="1" ht="45">
      <c r="A22" s="75" t="s">
        <v>36</v>
      </c>
      <c r="B22" s="76" t="s">
        <v>37</v>
      </c>
      <c r="C22" s="77" t="s">
        <v>38</v>
      </c>
      <c r="D22" s="78">
        <v>274.87</v>
      </c>
      <c r="E22" s="79"/>
      <c r="F22" s="80"/>
      <c r="G22" s="81">
        <f t="shared" si="0"/>
        <v>0</v>
      </c>
      <c r="H22" s="7"/>
    </row>
    <row r="23" spans="1:8" s="70" customFormat="1" ht="45">
      <c r="A23" s="75" t="s">
        <v>39</v>
      </c>
      <c r="B23" s="76" t="s">
        <v>40</v>
      </c>
      <c r="C23" s="77" t="s">
        <v>30</v>
      </c>
      <c r="D23" s="78">
        <v>318.27</v>
      </c>
      <c r="E23" s="79"/>
      <c r="F23" s="80"/>
      <c r="G23" s="81">
        <f t="shared" si="0"/>
        <v>0</v>
      </c>
      <c r="H23" s="7"/>
    </row>
    <row r="24" spans="1:8" s="70" customFormat="1">
      <c r="A24" s="71" t="s">
        <v>41</v>
      </c>
      <c r="B24" s="72" t="s">
        <v>42</v>
      </c>
      <c r="C24" s="73"/>
      <c r="D24" s="74">
        <v>0</v>
      </c>
      <c r="E24" s="68"/>
      <c r="F24" s="69"/>
      <c r="G24" s="68">
        <f>SUM(G25:G42)</f>
        <v>0</v>
      </c>
      <c r="H24" s="7"/>
    </row>
    <row r="25" spans="1:8" s="70" customFormat="1" ht="45">
      <c r="A25" s="75" t="s">
        <v>43</v>
      </c>
      <c r="B25" s="76" t="s">
        <v>44</v>
      </c>
      <c r="C25" s="77" t="s">
        <v>27</v>
      </c>
      <c r="D25" s="78">
        <v>130.88999999999999</v>
      </c>
      <c r="E25" s="79"/>
      <c r="F25" s="80"/>
      <c r="G25" s="81">
        <f t="shared" si="0"/>
        <v>0</v>
      </c>
      <c r="H25" s="7"/>
    </row>
    <row r="26" spans="1:8" s="70" customFormat="1" ht="33.75">
      <c r="A26" s="75" t="s">
        <v>45</v>
      </c>
      <c r="B26" s="76" t="s">
        <v>46</v>
      </c>
      <c r="C26" s="77" t="s">
        <v>27</v>
      </c>
      <c r="D26" s="78">
        <v>104.71</v>
      </c>
      <c r="E26" s="79"/>
      <c r="F26" s="80"/>
      <c r="G26" s="81">
        <f t="shared" si="0"/>
        <v>0</v>
      </c>
      <c r="H26" s="7"/>
    </row>
    <row r="27" spans="1:8" s="70" customFormat="1" ht="33.75">
      <c r="A27" s="75" t="s">
        <v>47</v>
      </c>
      <c r="B27" s="76" t="s">
        <v>48</v>
      </c>
      <c r="C27" s="77" t="s">
        <v>30</v>
      </c>
      <c r="D27" s="78">
        <v>261.77999999999997</v>
      </c>
      <c r="E27" s="79"/>
      <c r="F27" s="80"/>
      <c r="G27" s="81">
        <f t="shared" si="0"/>
        <v>0</v>
      </c>
      <c r="H27" s="7"/>
    </row>
    <row r="28" spans="1:8" s="70" customFormat="1" ht="33.75">
      <c r="A28" s="75" t="s">
        <v>49</v>
      </c>
      <c r="B28" s="76" t="s">
        <v>50</v>
      </c>
      <c r="C28" s="77" t="s">
        <v>27</v>
      </c>
      <c r="D28" s="78">
        <v>31.41</v>
      </c>
      <c r="E28" s="79"/>
      <c r="F28" s="80"/>
      <c r="G28" s="81">
        <f t="shared" si="0"/>
        <v>0</v>
      </c>
      <c r="H28" s="7"/>
    </row>
    <row r="29" spans="1:8" s="70" customFormat="1" ht="33.75">
      <c r="A29" s="75" t="s">
        <v>51</v>
      </c>
      <c r="B29" s="76" t="s">
        <v>52</v>
      </c>
      <c r="C29" s="77" t="s">
        <v>30</v>
      </c>
      <c r="D29" s="78">
        <v>261.77999999999997</v>
      </c>
      <c r="E29" s="79"/>
      <c r="F29" s="80"/>
      <c r="G29" s="81">
        <f t="shared" si="0"/>
        <v>0</v>
      </c>
      <c r="H29" s="7"/>
    </row>
    <row r="30" spans="1:8" s="70" customFormat="1" ht="33.75">
      <c r="A30" s="75" t="s">
        <v>53</v>
      </c>
      <c r="B30" s="76" t="s">
        <v>54</v>
      </c>
      <c r="C30" s="77" t="s">
        <v>30</v>
      </c>
      <c r="D30" s="78">
        <v>20.94</v>
      </c>
      <c r="E30" s="79"/>
      <c r="F30" s="80"/>
      <c r="G30" s="81">
        <f t="shared" si="0"/>
        <v>0</v>
      </c>
      <c r="H30" s="7"/>
    </row>
    <row r="31" spans="1:8" s="70" customFormat="1" ht="33.75">
      <c r="A31" s="75" t="s">
        <v>55</v>
      </c>
      <c r="B31" s="76" t="s">
        <v>56</v>
      </c>
      <c r="C31" s="77" t="s">
        <v>38</v>
      </c>
      <c r="D31" s="78">
        <v>49.94</v>
      </c>
      <c r="E31" s="79"/>
      <c r="F31" s="80"/>
      <c r="G31" s="81">
        <f t="shared" si="0"/>
        <v>0</v>
      </c>
      <c r="H31" s="7"/>
    </row>
    <row r="32" spans="1:8" s="70" customFormat="1" ht="56.25">
      <c r="A32" s="75" t="s">
        <v>57</v>
      </c>
      <c r="B32" s="76" t="s">
        <v>58</v>
      </c>
      <c r="C32" s="77" t="s">
        <v>27</v>
      </c>
      <c r="D32" s="78">
        <v>9.99</v>
      </c>
      <c r="E32" s="79"/>
      <c r="F32" s="80"/>
      <c r="G32" s="81">
        <f t="shared" si="0"/>
        <v>0</v>
      </c>
      <c r="H32" s="7"/>
    </row>
    <row r="33" spans="1:8" s="70" customFormat="1" ht="45">
      <c r="A33" s="75" t="s">
        <v>59</v>
      </c>
      <c r="B33" s="76" t="s">
        <v>44</v>
      </c>
      <c r="C33" s="77" t="s">
        <v>27</v>
      </c>
      <c r="D33" s="78">
        <v>3.44</v>
      </c>
      <c r="E33" s="79"/>
      <c r="F33" s="80"/>
      <c r="G33" s="81">
        <f t="shared" si="0"/>
        <v>0</v>
      </c>
      <c r="H33" s="7"/>
    </row>
    <row r="34" spans="1:8" s="70" customFormat="1" ht="67.5">
      <c r="A34" s="75" t="s">
        <v>60</v>
      </c>
      <c r="B34" s="76" t="s">
        <v>61</v>
      </c>
      <c r="C34" s="77" t="s">
        <v>33</v>
      </c>
      <c r="D34" s="78">
        <v>21</v>
      </c>
      <c r="E34" s="79"/>
      <c r="F34" s="80"/>
      <c r="G34" s="81">
        <f t="shared" si="0"/>
        <v>0</v>
      </c>
      <c r="H34" s="7"/>
    </row>
    <row r="35" spans="1:8" s="70" customFormat="1" ht="45">
      <c r="A35" s="75" t="s">
        <v>62</v>
      </c>
      <c r="B35" s="76" t="s">
        <v>63</v>
      </c>
      <c r="C35" s="77" t="s">
        <v>38</v>
      </c>
      <c r="D35" s="78">
        <v>45.47</v>
      </c>
      <c r="E35" s="79"/>
      <c r="F35" s="80"/>
      <c r="G35" s="81">
        <f t="shared" si="0"/>
        <v>0</v>
      </c>
      <c r="H35" s="7"/>
    </row>
    <row r="36" spans="1:8" s="70" customFormat="1" ht="56.25">
      <c r="A36" s="75" t="s">
        <v>64</v>
      </c>
      <c r="B36" s="76" t="s">
        <v>65</v>
      </c>
      <c r="C36" s="77" t="s">
        <v>38</v>
      </c>
      <c r="D36" s="78">
        <v>63.72</v>
      </c>
      <c r="E36" s="79"/>
      <c r="F36" s="80"/>
      <c r="G36" s="81">
        <f t="shared" si="0"/>
        <v>0</v>
      </c>
      <c r="H36" s="7"/>
    </row>
    <row r="37" spans="1:8" s="70" customFormat="1" ht="45">
      <c r="A37" s="75" t="s">
        <v>66</v>
      </c>
      <c r="B37" s="76" t="s">
        <v>67</v>
      </c>
      <c r="C37" s="77" t="s">
        <v>30</v>
      </c>
      <c r="D37" s="78">
        <v>69.2</v>
      </c>
      <c r="E37" s="79"/>
      <c r="F37" s="80"/>
      <c r="G37" s="81">
        <f t="shared" si="0"/>
        <v>0</v>
      </c>
      <c r="H37" s="7"/>
    </row>
    <row r="38" spans="1:8" s="70" customFormat="1" ht="33.75">
      <c r="A38" s="75" t="s">
        <v>68</v>
      </c>
      <c r="B38" s="76" t="s">
        <v>46</v>
      </c>
      <c r="C38" s="77" t="s">
        <v>27</v>
      </c>
      <c r="D38" s="78">
        <v>74.06</v>
      </c>
      <c r="E38" s="79"/>
      <c r="F38" s="80"/>
      <c r="G38" s="81">
        <f t="shared" si="0"/>
        <v>0</v>
      </c>
      <c r="H38" s="7"/>
    </row>
    <row r="39" spans="1:8" s="70" customFormat="1" ht="33.75">
      <c r="A39" s="75" t="s">
        <v>69</v>
      </c>
      <c r="B39" s="76" t="s">
        <v>50</v>
      </c>
      <c r="C39" s="77" t="s">
        <v>27</v>
      </c>
      <c r="D39" s="78">
        <v>15.5</v>
      </c>
      <c r="E39" s="79"/>
      <c r="F39" s="80"/>
      <c r="G39" s="81">
        <f t="shared" si="0"/>
        <v>0</v>
      </c>
      <c r="H39" s="7"/>
    </row>
    <row r="40" spans="1:8" s="70" customFormat="1" ht="33.75">
      <c r="A40" s="75" t="s">
        <v>70</v>
      </c>
      <c r="B40" s="76" t="s">
        <v>52</v>
      </c>
      <c r="C40" s="77" t="s">
        <v>30</v>
      </c>
      <c r="D40" s="78">
        <v>155</v>
      </c>
      <c r="E40" s="79"/>
      <c r="F40" s="80"/>
      <c r="G40" s="81">
        <f t="shared" si="0"/>
        <v>0</v>
      </c>
      <c r="H40" s="7"/>
    </row>
    <row r="41" spans="1:8" s="70" customFormat="1" ht="33.75">
      <c r="A41" s="75" t="s">
        <v>71</v>
      </c>
      <c r="B41" s="76" t="s">
        <v>54</v>
      </c>
      <c r="C41" s="77" t="s">
        <v>30</v>
      </c>
      <c r="D41" s="78">
        <v>10.33</v>
      </c>
      <c r="E41" s="79"/>
      <c r="F41" s="80"/>
      <c r="G41" s="81">
        <f t="shared" si="0"/>
        <v>0</v>
      </c>
      <c r="H41" s="7"/>
    </row>
    <row r="42" spans="1:8" s="70" customFormat="1" ht="45">
      <c r="A42" s="75" t="s">
        <v>72</v>
      </c>
      <c r="B42" s="76" t="s">
        <v>73</v>
      </c>
      <c r="C42" s="77" t="s">
        <v>33</v>
      </c>
      <c r="D42" s="78">
        <v>4</v>
      </c>
      <c r="E42" s="79"/>
      <c r="F42" s="80"/>
      <c r="G42" s="81">
        <f t="shared" si="0"/>
        <v>0</v>
      </c>
      <c r="H42" s="7"/>
    </row>
    <row r="43" spans="1:8" s="70" customFormat="1">
      <c r="A43" s="71" t="s">
        <v>74</v>
      </c>
      <c r="B43" s="72" t="s">
        <v>75</v>
      </c>
      <c r="C43" s="73"/>
      <c r="D43" s="74">
        <v>0</v>
      </c>
      <c r="E43" s="68"/>
      <c r="F43" s="69"/>
      <c r="G43" s="68">
        <f>SUM(G44:G47)</f>
        <v>0</v>
      </c>
      <c r="H43" s="7"/>
    </row>
    <row r="44" spans="1:8" s="70" customFormat="1" ht="168.75">
      <c r="A44" s="75" t="s">
        <v>76</v>
      </c>
      <c r="B44" s="76" t="s">
        <v>77</v>
      </c>
      <c r="C44" s="77" t="s">
        <v>30</v>
      </c>
      <c r="D44" s="78">
        <v>310</v>
      </c>
      <c r="E44" s="79"/>
      <c r="F44" s="80"/>
      <c r="G44" s="81">
        <f>+D44*E44</f>
        <v>0</v>
      </c>
      <c r="H44" s="7"/>
    </row>
    <row r="45" spans="1:8" s="70" customFormat="1" ht="168.75">
      <c r="A45" s="75" t="s">
        <v>78</v>
      </c>
      <c r="B45" s="76" t="s">
        <v>79</v>
      </c>
      <c r="C45" s="77" t="s">
        <v>30</v>
      </c>
      <c r="D45" s="78">
        <v>206.67</v>
      </c>
      <c r="E45" s="79"/>
      <c r="F45" s="80"/>
      <c r="G45" s="81">
        <f>+D45*E45</f>
        <v>0</v>
      </c>
      <c r="H45" s="7"/>
    </row>
    <row r="46" spans="1:8" s="70" customFormat="1" ht="191.25">
      <c r="A46" s="75" t="s">
        <v>80</v>
      </c>
      <c r="B46" s="76" t="s">
        <v>81</v>
      </c>
      <c r="C46" s="77" t="s">
        <v>30</v>
      </c>
      <c r="D46" s="78">
        <v>137.78</v>
      </c>
      <c r="E46" s="79"/>
      <c r="F46" s="80"/>
      <c r="G46" s="81">
        <f t="shared" si="0"/>
        <v>0</v>
      </c>
      <c r="H46" s="7"/>
    </row>
    <row r="47" spans="1:8" s="70" customFormat="1" ht="112.5">
      <c r="A47" s="75" t="s">
        <v>82</v>
      </c>
      <c r="B47" s="76" t="s">
        <v>83</v>
      </c>
      <c r="C47" s="77" t="s">
        <v>33</v>
      </c>
      <c r="D47" s="78">
        <v>41</v>
      </c>
      <c r="E47" s="79"/>
      <c r="F47" s="80"/>
      <c r="G47" s="81">
        <f t="shared" si="0"/>
        <v>0</v>
      </c>
      <c r="H47" s="7"/>
    </row>
    <row r="48" spans="1:8" s="70" customFormat="1">
      <c r="A48" s="71" t="s">
        <v>84</v>
      </c>
      <c r="B48" s="72" t="s">
        <v>85</v>
      </c>
      <c r="C48" s="73"/>
      <c r="D48" s="74">
        <v>0</v>
      </c>
      <c r="E48" s="68"/>
      <c r="F48" s="69"/>
      <c r="G48" s="68">
        <f>SUM(G49:G52)</f>
        <v>0</v>
      </c>
      <c r="H48" s="7"/>
    </row>
    <row r="49" spans="1:9" s="70" customFormat="1" ht="45">
      <c r="A49" s="75" t="s">
        <v>86</v>
      </c>
      <c r="B49" s="76" t="s">
        <v>87</v>
      </c>
      <c r="C49" s="77" t="s">
        <v>33</v>
      </c>
      <c r="D49" s="78">
        <v>14</v>
      </c>
      <c r="E49" s="79"/>
      <c r="F49" s="80"/>
      <c r="G49" s="81">
        <f t="shared" si="0"/>
        <v>0</v>
      </c>
      <c r="H49" s="7"/>
    </row>
    <row r="50" spans="1:9" s="70" customFormat="1" ht="67.5">
      <c r="A50" s="75" t="s">
        <v>88</v>
      </c>
      <c r="B50" s="76" t="s">
        <v>89</v>
      </c>
      <c r="C50" s="77" t="s">
        <v>38</v>
      </c>
      <c r="D50" s="78">
        <v>37.200000000000003</v>
      </c>
      <c r="E50" s="79"/>
      <c r="F50" s="80"/>
      <c r="G50" s="81">
        <f t="shared" si="0"/>
        <v>0</v>
      </c>
      <c r="H50" s="7"/>
    </row>
    <row r="51" spans="1:9" s="70" customFormat="1" ht="56.25">
      <c r="A51" s="75" t="s">
        <v>90</v>
      </c>
      <c r="B51" s="76" t="s">
        <v>91</v>
      </c>
      <c r="C51" s="77" t="s">
        <v>38</v>
      </c>
      <c r="D51" s="78">
        <v>37.200000000000003</v>
      </c>
      <c r="E51" s="79"/>
      <c r="F51" s="80"/>
      <c r="G51" s="81">
        <f t="shared" si="0"/>
        <v>0</v>
      </c>
      <c r="H51" s="7"/>
    </row>
    <row r="52" spans="1:9" s="70" customFormat="1" ht="56.25">
      <c r="A52" s="75" t="s">
        <v>92</v>
      </c>
      <c r="B52" s="76" t="s">
        <v>93</v>
      </c>
      <c r="C52" s="77" t="s">
        <v>33</v>
      </c>
      <c r="D52" s="78">
        <v>24</v>
      </c>
      <c r="E52" s="79"/>
      <c r="F52" s="80"/>
      <c r="G52" s="81">
        <f t="shared" si="0"/>
        <v>0</v>
      </c>
      <c r="H52" s="7"/>
    </row>
    <row r="53" spans="1:9" s="70" customFormat="1">
      <c r="A53" s="71" t="s">
        <v>94</v>
      </c>
      <c r="B53" s="72" t="s">
        <v>95</v>
      </c>
      <c r="C53" s="73"/>
      <c r="D53" s="74">
        <v>0</v>
      </c>
      <c r="E53" s="74"/>
      <c r="F53" s="69"/>
      <c r="G53" s="68">
        <f>SUM(G54:G55)</f>
        <v>0</v>
      </c>
      <c r="H53" s="7"/>
    </row>
    <row r="54" spans="1:9" s="70" customFormat="1" ht="56.25">
      <c r="A54" s="75" t="s">
        <v>96</v>
      </c>
      <c r="B54" s="76" t="s">
        <v>97</v>
      </c>
      <c r="C54" s="77" t="s">
        <v>33</v>
      </c>
      <c r="D54" s="78">
        <v>14</v>
      </c>
      <c r="E54" s="79"/>
      <c r="F54" s="80"/>
      <c r="G54" s="81">
        <f t="shared" si="0"/>
        <v>0</v>
      </c>
      <c r="H54" s="7"/>
      <c r="I54" s="7"/>
    </row>
    <row r="55" spans="1:9" s="70" customFormat="1" ht="56.25">
      <c r="A55" s="75" t="s">
        <v>98</v>
      </c>
      <c r="B55" s="76" t="s">
        <v>99</v>
      </c>
      <c r="C55" s="77" t="s">
        <v>33</v>
      </c>
      <c r="D55" s="78">
        <v>31</v>
      </c>
      <c r="E55" s="79"/>
      <c r="F55" s="82"/>
      <c r="G55" s="81">
        <f t="shared" si="0"/>
        <v>0</v>
      </c>
      <c r="H55" s="7"/>
    </row>
    <row r="56" spans="1:9" s="70" customFormat="1">
      <c r="A56" s="71" t="s">
        <v>100</v>
      </c>
      <c r="B56" s="72" t="s">
        <v>101</v>
      </c>
      <c r="C56" s="73"/>
      <c r="D56" s="74">
        <v>0</v>
      </c>
      <c r="E56" s="74"/>
      <c r="F56" s="69"/>
      <c r="G56" s="68">
        <f>SUM(G57)</f>
        <v>0</v>
      </c>
      <c r="H56" s="7"/>
    </row>
    <row r="57" spans="1:9" s="70" customFormat="1" ht="67.5">
      <c r="A57" s="75" t="s">
        <v>102</v>
      </c>
      <c r="B57" s="76" t="s">
        <v>103</v>
      </c>
      <c r="C57" s="77" t="s">
        <v>38</v>
      </c>
      <c r="D57" s="78">
        <v>62</v>
      </c>
      <c r="E57" s="79"/>
      <c r="F57" s="80"/>
      <c r="G57" s="81">
        <f t="shared" si="0"/>
        <v>0</v>
      </c>
      <c r="H57" s="7"/>
    </row>
    <row r="58" spans="1:9" s="70" customFormat="1">
      <c r="A58" s="71" t="s">
        <v>104</v>
      </c>
      <c r="B58" s="72" t="s">
        <v>105</v>
      </c>
      <c r="C58" s="73"/>
      <c r="D58" s="74">
        <v>0</v>
      </c>
      <c r="E58" s="74"/>
      <c r="F58" s="69"/>
      <c r="G58" s="68">
        <f>SUM(G59)</f>
        <v>0</v>
      </c>
      <c r="H58" s="7"/>
    </row>
    <row r="59" spans="1:9" s="70" customFormat="1" ht="56.25">
      <c r="A59" s="75" t="s">
        <v>106</v>
      </c>
      <c r="B59" s="76" t="s">
        <v>107</v>
      </c>
      <c r="C59" s="77" t="s">
        <v>33</v>
      </c>
      <c r="D59" s="78">
        <v>3</v>
      </c>
      <c r="E59" s="79"/>
      <c r="F59" s="80"/>
      <c r="G59" s="81">
        <f t="shared" si="0"/>
        <v>0</v>
      </c>
      <c r="H59" s="7"/>
    </row>
    <row r="60" spans="1:9" s="70" customFormat="1">
      <c r="A60" s="71" t="s">
        <v>108</v>
      </c>
      <c r="B60" s="72" t="s">
        <v>109</v>
      </c>
      <c r="C60" s="73"/>
      <c r="D60" s="74">
        <v>0</v>
      </c>
      <c r="E60" s="74"/>
      <c r="F60" s="69"/>
      <c r="G60" s="68">
        <f>SUM(G61:G63)</f>
        <v>0</v>
      </c>
      <c r="H60" s="7"/>
    </row>
    <row r="61" spans="1:9" s="70" customFormat="1" ht="90">
      <c r="A61" s="75" t="s">
        <v>110</v>
      </c>
      <c r="B61" s="76" t="s">
        <v>111</v>
      </c>
      <c r="C61" s="77" t="s">
        <v>30</v>
      </c>
      <c r="D61" s="78">
        <v>75.260000000000005</v>
      </c>
      <c r="E61" s="79"/>
      <c r="F61" s="80"/>
      <c r="G61" s="81">
        <f t="shared" si="0"/>
        <v>0</v>
      </c>
      <c r="H61" s="7"/>
    </row>
    <row r="62" spans="1:9" s="70" customFormat="1" ht="33.75">
      <c r="A62" s="75" t="s">
        <v>112</v>
      </c>
      <c r="B62" s="76" t="s">
        <v>113</v>
      </c>
      <c r="C62" s="77" t="s">
        <v>114</v>
      </c>
      <c r="D62" s="78">
        <v>2411.12</v>
      </c>
      <c r="E62" s="79"/>
      <c r="F62" s="80"/>
      <c r="G62" s="81">
        <f>+D62*E62</f>
        <v>0</v>
      </c>
      <c r="H62" s="7"/>
    </row>
    <row r="63" spans="1:9" s="70" customFormat="1" ht="33.75">
      <c r="A63" s="75" t="s">
        <v>115</v>
      </c>
      <c r="B63" s="76" t="s">
        <v>116</v>
      </c>
      <c r="C63" s="77" t="s">
        <v>114</v>
      </c>
      <c r="D63" s="78">
        <v>2411.12</v>
      </c>
      <c r="E63" s="79"/>
      <c r="F63" s="80"/>
      <c r="G63" s="81">
        <f>+D63*E63</f>
        <v>0</v>
      </c>
      <c r="H63" s="7"/>
    </row>
    <row r="64" spans="1:9" s="70" customFormat="1">
      <c r="A64" s="71" t="s">
        <v>117</v>
      </c>
      <c r="B64" s="72" t="s">
        <v>118</v>
      </c>
      <c r="C64" s="73"/>
      <c r="D64" s="74">
        <v>0</v>
      </c>
      <c r="E64" s="74"/>
      <c r="F64" s="69"/>
      <c r="G64" s="68">
        <f>SUM(G65:G67)</f>
        <v>0</v>
      </c>
      <c r="H64" s="7"/>
    </row>
    <row r="65" spans="1:8" s="70" customFormat="1" ht="45">
      <c r="A65" s="75" t="s">
        <v>119</v>
      </c>
      <c r="B65" s="76" t="s">
        <v>120</v>
      </c>
      <c r="C65" s="77" t="s">
        <v>30</v>
      </c>
      <c r="D65" s="78">
        <v>416.78</v>
      </c>
      <c r="E65" s="79"/>
      <c r="F65" s="80"/>
      <c r="G65" s="81">
        <f t="shared" si="0"/>
        <v>0</v>
      </c>
      <c r="H65" s="7"/>
    </row>
    <row r="66" spans="1:8" s="70" customFormat="1" ht="45">
      <c r="A66" s="75" t="s">
        <v>121</v>
      </c>
      <c r="B66" s="76" t="s">
        <v>122</v>
      </c>
      <c r="C66" s="77" t="s">
        <v>38</v>
      </c>
      <c r="D66" s="78">
        <v>103.33</v>
      </c>
      <c r="E66" s="79"/>
      <c r="F66" s="80"/>
      <c r="G66" s="81">
        <f t="shared" si="0"/>
        <v>0</v>
      </c>
      <c r="H66" s="7"/>
    </row>
    <row r="67" spans="1:8" s="70" customFormat="1" ht="45">
      <c r="A67" s="75" t="s">
        <v>123</v>
      </c>
      <c r="B67" s="76" t="s">
        <v>124</v>
      </c>
      <c r="C67" s="77" t="s">
        <v>30</v>
      </c>
      <c r="D67" s="78">
        <v>7.65</v>
      </c>
      <c r="E67" s="79"/>
      <c r="F67" s="80"/>
      <c r="G67" s="81">
        <f t="shared" si="0"/>
        <v>0</v>
      </c>
      <c r="H67" s="7"/>
    </row>
    <row r="68" spans="1:8" s="70" customFormat="1">
      <c r="A68" s="71" t="s">
        <v>125</v>
      </c>
      <c r="B68" s="72" t="s">
        <v>126</v>
      </c>
      <c r="C68" s="73"/>
      <c r="D68" s="74">
        <v>0</v>
      </c>
      <c r="E68" s="74"/>
      <c r="F68" s="69"/>
      <c r="G68" s="68">
        <f>SUM(G69)</f>
        <v>0</v>
      </c>
      <c r="H68" s="7"/>
    </row>
    <row r="69" spans="1:8" s="70" customFormat="1" ht="56.25">
      <c r="A69" s="75" t="s">
        <v>127</v>
      </c>
      <c r="B69" s="76" t="s">
        <v>128</v>
      </c>
      <c r="C69" s="77" t="s">
        <v>30</v>
      </c>
      <c r="D69" s="78">
        <v>688.89</v>
      </c>
      <c r="E69" s="79"/>
      <c r="F69" s="80"/>
      <c r="G69" s="81">
        <f t="shared" si="0"/>
        <v>0</v>
      </c>
      <c r="H69" s="7"/>
    </row>
    <row r="70" spans="1:8" s="70" customFormat="1">
      <c r="A70" s="71" t="s">
        <v>129</v>
      </c>
      <c r="B70" s="72" t="s">
        <v>130</v>
      </c>
      <c r="C70" s="73"/>
      <c r="D70" s="74">
        <v>0</v>
      </c>
      <c r="E70" s="74"/>
      <c r="F70" s="69"/>
      <c r="G70" s="68">
        <f>SUM(G71:G72)</f>
        <v>0</v>
      </c>
      <c r="H70" s="7"/>
    </row>
    <row r="71" spans="1:8" s="70" customFormat="1" ht="78.75">
      <c r="A71" s="75" t="s">
        <v>131</v>
      </c>
      <c r="B71" s="76" t="s">
        <v>132</v>
      </c>
      <c r="C71" s="77" t="s">
        <v>133</v>
      </c>
      <c r="D71" s="78">
        <v>58</v>
      </c>
      <c r="E71" s="79"/>
      <c r="F71" s="80"/>
      <c r="G71" s="81">
        <f t="shared" si="0"/>
        <v>0</v>
      </c>
      <c r="H71" s="7"/>
    </row>
    <row r="72" spans="1:8" s="70" customFormat="1" ht="67.5">
      <c r="A72" s="75" t="s">
        <v>134</v>
      </c>
      <c r="B72" s="76" t="s">
        <v>135</v>
      </c>
      <c r="C72" s="77" t="s">
        <v>133</v>
      </c>
      <c r="D72" s="78">
        <v>18</v>
      </c>
      <c r="E72" s="79"/>
      <c r="F72" s="80"/>
      <c r="G72" s="81">
        <f t="shared" si="0"/>
        <v>0</v>
      </c>
      <c r="H72" s="7"/>
    </row>
    <row r="73" spans="1:8" s="70" customFormat="1">
      <c r="A73" s="71" t="s">
        <v>136</v>
      </c>
      <c r="B73" s="72" t="s">
        <v>137</v>
      </c>
      <c r="C73" s="73"/>
      <c r="D73" s="74">
        <v>0</v>
      </c>
      <c r="E73" s="74"/>
      <c r="F73" s="69"/>
      <c r="G73" s="68">
        <f>SUM(G74:G76)</f>
        <v>0</v>
      </c>
      <c r="H73" s="7"/>
    </row>
    <row r="74" spans="1:8" s="70" customFormat="1" ht="22.5">
      <c r="A74" s="75" t="s">
        <v>138</v>
      </c>
      <c r="B74" s="76" t="s">
        <v>139</v>
      </c>
      <c r="C74" s="77" t="s">
        <v>133</v>
      </c>
      <c r="D74" s="78">
        <v>8</v>
      </c>
      <c r="E74" s="79"/>
      <c r="F74" s="80"/>
      <c r="G74" s="81">
        <f t="shared" si="0"/>
        <v>0</v>
      </c>
      <c r="H74" s="7"/>
    </row>
    <row r="75" spans="1:8" s="70" customFormat="1" ht="22.5">
      <c r="A75" s="75" t="s">
        <v>140</v>
      </c>
      <c r="B75" s="76" t="s">
        <v>141</v>
      </c>
      <c r="C75" s="77" t="s">
        <v>133</v>
      </c>
      <c r="D75" s="78">
        <v>8</v>
      </c>
      <c r="E75" s="79"/>
      <c r="F75" s="80"/>
      <c r="G75" s="81">
        <f t="shared" si="0"/>
        <v>0</v>
      </c>
      <c r="H75" s="7"/>
    </row>
    <row r="76" spans="1:8" s="70" customFormat="1" ht="33.75">
      <c r="A76" s="75" t="s">
        <v>142</v>
      </c>
      <c r="B76" s="76" t="s">
        <v>143</v>
      </c>
      <c r="C76" s="77" t="s">
        <v>33</v>
      </c>
      <c r="D76" s="78">
        <v>3</v>
      </c>
      <c r="E76" s="79"/>
      <c r="F76" s="80"/>
      <c r="G76" s="81">
        <f t="shared" si="0"/>
        <v>0</v>
      </c>
      <c r="H76" s="7"/>
    </row>
    <row r="77" spans="1:8" s="70" customFormat="1">
      <c r="A77" s="71" t="s">
        <v>144</v>
      </c>
      <c r="B77" s="72" t="s">
        <v>145</v>
      </c>
      <c r="C77" s="73"/>
      <c r="D77" s="74">
        <v>0</v>
      </c>
      <c r="E77" s="74"/>
      <c r="F77" s="69"/>
      <c r="G77" s="68">
        <f>SUM(G78:G81)</f>
        <v>0</v>
      </c>
      <c r="H77" s="7"/>
    </row>
    <row r="78" spans="1:8" s="70" customFormat="1" ht="56.25">
      <c r="A78" s="75" t="s">
        <v>146</v>
      </c>
      <c r="B78" s="76" t="s">
        <v>147</v>
      </c>
      <c r="C78" s="77" t="s">
        <v>114</v>
      </c>
      <c r="D78" s="78">
        <v>3857.79</v>
      </c>
      <c r="E78" s="79"/>
      <c r="F78" s="80"/>
      <c r="G78" s="81">
        <f t="shared" si="0"/>
        <v>0</v>
      </c>
      <c r="H78" s="7"/>
    </row>
    <row r="79" spans="1:8" s="70" customFormat="1" ht="33.75">
      <c r="A79" s="75" t="s">
        <v>148</v>
      </c>
      <c r="B79" s="76" t="s">
        <v>149</v>
      </c>
      <c r="C79" s="77" t="s">
        <v>114</v>
      </c>
      <c r="D79" s="78">
        <v>275.56</v>
      </c>
      <c r="E79" s="79"/>
      <c r="F79" s="80"/>
      <c r="G79" s="81">
        <f t="shared" si="0"/>
        <v>0</v>
      </c>
      <c r="H79" s="7"/>
    </row>
    <row r="80" spans="1:8" s="70" customFormat="1" ht="33.75">
      <c r="A80" s="75" t="s">
        <v>150</v>
      </c>
      <c r="B80" s="76" t="s">
        <v>116</v>
      </c>
      <c r="C80" s="77" t="s">
        <v>114</v>
      </c>
      <c r="D80" s="78">
        <v>3857.79</v>
      </c>
      <c r="E80" s="79"/>
      <c r="F80" s="80"/>
      <c r="G80" s="81">
        <f t="shared" si="0"/>
        <v>0</v>
      </c>
      <c r="H80" s="7"/>
    </row>
    <row r="81" spans="1:8" s="70" customFormat="1" ht="135">
      <c r="A81" s="75" t="s">
        <v>151</v>
      </c>
      <c r="B81" s="76" t="s">
        <v>152</v>
      </c>
      <c r="C81" s="77" t="s">
        <v>30</v>
      </c>
      <c r="D81" s="78">
        <v>275.56</v>
      </c>
      <c r="E81" s="79"/>
      <c r="F81" s="80"/>
      <c r="G81" s="81">
        <f t="shared" si="0"/>
        <v>0</v>
      </c>
      <c r="H81" s="7"/>
    </row>
    <row r="82" spans="1:8" s="70" customFormat="1" ht="13.15" customHeight="1">
      <c r="A82" s="75"/>
      <c r="B82" s="76"/>
      <c r="C82" s="77"/>
      <c r="D82" s="78"/>
      <c r="E82" s="79"/>
      <c r="F82" s="80"/>
      <c r="G82" s="81"/>
      <c r="H82" s="7"/>
    </row>
    <row r="83" spans="1:8" s="70" customFormat="1">
      <c r="A83" s="75"/>
      <c r="B83" s="76"/>
      <c r="C83" s="77"/>
      <c r="D83" s="78"/>
      <c r="E83" s="83"/>
      <c r="F83" s="80"/>
      <c r="G83" s="81"/>
      <c r="H83" s="7"/>
    </row>
    <row r="84" spans="1:8" s="87" customFormat="1">
      <c r="A84" s="64"/>
      <c r="B84" s="65" t="s">
        <v>153</v>
      </c>
      <c r="C84" s="66"/>
      <c r="D84" s="67"/>
      <c r="E84" s="84"/>
      <c r="F84" s="85"/>
      <c r="G84" s="84"/>
      <c r="H84" s="86"/>
    </row>
    <row r="85" spans="1:8" s="70" customFormat="1" ht="33.75">
      <c r="A85" s="75"/>
      <c r="B85" s="88" t="str">
        <f>+B5</f>
        <v xml:space="preserve">Rehabilitación y mantenimiento del Hospital General de Zapopan, etapa 1, Municipio de Zapopan, Jalisco. </v>
      </c>
      <c r="C85" s="77"/>
      <c r="D85" s="78"/>
      <c r="E85" s="83"/>
      <c r="F85" s="80"/>
      <c r="G85" s="81"/>
      <c r="H85" s="7"/>
    </row>
    <row r="86" spans="1:8" s="70" customFormat="1">
      <c r="A86" s="75"/>
      <c r="B86" s="76"/>
      <c r="C86" s="77"/>
      <c r="D86" s="78"/>
      <c r="E86" s="83"/>
      <c r="F86" s="80"/>
      <c r="G86" s="81"/>
      <c r="H86" s="7"/>
    </row>
    <row r="87" spans="1:8" s="93" customFormat="1">
      <c r="A87" s="89" t="s">
        <v>21</v>
      </c>
      <c r="B87" s="90" t="str">
        <f>B16</f>
        <v>VESTIBULO</v>
      </c>
      <c r="C87" s="90"/>
      <c r="D87" s="90"/>
      <c r="E87" s="90"/>
      <c r="F87" s="91"/>
      <c r="G87" s="92">
        <f>+G16</f>
        <v>0</v>
      </c>
      <c r="H87" s="7"/>
    </row>
    <row r="88" spans="1:8" s="98" customFormat="1">
      <c r="A88" s="94" t="str">
        <f>+A17</f>
        <v>A.1</v>
      </c>
      <c r="B88" s="95" t="str">
        <f t="shared" ref="B88:G88" si="1">+B17</f>
        <v>DEMOLICIONES Y DESMANTELAMIENTOS</v>
      </c>
      <c r="C88" s="94">
        <f t="shared" si="1"/>
        <v>0</v>
      </c>
      <c r="D88" s="94">
        <f t="shared" si="1"/>
        <v>0</v>
      </c>
      <c r="E88" s="94">
        <f t="shared" si="1"/>
        <v>0</v>
      </c>
      <c r="F88" s="94">
        <f t="shared" si="1"/>
        <v>0</v>
      </c>
      <c r="G88" s="96">
        <f t="shared" si="1"/>
        <v>0</v>
      </c>
      <c r="H88" s="97"/>
    </row>
    <row r="89" spans="1:8" s="98" customFormat="1">
      <c r="A89" s="94" t="str">
        <f>+A24</f>
        <v>A.2</v>
      </c>
      <c r="B89" s="95" t="str">
        <f t="shared" ref="B89:G89" si="2">+B24</f>
        <v>OBRA CIVIL</v>
      </c>
      <c r="C89" s="94">
        <f t="shared" si="2"/>
        <v>0</v>
      </c>
      <c r="D89" s="94">
        <f t="shared" si="2"/>
        <v>0</v>
      </c>
      <c r="E89" s="94">
        <f t="shared" si="2"/>
        <v>0</v>
      </c>
      <c r="F89" s="94">
        <f t="shared" si="2"/>
        <v>0</v>
      </c>
      <c r="G89" s="96">
        <f t="shared" si="2"/>
        <v>0</v>
      </c>
      <c r="H89" s="97"/>
    </row>
    <row r="90" spans="1:8" s="98" customFormat="1">
      <c r="A90" s="94" t="str">
        <f>+A43</f>
        <v>A.3</v>
      </c>
      <c r="B90" s="95" t="str">
        <f t="shared" ref="B90:G90" si="3">+B43</f>
        <v>PANELES DE YESO</v>
      </c>
      <c r="C90" s="94">
        <f t="shared" si="3"/>
        <v>0</v>
      </c>
      <c r="D90" s="94">
        <f t="shared" si="3"/>
        <v>0</v>
      </c>
      <c r="E90" s="94">
        <f t="shared" si="3"/>
        <v>0</v>
      </c>
      <c r="F90" s="94">
        <f t="shared" si="3"/>
        <v>0</v>
      </c>
      <c r="G90" s="96">
        <f t="shared" si="3"/>
        <v>0</v>
      </c>
      <c r="H90" s="97"/>
    </row>
    <row r="91" spans="1:8" s="98" customFormat="1">
      <c r="A91" s="94" t="str">
        <f>+A48</f>
        <v>A.4</v>
      </c>
      <c r="B91" s="95" t="str">
        <f t="shared" ref="B91:G91" si="4">+B48</f>
        <v>CARPINTERÍA Y ALUCOBOND</v>
      </c>
      <c r="C91" s="94">
        <f t="shared" si="4"/>
        <v>0</v>
      </c>
      <c r="D91" s="94">
        <f t="shared" si="4"/>
        <v>0</v>
      </c>
      <c r="E91" s="94">
        <f t="shared" si="4"/>
        <v>0</v>
      </c>
      <c r="F91" s="94">
        <f t="shared" si="4"/>
        <v>0</v>
      </c>
      <c r="G91" s="96">
        <f t="shared" si="4"/>
        <v>0</v>
      </c>
      <c r="H91" s="97"/>
    </row>
    <row r="92" spans="1:8" s="98" customFormat="1">
      <c r="A92" s="94" t="str">
        <f>+A53</f>
        <v>A.5</v>
      </c>
      <c r="B92" s="95" t="str">
        <f t="shared" ref="B92:G92" si="5">+B53</f>
        <v>CANCELERÍA Y VENTANAS</v>
      </c>
      <c r="C92" s="94">
        <f t="shared" si="5"/>
        <v>0</v>
      </c>
      <c r="D92" s="94">
        <f t="shared" si="5"/>
        <v>0</v>
      </c>
      <c r="E92" s="94">
        <f t="shared" si="5"/>
        <v>0</v>
      </c>
      <c r="F92" s="94">
        <f t="shared" si="5"/>
        <v>0</v>
      </c>
      <c r="G92" s="96">
        <f t="shared" si="5"/>
        <v>0</v>
      </c>
      <c r="H92" s="97"/>
    </row>
    <row r="93" spans="1:8" s="98" customFormat="1">
      <c r="A93" s="94" t="str">
        <f>+A56</f>
        <v>A.6</v>
      </c>
      <c r="B93" s="95" t="str">
        <f t="shared" ref="B93:G93" si="6">+B56</f>
        <v>BARANDAL</v>
      </c>
      <c r="C93" s="94">
        <f t="shared" si="6"/>
        <v>0</v>
      </c>
      <c r="D93" s="94">
        <f t="shared" si="6"/>
        <v>0</v>
      </c>
      <c r="E93" s="94">
        <f t="shared" si="6"/>
        <v>0</v>
      </c>
      <c r="F93" s="94">
        <f t="shared" si="6"/>
        <v>0</v>
      </c>
      <c r="G93" s="96">
        <f t="shared" si="6"/>
        <v>0</v>
      </c>
      <c r="H93" s="97"/>
    </row>
    <row r="94" spans="1:8" s="98" customFormat="1">
      <c r="A94" s="94" t="str">
        <f>+A58</f>
        <v>A.7</v>
      </c>
      <c r="B94" s="95" t="str">
        <f t="shared" ref="B94:G94" si="7">+B58</f>
        <v>PUERTAS AUTOMÁTICAS</v>
      </c>
      <c r="C94" s="94">
        <f t="shared" si="7"/>
        <v>0</v>
      </c>
      <c r="D94" s="94">
        <f t="shared" si="7"/>
        <v>0</v>
      </c>
      <c r="E94" s="94">
        <f t="shared" si="7"/>
        <v>0</v>
      </c>
      <c r="F94" s="94">
        <f t="shared" si="7"/>
        <v>0</v>
      </c>
      <c r="G94" s="96">
        <f t="shared" si="7"/>
        <v>0</v>
      </c>
      <c r="H94" s="97"/>
    </row>
    <row r="95" spans="1:8" s="98" customFormat="1">
      <c r="A95" s="94" t="str">
        <f>+A60</f>
        <v>A.8</v>
      </c>
      <c r="B95" s="95" t="str">
        <f t="shared" ref="B95:G95" si="8">+B60</f>
        <v>ESTRUCTURA PRIMER NIVEL</v>
      </c>
      <c r="C95" s="94">
        <f t="shared" si="8"/>
        <v>0</v>
      </c>
      <c r="D95" s="94">
        <f t="shared" si="8"/>
        <v>0</v>
      </c>
      <c r="E95" s="94">
        <f t="shared" si="8"/>
        <v>0</v>
      </c>
      <c r="F95" s="94">
        <f t="shared" si="8"/>
        <v>0</v>
      </c>
      <c r="G95" s="96">
        <f t="shared" si="8"/>
        <v>0</v>
      </c>
      <c r="H95" s="97"/>
    </row>
    <row r="96" spans="1:8" s="98" customFormat="1">
      <c r="A96" s="94" t="str">
        <f>+A64</f>
        <v>A.9</v>
      </c>
      <c r="B96" s="95" t="str">
        <f t="shared" ref="B96:G96" si="9">+B64</f>
        <v>PISOS Y AZULEJO</v>
      </c>
      <c r="C96" s="94">
        <f t="shared" si="9"/>
        <v>0</v>
      </c>
      <c r="D96" s="94">
        <f t="shared" si="9"/>
        <v>0</v>
      </c>
      <c r="E96" s="94">
        <f t="shared" si="9"/>
        <v>0</v>
      </c>
      <c r="F96" s="94">
        <f t="shared" si="9"/>
        <v>0</v>
      </c>
      <c r="G96" s="96">
        <f t="shared" si="9"/>
        <v>0</v>
      </c>
      <c r="H96" s="97"/>
    </row>
    <row r="97" spans="1:8" s="98" customFormat="1">
      <c r="A97" s="94" t="str">
        <f>+A68</f>
        <v>A.10</v>
      </c>
      <c r="B97" s="95" t="str">
        <f t="shared" ref="B97:G97" si="10">+B68</f>
        <v>PINTURA</v>
      </c>
      <c r="C97" s="94">
        <f t="shared" si="10"/>
        <v>0</v>
      </c>
      <c r="D97" s="94">
        <f t="shared" si="10"/>
        <v>0</v>
      </c>
      <c r="E97" s="94">
        <f t="shared" si="10"/>
        <v>0</v>
      </c>
      <c r="F97" s="94">
        <f t="shared" si="10"/>
        <v>0</v>
      </c>
      <c r="G97" s="96">
        <f t="shared" si="10"/>
        <v>0</v>
      </c>
      <c r="H97" s="97"/>
    </row>
    <row r="98" spans="1:8" s="98" customFormat="1">
      <c r="A98" s="94" t="str">
        <f>+A70</f>
        <v>A.11</v>
      </c>
      <c r="B98" s="95" t="str">
        <f t="shared" ref="B98:G98" si="11">+B70</f>
        <v>ELÉCTRICO</v>
      </c>
      <c r="C98" s="94">
        <f t="shared" si="11"/>
        <v>0</v>
      </c>
      <c r="D98" s="94">
        <f t="shared" si="11"/>
        <v>0</v>
      </c>
      <c r="E98" s="94">
        <f t="shared" si="11"/>
        <v>0</v>
      </c>
      <c r="F98" s="94">
        <f t="shared" si="11"/>
        <v>0</v>
      </c>
      <c r="G98" s="96">
        <f t="shared" si="11"/>
        <v>0</v>
      </c>
      <c r="H98" s="97"/>
    </row>
    <row r="99" spans="1:8" s="98" customFormat="1">
      <c r="A99" s="94" t="str">
        <f>+A73</f>
        <v>A.12</v>
      </c>
      <c r="B99" s="95" t="str">
        <f t="shared" ref="B99:G99" si="12">+B73</f>
        <v>HIDRÁULICO</v>
      </c>
      <c r="C99" s="94">
        <f t="shared" si="12"/>
        <v>0</v>
      </c>
      <c r="D99" s="94">
        <f t="shared" si="12"/>
        <v>0</v>
      </c>
      <c r="E99" s="94">
        <f t="shared" si="12"/>
        <v>0</v>
      </c>
      <c r="F99" s="94">
        <f t="shared" si="12"/>
        <v>0</v>
      </c>
      <c r="G99" s="96">
        <f t="shared" si="12"/>
        <v>0</v>
      </c>
      <c r="H99" s="97"/>
    </row>
    <row r="100" spans="1:8" s="98" customFormat="1">
      <c r="A100" s="94" t="str">
        <f>+A77</f>
        <v>A.13</v>
      </c>
      <c r="B100" s="95" t="str">
        <f t="shared" ref="B100:G100" si="13">+B77</f>
        <v>LONARIA PARA CUBO DE LUZ VESTÍBULO</v>
      </c>
      <c r="C100" s="94">
        <f t="shared" si="13"/>
        <v>0</v>
      </c>
      <c r="D100" s="94">
        <f t="shared" si="13"/>
        <v>0</v>
      </c>
      <c r="E100" s="94">
        <f t="shared" si="13"/>
        <v>0</v>
      </c>
      <c r="F100" s="94">
        <f t="shared" si="13"/>
        <v>0</v>
      </c>
      <c r="G100" s="96">
        <f t="shared" si="13"/>
        <v>0</v>
      </c>
      <c r="H100" s="97"/>
    </row>
    <row r="101" spans="1:8" s="93" customFormat="1">
      <c r="A101" s="94"/>
      <c r="B101" s="99"/>
      <c r="C101" s="100"/>
      <c r="D101" s="101"/>
      <c r="E101" s="91"/>
      <c r="F101" s="91"/>
      <c r="G101" s="102"/>
      <c r="H101" s="7"/>
    </row>
    <row r="102" spans="1:8" s="93" customFormat="1">
      <c r="A102" s="94"/>
      <c r="B102" s="103"/>
      <c r="C102" s="100"/>
      <c r="D102" s="101"/>
      <c r="E102" s="91"/>
      <c r="G102" s="104"/>
      <c r="H102" s="7"/>
    </row>
    <row r="103" spans="1:8" s="93" customFormat="1" ht="20.45" customHeight="1">
      <c r="A103" s="105" t="s">
        <v>154</v>
      </c>
      <c r="B103" s="105"/>
      <c r="C103" s="105"/>
      <c r="D103" s="105"/>
      <c r="E103" s="105"/>
      <c r="F103" s="106" t="s">
        <v>155</v>
      </c>
      <c r="G103" s="107">
        <f>+G87</f>
        <v>0</v>
      </c>
      <c r="H103" s="7"/>
    </row>
    <row r="104" spans="1:8" s="93" customFormat="1" ht="14.25" customHeight="1">
      <c r="A104" s="108"/>
      <c r="B104" s="108"/>
      <c r="C104" s="108"/>
      <c r="D104" s="108"/>
      <c r="E104" s="108"/>
      <c r="F104" s="106" t="s">
        <v>156</v>
      </c>
      <c r="G104" s="109">
        <f>ROUND(PRODUCT(G103,0.16),2)</f>
        <v>0</v>
      </c>
      <c r="H104" s="7"/>
    </row>
    <row r="105" spans="1:8" s="93" customFormat="1" ht="15.75">
      <c r="A105" s="108"/>
      <c r="B105" s="108"/>
      <c r="C105" s="108"/>
      <c r="D105" s="108"/>
      <c r="E105" s="108"/>
      <c r="F105" s="106" t="s">
        <v>157</v>
      </c>
      <c r="G105" s="110">
        <f>ROUND(SUM(G103,G104),2)</f>
        <v>0</v>
      </c>
      <c r="H105" s="7"/>
    </row>
    <row r="107" spans="1:8" ht="12.75" customHeight="1">
      <c r="G107" s="113"/>
    </row>
    <row r="108" spans="1:8" ht="12.75" customHeight="1">
      <c r="G108" s="114"/>
    </row>
    <row r="109" spans="1:8" ht="12.75" customHeight="1">
      <c r="G109" s="115"/>
    </row>
    <row r="110" spans="1:8" ht="12.75" customHeight="1">
      <c r="G110" s="116"/>
    </row>
    <row r="111" spans="1:8" ht="12.75" customHeight="1">
      <c r="G111" s="114"/>
    </row>
    <row r="112" spans="1:8" ht="12.75" customHeight="1">
      <c r="G112" s="116"/>
    </row>
  </sheetData>
  <protectedRanges>
    <protectedRange sqref="B9:C9 B5" name="DATOS_3"/>
    <protectedRange sqref="C1" name="DATOS_1_2"/>
    <protectedRange sqref="F4:F7" name="DATOS_3_1_1"/>
  </protectedRanges>
  <mergeCells count="12">
    <mergeCell ref="G9:G10"/>
    <mergeCell ref="A12:G12"/>
    <mergeCell ref="A15:G15"/>
    <mergeCell ref="B87:E87"/>
    <mergeCell ref="A103:E103"/>
    <mergeCell ref="A104:E105"/>
    <mergeCell ref="C1:F1"/>
    <mergeCell ref="C2:F3"/>
    <mergeCell ref="B5:B7"/>
    <mergeCell ref="C8:E8"/>
    <mergeCell ref="B9:B10"/>
    <mergeCell ref="C9:F10"/>
  </mergeCells>
  <printOptions horizontalCentered="1"/>
  <pageMargins left="0.39370078740157483" right="0.39370078740157483" top="0.39370078740157483" bottom="0.39370078740157483" header="0.27559055118110237" footer="0.19685039370078741"/>
  <pageSetup scale="59" fitToWidth="6" fitToHeight="6" orientation="landscape" r:id="rId1"/>
  <headerFooter>
    <oddFooter>&amp;CPágina &amp;P de &amp;N</oddFooter>
  </headerFooter>
  <rowBreaks count="2" manualBreakCount="2">
    <brk id="32" max="6" man="1"/>
    <brk id="82"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OPD-MUN-RM-SALUD-LP-001-2024</vt:lpstr>
      <vt:lpstr>'OPD-MUN-RM-SALUD-LP-001-2024'!Área_de_impresión</vt:lpstr>
      <vt:lpstr>'OPD-MUN-RM-SALUD-LP-001-2024'!Títulos_a_imprimir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Salvador Ceja Hermosillo</dc:creator>
  <cp:lastModifiedBy>Salvador Ceja Hermosillo</cp:lastModifiedBy>
  <dcterms:created xsi:type="dcterms:W3CDTF">2024-03-27T22:30:41Z</dcterms:created>
  <dcterms:modified xsi:type="dcterms:W3CDTF">2024-03-27T22:34:43Z</dcterms:modified>
</cp:coreProperties>
</file>