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weet\Downloads\"/>
    </mc:Choice>
  </mc:AlternateContent>
  <xr:revisionPtr revIDLastSave="0" documentId="13_ncr:1_{87FCD6A8-C247-40DD-8245-DEC29BCBBC55}" xr6:coauthVersionLast="47" xr6:coauthVersionMax="47" xr10:uidLastSave="{00000000-0000-0000-0000-000000000000}"/>
  <bookViews>
    <workbookView xWindow="-120" yWindow="-120" windowWidth="29040" windowHeight="17520" xr2:uid="{E3CC5091-383C-4468-86B6-6CEED1663880}"/>
  </bookViews>
  <sheets>
    <sheet name="OPD-2" sheetId="1" r:id="rId1"/>
  </sheets>
  <externalReferences>
    <externalReference r:id="rId2"/>
    <externalReference r:id="rId3"/>
    <externalReference r:id="rId4"/>
    <externalReference r:id="rId5"/>
  </externalReferences>
  <definedNames>
    <definedName name="_xlnm._FilterDatabase" localSheetId="0" hidden="1">'OPD-2'!$A$16:$G$75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'OPD-2'!$A$1:$G$91</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'OPD-2'!$1:$14</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7" i="1" l="1"/>
  <c r="E87" i="1"/>
  <c r="D87" i="1"/>
  <c r="C87" i="1"/>
  <c r="B87" i="1"/>
  <c r="A87" i="1"/>
  <c r="F86" i="1"/>
  <c r="E86" i="1"/>
  <c r="D86" i="1"/>
  <c r="C86" i="1"/>
  <c r="B86" i="1"/>
  <c r="A86" i="1"/>
  <c r="F85" i="1"/>
  <c r="E85" i="1"/>
  <c r="D85" i="1"/>
  <c r="C85" i="1"/>
  <c r="B85" i="1"/>
  <c r="A85" i="1"/>
  <c r="F84" i="1"/>
  <c r="E84" i="1"/>
  <c r="D84" i="1"/>
  <c r="C84" i="1"/>
  <c r="B84" i="1"/>
  <c r="A84" i="1"/>
  <c r="F83" i="1"/>
  <c r="E83" i="1"/>
  <c r="D83" i="1"/>
  <c r="C83" i="1"/>
  <c r="B83" i="1"/>
  <c r="A83" i="1"/>
  <c r="F82" i="1"/>
  <c r="E82" i="1"/>
  <c r="D82" i="1"/>
  <c r="C82" i="1"/>
  <c r="B82" i="1"/>
  <c r="A82" i="1"/>
  <c r="F81" i="1"/>
  <c r="E81" i="1"/>
  <c r="D81" i="1"/>
  <c r="C81" i="1"/>
  <c r="B81" i="1"/>
  <c r="A81" i="1"/>
  <c r="F80" i="1"/>
  <c r="E80" i="1"/>
  <c r="D80" i="1"/>
  <c r="C80" i="1"/>
  <c r="B80" i="1"/>
  <c r="A80" i="1"/>
  <c r="B77" i="1"/>
  <c r="G73" i="1"/>
  <c r="G72" i="1"/>
  <c r="G71" i="1"/>
  <c r="G70" i="1" s="1"/>
  <c r="G87" i="1" s="1"/>
  <c r="G69" i="1"/>
  <c r="G68" i="1" s="1"/>
  <c r="G86" i="1" s="1"/>
  <c r="G67" i="1"/>
  <c r="G66" i="1"/>
  <c r="G65" i="1"/>
  <c r="G64" i="1" s="1"/>
  <c r="G85" i="1" s="1"/>
  <c r="G63" i="1"/>
  <c r="G62" i="1"/>
  <c r="G61" i="1"/>
  <c r="G84" i="1" s="1"/>
  <c r="G60" i="1"/>
  <c r="G59" i="1"/>
  <c r="G58" i="1"/>
  <c r="G57" i="1" s="1"/>
  <c r="G83" i="1" s="1"/>
  <c r="G56" i="1"/>
  <c r="G55" i="1"/>
  <c r="G54" i="1"/>
  <c r="G53" i="1"/>
  <c r="G52" i="1"/>
  <c r="G50" i="1"/>
  <c r="G49" i="1"/>
  <c r="G48" i="1"/>
  <c r="G47" i="1"/>
  <c r="G46" i="1" s="1"/>
  <c r="G45" i="1"/>
  <c r="G44" i="1"/>
  <c r="G43" i="1"/>
  <c r="G42" i="1"/>
  <c r="G41" i="1"/>
  <c r="G40" i="1"/>
  <c r="G31" i="1" s="1"/>
  <c r="G81" i="1" s="1"/>
  <c r="G39" i="1"/>
  <c r="G38" i="1"/>
  <c r="G37" i="1"/>
  <c r="G36" i="1"/>
  <c r="G35" i="1"/>
  <c r="G34" i="1"/>
  <c r="G33" i="1"/>
  <c r="G32" i="1"/>
  <c r="G30" i="1"/>
  <c r="G29" i="1"/>
  <c r="G28" i="1"/>
  <c r="G27" i="1"/>
  <c r="G26" i="1"/>
  <c r="G25" i="1"/>
  <c r="G24" i="1"/>
  <c r="G23" i="1"/>
  <c r="G22" i="1"/>
  <c r="G21" i="1"/>
  <c r="G20" i="1"/>
  <c r="G19" i="1"/>
  <c r="G18" i="1"/>
  <c r="B79" i="1"/>
  <c r="G17" i="1" l="1"/>
  <c r="G51" i="1"/>
  <c r="G82" i="1" s="1"/>
  <c r="G80" i="1"/>
  <c r="G16" i="1"/>
  <c r="G79" i="1" s="1"/>
  <c r="G89" i="1" s="1"/>
  <c r="G90" i="1" l="1"/>
  <c r="G91" i="1" s="1"/>
</calcChain>
</file>

<file path=xl/sharedStrings.xml><?xml version="1.0" encoding="utf-8"?>
<sst xmlns="http://schemas.openxmlformats.org/spreadsheetml/2006/main" count="192" uniqueCount="151">
  <si>
    <t>MUNICIPIO DE ZAPOPAN, JALISCO</t>
  </si>
  <si>
    <t>LICITACIÓN PUBLICA No.</t>
  </si>
  <si>
    <t>DIRECCIÓN DE OBRAS PÚBLICAS E INFRAESTRUCTURA.</t>
  </si>
  <si>
    <t>UNIDAD DE PRESUPUESTOS Y CONTRATACION DE OBRA PUBLICA</t>
  </si>
  <si>
    <t>DESCRIPCIÓN GENERAL DE LOS TRABAJOS:</t>
  </si>
  <si>
    <t>FECHA DE INICIO:</t>
  </si>
  <si>
    <t>CONSTRUCCIÓN DE ALMACÉN, NUEVA AÉRA DE COCINA,COMEDOR EN EL HGZ Y OFICINAS PARA LA UNIDAD ADMINISTRATIVA DEL OPD</t>
  </si>
  <si>
    <t>FECHA DE TERMINACIÓN:</t>
  </si>
  <si>
    <t>PLAZO DE EJECUCIÓN:</t>
  </si>
  <si>
    <t>FECHA DE PRESENTACIÓN:</t>
  </si>
  <si>
    <t>RAZÓN SOCIAL DEL LICITANTE:</t>
  </si>
  <si>
    <t>NOMBRE, CARGO Y FIRMA DEL LICITANTE</t>
  </si>
  <si>
    <t>DOCUMENTO</t>
  </si>
  <si>
    <t>PE-01</t>
  </si>
  <si>
    <t>CATÁLOGO DE CONCEPTOS</t>
  </si>
  <si>
    <t>CLAVE</t>
  </si>
  <si>
    <t xml:space="preserve">DESCRIPCIÓN </t>
  </si>
  <si>
    <t>UNIDAD</t>
  </si>
  <si>
    <t>CANTIDAD</t>
  </si>
  <si>
    <t>PRECIO UNITARIO ($)</t>
  </si>
  <si>
    <t>PRECIO UNITARIO ($) CON LETRA</t>
  </si>
  <si>
    <t>IMPORTE ($) M. N.</t>
  </si>
  <si>
    <t>A</t>
  </si>
  <si>
    <t>A.1</t>
  </si>
  <si>
    <t>PREELIMINARES</t>
  </si>
  <si>
    <t>DOPI-001</t>
  </si>
  <si>
    <t>DEMOLICIÓN DE CONCRETO SIMPLE EN BANQUETAS, POR MEDIOS MECÁNICOS, INCLUYE: ACARREO LIBRE AL BANCO UBICADO EN OBRA PARA SU POSTERIOR RETIRO, ABUNDAMIENTO, MANO DE OBRA, EQUIPO Y HERRAMIENTA.</t>
  </si>
  <si>
    <t>M3</t>
  </si>
  <si>
    <t>DOPI-002</t>
  </si>
  <si>
    <t>RETIRO DE TOPES DE NEOPRENO DE CAJONES DE ESTACIONAMIENTO SIN RECUPERACION , INCLUYE: ACARREOS, HASTA LIGAR AUTORIZADO, HERRAMIENTA, MANO DE OBRA Y EQUIPO.</t>
  </si>
  <si>
    <t>PZA</t>
  </si>
  <si>
    <t>DOPI-003</t>
  </si>
  <si>
    <t>DESMANTELAMIENTO DE MURO DE TABLAROCA DE HASTA 20 CM DE ESPESOR, POR MEDIOS MANUALES, SIN RECUPERACIÓN, INCLUYE: MANO DE OBRA, HERRAMIENTA, EQUIPO,  CARGA, ACARREOS HASTA ESTACIÓN DE ALMACENAMIENTO TEMPORAL, SEÑALETICA DE OBRA, ACORDONAMIENTO DE LA ZONA DE TRABAJO, Y TODO LO NECESARIO PARA SU CORRECTA EJECUCIÓN.</t>
  </si>
  <si>
    <t>M2</t>
  </si>
  <si>
    <t>DOPI-004</t>
  </si>
  <si>
    <t>DESMANTELAMIENTO DE VENTANAL DE ALUMINIO Y CRISTAL DE HASTA 5 MM DE ESPESOR, 1.5 M DE ALTO, SIN RECUPERACIÓN, INCLUYE: MANO DE OBRA, HERRAMIENTA, CARGA Y ACARREO HASTA ZONA DE ALMACENAMIENTO TEMPORAL, EQUIPO DE SEGURIDAD Y TODO LO NECESARIO PARA SU CORRECTA EJECUCIÓN.</t>
  </si>
  <si>
    <t>M</t>
  </si>
  <si>
    <t>DOPI-005</t>
  </si>
  <si>
    <t>DESMANTELAMIENTO DE VENTANAL DE ALUMINIO Y CRISTAL DE HASTA 5 MM DE ESPESOR, 3.90 M DE ALTO, SIN RECUPERACIÓN, INCLUYE: MANO DE OBRA, HERRAMIENTA, CARGA Y ACARREO HASTA ZONA DE ALMACENAMIENTO TEMPORAL, EQUIPO DE SEGURIDAD Y TODO LO NECESARIO PARA SU CORRECTA EJECUCIÓN.</t>
  </si>
  <si>
    <t>DOPI-006</t>
  </si>
  <si>
    <t>DEMOLICIÓN A MANO DE PAVIMENTO DE ASFALTO, DE 6 CM DE ESPESOR, SIN AFECTAR LA BASE, PARA CONSTRUCCIÓN DE MURO DE CONTENCIÓN, INLCUYE: MANO DE OBRA, ACARREO DE MATERIAL PRODUCTO DE LA DEMOLICIÓN HASTA ZONA DE ALMACENAMIENTO TEMPORAL, HERRAMIENTA, EQUIPO Y LIMPIEZA DEL ÁREA DE LA DEMOLICIÓN AL TÉRMINO DE LOS TRABAJOS.</t>
  </si>
  <si>
    <t>DOPI-007</t>
  </si>
  <si>
    <t>EXCAVACIÓN POR MEDIOS MANUALES EN EN TERRENO TIPO 1 ZONA A EN CEPA, HASTA UNA PROFUNDIDAD DE 0.00 A 2.00, INCLUYE: MANO DE OBRA, ACAMELLONAMIENTO DEL MATERIAL A UN COSTADO DE LA CEPA PARA SU POSTERIOR USO COMO RELLENO A COMPACTAR, HERRAMIENTA Y EQUIPO.</t>
  </si>
  <si>
    <t>DOPI-008</t>
  </si>
  <si>
    <t>RELLENO CON MATERIAL DE BANCO, COMPACTADO AL 95% , EN CAPAS DE 20 CM, INCLUYE: ACARREOS, TENDIDO DEL MATERIAL, HUMEDECIMIENTO, COMPACTACIÓN POR MEDIOS MANUALES O MECÁNICOS, HERRAMIENTA, MANO DE OBRA Y EQUIPO.</t>
  </si>
  <si>
    <t>DOPI-009</t>
  </si>
  <si>
    <t>RETIRO DE CON RECUEPRACION DE CONTROL DE INGRESO GIRATORIO DE ACERO CON TUBULARES DE 2 1/2" DE 1.5 DE DIAMETO CON UNA ALTURA DE 2.1 M,  INCLUYE: CORTES, ACARREOS, HASTA LIGAR AUTORIZADO, HERRAMIENTA, MANO DE OBRA Y EQUIPO.</t>
  </si>
  <si>
    <t>DOPI-010</t>
  </si>
  <si>
    <t>RETIRO DE CON RECUEPRACION DE CONTROL DE INGRESO PUERTA DE ACERO CON TUBULARES DE 2 1/2" DE 1.5  X  2.1 M,  INCLUYE: CORTES, ACARREOS, HASTA LIGAR AUTORIZADO, HERRAMIENTA, MANO DE OBRA Y EQUIPO.</t>
  </si>
  <si>
    <t>DOPI-011</t>
  </si>
  <si>
    <t>RETIRO DE CON RECUEPRACION DE CONTROL DE INGRESO ESTACIONAMIENTO 2 PUERTA DE ACERO CON TUBULARES DE 2 1/2" DE 3.00  X  2.5 M,  INCLUYE: CORTES, ACARREOS, HASTA LIGAR AUTORIZADO, HERRAMIENTA, MANO DE OBRA Y EQUIPO.</t>
  </si>
  <si>
    <t>DOPI-012</t>
  </si>
  <si>
    <t>DEMOLICION DE MURO DE DUROCK A 1 CARA POR MEDIOS MECANICOS, INCLUYE: AFINE A MANO, TRASLAPEO, ACARREOS, MANO DE OBRA, HERRAMIENTA, EQUIPO DE SEGURIDAD Y TODO LO NECESARIO PARA SU CORRECTA EJECUCIÓN.</t>
  </si>
  <si>
    <t>DOPI-013</t>
  </si>
  <si>
    <t>DEMOLICION DE MACHUELO DE 20 CM DE ESPESOR POR 20 CM DE ALTO POR MEDIOS MECANICOS, INCLUYE: AFINE A MANO, TRASLAPEO, ACARREOS, MANO DE OBRA, HERRAMIENTA, EQUIPO DE SEGURIDAD Y TODO LO NECESARIO PARA SU CORRECTA EJECUCIÓN.</t>
  </si>
  <si>
    <t>A.2</t>
  </si>
  <si>
    <t>OBRA CIVIL</t>
  </si>
  <si>
    <t>DOPI-014</t>
  </si>
  <si>
    <t>SUMINISTRO Y COLOCACIÓN DE CONCRETO PREMEZCLADO F´C= 200 KG/CM2 REV. 14 CM T.M.A. 19 MM R.N., INCLUYE: MATERIALES, COLADO, VIBRADO, CURADO,  MANO DE OBRA, EQUIPO Y HERRAMIENTA.</t>
  </si>
  <si>
    <t>DOPI-015</t>
  </si>
  <si>
    <t>SUMINISTRO, COLOCACIÓN Y HABILITADO DE ACERO DE REFUERZO CON VARILLA CORRUGADA DEL NO. 2 DE FY=6000 KG/CM2, INCLUYE: HABILITADO, AMARRES, MATERIAL, MANO DE OBRA, EQUIPO Y HERRAMIENTA.</t>
  </si>
  <si>
    <t>KG</t>
  </si>
  <si>
    <t>DOPI-016</t>
  </si>
  <si>
    <t>CIMBRA DE MADERA, ACABADO APARENTE, EN MUROS, INCLUYE: HERRAMIENTA, SUMINISTRO DE MATERIALES, ACARREOS, ELEVACIONES A CUALQUIER NIVEL, HABILITADO, CORTES, DESPERDICIOS, CHAFLANES, CIMBRA, DESCIMBRA, LIMPIEZA, EQUIPO Y MANO DE OBRA.</t>
  </si>
  <si>
    <t>DOPI-017</t>
  </si>
  <si>
    <t>PLANTILLA DE CONCRETO SIMPLE DE 5 CM DE ESPESOR F'c= 100 kg/cm2, HECHO EN OBRA, T.M.A. 3/4", INCLUYE: MATERIAL, ACARREO, VACIADO, COLADO, CURADO, MANO DE OBRA, HERRAMIENTA Y TODO LO NECESARIO PARA SU CORRECTA EJECUCIÓN.</t>
  </si>
  <si>
    <t>DOPI-018</t>
  </si>
  <si>
    <t>CASTILLO DE CONCRETO F'C=200 KG/CM2 SECCIÓN 0.20 X 0.20 M X 1.00 M DE ALTO A CADA 3 METROS, ARMADO CON 4 VAR#3 Y E. #2 @20 CM, AHOGADO EN ZAPATA DE CIMENTACIÓN CON BASTONES DEL #3, INCLUYE: DESMONTE, DESPALME, MEJORAMIENTO, TRAZO, NIVELACIÓN, COMPACTACIÓN, PLANTILLA DE 5 CM DE CONCRETO POBRE f'c=100 kg/cm2, CIMBRADO, DESCIMBRADO, ARMADO, COLADO, VIBRADO, CURADO, RELLENO, ACARREOS, MATERIALES, MANO DE OBRA, HERRAMIENTA Y EQUIPO.</t>
  </si>
  <si>
    <t>DOPI-019</t>
  </si>
  <si>
    <t>CADENA DE CERRAMIENTO CONCRETO F'C=200 KG/CM2 SECCIÓN 0.20 X  M DE ANCHO X 0.25 M DE ALTO, ARMADO CON 4 VAR#3 Y E. #2 @20 CM, INCLUYE: TRAZO, CIMBRADO, DESCIMBRADO, ARMADO, COLADO, VIBRADO, CURADO, RELLENO, ACARREOS, MATERIALES, MANO DE OBRA, HERRAMIENTA Y EQUIPO.</t>
  </si>
  <si>
    <t>ML</t>
  </si>
  <si>
    <t>DOPI-020</t>
  </si>
  <si>
    <t>MURO DE CONTENCIÓN DE 0.00 A 1.00 M DE ALTURA, A BASE DE BLOCJ TIPO PESADO DE 20X20X40 CM, ASENTADO CON MORTERO CEMENTO ARENA 1:3, REPELLADO ACABADO APALILLADO, POR AMBOS LADOS, NCLUYE: ACARREOS, MATERIALES, MANO DE OBRA, HERRAMIENTA Y EQUIPO.</t>
  </si>
  <si>
    <t>DOPI-021</t>
  </si>
  <si>
    <t>SUMINISTRO Y COLOCACIÓN DE CONCRETO PREMEZCLADO F´C= 250 KG/CM2 REV. 14 CM T.M.A. 19 MM R.N., INCLUYE: MATERIALES, COLADO, VIBRADO, CURADO,  MANO DE OBRA, EQUIPO Y HERRAMIENTA.</t>
  </si>
  <si>
    <t>DOPI-022</t>
  </si>
  <si>
    <t>SUMINISTRO Y COLOCACIÓN DE MALLA ELECTROSOLDADA 6X6-10/10 COMO REFUERZO EN LOSAS DE CONCRETO, INCLUYE: HABILITADO, DESPERDICIOS, TRASLAPES, MATERIAL DE FIJACIÓN, ACARREO DEL MATERIAL AL SITIO DE SU COLOCACIÓN, MANO DE OBRA Y HERRAMIENTA.</t>
  </si>
  <si>
    <t>DOPI-023</t>
  </si>
  <si>
    <t>CIMBRA ACABADO COMÚN EN PERALTES DE LOSA A BASE DE MADERA DE PINO, INCLUYE: HERRAMIENTA, MATERIALES, ACARREOS, ANDAMIOS, CORTES, HABILITADO, CIMBRADO, DESCIMBRA, EQUIPO Y MANO DE OBRA.</t>
  </si>
  <si>
    <t>A.3</t>
  </si>
  <si>
    <t>ESTRUCTURA N1, N2 Y N3</t>
  </si>
  <si>
    <t>DOPI-024</t>
  </si>
  <si>
    <t>LOSACERO TIPO SECCIÓN 4 DE 0.95 X 6.10 M CAL. 22 DE 6.35 CM CAPA DE COMPRESIÓN DE 5 CM DE ESPESOR CON CONCRETO DE 250 KG/CM2 CLASE IINORMAL AGREGADO DE 20 MM, REVENIMIENTO 14+-3.5 CM BOMBEABLE CALIDAD B, INCLUYE BOMBEO DE CONCRETO HASTA 7 M DE ALTURA CON BOMBA ESTACIONARIA, REVENIMIENTO 14 A 18 CM, CON CONECTORES TIPO NELSON SOLDADOS EN LOS APOYOS DE LA LÁMINA, ARMADO CON MALLA ELECTROSOLDADA R-6*6-10/10 Y CARILLA CORRUGADA DEL #4 (1/2") A RAZÓN DE 10.5576 KG/M2, INCLUYE: SUMINISTRO DE LOS MATERIALES, ACARREOS Y ELEVACIÓN DE LOS MATERIALES CON BOTE, CORTES, TRASLAPEAS Y DESPERDICIOS, HABILITADO Y ERMADO DE ACERO, MANO DE OBRA, EQUIPO Y HERRAMIENTA.</t>
  </si>
  <si>
    <t>DOPI-025</t>
  </si>
  <si>
    <t>SUMINISTRO Y HABILITADO DE HERRERIA A BASE DE PERFILES TUBULARES Y/O ESTRUCTURALES, INCLUYE: FLETES, ACARREOS, CORTES, DESPERDICIOS, SOLDADURA, PINTURA ANTICORROSIVA, MATERIAL Y MANO DE OBRA.</t>
  </si>
  <si>
    <t>DOPI-026</t>
  </si>
  <si>
    <t>SUMINISTRO Y APLICACIÓN DE PINTURA DE ESMALTE 100 MATE COMEX O SIMILAR, COLOR BLANCO, EN ESTRUCTURAS METÁLICAS, INCLUYE: APLICACIÓN DE RECUBRIMIENTO A 4 MILÉSIMAS DE ESPESOR, MATERIALES, MANO DE OBRA, EQUIPO Y HERRAMIENTA.</t>
  </si>
  <si>
    <t>A.4</t>
  </si>
  <si>
    <t>PISO</t>
  </si>
  <si>
    <t>DOPI-027</t>
  </si>
  <si>
    <t>SUMINISTRO Y COLOCACIÓN DE PISO PORCELÁNICO DE 60X60 CM SIMILAR AL EXISTENTE, ASENTADO CON ADHESIVO CEMENTOSO  MEJORADO, EMBOQUILLADO COLOR GRIS, CON ESPACIO ENTRE 1.5 Y 5 MM EN JUNTAS, INCLUYE: MATERIALES, MANO DE OBRA, ACARREO Y EQUIPO DE SEGURIDAD.</t>
  </si>
  <si>
    <t>DOPI-028</t>
  </si>
  <si>
    <t>SUMINISTRO Y COLOCACIÓN DE ZOCLO DE  PISO DE BALDOSA CERÁMICA DE GRES PORCELÁNICO DE 10 CM, SIMILAR AL EXISTENTE, ASENTADO CON ADHESIVO CEMENTOSO  MEJORADO, EMBOQUILLADO CON MORTERO TÉCNICO COLOREADO, CON ESPACIO ENTRE 1.5 Y 5 MM, INCLUYE: MATERIALES, MANO DE OBRA, ACARREO Y EQUIPO DE SEGURIDAD.</t>
  </si>
  <si>
    <t>DOPI-029</t>
  </si>
  <si>
    <t>PISO INDUSTRIAL A BASE DE MORTERO EPÓXICO DECORATIVO CON AGREGADO DE CUARZO CON e=3 MM, MARCA SIKA, USO ESTANDAR, SELLO N° 150 EPÓXICO A 100% SÓLIDOS, ACABADO CÁSCARA DE NARANJA, SOBRE SUPERFICIE DE ASFALTO EXISTENTE, INCLUYE: PREPARACIÓN DE LA SUPERFICIE, MATERIALES, ACARREOS, MANO DE OBRA, HERRAMIENTA Y EQUIPO.</t>
  </si>
  <si>
    <t>DOPI-030</t>
  </si>
  <si>
    <t>ZOCLO A BASE DE MORTERO EPÓXICO DECORATIVO CON AGREGADO DE CUARZO CON e=3 MM, MARCA SIKA, USO ESTANDAR, SELLO N° 150 EPÓXICO A 100% SÓLIDOS, ACABADO CÁSCARA DE NARANJA, SOBRE SUPERFICIE DE ASFALTO EXISTENTE, INCLUYE: PREPARACIÓN DE LA SUPERFICIE, MATERIALES, ACARREOS, MANO DE OBRA, HERRAMIENTA Y EQUIPO.</t>
  </si>
  <si>
    <t>A.5</t>
  </si>
  <si>
    <t>PANELES DE YESO</t>
  </si>
  <si>
    <t>DOPI-031</t>
  </si>
  <si>
    <t>MURO DE PANEL DE YESO TIPO GLASS REY. INCLUYE: TRAZO Y NIVELACION, HABILITADO DE BASTIDOR A BASE DE PERFILES DE LAMINA GALVANIZADA A BASE DE POSTES A CADA 61 cm. Y CANALES INFERIORES Y SUPERIORES CAL. 20, CON FIJADORES DE TORNILLO Y TAQUETE, TORNILLO PARA CONCRETO A CADA 60 cm. (EN SU CASO); ENSAMBLE DEL BASTIDOR CON CANAL DE AMARRE EN EL PERÍMETRO Y POSTE METÁLICO A CADA 61 cm., REFUERZO HORIZONTAL ENTRE POSTES CON CANAL CAL. 20 INTERCALADOS A CADA 1.22 m. EN CASO DE TRASLAPE DE POSTES O ALTURAS MAYORES A 2.40 m., SUPERFICIE A BASE DE PANELES DE YESO TIPÓ GLASS REY FIJO AL BASTIDOR CON TORNILLOS AUTORROSCABLES TIPO “S-1? DE 1? 1/4” A CADA 40 cm., CALAFATEO DE JUNTAS CON MORTERO PLÁSTICO COMPUESTO Y CINTA DE REFUERZO PARA JUNTAS, EMPLASTECIDO DE TODA LA SUPERFICIE, ACARREO Y ELEVACION DE TODOS LOS MATERIALES HASTA EL LUGAR DE SU UTILIZACION, FLETES, DESARROLLO DE LOS TRABAJOS A CUALQUIER NIVEL, ANDAMIOS, CORTES, CALZAS, AJUSTES, CUÑAS, RECIBIDO DE JUNTAS CON OTRO MATERIAL, EMBOQUILLADO, REFUERZO DE HUECOS PARA PUERTAS, VENTANAS O INSTALACIONES, DESPERDICIOS, LIMPIEZA Y RETIRO DE SOBRANTE FUERA DE OBRA, SUMINISTRO DE MATERIALES, MANO DE OBRA, HERRAMIENTA, EQUIPO.</t>
  </si>
  <si>
    <t>DOPI-032</t>
  </si>
  <si>
    <t>MURO DE TABLAROCA. INCLUYE: TRAZO Y NIVELACION, HABILITADO DE BASTIDOR A BASE DE PERFILES DE LAMINA GALVANIZADA A BASE DE POSTES A CADA 61 cm. Y CANALES INFERIORES Y SUPERIORES CAL. 26, CON FIJADORES DE TORNILLO Y TAQUETE, ALAMBRON, O TORNILLO PARA CONCRETO A CADA 60 cm. (EN SU CASO); ENSAMBLE DEL BASTIDOR CON CANAL DE AMARRE EN EL PERÍMETRO Y POSTE METÁLICO A CADA 61 cm., REFUERZO HORIZONTAL ENTRE POSTES CON CANAL CAL. 26 INTERCALADOS A CADA 1.22 m. EN CASO DE TRASLAPE DE POSTES O ALTURAS MAYORES A 2.40 m., SUPERFICIE A BASE DE PANELES DE YESO FIJO AL BASTIDOR CON TORNILLOS AUTORROSCABLES TIPO “S-1? DE 1? 1/4” A CADA 40 cm., CALAFATEO DE JUNTAS CON MORTERO PLÁSTICO COMPUESTO Y CINTA DE REFUERZO PARA JUNTAS, EMPLASTECIDO DE TODA LA SUPERFICIE, ACARREO Y ELEVACION DE TODOS LOS MATERIALES HASTA EL LUGAR DE SU UTILIZACION, FLETES, DESARROLLO DE LOS TRABAJOS A CUALQUIER NIVEL, ANDAMIOS, CORTES, CALZAS, AJUSTES, CUÑAS, RECIBIDO DE JUNTAS CON OTRO MATERIAL, EMBOQUILLADO, REFUERZO DE HUECOS PARA PUERTAS, VENTANAS O INSTALACIONES, DESPERDICIOS, LIMPIEZA Y RETIRO DE SOBRANTE FUERA DE OBRA, SUMINISTRO DE MATERIALES, MANO DE OBRA, HERRAMIENTA, EQUIPO.</t>
  </si>
  <si>
    <t>DOPI-033</t>
  </si>
  <si>
    <t>LAMBRÍN DE TABLAROCA. INCLUYE: TRAZO Y NIVELACION, HABILITADO DE BASTIDOR A BASE DE PERFILES DE LAMINA GALVANIZADA A BASE DE POSTES A CADA 61 cm. Y CANALES INFERIORES Y SUPERIORES CAL. 26, CON FIJADORES DE TORNILLO Y TAQUETE, ALAMBRON, O TORNILLO PARA CONCRETO A CADA 60 cm. (EN SU CASO); ENSAMBLE DEL BASTIDOR CON CANAL DE AMARRE EN EL PERÍMETRO Y POSTE METÁLICO A CADA 61 cm., REFUERZO HORIZONTAL ENTRE POSTES CON CANAL CAL. 26 INTERCALADOS A CADA 1.22 m. EN CASO DE TRASLAPE DE POSTES O ALTURAS MAYORES A 2.40 m., SUPERFICIE A BASE DE PANELES DE YESO FIJO AL BASTIDOR CON TORNILLOS AUTORROSCABLES TIPO “S-1? DE 1? 1/4” A CADA 40 cm., CALAFATEO DE JUNTAS CON MORTERO PLÁSTICO COMPUESTO Y CINTA DE REFUERZO PARA JUNTAS, EMPLASTECIDO DE TODA LA SUPERFICIE, ACARREO Y ELEVACION DE TODOS LOS MATERIALES HASTA EL LUGAR DE SU UTILIZACION, FLETES, DESARROLLO DE LOS TRABAJOS A CUALQUIER NIVEL, ANDAMIOS, CORTES, CALZAS, AJUSTES, CUÑAS, RECIBIDO DE JUNTAS CON OTRO MATERIAL, EMBOQUILLADO, REFUERZO DE HUECOS PARA PUERTAS, VENTANAS O INSTALACIONES, DESPERDICIOS, LIMPIEZA Y RETIRO DE SOBRANTE FUERA DE OBRA, SUMINISTRO DE MATERIALES, MANO DE OBRA, HERRAMIENTA, EQUIPO.</t>
  </si>
  <si>
    <t>DOPI-034</t>
  </si>
  <si>
    <t>FALSO PLAFÓN CON TABLERO DE YESO MARCA USG DE 12.7 MM DE ESPESOR, EN HOJAS DE 1.22 X 2.44 M, TERMINADO EN JUNTAS A HUESO CON PERFACINTRA Y COMPUESTO REDIMIX, A UNA ALTURA DE 2.80 M MÁXIMO. INCLUYE: BASTIDOR PARA SUSPENSIÓN OCULTA A BASE DE CANALETA DE CARGA 410 GALVANIZADA CAL. 22 DE 38 MM (1 1/2") A CADA 120 CM EN UN SENTIDO, SUSPENDIDAS A 50 CM DE LA LOSA CON ALAMBRE GALVANIZADO CAL. 14, CANAL LISTÓN GALVANIZADO CAL. 26 DE 62.5 MM A CADA 61 CM, AMARRADOS A CANALETA CON ALAMBRE GALVANIZADO CAL. 18 EN EL OTRO SENTIDO, INCLUYE: TRAZO Y NIVELACION, HABILITADO DE BASTIDOR A BASE DE PERFILES DE LAMINA GALVANIZADA, CON FIJADORES DE TORNILLO Y TAQUETE, ALAMBRON, O TORNILLO PARA CONCRETO A CADA 60 cm. (EN SU CASO); ENSAMBLE AL MURO CON ÁNGULO GALVANIZADO, SUPERFICIE A BASE DE PANELES DE YESO FIJO AL BASTIDOR CON TORNILLOS AUTORROSCABLES TIPO “S-1? DE 1? 1/4” A CADA 40 cm., CALAFATEO DE JUNTAS CON MORTERO PLÁSTICO COMPUESTO Y CINTA DE REFUERZO PARA JUNTAS, EMPLASTECIDO DE TODA LA SUPERFICIE, ACARREO Y ELEVACION DE TODOS LOS MATERIALES HASTA EL LUGAR DE SU UTILIZACION, FLETES, DESARROLLO DE LOS TRABAJOS A CUALQUIER NIVEL, ANDAMIOS, CORTES, CALZAS, AJUSTES, CUÑAS, RECIBIDO DE JUNTAS CON OTRO MATERIAL, EMBOQUILLADO, DESPERDICIOS, LIMPIEZA Y RETIRO DE SOBRANTE FUERA DE OBRA, SUMINISTRO DE MATERIALES,</t>
  </si>
  <si>
    <t>DOPI-035</t>
  </si>
  <si>
    <t>FABRICACIÓN E INSTALACIÓN DE BASTIDOR DE 60X60 CM PARA LÁMPARA EN PLAFÓN, A BASE DE PERFÍL DE SUSPENSIÓN FINELINE TEE PRINCIPAL FLAT WHITE, MCA. USG O SIMILAR, INCLUYE: TRAZO Y NIVELACION, HABILITADO DE BASTIDOR A BASE DE PERFILES DE LAMINA GALVANIZADA, CON FIJADORES DE TORNILLO Y TAQUETE, ALAMBRON, O TORNILLO PARA CONCRETO, FIJO CON TORNILLOS AUTORROSCABLES TIPO “S-1? DE 1? 1/4” A CADA 40 cm., CALAFATEO DE JUNTAS CON MORTERO PLÁSTICO COMPUESTO Y CINTA DE REFUERZO PARA JUNTAS, EMPLASTECIDO DE TODA LA SUPERFICIE, ACARREO Y ELEVACION DE TODOS LOS MATERIALES HASTA EL LUGAR DE SU UTILIZACION, FLETES, DESARROLLO DE LOS TRABAJOS A CUALQUIER NIVEL, ANDAMIOS, CORTES, CALZAS, AJUSTES, CUÑAS, RECIBIDO DE JUNTAS CON OTRO MATERIAL, EMBOQUILLADO, DESPERDICIOS, LIMPIEZA Y RETIRO DE SOBRANTE FUERA DE OBRA, SUMINISTRO DE MATERIALES,</t>
  </si>
  <si>
    <t>A.6</t>
  </si>
  <si>
    <t>CARPINTERÍA</t>
  </si>
  <si>
    <t>DOPI-036</t>
  </si>
  <si>
    <t>FABRICACION, SUMINISTRO E INSTALACIÓN DE PUERTA DE MADERA LACADA, SIMILAR A EXISTENTES, DE 2.10 X 0.90 DE 1 3/4" DE ESPESOR, CON MARCO DE ALUMINIO SIMILAR A EXISTENTES, CERRADURA TIPO C500 DORMA GRADO DOS, INCLUYE: MATERIALES, HERRAJES, BISAGRAS, MANO DE OBRA, HERRAMIENTA, EQUIPO, EQUIPO DE SEGURIDAD PERSONAL,</t>
  </si>
  <si>
    <t>DOPI-037</t>
  </si>
  <si>
    <t>FABRICACION, SUMINISTRO E INSTALACIÓN DE PUERTA DE ALUMINIO LOOUVER, DE 2.20 X 1.00 M DE 2" DE ESPESOR, CON MARCO DE ALUMINIO , CERRADURA PHILLIPS 549 ABL O SIMILAR, INCLUYE: MATERIALES, HERRAJES, BISAGRAS, MANO DE</t>
  </si>
  <si>
    <t>DOPI-038</t>
  </si>
  <si>
    <t>FABRICACION, SUMINISTRO E INSTALACIÓN DE PUERTA CORREDIZA DE 2.10 X 1.60 DE ALUMINI, CERRADURA, INCLUYE: MATERIALES, HERRAJES, BISAGRAS, MANO DE OBRA, HERRAMIENTA, EQUIPO, EQUIPO DE SEGURIDAD PERSONAL,</t>
  </si>
  <si>
    <t>A.7</t>
  </si>
  <si>
    <t>PINTURA</t>
  </si>
  <si>
    <t>DOPI-039</t>
  </si>
  <si>
    <t>PINTURA BASE SOLVENTE ESMALTE BLANCO SOBRE ESTRUCTURA METÁLICA HASTA 3.70 M DE ALTURA, MARCA COMEX, INCLUYE: PREPARACIÓN DE LA SUPERFICIE, APLICACIÓN DE BASE PRIMARIO, DOS MANOS DE PINTURA ESMATLE, MATERIAL, MANO DE OBRA, ACARREO DE LOS MATERIALES, LIMPIEZA AL TÉRMINO DE LOS TRABAJOS, HERRAMIENTA Y EQUIPO.</t>
  </si>
  <si>
    <t>DOPI-040</t>
  </si>
  <si>
    <t>PINTURA VINÍLICA DE ALTA RESISTENCIA EN MUROS Y PLAFONES, CON UNA MANO DE SELLADOR 5X1 MCA. COMEX Y DOS MANOS DE PINTURA VINÍLICA MCA. COMEX, INCLUYE: PREPARACIÓN DE LA SUPERFICIE, APLICACIÓN DE SELLADOR 5X1 A UNA MANO, DOS MANOS DE PINTURA VINILICA, MATERIAL, MANO DE OBRA, ACARREO DE LOS MATERIALES, LIMPIEZA AL TÉRMINO DE LOS TRABAJOS, HERRAMIENTA Y EQUIPO.</t>
  </si>
  <si>
    <t>A.8</t>
  </si>
  <si>
    <t>ELÉCTRICO</t>
  </si>
  <si>
    <t>DOPI-041</t>
  </si>
  <si>
    <t>SALIDA ELÉCTRICA PARA CONTACTO, CONFIGURADA CON HASTA 10 M DE TUBO CONDUIT LIGERO DE 3/4" CON CABLE THW MARCA CONDUMEX CAL. 12 Y CABLE THW MCA. CONDUMEX CAL. 10, INCLUYE: CABLE, CAJAS, TAPAS CUADRADAS GALV DE 100 X 100 MM, SOPORTERÍA, 1 TOMACORRIENTE (CONTACTO) DUPLEX MCA. BTICINO LÍNEA QUINZIÑO EVOLUTION SEGMENTO MEDIO, CON PLACA DE RESINA COLOR MARFÍL,  MATERIALES, CORTES, ACARREOS, DESPERICIOS, CONECTORES, CONEXIONES, PRUEBAS DE FUNCIONAMIENTO, MANO DE OBRA, EQUIPO Y HERRAMIENTA.</t>
  </si>
  <si>
    <t>SAL</t>
  </si>
  <si>
    <t>DOPI-042</t>
  </si>
  <si>
    <t>SALIDA ELÉCTRICA PARA APAGADOR CONFIGURADA CON HASTA 10 M DE TUBO CONDUIT LIGERO DE 3/4" CON CABLE THW MARCA CONDUMEX CAL. 12 Y CABLE THW MCA. CONDUMEX CAL. 10, INCLUYE: CABLE, CAJAS, TAPAS CUADRADAS GALV DE 100 X 100 MM, SOPORTERÍA, 1 APAGADOR SENCILLO MCA. BTICINO LÍNEA QUINZIÑO EVOLUTION SEGMENTO MEDIO, CON PLACA DE RESINA COLOR MARFÍL, MATERIALES, CORTES, ACARREOS, DESPERICIOS, CONECTORES, CONEXIONES, PRUEBAS DE FUNCIONAMIENTO, MANO DE OBRA, EQUIPO Y HERRAMIENTA.</t>
  </si>
  <si>
    <t>DOPI-043</t>
  </si>
  <si>
    <t>CENTRO DE CARGA QO-12, 3 FASES, 4 HILOS, 12 CIRC.ZAÁTAS PRINCIPALES, C7PUERTA, SD, INCLUYE: MATERIAL, MANO DE OBRA, PUESTA A TIERRA CON BARRA DE COBRE, HERRAMIENTA Y EQUIPO.</t>
  </si>
  <si>
    <t>A.9</t>
  </si>
  <si>
    <t>IMPERMEABILIZACIÓN</t>
  </si>
  <si>
    <t>DOPI-044</t>
  </si>
  <si>
    <t>IMPERMEABILIZACIÓN ACABADO APARENTE CON GRAVILLA, COLOR TERRACOTA. INCLUYE: LIMPIEZA PREVIA DE LA SUPERFICIE, APLICACIÓN DE PRIMARIO ASFÁLTICO, CALAFATEO DE GRIETAS, COLOCACIÓN POR TERMOFUSIÓN DE SISTEMA PREFABRICADO MULTICAPA DE 3.5 MM DE ESPESOR, PINTRURA ACRÍLICA EN DETALLES, TRASLAPEAS, 5 AÑOS DE GARANTÍA POR ESCRITO; INCLUYE: MATERIALES, MANO DE OBRA, HERRAMIENTAS, ANDAMIOS, EQUIPO Y TODO LO NECESARIO PARA SU CORRECTA EJECUCIÓN.</t>
  </si>
  <si>
    <t>A.10</t>
  </si>
  <si>
    <t>HIDRÁULICO</t>
  </si>
  <si>
    <t>DOPI-045</t>
  </si>
  <si>
    <t>SALIDA HIDRÁULICA EN 1/2" A BASE DE TUBO DE PPR, INCLUYE:  CORTES, CODOS, YEE´S, TEE´S, COPLES, LLAVE ANGULAR, MANO DE OBRA Y HERRAMIENTA Y EQUIPO.</t>
  </si>
  <si>
    <t>DOPI-046</t>
  </si>
  <si>
    <t>SALIDA SANITARIA DE 2" EN TUBERÍA DE PVC, SANITARIO INCLUYE: CORTES, CODOS, ACCESORIOS, EMPAQUE PARA DESCARGA, TRAMPA DE OLORES Y COLADERA MANO DE OBRA Y HERRAMIENTA.</t>
  </si>
  <si>
    <t>DOPI-047</t>
  </si>
  <si>
    <t>SUMINISTRO E INSTALACIÓN DE LAVABO DE PEDESTAL COLOR BLANCO MCA. AMERICAN STANDARD O SIMILAR, INCLUYE: SUMINISTRO DE MATERIALES, LLAVES ANGULARES, INSTALACIÓN, MANO DE OBRA, EQUIPO Y HERRAMIENTA.</t>
  </si>
  <si>
    <t>RESUMEN DE PARTIDAS</t>
  </si>
  <si>
    <t>IMPORTE TOTAL CON LETRA</t>
  </si>
  <si>
    <t>SUBTOTAL M. N.</t>
  </si>
  <si>
    <t>IVA M. N.</t>
  </si>
  <si>
    <t>TOTAL M. N.</t>
  </si>
  <si>
    <t xml:space="preserve">Rehabilitación y mantenimiento del Hospital General de Zapopan, etapa 2, Municipio de Zapopan, Jalisco. </t>
  </si>
  <si>
    <t>OPD-MUN-RM-SALUD-LP-002-2024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</si>
</sst>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00%"/>
    <numFmt numFmtId="165" formatCode="&quot;$&quot;#,##0.00"/>
    <numFmt numFmtId="166" formatCode="#,##0.00;\(#,##0.00\)"/>
  </numFmts>
  <fonts count="27">
    <font>
      <sz val="11"/>
      <color theme="1"/>
      <name val="Calibri"/>
      <family val="2"/>
      <scheme val="minor"/>
    </font>
    <font>
      <sz val="11"/>
      <color theme="1"/>
      <name val="Calibri"/>
      <family val="2"/>
      <scheme val="minor"/>
    </font>
    <font>
      <sz val="10"/>
      <name val="Arial"/>
      <family val="2"/>
    </font>
    <font>
      <sz val="9"/>
      <name val="Isidora Bold"/>
    </font>
    <font>
      <b/>
      <sz val="11"/>
      <name val="Isidora Bold"/>
    </font>
    <font>
      <b/>
      <sz val="10"/>
      <name val="Isidora Bold"/>
    </font>
    <font>
      <sz val="10"/>
      <color theme="8" tint="-0.249977111117893"/>
      <name val="Isidora Bold"/>
    </font>
    <font>
      <sz val="10"/>
      <color indexed="64"/>
      <name val="Arial"/>
      <family val="2"/>
    </font>
    <font>
      <sz val="10"/>
      <color indexed="64"/>
      <name val="Isidora Bold"/>
    </font>
    <font>
      <b/>
      <sz val="18"/>
      <name val="Isidora Bold"/>
    </font>
    <font>
      <b/>
      <sz val="9"/>
      <name val="Isidora Bold"/>
    </font>
    <font>
      <sz val="6"/>
      <name val="Isidora Bold"/>
    </font>
    <font>
      <sz val="11"/>
      <name val="Isidora Bold"/>
    </font>
    <font>
      <sz val="20"/>
      <name val="Isidora Bold"/>
    </font>
    <font>
      <b/>
      <sz val="14"/>
      <name val="Isidora Bold"/>
    </font>
    <font>
      <sz val="12"/>
      <name val="Isidora Bold"/>
    </font>
    <font>
      <b/>
      <sz val="8"/>
      <color indexed="64"/>
      <name val="Isidora Bold"/>
    </font>
    <font>
      <sz val="8"/>
      <color indexed="64"/>
      <name val="Isidora Bold"/>
    </font>
    <font>
      <b/>
      <sz val="10"/>
      <color rgb="FF0070C0"/>
      <name val="Isidora Bold"/>
    </font>
    <font>
      <sz val="8"/>
      <name val="Isidora Bold"/>
    </font>
    <font>
      <sz val="8"/>
      <color rgb="FF000000"/>
      <name val="Isidora Bold"/>
    </font>
    <font>
      <sz val="10"/>
      <name val="Isidora Bold"/>
    </font>
    <font>
      <b/>
      <sz val="8"/>
      <name val="Isidora Bold"/>
    </font>
    <font>
      <b/>
      <sz val="10"/>
      <color indexed="64"/>
      <name val="Isidora Bold"/>
    </font>
    <font>
      <b/>
      <sz val="10"/>
      <color theme="0"/>
      <name val="Isidora Bold"/>
    </font>
    <font>
      <b/>
      <sz val="12"/>
      <name val="Isidora Bold"/>
    </font>
    <font>
      <sz val="11"/>
      <color theme="1"/>
      <name val="Isidora Bold"/>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4" fontId="2" fillId="0" borderId="0" applyFont="0" applyFill="0" applyBorder="0" applyAlignment="0" applyProtection="0"/>
    <xf numFmtId="0" fontId="2" fillId="0" borderId="0"/>
    <xf numFmtId="9" fontId="1" fillId="0" borderId="0" applyFont="0" applyFill="0" applyBorder="0" applyAlignment="0" applyProtection="0"/>
    <xf numFmtId="0" fontId="7" fillId="0" borderId="0"/>
    <xf numFmtId="0" fontId="7" fillId="0" borderId="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3" fillId="0" borderId="1" xfId="2" applyFont="1" applyBorder="1" applyAlignment="1">
      <alignment vertical="top" wrapText="1"/>
    </xf>
    <xf numFmtId="0" fontId="4" fillId="0" borderId="2" xfId="2" applyFont="1" applyBorder="1" applyAlignment="1">
      <alignment horizontal="justify" vertical="top" wrapText="1"/>
    </xf>
    <xf numFmtId="0" fontId="5" fillId="0" borderId="1" xfId="2" applyFont="1" applyBorder="1" applyAlignment="1">
      <alignment horizontal="center" vertical="top" wrapText="1"/>
    </xf>
    <xf numFmtId="0" fontId="5" fillId="0" borderId="3" xfId="2" applyFont="1" applyBorder="1" applyAlignment="1">
      <alignment horizontal="center" vertical="top" wrapText="1"/>
    </xf>
    <xf numFmtId="0" fontId="5" fillId="0" borderId="4" xfId="2" applyFont="1" applyBorder="1" applyAlignment="1">
      <alignment horizontal="center" vertical="top" wrapText="1"/>
    </xf>
    <xf numFmtId="0" fontId="3" fillId="0" borderId="2" xfId="2" applyFont="1" applyBorder="1" applyAlignment="1">
      <alignment vertical="top" wrapText="1"/>
    </xf>
    <xf numFmtId="164" fontId="6" fillId="0" borderId="0" xfId="3" applyNumberFormat="1" applyFont="1" applyAlignment="1">
      <alignment wrapText="1"/>
    </xf>
    <xf numFmtId="0" fontId="8" fillId="0" borderId="0" xfId="4" applyFont="1"/>
    <xf numFmtId="0" fontId="3" fillId="0" borderId="5" xfId="2" applyFont="1" applyBorder="1" applyAlignment="1">
      <alignment vertical="top" wrapText="1"/>
    </xf>
    <xf numFmtId="0" fontId="4" fillId="0" borderId="6" xfId="2" applyFont="1" applyBorder="1" applyAlignment="1">
      <alignment horizontal="justify" vertical="top" wrapText="1"/>
    </xf>
    <xf numFmtId="0" fontId="9" fillId="0" borderId="5" xfId="2" applyFont="1" applyBorder="1" applyAlignment="1">
      <alignment horizontal="center" vertical="center" wrapText="1"/>
    </xf>
    <xf numFmtId="0" fontId="9" fillId="0" borderId="0" xfId="2" applyFont="1" applyAlignment="1">
      <alignment horizontal="center" vertical="center" wrapText="1"/>
    </xf>
    <xf numFmtId="0" fontId="9" fillId="0" borderId="7" xfId="2" applyFont="1" applyBorder="1" applyAlignment="1">
      <alignment horizontal="center" vertical="center" wrapText="1"/>
    </xf>
    <xf numFmtId="0" fontId="3" fillId="0" borderId="6" xfId="2" applyFont="1" applyBorder="1" applyAlignment="1">
      <alignment vertical="top" wrapText="1"/>
    </xf>
    <xf numFmtId="0" fontId="10" fillId="0" borderId="2" xfId="2" applyFont="1" applyBorder="1" applyAlignment="1">
      <alignment horizontal="justify" vertical="top" wrapText="1"/>
    </xf>
    <xf numFmtId="0" fontId="3" fillId="0" borderId="3" xfId="2" applyFont="1" applyBorder="1" applyAlignment="1">
      <alignment horizontal="center" vertical="top"/>
    </xf>
    <xf numFmtId="2" fontId="3" fillId="0" borderId="3" xfId="2" applyNumberFormat="1" applyFont="1" applyBorder="1" applyAlignment="1">
      <alignment horizontal="right" vertical="top"/>
    </xf>
    <xf numFmtId="165" fontId="10" fillId="0" borderId="3" xfId="2" applyNumberFormat="1" applyFont="1" applyBorder="1" applyAlignment="1">
      <alignment horizontal="right" vertical="top"/>
    </xf>
    <xf numFmtId="14" fontId="3" fillId="0" borderId="3" xfId="2" applyNumberFormat="1" applyFont="1" applyBorder="1" applyAlignment="1">
      <alignment horizontal="justify" vertical="top" wrapText="1"/>
    </xf>
    <xf numFmtId="166" fontId="11" fillId="0" borderId="6" xfId="2" applyNumberFormat="1" applyFont="1" applyBorder="1" applyAlignment="1">
      <alignment vertical="top"/>
    </xf>
    <xf numFmtId="2" fontId="12" fillId="0" borderId="6" xfId="5" applyNumberFormat="1" applyFont="1" applyBorder="1" applyAlignment="1">
      <alignment horizontal="justify" vertical="top" wrapText="1"/>
    </xf>
    <xf numFmtId="0" fontId="3" fillId="0" borderId="0" xfId="2" applyFont="1" applyAlignment="1">
      <alignment horizontal="center" vertical="top"/>
    </xf>
    <xf numFmtId="2" fontId="3" fillId="0" borderId="0" xfId="2" applyNumberFormat="1" applyFont="1" applyAlignment="1">
      <alignment horizontal="right" vertical="top"/>
    </xf>
    <xf numFmtId="165" fontId="10" fillId="0" borderId="0" xfId="2" applyNumberFormat="1" applyFont="1" applyAlignment="1">
      <alignment horizontal="right" vertical="top"/>
    </xf>
    <xf numFmtId="14" fontId="3" fillId="0" borderId="0" xfId="2" applyNumberFormat="1" applyFont="1" applyAlignment="1">
      <alignment horizontal="justify" vertical="top" wrapText="1"/>
    </xf>
    <xf numFmtId="0" fontId="10" fillId="0" borderId="6" xfId="2" applyFont="1" applyBorder="1" applyAlignment="1">
      <alignment horizontal="center" vertical="top" wrapText="1"/>
    </xf>
    <xf numFmtId="0" fontId="13" fillId="0" borderId="6" xfId="2" applyFont="1" applyBorder="1" applyAlignment="1">
      <alignment horizontal="left"/>
    </xf>
    <xf numFmtId="2" fontId="12" fillId="0" borderId="8" xfId="5" applyNumberFormat="1" applyFont="1" applyBorder="1" applyAlignment="1">
      <alignment horizontal="justify" vertical="top" wrapText="1"/>
    </xf>
    <xf numFmtId="0" fontId="3" fillId="0" borderId="9" xfId="2" applyFont="1" applyBorder="1" applyAlignment="1">
      <alignment horizontal="center" vertical="top"/>
    </xf>
    <xf numFmtId="2" fontId="3" fillId="0" borderId="9" xfId="2" applyNumberFormat="1" applyFont="1" applyBorder="1" applyAlignment="1">
      <alignment horizontal="right" vertical="top"/>
    </xf>
    <xf numFmtId="165" fontId="10" fillId="0" borderId="9" xfId="2" applyNumberFormat="1" applyFont="1" applyBorder="1" applyAlignment="1">
      <alignment horizontal="right" vertical="top"/>
    </xf>
    <xf numFmtId="14" fontId="3" fillId="0" borderId="9" xfId="2" applyNumberFormat="1" applyFont="1" applyBorder="1" applyAlignment="1">
      <alignment horizontal="justify" vertical="top" wrapText="1"/>
    </xf>
    <xf numFmtId="0" fontId="3" fillId="0" borderId="6" xfId="2" applyFont="1" applyBorder="1" applyAlignment="1">
      <alignment vertical="top"/>
    </xf>
    <xf numFmtId="0" fontId="10" fillId="0" borderId="6" xfId="2" applyFont="1" applyBorder="1" applyAlignment="1">
      <alignment horizontal="justify"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3" xfId="2" applyFont="1" applyBorder="1" applyAlignment="1">
      <alignment horizontal="center" vertical="top" wrapText="1"/>
    </xf>
    <xf numFmtId="0" fontId="10" fillId="0" borderId="2" xfId="6" applyFont="1" applyBorder="1" applyAlignment="1">
      <alignment horizontal="center" vertical="top" wrapText="1"/>
    </xf>
    <xf numFmtId="0" fontId="3" fillId="0" borderId="6" xfId="2" applyFont="1" applyBorder="1" applyAlignment="1">
      <alignment horizontal="justify" vertical="top" wrapText="1"/>
    </xf>
    <xf numFmtId="0" fontId="3" fillId="0" borderId="5" xfId="2" applyFont="1" applyBorder="1" applyAlignment="1">
      <alignment horizontal="center" vertical="top" wrapText="1"/>
    </xf>
    <xf numFmtId="0" fontId="3" fillId="0" borderId="0" xfId="2" applyFont="1" applyAlignment="1">
      <alignment horizontal="center" vertical="top" wrapText="1"/>
    </xf>
    <xf numFmtId="0" fontId="3" fillId="0" borderId="7" xfId="2" applyFont="1" applyBorder="1" applyAlignment="1">
      <alignment horizontal="center" vertical="top" wrapText="1"/>
    </xf>
    <xf numFmtId="0" fontId="14" fillId="0" borderId="6" xfId="6" applyFont="1" applyBorder="1" applyAlignment="1">
      <alignment horizontal="center" vertical="center" wrapText="1"/>
    </xf>
    <xf numFmtId="0" fontId="3" fillId="0" borderId="10" xfId="2" applyFont="1" applyBorder="1" applyAlignment="1">
      <alignment vertical="top" wrapText="1"/>
    </xf>
    <xf numFmtId="0" fontId="3" fillId="0" borderId="8" xfId="2" applyFont="1" applyBorder="1" applyAlignment="1">
      <alignment horizontal="justify" vertical="top" wrapText="1"/>
    </xf>
    <xf numFmtId="0" fontId="3" fillId="0" borderId="10" xfId="2" applyFont="1" applyBorder="1" applyAlignment="1">
      <alignment horizontal="center" vertical="top" wrapText="1"/>
    </xf>
    <xf numFmtId="0" fontId="3" fillId="0" borderId="9" xfId="2" applyFont="1" applyBorder="1" applyAlignment="1">
      <alignment horizontal="center" vertical="top" wrapText="1"/>
    </xf>
    <xf numFmtId="0" fontId="3" fillId="0" borderId="11" xfId="2" applyFont="1" applyBorder="1" applyAlignment="1">
      <alignment horizontal="center" vertical="top" wrapText="1"/>
    </xf>
    <xf numFmtId="0" fontId="14" fillId="0" borderId="8" xfId="6" applyFont="1" applyBorder="1" applyAlignment="1">
      <alignment horizontal="center" vertical="center"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0" fillId="2" borderId="12" xfId="2" applyFont="1" applyFill="1" applyBorder="1" applyAlignment="1">
      <alignment horizontal="center" vertical="center"/>
    </xf>
    <xf numFmtId="0" fontId="10" fillId="2" borderId="13" xfId="2" applyFont="1" applyFill="1" applyBorder="1" applyAlignment="1">
      <alignment horizontal="center" vertical="center"/>
    </xf>
    <xf numFmtId="0" fontId="10" fillId="2" borderId="14" xfId="2" applyFont="1" applyFill="1" applyBorder="1" applyAlignment="1">
      <alignment horizontal="center" vertical="center"/>
    </xf>
    <xf numFmtId="0" fontId="16" fillId="0" borderId="0" xfId="4" applyFont="1" applyAlignment="1">
      <alignment horizontal="right" vertical="top"/>
    </xf>
    <xf numFmtId="0" fontId="17" fillId="0" borderId="0" xfId="4" applyFont="1" applyAlignment="1">
      <alignment vertical="top" wrapText="1"/>
    </xf>
    <xf numFmtId="4" fontId="8" fillId="0" borderId="0" xfId="4" applyNumberFormat="1" applyFont="1"/>
    <xf numFmtId="49" fontId="10" fillId="2" borderId="0" xfId="2" applyNumberFormat="1" applyFont="1" applyFill="1" applyAlignment="1">
      <alignment horizontal="center" vertical="center"/>
    </xf>
    <xf numFmtId="49" fontId="10" fillId="2" borderId="0" xfId="2" applyNumberFormat="1" applyFont="1" applyFill="1" applyAlignment="1">
      <alignment horizontal="center" vertical="center" wrapText="1"/>
    </xf>
    <xf numFmtId="0" fontId="8" fillId="0" borderId="0" xfId="4" applyFont="1" applyAlignment="1">
      <alignment horizontal="center" vertical="center"/>
    </xf>
    <xf numFmtId="0" fontId="8" fillId="0" borderId="0" xfId="4" applyFont="1" applyAlignment="1">
      <alignment horizontal="center"/>
    </xf>
    <xf numFmtId="0" fontId="5" fillId="2" borderId="0" xfId="4" applyFont="1" applyFill="1" applyAlignment="1">
      <alignment horizontal="center" vertical="center" wrapText="1"/>
    </xf>
    <xf numFmtId="2" fontId="5" fillId="2" borderId="0" xfId="4" applyNumberFormat="1" applyFont="1" applyFill="1" applyAlignment="1">
      <alignment horizontal="justify" vertical="top"/>
    </xf>
    <xf numFmtId="0" fontId="5" fillId="2" borderId="0" xfId="4" applyFont="1" applyFill="1" applyAlignment="1">
      <alignment horizontal="center" vertical="top" wrapText="1"/>
    </xf>
    <xf numFmtId="165" fontId="5" fillId="2" borderId="0" xfId="4" applyNumberFormat="1" applyFont="1" applyFill="1" applyAlignment="1">
      <alignment horizontal="right" vertical="top" wrapText="1"/>
    </xf>
    <xf numFmtId="44" fontId="18" fillId="2" borderId="0" xfId="7" applyFont="1" applyFill="1" applyBorder="1" applyAlignment="1">
      <alignment horizontal="center" vertical="top" wrapText="1"/>
    </xf>
    <xf numFmtId="165" fontId="18" fillId="2" borderId="0" xfId="4" applyNumberFormat="1" applyFont="1" applyFill="1" applyAlignment="1">
      <alignment horizontal="left" vertical="top" wrapText="1"/>
    </xf>
    <xf numFmtId="0" fontId="6" fillId="0" borderId="0" xfId="4" applyFont="1" applyAlignment="1">
      <alignment wrapText="1"/>
    </xf>
    <xf numFmtId="0" fontId="18" fillId="2" borderId="0" xfId="4" applyFont="1" applyFill="1" applyAlignment="1">
      <alignment horizontal="center" vertical="center" wrapText="1"/>
    </xf>
    <xf numFmtId="0" fontId="18" fillId="2" borderId="0" xfId="4" applyFont="1" applyFill="1" applyAlignment="1">
      <alignment horizontal="justify" vertical="top"/>
    </xf>
    <xf numFmtId="0" fontId="18" fillId="2" borderId="0" xfId="4" applyFont="1" applyFill="1" applyAlignment="1">
      <alignment horizontal="center" vertical="top" wrapText="1"/>
    </xf>
    <xf numFmtId="4" fontId="18" fillId="2" borderId="0" xfId="4" applyNumberFormat="1" applyFont="1" applyFill="1" applyAlignment="1">
      <alignment horizontal="right" vertical="top" wrapText="1"/>
    </xf>
    <xf numFmtId="49" fontId="19" fillId="0" borderId="0" xfId="6" applyNumberFormat="1" applyFont="1" applyAlignment="1">
      <alignment horizontal="center" vertical="top"/>
    </xf>
    <xf numFmtId="0" fontId="19" fillId="0" borderId="0" xfId="6" applyFont="1" applyAlignment="1">
      <alignment horizontal="justify" vertical="top" wrapText="1"/>
    </xf>
    <xf numFmtId="0" fontId="19" fillId="0" borderId="0" xfId="6" applyFont="1" applyAlignment="1">
      <alignment horizontal="center" vertical="top"/>
    </xf>
    <xf numFmtId="4" fontId="19" fillId="0" borderId="0" xfId="6" applyNumberFormat="1" applyFont="1" applyAlignment="1">
      <alignment horizontal="right" vertical="top"/>
    </xf>
    <xf numFmtId="165" fontId="19" fillId="0" borderId="0" xfId="6" applyNumberFormat="1" applyFont="1" applyAlignment="1">
      <alignment horizontal="center" vertical="top"/>
    </xf>
    <xf numFmtId="0" fontId="20" fillId="0" borderId="0" xfId="6" applyFont="1" applyAlignment="1">
      <alignment horizontal="center" vertical="top" wrapText="1"/>
    </xf>
    <xf numFmtId="44" fontId="17" fillId="0" borderId="0" xfId="7" applyFont="1" applyFill="1" applyBorder="1" applyAlignment="1">
      <alignment horizontal="center" vertical="top" wrapText="1"/>
    </xf>
    <xf numFmtId="165" fontId="20" fillId="0" borderId="0" xfId="6" applyNumberFormat="1" applyFont="1" applyAlignment="1">
      <alignment horizontal="center" vertical="top" wrapText="1"/>
    </xf>
    <xf numFmtId="165" fontId="19" fillId="0" borderId="0" xfId="6" applyNumberFormat="1" applyFont="1" applyAlignment="1">
      <alignment horizontal="right" vertical="justify"/>
    </xf>
    <xf numFmtId="0" fontId="5" fillId="2" borderId="0" xfId="4" applyFont="1" applyFill="1" applyAlignment="1">
      <alignment horizontal="justify" vertical="top"/>
    </xf>
    <xf numFmtId="44" fontId="5" fillId="2" borderId="0" xfId="7" applyFont="1" applyFill="1" applyBorder="1" applyAlignment="1">
      <alignment horizontal="center" vertical="top" wrapText="1"/>
    </xf>
    <xf numFmtId="165" fontId="5" fillId="2" borderId="0" xfId="4" applyNumberFormat="1" applyFont="1" applyFill="1" applyAlignment="1">
      <alignment horizontal="left" vertical="top" wrapText="1"/>
    </xf>
    <xf numFmtId="164" fontId="21" fillId="0" borderId="0" xfId="3" applyNumberFormat="1" applyFont="1" applyAlignment="1">
      <alignment wrapText="1"/>
    </xf>
    <xf numFmtId="0" fontId="21" fillId="0" borderId="0" xfId="4" applyFont="1" applyAlignment="1">
      <alignment wrapText="1"/>
    </xf>
    <xf numFmtId="2" fontId="22" fillId="0" borderId="0" xfId="6" applyNumberFormat="1" applyFont="1" applyAlignment="1">
      <alignment horizontal="justify" vertical="top" wrapText="1"/>
    </xf>
    <xf numFmtId="49" fontId="23" fillId="0" borderId="0" xfId="4" applyNumberFormat="1" applyFont="1" applyAlignment="1">
      <alignment horizontal="center" vertical="center" wrapText="1"/>
    </xf>
    <xf numFmtId="165" fontId="23" fillId="0" borderId="0" xfId="4" applyNumberFormat="1" applyFont="1" applyAlignment="1">
      <alignment horizontal="right" vertical="top" wrapText="1"/>
    </xf>
    <xf numFmtId="165" fontId="5" fillId="0" borderId="0" xfId="7" applyNumberFormat="1" applyFont="1" applyFill="1" applyBorder="1" applyAlignment="1">
      <alignment horizontal="right" vertical="top"/>
    </xf>
    <xf numFmtId="0" fontId="8" fillId="0" borderId="0" xfId="4" applyFont="1" applyAlignment="1">
      <alignment wrapText="1"/>
    </xf>
    <xf numFmtId="0" fontId="18" fillId="0" borderId="0" xfId="4" applyFont="1" applyAlignment="1">
      <alignment horizontal="center" vertical="center" wrapText="1"/>
    </xf>
    <xf numFmtId="0" fontId="18" fillId="0" borderId="0" xfId="4" applyFont="1" applyAlignment="1">
      <alignment horizontal="left" vertical="center" wrapText="1"/>
    </xf>
    <xf numFmtId="165" fontId="18" fillId="0" borderId="0" xfId="1" applyNumberFormat="1" applyFont="1" applyAlignment="1">
      <alignment horizontal="right" vertical="center" wrapText="1"/>
    </xf>
    <xf numFmtId="164" fontId="18" fillId="0" borderId="0" xfId="3" applyNumberFormat="1" applyFont="1" applyAlignment="1">
      <alignment wrapText="1"/>
    </xf>
    <xf numFmtId="0" fontId="18" fillId="0" borderId="0" xfId="4" applyFont="1" applyAlignment="1">
      <alignment wrapText="1"/>
    </xf>
    <xf numFmtId="2" fontId="18" fillId="0" borderId="0" xfId="4" applyNumberFormat="1" applyFont="1" applyAlignment="1">
      <alignment horizontal="justify" vertical="top"/>
    </xf>
    <xf numFmtId="0" fontId="23" fillId="0" borderId="0" xfId="4" applyFont="1" applyAlignment="1">
      <alignment vertical="top" wrapText="1"/>
    </xf>
    <xf numFmtId="4" fontId="24" fillId="0" borderId="0" xfId="4" applyNumberFormat="1" applyFont="1" applyAlignment="1">
      <alignment horizontal="right" vertical="top" wrapText="1"/>
    </xf>
    <xf numFmtId="44" fontId="18" fillId="0" borderId="0" xfId="4" applyNumberFormat="1" applyFont="1" applyAlignment="1">
      <alignment horizontal="justify" vertical="top"/>
    </xf>
    <xf numFmtId="0" fontId="5" fillId="2" borderId="0" xfId="6" applyFont="1" applyFill="1" applyAlignment="1">
      <alignment horizontal="center" vertical="center" wrapText="1"/>
    </xf>
    <xf numFmtId="0" fontId="5" fillId="2" borderId="0" xfId="6" applyFont="1" applyFill="1" applyAlignment="1">
      <alignment horizontal="right" vertical="top" wrapText="1"/>
    </xf>
    <xf numFmtId="165" fontId="4" fillId="2" borderId="0" xfId="7" applyNumberFormat="1" applyFont="1" applyFill="1" applyBorder="1" applyAlignment="1">
      <alignment horizontal="right" vertical="top" wrapText="1"/>
    </xf>
    <xf numFmtId="0" fontId="25" fillId="2" borderId="0" xfId="6" applyFont="1" applyFill="1" applyAlignment="1">
      <alignment horizontal="center" vertical="center" wrapText="1"/>
    </xf>
    <xf numFmtId="165" fontId="4" fillId="2" borderId="0" xfId="4" applyNumberFormat="1" applyFont="1" applyFill="1" applyAlignment="1">
      <alignment horizontal="right" vertical="top" wrapText="1"/>
    </xf>
    <xf numFmtId="165" fontId="25" fillId="2" borderId="0" xfId="4" applyNumberFormat="1" applyFont="1" applyFill="1" applyAlignment="1">
      <alignment horizontal="right" vertical="top" wrapText="1"/>
    </xf>
    <xf numFmtId="0" fontId="17" fillId="0" borderId="0" xfId="4" applyFont="1"/>
    <xf numFmtId="0" fontId="26" fillId="0" borderId="0" xfId="6" applyFont="1"/>
    <xf numFmtId="44" fontId="8" fillId="0" borderId="0" xfId="7" applyFont="1"/>
    <xf numFmtId="43" fontId="8" fillId="0" borderId="0" xfId="8" applyFont="1"/>
    <xf numFmtId="165" fontId="8" fillId="0" borderId="0" xfId="4" applyNumberFormat="1" applyFont="1"/>
    <xf numFmtId="165" fontId="8" fillId="0" borderId="0" xfId="8" applyNumberFormat="1" applyFont="1"/>
    <xf numFmtId="2" fontId="23" fillId="0" borderId="0" xfId="4" applyNumberFormat="1" applyFont="1" applyAlignment="1">
      <alignment vertical="top"/>
    </xf>
  </cellXfs>
  <cellStyles count="9">
    <cellStyle name="Millares 2" xfId="8" xr:uid="{4AED80AC-3539-4E39-BFA4-E42120796FDC}"/>
    <cellStyle name="Moneda" xfId="1" builtinId="4"/>
    <cellStyle name="Moneda 2" xfId="7" xr:uid="{C5E176FC-AB7F-4231-A2D3-100611A1A8FC}"/>
    <cellStyle name="Normal" xfId="0" builtinId="0"/>
    <cellStyle name="Normal 2 2 2" xfId="6" xr:uid="{08119C1A-66F5-4D9D-872C-37EF7546E056}"/>
    <cellStyle name="Normal 2 3" xfId="5" xr:uid="{7109C6E0-8C66-474B-922F-FE64E99DF2F5}"/>
    <cellStyle name="Normal 3" xfId="4" xr:uid="{350CA540-530E-4ACE-B7C6-93A30DFE7B2B}"/>
    <cellStyle name="Normal 3 2" xfId="2" xr:uid="{6241C9AF-277D-4104-9571-92382E139489}"/>
    <cellStyle name="Porcentaje 2" xfId="3" xr:uid="{96ABF9B8-1636-4FB8-AB99-A909BF0D79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4646</xdr:colOff>
      <xdr:row>0</xdr:row>
      <xdr:rowOff>52504</xdr:rowOff>
    </xdr:from>
    <xdr:ext cx="1277744" cy="714997"/>
    <xdr:pic>
      <xdr:nvPicPr>
        <xdr:cNvPr id="2" name="Imagen 1">
          <a:extLst>
            <a:ext uri="{FF2B5EF4-FFF2-40B4-BE49-F238E27FC236}">
              <a16:creationId xmlns:a16="http://schemas.microsoft.com/office/drawing/2014/main" id="{462D7655-395F-44D9-A5B0-61CF99FDFCF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253796" y="52504"/>
          <a:ext cx="1277744" cy="714997"/>
        </a:xfrm>
        <a:prstGeom prst="rect">
          <a:avLst/>
        </a:prstGeom>
      </xdr:spPr>
    </xdr:pic>
    <xdr:clientData/>
  </xdr:oneCellAnchor>
  <xdr:oneCellAnchor>
    <xdr:from>
      <xdr:col>0</xdr:col>
      <xdr:colOff>0</xdr:colOff>
      <xdr:row>0</xdr:row>
      <xdr:rowOff>64892</xdr:rowOff>
    </xdr:from>
    <xdr:ext cx="1031835" cy="1095831"/>
    <xdr:pic>
      <xdr:nvPicPr>
        <xdr:cNvPr id="3" name="Imagen 2">
          <a:extLst>
            <a:ext uri="{FF2B5EF4-FFF2-40B4-BE49-F238E27FC236}">
              <a16:creationId xmlns:a16="http://schemas.microsoft.com/office/drawing/2014/main" id="{B56E9A10-58DC-46F0-AEC2-AD7284E44C07}"/>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64892"/>
          <a:ext cx="1031835" cy="10958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esupuesto%20Base\Users\eruiz\Downloads\14.%20IGNACIO%20ZARAGOZ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weet\AppData\Local\Microsoft\Windows\INetCache\IE\NIPC88U2\DOPI-MUN-RM-PAV-LP-006-2024%5b1%5d.xlsx" TargetMode="External"/><Relationship Id="rId1" Type="http://schemas.openxmlformats.org/officeDocument/2006/relationships/externalLinkPath" Target="/Users/sweet/AppData/Local/Microsoft/Windows/INetCache/IE/NIPC88U2/DOPI-MUN-RM-PAV-LP-006-2024%5b1%5d.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weet\Downloads\OPD%20Frente%201.xlsx" TargetMode="External"/><Relationship Id="rId1" Type="http://schemas.openxmlformats.org/officeDocument/2006/relationships/externalLinkPath" Target="OPD%20Fren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P-006-2024"/>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D 1"/>
      <sheetName val="OPD 2"/>
      <sheetName val="OPD 3"/>
      <sheetName val="Hoja1"/>
      <sheetName val="OPD-1"/>
      <sheetName val="OPD-2"/>
      <sheetName val="OPD-3"/>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DF49E-FC0F-4C62-A962-A4815D856693}">
  <dimension ref="A1:I98"/>
  <sheetViews>
    <sheetView showGridLines="0" showZeros="0" tabSelected="1" view="pageBreakPreview" topLeftCell="A43" zoomScale="110" zoomScaleNormal="85" zoomScaleSheetLayoutView="110" workbookViewId="0">
      <selection activeCell="C82" sqref="C82"/>
    </sheetView>
  </sheetViews>
  <sheetFormatPr baseColWidth="10" defaultColWidth="9.140625" defaultRowHeight="12.75" customHeight="1"/>
  <cols>
    <col min="1" max="1" width="16.140625" style="109" customWidth="1"/>
    <col min="2" max="2" width="74.7109375" style="8" customWidth="1"/>
    <col min="3" max="3" width="9.140625" style="8" customWidth="1"/>
    <col min="4" max="4" width="13.85546875" style="59" customWidth="1"/>
    <col min="5" max="5" width="16" style="8" customWidth="1"/>
    <col min="6" max="6" width="53.85546875" style="110" customWidth="1"/>
    <col min="7" max="7" width="19.42578125" style="8" customWidth="1"/>
    <col min="8" max="8" width="13.85546875" style="7" customWidth="1"/>
    <col min="9" max="16384" width="9.140625" style="8"/>
  </cols>
  <sheetData>
    <row r="1" spans="1:8" ht="15">
      <c r="A1" s="1"/>
      <c r="B1" s="2" t="s">
        <v>0</v>
      </c>
      <c r="C1" s="3" t="s">
        <v>1</v>
      </c>
      <c r="D1" s="4"/>
      <c r="E1" s="4"/>
      <c r="F1" s="5"/>
      <c r="G1" s="6"/>
    </row>
    <row r="2" spans="1:8" ht="15">
      <c r="A2" s="9"/>
      <c r="B2" s="10" t="s">
        <v>2</v>
      </c>
      <c r="C2" s="11" t="s">
        <v>150</v>
      </c>
      <c r="D2" s="12"/>
      <c r="E2" s="12"/>
      <c r="F2" s="13"/>
      <c r="G2" s="14"/>
    </row>
    <row r="3" spans="1:8" ht="15.75" thickBot="1">
      <c r="A3" s="9"/>
      <c r="B3" s="10" t="s">
        <v>3</v>
      </c>
      <c r="C3" s="11"/>
      <c r="D3" s="12"/>
      <c r="E3" s="12"/>
      <c r="F3" s="13"/>
      <c r="G3" s="14"/>
    </row>
    <row r="4" spans="1:8" ht="15" customHeight="1">
      <c r="A4" s="9"/>
      <c r="B4" s="15" t="s">
        <v>4</v>
      </c>
      <c r="C4" s="16"/>
      <c r="D4" s="17"/>
      <c r="E4" s="18" t="s">
        <v>5</v>
      </c>
      <c r="F4" s="19"/>
      <c r="G4" s="20"/>
    </row>
    <row r="5" spans="1:8" ht="15" customHeight="1">
      <c r="A5" s="9"/>
      <c r="B5" s="21" t="s">
        <v>149</v>
      </c>
      <c r="C5" s="22"/>
      <c r="D5" s="23"/>
      <c r="E5" s="24" t="s">
        <v>7</v>
      </c>
      <c r="F5" s="25"/>
      <c r="G5" s="26"/>
    </row>
    <row r="6" spans="1:8" ht="15" customHeight="1">
      <c r="A6" s="9"/>
      <c r="B6" s="21"/>
      <c r="C6" s="22"/>
      <c r="D6" s="23"/>
      <c r="E6" s="24" t="s">
        <v>8</v>
      </c>
      <c r="F6" s="25"/>
      <c r="G6" s="27"/>
    </row>
    <row r="7" spans="1:8" ht="15" customHeight="1" thickBot="1">
      <c r="A7" s="9"/>
      <c r="B7" s="28"/>
      <c r="C7" s="29"/>
      <c r="D7" s="30"/>
      <c r="E7" s="31" t="s">
        <v>9</v>
      </c>
      <c r="F7" s="32"/>
      <c r="G7" s="33"/>
    </row>
    <row r="8" spans="1:8">
      <c r="A8" s="9"/>
      <c r="B8" s="34" t="s">
        <v>10</v>
      </c>
      <c r="C8" s="35" t="s">
        <v>11</v>
      </c>
      <c r="D8" s="36"/>
      <c r="E8" s="36"/>
      <c r="F8" s="37"/>
      <c r="G8" s="38" t="s">
        <v>12</v>
      </c>
    </row>
    <row r="9" spans="1:8" ht="14.25" customHeight="1">
      <c r="A9" s="9"/>
      <c r="B9" s="39"/>
      <c r="C9" s="40"/>
      <c r="D9" s="41"/>
      <c r="E9" s="41"/>
      <c r="F9" s="42"/>
      <c r="G9" s="43" t="s">
        <v>13</v>
      </c>
    </row>
    <row r="10" spans="1:8" ht="15" customHeight="1" thickBot="1">
      <c r="A10" s="44"/>
      <c r="B10" s="45"/>
      <c r="C10" s="46"/>
      <c r="D10" s="47"/>
      <c r="E10" s="47"/>
      <c r="F10" s="48"/>
      <c r="G10" s="49"/>
    </row>
    <row r="11" spans="1:8" ht="3.2" customHeight="1" thickBot="1">
      <c r="A11" s="50"/>
      <c r="B11" s="51"/>
      <c r="C11" s="52"/>
      <c r="D11" s="53"/>
      <c r="E11" s="50"/>
      <c r="F11" s="52"/>
      <c r="G11" s="52"/>
    </row>
    <row r="12" spans="1:8" ht="15.75" customHeight="1" thickBot="1">
      <c r="A12" s="54" t="s">
        <v>14</v>
      </c>
      <c r="B12" s="55"/>
      <c r="C12" s="55"/>
      <c r="D12" s="55"/>
      <c r="E12" s="55"/>
      <c r="F12" s="55"/>
      <c r="G12" s="56"/>
    </row>
    <row r="13" spans="1:8" ht="3.2" customHeight="1">
      <c r="A13" s="57"/>
      <c r="B13" s="58"/>
      <c r="C13" s="58"/>
      <c r="F13" s="8"/>
    </row>
    <row r="14" spans="1:8" s="62" customFormat="1" ht="24">
      <c r="A14" s="60" t="s">
        <v>15</v>
      </c>
      <c r="B14" s="61" t="s">
        <v>16</v>
      </c>
      <c r="C14" s="60" t="s">
        <v>17</v>
      </c>
      <c r="D14" s="60" t="s">
        <v>18</v>
      </c>
      <c r="E14" s="61" t="s">
        <v>19</v>
      </c>
      <c r="F14" s="61" t="s">
        <v>20</v>
      </c>
      <c r="G14" s="61" t="s">
        <v>21</v>
      </c>
      <c r="H14" s="7"/>
    </row>
    <row r="15" spans="1:8" ht="6" customHeight="1">
      <c r="A15" s="63"/>
      <c r="B15" s="63"/>
      <c r="C15" s="63"/>
      <c r="D15" s="63"/>
      <c r="E15" s="63"/>
      <c r="F15" s="63"/>
      <c r="G15" s="63"/>
    </row>
    <row r="16" spans="1:8" s="70" customFormat="1" ht="25.5">
      <c r="A16" s="64" t="s">
        <v>22</v>
      </c>
      <c r="B16" s="65" t="s">
        <v>6</v>
      </c>
      <c r="C16" s="66"/>
      <c r="D16" s="67"/>
      <c r="E16" s="68"/>
      <c r="F16" s="69"/>
      <c r="G16" s="68">
        <f>+G17+G31+G51+G57+G61+G64+G68+G70+G42+G46</f>
        <v>0</v>
      </c>
      <c r="H16" s="7"/>
    </row>
    <row r="17" spans="1:8" s="70" customFormat="1" ht="12" customHeight="1">
      <c r="A17" s="71" t="s">
        <v>23</v>
      </c>
      <c r="B17" s="72" t="s">
        <v>24</v>
      </c>
      <c r="C17" s="73"/>
      <c r="D17" s="74"/>
      <c r="E17" s="68"/>
      <c r="F17" s="69"/>
      <c r="G17" s="68">
        <f>SUM(G18:G30)</f>
        <v>0</v>
      </c>
      <c r="H17" s="7"/>
    </row>
    <row r="18" spans="1:8" s="70" customFormat="1" ht="33.75">
      <c r="A18" s="75" t="s">
        <v>25</v>
      </c>
      <c r="B18" s="76" t="s">
        <v>26</v>
      </c>
      <c r="C18" s="77" t="s">
        <v>27</v>
      </c>
      <c r="D18" s="78">
        <v>4.93</v>
      </c>
      <c r="E18" s="79"/>
      <c r="F18" s="80"/>
      <c r="G18" s="81">
        <f>+D18*E18</f>
        <v>0</v>
      </c>
      <c r="H18" s="7"/>
    </row>
    <row r="19" spans="1:8" s="70" customFormat="1" ht="22.5">
      <c r="A19" s="75" t="s">
        <v>28</v>
      </c>
      <c r="B19" s="76" t="s">
        <v>29</v>
      </c>
      <c r="C19" s="77" t="s">
        <v>30</v>
      </c>
      <c r="D19" s="78">
        <v>57.96</v>
      </c>
      <c r="E19" s="79"/>
      <c r="F19" s="80"/>
      <c r="G19" s="81">
        <f t="shared" ref="G19:G71" si="0">+D19*E19</f>
        <v>0</v>
      </c>
      <c r="H19" s="7"/>
    </row>
    <row r="20" spans="1:8" s="70" customFormat="1" ht="56.25">
      <c r="A20" s="75" t="s">
        <v>31</v>
      </c>
      <c r="B20" s="76" t="s">
        <v>32</v>
      </c>
      <c r="C20" s="77" t="s">
        <v>33</v>
      </c>
      <c r="D20" s="78">
        <v>139.72</v>
      </c>
      <c r="E20" s="79"/>
      <c r="F20" s="80"/>
      <c r="G20" s="81">
        <f t="shared" si="0"/>
        <v>0</v>
      </c>
      <c r="H20" s="7"/>
    </row>
    <row r="21" spans="1:8" s="70" customFormat="1" ht="45">
      <c r="A21" s="75" t="s">
        <v>34</v>
      </c>
      <c r="B21" s="76" t="s">
        <v>35</v>
      </c>
      <c r="C21" s="77" t="s">
        <v>36</v>
      </c>
      <c r="D21" s="78">
        <v>65.2</v>
      </c>
      <c r="E21" s="79"/>
      <c r="F21" s="80"/>
      <c r="G21" s="81">
        <f t="shared" si="0"/>
        <v>0</v>
      </c>
      <c r="H21" s="7"/>
    </row>
    <row r="22" spans="1:8" s="70" customFormat="1" ht="45">
      <c r="A22" s="75" t="s">
        <v>37</v>
      </c>
      <c r="B22" s="76" t="s">
        <v>38</v>
      </c>
      <c r="C22" s="77" t="s">
        <v>36</v>
      </c>
      <c r="D22" s="78">
        <v>5.98</v>
      </c>
      <c r="E22" s="79"/>
      <c r="F22" s="80"/>
      <c r="G22" s="81">
        <f t="shared" si="0"/>
        <v>0</v>
      </c>
      <c r="H22" s="7"/>
    </row>
    <row r="23" spans="1:8" s="70" customFormat="1" ht="45">
      <c r="A23" s="75" t="s">
        <v>39</v>
      </c>
      <c r="B23" s="76" t="s">
        <v>40</v>
      </c>
      <c r="C23" s="77" t="s">
        <v>33</v>
      </c>
      <c r="D23" s="78">
        <v>85.99</v>
      </c>
      <c r="E23" s="79"/>
      <c r="F23" s="80"/>
      <c r="G23" s="81">
        <f t="shared" si="0"/>
        <v>0</v>
      </c>
      <c r="H23" s="7"/>
    </row>
    <row r="24" spans="1:8" s="70" customFormat="1" ht="45">
      <c r="A24" s="75" t="s">
        <v>41</v>
      </c>
      <c r="B24" s="76" t="s">
        <v>42</v>
      </c>
      <c r="C24" s="77" t="s">
        <v>27</v>
      </c>
      <c r="D24" s="78">
        <v>68.69</v>
      </c>
      <c r="E24" s="79"/>
      <c r="F24" s="80"/>
      <c r="G24" s="81">
        <f t="shared" si="0"/>
        <v>0</v>
      </c>
      <c r="H24" s="7"/>
    </row>
    <row r="25" spans="1:8" s="70" customFormat="1" ht="33.75">
      <c r="A25" s="75" t="s">
        <v>43</v>
      </c>
      <c r="B25" s="76" t="s">
        <v>44</v>
      </c>
      <c r="C25" s="77" t="s">
        <v>27</v>
      </c>
      <c r="D25" s="78">
        <v>5.48</v>
      </c>
      <c r="E25" s="79"/>
      <c r="F25" s="80"/>
      <c r="G25" s="81">
        <f t="shared" si="0"/>
        <v>0</v>
      </c>
      <c r="H25" s="7"/>
    </row>
    <row r="26" spans="1:8" s="70" customFormat="1" ht="33.75">
      <c r="A26" s="75" t="s">
        <v>45</v>
      </c>
      <c r="B26" s="76" t="s">
        <v>46</v>
      </c>
      <c r="C26" s="77" t="s">
        <v>30</v>
      </c>
      <c r="D26" s="78">
        <v>1</v>
      </c>
      <c r="E26" s="79"/>
      <c r="F26" s="80"/>
      <c r="G26" s="81">
        <f t="shared" si="0"/>
        <v>0</v>
      </c>
      <c r="H26" s="7"/>
    </row>
    <row r="27" spans="1:8" s="70" customFormat="1" ht="33.75">
      <c r="A27" s="75" t="s">
        <v>47</v>
      </c>
      <c r="B27" s="76" t="s">
        <v>48</v>
      </c>
      <c r="C27" s="77" t="s">
        <v>30</v>
      </c>
      <c r="D27" s="78">
        <v>1</v>
      </c>
      <c r="E27" s="79"/>
      <c r="F27" s="80"/>
      <c r="G27" s="81">
        <f t="shared" si="0"/>
        <v>0</v>
      </c>
      <c r="H27" s="7"/>
    </row>
    <row r="28" spans="1:8" s="70" customFormat="1" ht="33.75">
      <c r="A28" s="75" t="s">
        <v>49</v>
      </c>
      <c r="B28" s="76" t="s">
        <v>50</v>
      </c>
      <c r="C28" s="77" t="s">
        <v>30</v>
      </c>
      <c r="D28" s="78">
        <v>1</v>
      </c>
      <c r="E28" s="79"/>
      <c r="F28" s="80"/>
      <c r="G28" s="81">
        <f t="shared" si="0"/>
        <v>0</v>
      </c>
      <c r="H28" s="7"/>
    </row>
    <row r="29" spans="1:8" s="70" customFormat="1" ht="33.75">
      <c r="A29" s="75" t="s">
        <v>51</v>
      </c>
      <c r="B29" s="76" t="s">
        <v>52</v>
      </c>
      <c r="C29" s="77" t="s">
        <v>33</v>
      </c>
      <c r="D29" s="78">
        <v>26.2</v>
      </c>
      <c r="E29" s="79"/>
      <c r="F29" s="80"/>
      <c r="G29" s="81">
        <f t="shared" si="0"/>
        <v>0</v>
      </c>
      <c r="H29" s="7"/>
    </row>
    <row r="30" spans="1:8" s="70" customFormat="1" ht="33.75">
      <c r="A30" s="75" t="s">
        <v>53</v>
      </c>
      <c r="B30" s="76" t="s">
        <v>54</v>
      </c>
      <c r="C30" s="77" t="s">
        <v>27</v>
      </c>
      <c r="D30" s="78">
        <v>0.17</v>
      </c>
      <c r="E30" s="79"/>
      <c r="F30" s="80"/>
      <c r="G30" s="81">
        <f t="shared" si="0"/>
        <v>0</v>
      </c>
      <c r="H30" s="7"/>
    </row>
    <row r="31" spans="1:8" s="70" customFormat="1">
      <c r="A31" s="71" t="s">
        <v>55</v>
      </c>
      <c r="B31" s="72" t="s">
        <v>56</v>
      </c>
      <c r="C31" s="73"/>
      <c r="D31" s="74">
        <v>0</v>
      </c>
      <c r="E31" s="68"/>
      <c r="F31" s="69"/>
      <c r="G31" s="68">
        <f>SUM(G32:G41)</f>
        <v>0</v>
      </c>
      <c r="H31" s="7"/>
    </row>
    <row r="32" spans="1:8" s="70" customFormat="1" ht="33.75">
      <c r="A32" s="75" t="s">
        <v>57</v>
      </c>
      <c r="B32" s="76" t="s">
        <v>58</v>
      </c>
      <c r="C32" s="77" t="s">
        <v>27</v>
      </c>
      <c r="D32" s="78">
        <v>11.07</v>
      </c>
      <c r="E32" s="79"/>
      <c r="F32" s="80"/>
      <c r="G32" s="81">
        <f t="shared" si="0"/>
        <v>0</v>
      </c>
      <c r="H32" s="7"/>
    </row>
    <row r="33" spans="1:8" s="70" customFormat="1" ht="33.75">
      <c r="A33" s="75" t="s">
        <v>59</v>
      </c>
      <c r="B33" s="76" t="s">
        <v>60</v>
      </c>
      <c r="C33" s="77" t="s">
        <v>61</v>
      </c>
      <c r="D33" s="78">
        <v>830.44</v>
      </c>
      <c r="E33" s="79"/>
      <c r="F33" s="80"/>
      <c r="G33" s="81">
        <f t="shared" si="0"/>
        <v>0</v>
      </c>
      <c r="H33" s="7"/>
    </row>
    <row r="34" spans="1:8" s="70" customFormat="1" ht="33.75">
      <c r="A34" s="75" t="s">
        <v>62</v>
      </c>
      <c r="B34" s="76" t="s">
        <v>63</v>
      </c>
      <c r="C34" s="77" t="s">
        <v>33</v>
      </c>
      <c r="D34" s="78">
        <v>22.14</v>
      </c>
      <c r="E34" s="79"/>
      <c r="F34" s="80"/>
      <c r="G34" s="81">
        <f t="shared" si="0"/>
        <v>0</v>
      </c>
      <c r="H34" s="7"/>
    </row>
    <row r="35" spans="1:8" s="70" customFormat="1" ht="33.75">
      <c r="A35" s="75" t="s">
        <v>64</v>
      </c>
      <c r="B35" s="76" t="s">
        <v>65</v>
      </c>
      <c r="C35" s="77" t="s">
        <v>33</v>
      </c>
      <c r="D35" s="78">
        <v>55.36</v>
      </c>
      <c r="E35" s="79"/>
      <c r="F35" s="80"/>
      <c r="G35" s="81">
        <f t="shared" si="0"/>
        <v>0</v>
      </c>
      <c r="H35" s="7"/>
    </row>
    <row r="36" spans="1:8" s="70" customFormat="1" ht="67.5">
      <c r="A36" s="75" t="s">
        <v>66</v>
      </c>
      <c r="B36" s="76" t="s">
        <v>67</v>
      </c>
      <c r="C36" s="77" t="s">
        <v>30</v>
      </c>
      <c r="D36" s="78">
        <v>230.83</v>
      </c>
      <c r="E36" s="79"/>
      <c r="F36" s="80"/>
      <c r="G36" s="81">
        <f t="shared" si="0"/>
        <v>0</v>
      </c>
      <c r="H36" s="7"/>
    </row>
    <row r="37" spans="1:8" s="70" customFormat="1" ht="45">
      <c r="A37" s="75" t="s">
        <v>68</v>
      </c>
      <c r="B37" s="76" t="s">
        <v>69</v>
      </c>
      <c r="C37" s="77" t="s">
        <v>70</v>
      </c>
      <c r="D37" s="78">
        <v>110.73</v>
      </c>
      <c r="E37" s="79"/>
      <c r="F37" s="80"/>
      <c r="G37" s="81">
        <f t="shared" si="0"/>
        <v>0</v>
      </c>
      <c r="H37" s="7"/>
    </row>
    <row r="38" spans="1:8" s="70" customFormat="1" ht="33.75">
      <c r="A38" s="75" t="s">
        <v>71</v>
      </c>
      <c r="B38" s="76" t="s">
        <v>72</v>
      </c>
      <c r="C38" s="77" t="s">
        <v>33</v>
      </c>
      <c r="D38" s="78">
        <v>102.75</v>
      </c>
      <c r="E38" s="79"/>
      <c r="F38" s="80"/>
      <c r="G38" s="81">
        <f t="shared" si="0"/>
        <v>0</v>
      </c>
      <c r="H38" s="7"/>
    </row>
    <row r="39" spans="1:8" s="70" customFormat="1" ht="33.75">
      <c r="A39" s="75" t="s">
        <v>73</v>
      </c>
      <c r="B39" s="76" t="s">
        <v>74</v>
      </c>
      <c r="C39" s="77" t="s">
        <v>27</v>
      </c>
      <c r="D39" s="78">
        <v>0.65</v>
      </c>
      <c r="E39" s="79"/>
      <c r="F39" s="80"/>
      <c r="G39" s="81">
        <f t="shared" si="0"/>
        <v>0</v>
      </c>
      <c r="H39" s="7"/>
    </row>
    <row r="40" spans="1:8" s="70" customFormat="1" ht="33.75">
      <c r="A40" s="75" t="s">
        <v>75</v>
      </c>
      <c r="B40" s="76" t="s">
        <v>76</v>
      </c>
      <c r="C40" s="77" t="s">
        <v>33</v>
      </c>
      <c r="D40" s="78">
        <v>5.48</v>
      </c>
      <c r="E40" s="79"/>
      <c r="F40" s="80"/>
      <c r="G40" s="81">
        <f t="shared" si="0"/>
        <v>0</v>
      </c>
      <c r="H40" s="7"/>
    </row>
    <row r="41" spans="1:8" s="70" customFormat="1" ht="33.75">
      <c r="A41" s="75" t="s">
        <v>77</v>
      </c>
      <c r="B41" s="76" t="s">
        <v>78</v>
      </c>
      <c r="C41" s="77" t="s">
        <v>33</v>
      </c>
      <c r="D41" s="78">
        <v>0.84</v>
      </c>
      <c r="E41" s="79"/>
      <c r="F41" s="80"/>
      <c r="G41" s="81">
        <f t="shared" si="0"/>
        <v>0</v>
      </c>
      <c r="H41" s="7"/>
    </row>
    <row r="42" spans="1:8" s="70" customFormat="1">
      <c r="A42" s="71" t="s">
        <v>79</v>
      </c>
      <c r="B42" s="72" t="s">
        <v>80</v>
      </c>
      <c r="C42" s="73"/>
      <c r="D42" s="74">
        <v>0</v>
      </c>
      <c r="E42" s="68"/>
      <c r="F42" s="69"/>
      <c r="G42" s="68">
        <f>SUM(G43:G45)</f>
        <v>0</v>
      </c>
      <c r="H42" s="7"/>
    </row>
    <row r="43" spans="1:8" s="70" customFormat="1" ht="90">
      <c r="A43" s="75" t="s">
        <v>81</v>
      </c>
      <c r="B43" s="76" t="s">
        <v>82</v>
      </c>
      <c r="C43" s="77" t="s">
        <v>33</v>
      </c>
      <c r="D43" s="78">
        <v>221.22</v>
      </c>
      <c r="E43" s="79"/>
      <c r="F43" s="80"/>
      <c r="G43" s="81">
        <f t="shared" si="0"/>
        <v>0</v>
      </c>
      <c r="H43" s="7"/>
    </row>
    <row r="44" spans="1:8" s="70" customFormat="1" ht="33.75">
      <c r="A44" s="75" t="s">
        <v>83</v>
      </c>
      <c r="B44" s="76" t="s">
        <v>84</v>
      </c>
      <c r="C44" s="77" t="s">
        <v>61</v>
      </c>
      <c r="D44" s="78">
        <v>5441.97</v>
      </c>
      <c r="E44" s="79"/>
      <c r="F44" s="80"/>
      <c r="G44" s="81">
        <f t="shared" si="0"/>
        <v>0</v>
      </c>
      <c r="H44" s="7"/>
    </row>
    <row r="45" spans="1:8" s="70" customFormat="1" ht="33.75">
      <c r="A45" s="75" t="s">
        <v>85</v>
      </c>
      <c r="B45" s="76" t="s">
        <v>86</v>
      </c>
      <c r="C45" s="77" t="s">
        <v>61</v>
      </c>
      <c r="D45" s="78">
        <v>5441.97</v>
      </c>
      <c r="E45" s="79"/>
      <c r="F45" s="80"/>
      <c r="G45" s="81">
        <f t="shared" si="0"/>
        <v>0</v>
      </c>
      <c r="H45" s="7"/>
    </row>
    <row r="46" spans="1:8" s="70" customFormat="1">
      <c r="A46" s="71" t="s">
        <v>87</v>
      </c>
      <c r="B46" s="72" t="s">
        <v>88</v>
      </c>
      <c r="C46" s="73"/>
      <c r="D46" s="74">
        <v>0</v>
      </c>
      <c r="E46" s="68"/>
      <c r="F46" s="69"/>
      <c r="G46" s="68">
        <f>SUM(G47:G50)</f>
        <v>0</v>
      </c>
      <c r="H46" s="7"/>
    </row>
    <row r="47" spans="1:8" s="70" customFormat="1" ht="45">
      <c r="A47" s="75" t="s">
        <v>89</v>
      </c>
      <c r="B47" s="76" t="s">
        <v>90</v>
      </c>
      <c r="C47" s="77" t="s">
        <v>33</v>
      </c>
      <c r="D47" s="78">
        <v>221.22</v>
      </c>
      <c r="E47" s="79"/>
      <c r="F47" s="80"/>
      <c r="G47" s="81">
        <f t="shared" si="0"/>
        <v>0</v>
      </c>
      <c r="H47" s="7"/>
    </row>
    <row r="48" spans="1:8" s="70" customFormat="1" ht="45">
      <c r="A48" s="75" t="s">
        <v>91</v>
      </c>
      <c r="B48" s="76" t="s">
        <v>92</v>
      </c>
      <c r="C48" s="77" t="s">
        <v>36</v>
      </c>
      <c r="D48" s="78">
        <v>104.78</v>
      </c>
      <c r="E48" s="79"/>
      <c r="F48" s="80"/>
      <c r="G48" s="81">
        <f t="shared" si="0"/>
        <v>0</v>
      </c>
      <c r="H48" s="7"/>
    </row>
    <row r="49" spans="1:9" s="70" customFormat="1" ht="45">
      <c r="A49" s="75" t="s">
        <v>93</v>
      </c>
      <c r="B49" s="76" t="s">
        <v>94</v>
      </c>
      <c r="C49" s="77" t="s">
        <v>33</v>
      </c>
      <c r="D49" s="78">
        <v>1397.17</v>
      </c>
      <c r="E49" s="79"/>
      <c r="F49" s="80"/>
      <c r="G49" s="81">
        <f t="shared" si="0"/>
        <v>0</v>
      </c>
      <c r="H49" s="7"/>
    </row>
    <row r="50" spans="1:9" s="70" customFormat="1" ht="45">
      <c r="A50" s="75" t="s">
        <v>95</v>
      </c>
      <c r="B50" s="76" t="s">
        <v>96</v>
      </c>
      <c r="C50" s="77" t="s">
        <v>70</v>
      </c>
      <c r="D50" s="78">
        <v>465.73</v>
      </c>
      <c r="E50" s="79"/>
      <c r="F50" s="80"/>
      <c r="G50" s="81">
        <f t="shared" si="0"/>
        <v>0</v>
      </c>
      <c r="H50" s="7"/>
    </row>
    <row r="51" spans="1:9" s="70" customFormat="1">
      <c r="A51" s="71" t="s">
        <v>97</v>
      </c>
      <c r="B51" s="72" t="s">
        <v>98</v>
      </c>
      <c r="C51" s="73"/>
      <c r="D51" s="74">
        <v>0</v>
      </c>
      <c r="E51" s="68"/>
      <c r="F51" s="69"/>
      <c r="G51" s="68">
        <f>SUM(G52:G56)</f>
        <v>0</v>
      </c>
      <c r="H51" s="7"/>
    </row>
    <row r="52" spans="1:9" s="70" customFormat="1" ht="168.75">
      <c r="A52" s="75" t="s">
        <v>99</v>
      </c>
      <c r="B52" s="76" t="s">
        <v>100</v>
      </c>
      <c r="C52" s="77" t="s">
        <v>33</v>
      </c>
      <c r="D52" s="78">
        <v>496.26</v>
      </c>
      <c r="E52" s="79"/>
      <c r="F52" s="80"/>
      <c r="G52" s="81">
        <f>+D52*E52</f>
        <v>0</v>
      </c>
      <c r="H52" s="7"/>
    </row>
    <row r="53" spans="1:9" s="70" customFormat="1" ht="168.75">
      <c r="A53" s="75" t="s">
        <v>101</v>
      </c>
      <c r="B53" s="76" t="s">
        <v>102</v>
      </c>
      <c r="C53" s="77" t="s">
        <v>33</v>
      </c>
      <c r="D53" s="78">
        <v>484.66</v>
      </c>
      <c r="E53" s="79"/>
      <c r="F53" s="80"/>
      <c r="G53" s="81">
        <f>+D53*E53</f>
        <v>0</v>
      </c>
      <c r="H53" s="7"/>
    </row>
    <row r="54" spans="1:9" s="70" customFormat="1" ht="168.75">
      <c r="A54" s="75" t="s">
        <v>103</v>
      </c>
      <c r="B54" s="76" t="s">
        <v>104</v>
      </c>
      <c r="C54" s="77" t="s">
        <v>33</v>
      </c>
      <c r="D54" s="78">
        <v>64.62</v>
      </c>
      <c r="E54" s="79"/>
      <c r="F54" s="80"/>
      <c r="G54" s="81">
        <f t="shared" si="0"/>
        <v>0</v>
      </c>
      <c r="H54" s="7"/>
    </row>
    <row r="55" spans="1:9" s="70" customFormat="1" ht="191.25">
      <c r="A55" s="75" t="s">
        <v>105</v>
      </c>
      <c r="B55" s="76" t="s">
        <v>106</v>
      </c>
      <c r="C55" s="77" t="s">
        <v>33</v>
      </c>
      <c r="D55" s="78">
        <v>1408.81</v>
      </c>
      <c r="E55" s="79"/>
      <c r="F55" s="80"/>
      <c r="G55" s="81">
        <f t="shared" si="0"/>
        <v>0</v>
      </c>
      <c r="H55" s="7"/>
    </row>
    <row r="56" spans="1:9" s="70" customFormat="1" ht="112.5">
      <c r="A56" s="75" t="s">
        <v>107</v>
      </c>
      <c r="B56" s="76" t="s">
        <v>108</v>
      </c>
      <c r="C56" s="77" t="s">
        <v>30</v>
      </c>
      <c r="D56" s="78">
        <v>176.87</v>
      </c>
      <c r="E56" s="79"/>
      <c r="F56" s="80"/>
      <c r="G56" s="81">
        <f>+D56*E56</f>
        <v>0</v>
      </c>
      <c r="H56" s="7"/>
    </row>
    <row r="57" spans="1:9" s="70" customFormat="1">
      <c r="A57" s="71" t="s">
        <v>109</v>
      </c>
      <c r="B57" s="72" t="s">
        <v>110</v>
      </c>
      <c r="C57" s="73"/>
      <c r="D57" s="74">
        <v>0</v>
      </c>
      <c r="E57" s="68"/>
      <c r="F57" s="69"/>
      <c r="G57" s="68">
        <f>SUM(G58:G60)</f>
        <v>0</v>
      </c>
      <c r="H57" s="7"/>
    </row>
    <row r="58" spans="1:9" s="70" customFormat="1" ht="45">
      <c r="A58" s="75" t="s">
        <v>111</v>
      </c>
      <c r="B58" s="76" t="s">
        <v>112</v>
      </c>
      <c r="C58" s="77" t="s">
        <v>30</v>
      </c>
      <c r="D58" s="78">
        <v>20.98</v>
      </c>
      <c r="E58" s="79"/>
      <c r="F58" s="80"/>
      <c r="G58" s="81">
        <f t="shared" si="0"/>
        <v>0</v>
      </c>
      <c r="H58" s="7"/>
    </row>
    <row r="59" spans="1:9" s="70" customFormat="1" ht="33.75">
      <c r="A59" s="75" t="s">
        <v>113</v>
      </c>
      <c r="B59" s="76" t="s">
        <v>114</v>
      </c>
      <c r="C59" s="77" t="s">
        <v>30</v>
      </c>
      <c r="D59" s="78">
        <v>5</v>
      </c>
      <c r="E59" s="79"/>
      <c r="F59" s="80"/>
      <c r="G59" s="81">
        <f t="shared" si="0"/>
        <v>0</v>
      </c>
      <c r="H59" s="7"/>
    </row>
    <row r="60" spans="1:9" s="70" customFormat="1" ht="33.75">
      <c r="A60" s="75" t="s">
        <v>115</v>
      </c>
      <c r="B60" s="76" t="s">
        <v>116</v>
      </c>
      <c r="C60" s="77" t="s">
        <v>30</v>
      </c>
      <c r="D60" s="78">
        <v>3</v>
      </c>
      <c r="E60" s="79"/>
      <c r="F60" s="80"/>
      <c r="G60" s="81">
        <f t="shared" si="0"/>
        <v>0</v>
      </c>
      <c r="H60" s="7"/>
    </row>
    <row r="61" spans="1:9" s="70" customFormat="1">
      <c r="A61" s="71" t="s">
        <v>117</v>
      </c>
      <c r="B61" s="72" t="s">
        <v>118</v>
      </c>
      <c r="C61" s="73"/>
      <c r="D61" s="74">
        <v>0</v>
      </c>
      <c r="E61" s="74"/>
      <c r="F61" s="69"/>
      <c r="G61" s="68">
        <f>SUM(G62:G63)</f>
        <v>0</v>
      </c>
      <c r="H61" s="7"/>
    </row>
    <row r="62" spans="1:9" s="70" customFormat="1" ht="45">
      <c r="A62" s="75" t="s">
        <v>119</v>
      </c>
      <c r="B62" s="76" t="s">
        <v>120</v>
      </c>
      <c r="C62" s="77" t="s">
        <v>33</v>
      </c>
      <c r="D62" s="78">
        <v>497.95</v>
      </c>
      <c r="E62" s="79"/>
      <c r="F62" s="80"/>
      <c r="G62" s="81">
        <f t="shared" si="0"/>
        <v>0</v>
      </c>
      <c r="H62" s="7"/>
      <c r="I62" s="7"/>
    </row>
    <row r="63" spans="1:9" s="70" customFormat="1" ht="56.25">
      <c r="A63" s="75" t="s">
        <v>121</v>
      </c>
      <c r="B63" s="76" t="s">
        <v>122</v>
      </c>
      <c r="C63" s="77" t="s">
        <v>33</v>
      </c>
      <c r="D63" s="78">
        <v>2810.97</v>
      </c>
      <c r="E63" s="79"/>
      <c r="F63" s="82"/>
      <c r="G63" s="81">
        <f t="shared" si="0"/>
        <v>0</v>
      </c>
      <c r="H63" s="7"/>
    </row>
    <row r="64" spans="1:9" s="70" customFormat="1">
      <c r="A64" s="71" t="s">
        <v>123</v>
      </c>
      <c r="B64" s="72" t="s">
        <v>124</v>
      </c>
      <c r="C64" s="73"/>
      <c r="D64" s="74">
        <v>0</v>
      </c>
      <c r="E64" s="74"/>
      <c r="F64" s="69"/>
      <c r="G64" s="68">
        <f>SUM(G65:G67)</f>
        <v>0</v>
      </c>
      <c r="H64" s="7"/>
    </row>
    <row r="65" spans="1:8" s="70" customFormat="1" ht="78.75">
      <c r="A65" s="75" t="s">
        <v>125</v>
      </c>
      <c r="B65" s="76" t="s">
        <v>126</v>
      </c>
      <c r="C65" s="77" t="s">
        <v>127</v>
      </c>
      <c r="D65" s="78">
        <v>73.95</v>
      </c>
      <c r="E65" s="79"/>
      <c r="F65" s="80"/>
      <c r="G65" s="81">
        <f t="shared" si="0"/>
        <v>0</v>
      </c>
      <c r="H65" s="7"/>
    </row>
    <row r="66" spans="1:8" s="70" customFormat="1" ht="67.5">
      <c r="A66" s="75" t="s">
        <v>128</v>
      </c>
      <c r="B66" s="76" t="s">
        <v>129</v>
      </c>
      <c r="C66" s="77" t="s">
        <v>127</v>
      </c>
      <c r="D66" s="78">
        <v>37.97</v>
      </c>
      <c r="E66" s="79"/>
      <c r="F66" s="80"/>
      <c r="G66" s="81">
        <f t="shared" si="0"/>
        <v>0</v>
      </c>
      <c r="H66" s="7"/>
    </row>
    <row r="67" spans="1:8" s="70" customFormat="1" ht="33.75">
      <c r="A67" s="75" t="s">
        <v>130</v>
      </c>
      <c r="B67" s="76" t="s">
        <v>131</v>
      </c>
      <c r="C67" s="77" t="s">
        <v>30</v>
      </c>
      <c r="D67" s="78">
        <v>3</v>
      </c>
      <c r="E67" s="79"/>
      <c r="F67" s="80"/>
      <c r="G67" s="81">
        <f t="shared" si="0"/>
        <v>0</v>
      </c>
      <c r="H67" s="7"/>
    </row>
    <row r="68" spans="1:8" s="70" customFormat="1">
      <c r="A68" s="71" t="s">
        <v>132</v>
      </c>
      <c r="B68" s="72" t="s">
        <v>133</v>
      </c>
      <c r="C68" s="73"/>
      <c r="D68" s="74">
        <v>0</v>
      </c>
      <c r="E68" s="74"/>
      <c r="F68" s="69"/>
      <c r="G68" s="68">
        <f>SUM(G69)</f>
        <v>0</v>
      </c>
      <c r="H68" s="7"/>
    </row>
    <row r="69" spans="1:8" s="70" customFormat="1" ht="67.5">
      <c r="A69" s="75" t="s">
        <v>134</v>
      </c>
      <c r="B69" s="76" t="s">
        <v>135</v>
      </c>
      <c r="C69" s="77" t="s">
        <v>33</v>
      </c>
      <c r="D69" s="78">
        <v>128.08000000000001</v>
      </c>
      <c r="E69" s="79"/>
      <c r="F69" s="80"/>
      <c r="G69" s="81">
        <f t="shared" si="0"/>
        <v>0</v>
      </c>
      <c r="H69" s="7"/>
    </row>
    <row r="70" spans="1:8" s="70" customFormat="1">
      <c r="A70" s="71" t="s">
        <v>136</v>
      </c>
      <c r="B70" s="72" t="s">
        <v>137</v>
      </c>
      <c r="C70" s="73"/>
      <c r="D70" s="74">
        <v>0</v>
      </c>
      <c r="E70" s="74"/>
      <c r="F70" s="69"/>
      <c r="G70" s="68">
        <f>SUM(G71:G73)</f>
        <v>0</v>
      </c>
      <c r="H70" s="7"/>
    </row>
    <row r="71" spans="1:8" s="70" customFormat="1" ht="22.5">
      <c r="A71" s="75" t="s">
        <v>138</v>
      </c>
      <c r="B71" s="76" t="s">
        <v>139</v>
      </c>
      <c r="C71" s="77" t="s">
        <v>127</v>
      </c>
      <c r="D71" s="78">
        <v>14.99</v>
      </c>
      <c r="E71" s="79"/>
      <c r="F71" s="80"/>
      <c r="G71" s="81">
        <f t="shared" si="0"/>
        <v>0</v>
      </c>
      <c r="H71" s="7"/>
    </row>
    <row r="72" spans="1:8" s="70" customFormat="1" ht="22.5">
      <c r="A72" s="75" t="s">
        <v>140</v>
      </c>
      <c r="B72" s="76" t="s">
        <v>141</v>
      </c>
      <c r="C72" s="77" t="s">
        <v>127</v>
      </c>
      <c r="D72" s="78">
        <v>14.99</v>
      </c>
      <c r="E72" s="79"/>
      <c r="F72" s="80"/>
      <c r="G72" s="81">
        <f>+D72*E72</f>
        <v>0</v>
      </c>
      <c r="H72" s="7"/>
    </row>
    <row r="73" spans="1:8" s="70" customFormat="1" ht="33.75">
      <c r="A73" s="75" t="s">
        <v>142</v>
      </c>
      <c r="B73" s="76" t="s">
        <v>143</v>
      </c>
      <c r="C73" s="77" t="s">
        <v>30</v>
      </c>
      <c r="D73" s="78">
        <v>5</v>
      </c>
      <c r="E73" s="79"/>
      <c r="F73" s="80"/>
      <c r="G73" s="81">
        <f>+D73*E73</f>
        <v>0</v>
      </c>
      <c r="H73" s="7"/>
    </row>
    <row r="74" spans="1:8" s="70" customFormat="1" ht="13.15" customHeight="1">
      <c r="A74" s="75"/>
      <c r="B74" s="76"/>
      <c r="C74" s="77"/>
      <c r="D74" s="78"/>
      <c r="E74" s="79"/>
      <c r="F74" s="80"/>
      <c r="G74" s="81"/>
      <c r="H74" s="7"/>
    </row>
    <row r="75" spans="1:8" s="70" customFormat="1">
      <c r="A75" s="75"/>
      <c r="B75" s="76"/>
      <c r="C75" s="77"/>
      <c r="D75" s="78"/>
      <c r="E75" s="83"/>
      <c r="F75" s="80"/>
      <c r="G75" s="81"/>
      <c r="H75" s="7"/>
    </row>
    <row r="76" spans="1:8" s="88" customFormat="1">
      <c r="A76" s="64"/>
      <c r="B76" s="84" t="s">
        <v>144</v>
      </c>
      <c r="C76" s="66"/>
      <c r="D76" s="67"/>
      <c r="E76" s="85"/>
      <c r="F76" s="86"/>
      <c r="G76" s="85"/>
      <c r="H76" s="87"/>
    </row>
    <row r="77" spans="1:8" s="70" customFormat="1" ht="22.5">
      <c r="A77" s="75"/>
      <c r="B77" s="89" t="str">
        <f>+B5</f>
        <v xml:space="preserve">Rehabilitación y mantenimiento del Hospital General de Zapopan, etapa 2, Municipio de Zapopan, Jalisco. </v>
      </c>
      <c r="C77" s="77"/>
      <c r="D77" s="78"/>
      <c r="E77" s="83"/>
      <c r="F77" s="80"/>
      <c r="G77" s="81"/>
      <c r="H77" s="7"/>
    </row>
    <row r="78" spans="1:8" s="70" customFormat="1">
      <c r="A78" s="75"/>
      <c r="B78" s="76"/>
      <c r="C78" s="77"/>
      <c r="D78" s="78"/>
      <c r="E78" s="83"/>
      <c r="F78" s="80"/>
      <c r="G78" s="81"/>
      <c r="H78" s="7"/>
    </row>
    <row r="79" spans="1:8" s="93" customFormat="1">
      <c r="A79" s="90" t="s">
        <v>22</v>
      </c>
      <c r="B79" s="115" t="str">
        <f>B16</f>
        <v>CONSTRUCCIÓN DE ALMACÉN, NUEVA AÉRA DE COCINA,COMEDOR EN EL HGZ Y OFICINAS PARA LA UNIDAD ADMINISTRATIVA DEL OPD</v>
      </c>
      <c r="C79" s="115"/>
      <c r="D79" s="115"/>
      <c r="E79" s="115"/>
      <c r="F79" s="91"/>
      <c r="G79" s="92">
        <f>+G16</f>
        <v>0</v>
      </c>
      <c r="H79" s="7"/>
    </row>
    <row r="80" spans="1:8" s="98" customFormat="1">
      <c r="A80" s="94" t="str">
        <f>+A17</f>
        <v>A.1</v>
      </c>
      <c r="B80" s="95" t="str">
        <f>+B17</f>
        <v>PREELIMINARES</v>
      </c>
      <c r="C80" s="94">
        <f>+C17</f>
        <v>0</v>
      </c>
      <c r="D80" s="94">
        <f>+D17</f>
        <v>0</v>
      </c>
      <c r="E80" s="94">
        <f>+E17</f>
        <v>0</v>
      </c>
      <c r="F80" s="94">
        <f>+F17</f>
        <v>0</v>
      </c>
      <c r="G80" s="96">
        <f>+G17</f>
        <v>0</v>
      </c>
      <c r="H80" s="97"/>
    </row>
    <row r="81" spans="1:8" s="98" customFormat="1">
      <c r="A81" s="94" t="str">
        <f>+A31</f>
        <v>A.2</v>
      </c>
      <c r="B81" s="95" t="str">
        <f>+B31</f>
        <v>OBRA CIVIL</v>
      </c>
      <c r="C81" s="94">
        <f>+C31</f>
        <v>0</v>
      </c>
      <c r="D81" s="94">
        <f>+D31</f>
        <v>0</v>
      </c>
      <c r="E81" s="94">
        <f>+E31</f>
        <v>0</v>
      </c>
      <c r="F81" s="94">
        <f>+F31</f>
        <v>0</v>
      </c>
      <c r="G81" s="96">
        <f>+G31</f>
        <v>0</v>
      </c>
      <c r="H81" s="97"/>
    </row>
    <row r="82" spans="1:8" s="98" customFormat="1">
      <c r="A82" s="94" t="str">
        <f>+A51</f>
        <v>A.5</v>
      </c>
      <c r="B82" s="95" t="str">
        <f>+B51</f>
        <v>PANELES DE YESO</v>
      </c>
      <c r="C82" s="94">
        <f>+C51</f>
        <v>0</v>
      </c>
      <c r="D82" s="94">
        <f>+D51</f>
        <v>0</v>
      </c>
      <c r="E82" s="94">
        <f>+E51</f>
        <v>0</v>
      </c>
      <c r="F82" s="94">
        <f>+F51</f>
        <v>0</v>
      </c>
      <c r="G82" s="96">
        <f>+G51</f>
        <v>0</v>
      </c>
      <c r="H82" s="97"/>
    </row>
    <row r="83" spans="1:8" s="98" customFormat="1">
      <c r="A83" s="94" t="str">
        <f>+A57</f>
        <v>A.6</v>
      </c>
      <c r="B83" s="95" t="str">
        <f>+B57</f>
        <v>CARPINTERÍA</v>
      </c>
      <c r="C83" s="94">
        <f>+C57</f>
        <v>0</v>
      </c>
      <c r="D83" s="94">
        <f>+D57</f>
        <v>0</v>
      </c>
      <c r="E83" s="94">
        <f>+E57</f>
        <v>0</v>
      </c>
      <c r="F83" s="94">
        <f>+F57</f>
        <v>0</v>
      </c>
      <c r="G83" s="96">
        <f>+G57</f>
        <v>0</v>
      </c>
      <c r="H83" s="97"/>
    </row>
    <row r="84" spans="1:8" s="98" customFormat="1">
      <c r="A84" s="94" t="str">
        <f>+A61</f>
        <v>A.7</v>
      </c>
      <c r="B84" s="95" t="str">
        <f>+B61</f>
        <v>PINTURA</v>
      </c>
      <c r="C84" s="94">
        <f>+C61</f>
        <v>0</v>
      </c>
      <c r="D84" s="94">
        <f>+D61</f>
        <v>0</v>
      </c>
      <c r="E84" s="94">
        <f>+E61</f>
        <v>0</v>
      </c>
      <c r="F84" s="94">
        <f>+F61</f>
        <v>0</v>
      </c>
      <c r="G84" s="96">
        <f>+G61</f>
        <v>0</v>
      </c>
      <c r="H84" s="97"/>
    </row>
    <row r="85" spans="1:8" s="98" customFormat="1">
      <c r="A85" s="94" t="str">
        <f>+A64</f>
        <v>A.8</v>
      </c>
      <c r="B85" s="95" t="str">
        <f>+B64</f>
        <v>ELÉCTRICO</v>
      </c>
      <c r="C85" s="94">
        <f>+C64</f>
        <v>0</v>
      </c>
      <c r="D85" s="94">
        <f>+D64</f>
        <v>0</v>
      </c>
      <c r="E85" s="94">
        <f>+E64</f>
        <v>0</v>
      </c>
      <c r="F85" s="94">
        <f>+F64</f>
        <v>0</v>
      </c>
      <c r="G85" s="96">
        <f>+G64</f>
        <v>0</v>
      </c>
      <c r="H85" s="97"/>
    </row>
    <row r="86" spans="1:8" s="98" customFormat="1">
      <c r="A86" s="94" t="str">
        <f>+A68</f>
        <v>A.9</v>
      </c>
      <c r="B86" s="95" t="str">
        <f>+B68</f>
        <v>IMPERMEABILIZACIÓN</v>
      </c>
      <c r="C86" s="94">
        <f>+C68</f>
        <v>0</v>
      </c>
      <c r="D86" s="94">
        <f>+D68</f>
        <v>0</v>
      </c>
      <c r="E86" s="94">
        <f>+E68</f>
        <v>0</v>
      </c>
      <c r="F86" s="94">
        <f>+F68</f>
        <v>0</v>
      </c>
      <c r="G86" s="96">
        <f>+G68</f>
        <v>0</v>
      </c>
      <c r="H86" s="97"/>
    </row>
    <row r="87" spans="1:8" s="98" customFormat="1">
      <c r="A87" s="94" t="str">
        <f>+A70</f>
        <v>A.10</v>
      </c>
      <c r="B87" s="95" t="str">
        <f>+B70</f>
        <v>HIDRÁULICO</v>
      </c>
      <c r="C87" s="94">
        <f>+C70</f>
        <v>0</v>
      </c>
      <c r="D87" s="94">
        <f>+D70</f>
        <v>0</v>
      </c>
      <c r="E87" s="94">
        <f>+E70</f>
        <v>0</v>
      </c>
      <c r="F87" s="94">
        <f>+F70</f>
        <v>0</v>
      </c>
      <c r="G87" s="96">
        <f>+G70</f>
        <v>0</v>
      </c>
      <c r="H87" s="97"/>
    </row>
    <row r="88" spans="1:8" s="93" customFormat="1">
      <c r="A88" s="94"/>
      <c r="B88" s="99"/>
      <c r="C88" s="100"/>
      <c r="D88" s="101"/>
      <c r="E88" s="91"/>
      <c r="G88" s="102"/>
      <c r="H88" s="7"/>
    </row>
    <row r="89" spans="1:8" s="93" customFormat="1" ht="20.45" customHeight="1">
      <c r="A89" s="103" t="s">
        <v>145</v>
      </c>
      <c r="B89" s="103"/>
      <c r="C89" s="103"/>
      <c r="D89" s="103"/>
      <c r="E89" s="103"/>
      <c r="F89" s="104" t="s">
        <v>146</v>
      </c>
      <c r="G89" s="105">
        <f>+G79</f>
        <v>0</v>
      </c>
      <c r="H89" s="7"/>
    </row>
    <row r="90" spans="1:8" s="93" customFormat="1" ht="14.25" customHeight="1">
      <c r="A90" s="106"/>
      <c r="B90" s="106"/>
      <c r="C90" s="106"/>
      <c r="D90" s="106"/>
      <c r="E90" s="106"/>
      <c r="F90" s="104" t="s">
        <v>147</v>
      </c>
      <c r="G90" s="107">
        <f>ROUND(PRODUCT(G89,0.16),2)</f>
        <v>0</v>
      </c>
      <c r="H90" s="7"/>
    </row>
    <row r="91" spans="1:8" s="93" customFormat="1" ht="15.75">
      <c r="A91" s="106"/>
      <c r="B91" s="106"/>
      <c r="C91" s="106"/>
      <c r="D91" s="106"/>
      <c r="E91" s="106"/>
      <c r="F91" s="104" t="s">
        <v>148</v>
      </c>
      <c r="G91" s="108">
        <f>ROUND(SUM(G89,G90),2)</f>
        <v>0</v>
      </c>
      <c r="H91" s="7"/>
    </row>
    <row r="93" spans="1:8" ht="12.75" customHeight="1">
      <c r="G93" s="111"/>
    </row>
    <row r="94" spans="1:8" ht="12.75" customHeight="1">
      <c r="G94" s="112"/>
    </row>
    <row r="95" spans="1:8" ht="12.75" customHeight="1">
      <c r="G95" s="113"/>
    </row>
    <row r="96" spans="1:8" ht="12.75" customHeight="1">
      <c r="G96" s="114"/>
    </row>
    <row r="97" spans="7:7" ht="12.75" customHeight="1">
      <c r="G97" s="112"/>
    </row>
    <row r="98" spans="7:7" ht="12.75" customHeight="1">
      <c r="G98" s="114"/>
    </row>
  </sheetData>
  <protectedRanges>
    <protectedRange sqref="B9:C9 B5" name="DATOS_3"/>
    <protectedRange sqref="C1" name="DATOS_1_2"/>
    <protectedRange sqref="F4:F7" name="DATOS_3_1_1"/>
  </protectedRanges>
  <mergeCells count="11">
    <mergeCell ref="G9:G10"/>
    <mergeCell ref="A12:G12"/>
    <mergeCell ref="A15:G15"/>
    <mergeCell ref="A89:E89"/>
    <mergeCell ref="A90:E91"/>
    <mergeCell ref="C1:F1"/>
    <mergeCell ref="C2:F3"/>
    <mergeCell ref="B5:B7"/>
    <mergeCell ref="C8:E8"/>
    <mergeCell ref="B9:B10"/>
    <mergeCell ref="C9:F10"/>
  </mergeCells>
  <printOptions horizontalCentered="1"/>
  <pageMargins left="0.39370078740157483" right="0.39370078740157483" top="0.39370078740157483" bottom="0.39370078740157483" header="0.27559055118110237" footer="0.19685039370078741"/>
  <pageSetup scale="59" fitToWidth="6" fitToHeight="6" orientation="landscape" r:id="rId1"/>
  <headerFooter>
    <oddFooter>&amp;CPágina &amp;P de &amp;N</oddFooter>
  </headerFooter>
  <rowBreaks count="2" manualBreakCount="2">
    <brk id="39" max="6" man="1"/>
    <brk id="7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OPD-2</vt:lpstr>
      <vt:lpstr>'OPD-2'!Área_de_impresión</vt:lpstr>
      <vt:lpstr>'OPD-2'!Títulos_a_imprimir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Ceja Hermosillo</dc:creator>
  <cp:lastModifiedBy>Salvador Ceja Hermosillo</cp:lastModifiedBy>
  <dcterms:created xsi:type="dcterms:W3CDTF">2024-03-27T22:35:04Z</dcterms:created>
  <dcterms:modified xsi:type="dcterms:W3CDTF">2024-03-27T22:37:20Z</dcterms:modified>
</cp:coreProperties>
</file>