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eet\Downloads\"/>
    </mc:Choice>
  </mc:AlternateContent>
  <xr:revisionPtr revIDLastSave="0" documentId="13_ncr:1_{455DD33E-0AE1-4C54-9F1D-E946005B9584}" xr6:coauthVersionLast="47" xr6:coauthVersionMax="47" xr10:uidLastSave="{00000000-0000-0000-0000-000000000000}"/>
  <bookViews>
    <workbookView xWindow="-120" yWindow="-120" windowWidth="29040" windowHeight="17520" xr2:uid="{4170E723-6A02-4C86-AAD9-9534C9072C94}"/>
  </bookViews>
  <sheets>
    <sheet name="OPD-MUN-RM-SALUD-LP-003-2024 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'OPD-MUN-RM-SALUD-LP-003-2024 '!$A$16:$G$76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'OPD-MUN-RM-SALUD-LP-003-2024 '!$A$1:$G$95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'OPD-MUN-RM-SALUD-LP-003-2024 '!$1:$14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E90" i="1"/>
  <c r="D90" i="1"/>
  <c r="C90" i="1"/>
  <c r="B90" i="1"/>
  <c r="A90" i="1"/>
  <c r="F89" i="1"/>
  <c r="E89" i="1"/>
  <c r="D89" i="1"/>
  <c r="C89" i="1"/>
  <c r="B89" i="1"/>
  <c r="A89" i="1"/>
  <c r="F88" i="1"/>
  <c r="E88" i="1"/>
  <c r="D88" i="1"/>
  <c r="C88" i="1"/>
  <c r="B88" i="1"/>
  <c r="A88" i="1"/>
  <c r="F87" i="1"/>
  <c r="E87" i="1"/>
  <c r="D87" i="1"/>
  <c r="C87" i="1"/>
  <c r="B87" i="1"/>
  <c r="A87" i="1"/>
  <c r="F86" i="1"/>
  <c r="E86" i="1"/>
  <c r="D86" i="1"/>
  <c r="C86" i="1"/>
  <c r="B86" i="1"/>
  <c r="A86" i="1"/>
  <c r="F85" i="1"/>
  <c r="E85" i="1"/>
  <c r="D85" i="1"/>
  <c r="C85" i="1"/>
  <c r="B85" i="1"/>
  <c r="A85" i="1"/>
  <c r="F84" i="1"/>
  <c r="E84" i="1"/>
  <c r="D84" i="1"/>
  <c r="C84" i="1"/>
  <c r="B84" i="1"/>
  <c r="A84" i="1"/>
  <c r="F83" i="1"/>
  <c r="E83" i="1"/>
  <c r="D83" i="1"/>
  <c r="C83" i="1"/>
  <c r="B83" i="1"/>
  <c r="A83" i="1"/>
  <c r="F82" i="1"/>
  <c r="E82" i="1"/>
  <c r="D82" i="1"/>
  <c r="C82" i="1"/>
  <c r="B82" i="1"/>
  <c r="A82" i="1"/>
  <c r="F81" i="1"/>
  <c r="E81" i="1"/>
  <c r="D81" i="1"/>
  <c r="C81" i="1"/>
  <c r="B81" i="1"/>
  <c r="A81" i="1"/>
  <c r="B80" i="1"/>
  <c r="B78" i="1"/>
  <c r="G74" i="1"/>
  <c r="G73" i="1"/>
  <c r="G72" i="1"/>
  <c r="G71" i="1"/>
  <c r="G69" i="1"/>
  <c r="G68" i="1"/>
  <c r="G66" i="1"/>
  <c r="G65" i="1"/>
  <c r="G88" i="1" s="1"/>
  <c r="G64" i="1"/>
  <c r="G63" i="1"/>
  <c r="G62" i="1"/>
  <c r="G87" i="1" s="1"/>
  <c r="G61" i="1"/>
  <c r="G60" i="1"/>
  <c r="G59" i="1"/>
  <c r="G86" i="1" s="1"/>
  <c r="G58" i="1"/>
  <c r="G57" i="1"/>
  <c r="G56" i="1"/>
  <c r="G85" i="1" s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83" i="1" s="1"/>
  <c r="G23" i="1"/>
  <c r="G22" i="1"/>
  <c r="G21" i="1"/>
  <c r="G20" i="1"/>
  <c r="G19" i="1"/>
  <c r="G18" i="1"/>
  <c r="G17" i="1" l="1"/>
  <c r="G67" i="1"/>
  <c r="G89" i="1" s="1"/>
  <c r="G70" i="1"/>
  <c r="G90" i="1" s="1"/>
  <c r="G50" i="1"/>
  <c r="G84" i="1" s="1"/>
  <c r="G16" i="1"/>
  <c r="G80" i="1" s="1"/>
  <c r="G81" i="1"/>
  <c r="G24" i="1" l="1"/>
  <c r="G82" i="1" s="1"/>
  <c r="G93" i="1" s="1"/>
  <c r="G94" i="1" s="1"/>
  <c r="G95" i="1" s="1"/>
</calcChain>
</file>

<file path=xl/sharedStrings.xml><?xml version="1.0" encoding="utf-8"?>
<sst xmlns="http://schemas.openxmlformats.org/spreadsheetml/2006/main" count="187" uniqueCount="148">
  <si>
    <t>MUNICIPIO DE ZAPOPAN, JALISCO</t>
  </si>
  <si>
    <t>LICITACIÓN PUBLICA No.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</si>
  <si>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</si>
  <si>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</si>
  <si>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</si>
  <si>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</si>
  <si>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DEMOLICION DE ESTRUCTURAS DE MAMPOSTEO, CONCRETO ARMADO, BÓVEDAS Y BANQUETAS DEL ALMACEN Y ARCHIVO INACTIVO DEL HOSPITAL GENERAL DE ZAPOPAN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</si>
  <si>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</si>
  <si>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</si>
  <si>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</si>
  <si>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</si>
  <si>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</si>
  <si>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</si>
  <si>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PE-01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</si>
  <si>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</si>
  <si>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</si>
  <si>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</si>
  <si>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</si>
  <si>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</si>
  <si>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</si>
  <si>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</si>
  <si>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</si>
  <si>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</si>
  <si>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A.1</t>
  </si>
  <si>
    <t>DEMOLICIONES Y DESMANTELAMIENTOS</t>
  </si>
  <si>
    <t>DOPI-001</t>
  </si>
  <si>
    <t>DEMOLICION DE BANQUETA DE CONCRETO SIMPLE DE 12 CM. DE ESPESOR POR MEDIOS MECANICOS, INCLUYE: AFINE A MANO, TRASLAPEO, ACARREOS, MANO DE OBRA, HERRAMIENTA, EQUIPO DE SEGURIDAD Y TODO LO NECESARIO PARA SU CORRECTA EJECUCIÓN.</t>
  </si>
  <si>
    <t>M3</t>
  </si>
  <si>
    <t>DOPI-002</t>
  </si>
  <si>
    <t>DEMOLICION DE BANQUETÓN DE CONCRETO DE 90 CM. DE ESPESOR POR MEDIOS MECANICOS, INCLUYE: AFINE A MANO, TRASLAPEO, ACARREOS, MANO DE OBRA, HERRAMIENTA, EQUIPO DE SEGURIDAD Y TODO LO NECESARIO PARA SU CORRECTA EJECUCIÓN.</t>
  </si>
  <si>
    <t>DOPI-003</t>
  </si>
  <si>
    <t>DEMOLICION DE CASETA DE VIGILANCIA SIN RECUEPRACION MEDIDAS 1.98 X 2.44 X 2.44 SIN RECUPERACION DE TABLAROCA A UNA ALTURA DE 1.22 Y DE CRISTAL EL RESTO CON TECHO DE MADERA FORRADA DE DUROCK  POR MEDIOS MECANICOS, INCLUYE: AFINE A MANO, TRASLAPEO, ACARREOS, MANO DE OBRA, HERRAMIENTA, EQUIPO DE SEGURIDAD Y TODO LO NECESARIO PARA SU CORRECTA EJECUCIÓN.</t>
  </si>
  <si>
    <t>DOPI-004</t>
  </si>
  <si>
    <t>DEMOLICION DE INSTALACIONES DEL ALMACEN GENERAL , ARCHIVO INACTIVO Y CASETA DE VIGILANCIA  POR MEDIOS MECANICOS, INCLUYE: AFINE A MANO, TRASLAPEO, ACARREOS, MANO DE OBRA, HERRAMIENTA, EQUIPO DE SEGURIDAD Y TODO LO NECESARIO PARA SU CORRECTA EJECUCIÓN.</t>
  </si>
  <si>
    <t>M2</t>
  </si>
  <si>
    <t>DOPI-005</t>
  </si>
  <si>
    <t>RETIRO DE CON RECUEPRACION DE TEJABAN DE ACERO CON TUBULARES Y LAMINA,  INCLUYE: CORTES, ACARREOS, HASTA LIGAR AUTORIZADO, HERRAMIENTA, MANO DE OBRA Y EQUIPO.</t>
  </si>
  <si>
    <t>DOPI-006</t>
  </si>
  <si>
    <t>DEMOLICION DE MURO DE BLOCK SOLIDO POR MEDIOS MECANICOS, INCLUYE: AFINE A MANO, TRASLAPEO, ACARREOS, MANO DE OBRA, HERRAMIENTA, EQUIPO DE SEGURIDAD Y TODO LO NECESARIO PARA SU CORRECTA EJECUCIÓN.</t>
  </si>
  <si>
    <t>B</t>
  </si>
  <si>
    <t>NUEVO ESTACIONAMIENTO</t>
  </si>
  <si>
    <t>B.1</t>
  </si>
  <si>
    <t>TERRACERÍAS</t>
  </si>
  <si>
    <t>DOPI-007</t>
  </si>
  <si>
    <t>BASE HIDRÁULICA DE 100% MATERIAL DE BANCO, EN CAPAS NO MAYORES DE 20 CM DE ESPESOR COMPACTADA AL 95% PROCTOR DE SU P.V.S.M., INCLUYE: MATERIALES, AGUA, MANO DE OBRA, EQUIPO, EXTENDIDO, CONFORMACIÓN, COMPACTACIÓN Y DESPERDICIOS. MEDIDO EN TERRENO NATURAL POR SECCIÓN.</t>
  </si>
  <si>
    <t>DOPI-008</t>
  </si>
  <si>
    <t>FORMACION Y COMPACTACION DE SUBRASANTE DE 20 CM DE ESPESOR, CON MATERIAL DE BANCO, COMPACTADA AL 90% DE SU P.V.S.M., POR MEDIOS MECANICOS CON EQUIPO LIGERO, EN AREAS REDUCIDAS Y/O APROCHES, INCLUYE: MATERIALES, ACARREOS, INCORPORACION DE HUMEDAD OPTIMA, TENDIDO, HOMOGENIZACION, NIVELACION, COMPACTACION, MANO DE OBRA, EQUIPO Y HERRAMIENTA.</t>
  </si>
  <si>
    <t>OBRA CIVIL</t>
  </si>
  <si>
    <t>DOPI-009</t>
  </si>
  <si>
    <t>RELLENO CON MATERIAL DE BANCO, COMPACTADO AL 95% , EN CAPAS DE 20 CM, INCLUYE: ACARREOS, TENDIDO DEL MATERIAL, HUMEDECIMIENTO, COMPACTACIÓN POR MEDIOS MANUALES O MECÁNICOS, HERRAMIENTA, MANO DE OBRA Y EQUIPO.</t>
  </si>
  <si>
    <t>DOPI-010</t>
  </si>
  <si>
    <t>PLANTILLA DE CONCRETO SIMPLE DE 5 CM DE ESPESOR F'c= 100 kg/cm2, HECHO EN OBRA, T.M.A. 3/4", INCLUYE: MATERIAL, ACARREO, VACIADO, COLADO, CURADO, MANO DE OBRA, HERRAMIENTA Y TODO LO NECESARIO PARA SU CORRECTA EJECUCIÓN.</t>
  </si>
  <si>
    <t>DOPI-011</t>
  </si>
  <si>
    <t>FABRICACIÓN DE GUARNICIÓN DE CONCRETO HIDRÁULICO F'C=150 KG/CM2 T.M.A. 3/4", FORJADO TIPO "PECHO DE PALOMA", SECCIÓN ESTANDAR 30 CM DE ALTO X 15 CM DE ANCHO, ACABADO PULIDO, INCLUYE: MANO DE OBRA, JUNTAS CONSTRUCTIVAS @ 6.00 M, SUMINISTRO Y ACARREO DE MATERIALES, CIMBRADO, COLADO, VACIADO, VIBRADO Y CURADO DEL CONCRETO, HERRAMIENTA Y EQUIPO.</t>
  </si>
  <si>
    <t>ML</t>
  </si>
  <si>
    <t>DOPI-012</t>
  </si>
  <si>
    <t>CONCRETO ASFÁLTICO AC-20 MEZCLADO EN OBRA, INCLUYE: MATERIALES, DESPERDICIOS, MERMAS, ACARREOS, CALENTAMIENTO, TENDIDO, MEZCLADO, ACARREOS, MANO DE OBRA, MAQUINARIA Y EQUIPO; MEDIDO COMPACTO.</t>
  </si>
  <si>
    <t>DOPI-013</t>
  </si>
  <si>
    <t>CONCRETO HECHO EN OBRA DE F'C= 250 KG/CM2, T.MA. 3/4", R.N., INCLUYE: HERRAMIENTA, ELABORACIÓN DE CONCRETO, ACARREOS, COLADO, VIBRADO, EQUIPO Y MANO DE OBRA.</t>
  </si>
  <si>
    <t>DOPI-014</t>
  </si>
  <si>
    <t>SUMINISTRO, COLOCACIÓN Y HABILITADO DE ACERO DE REFUERZO CON VARILLA CORRUGADA DEL NO. 2 DE FY=6000 KG/CM2, INCLUYE: HABILITADO, AMARRES, MATERIAL, MANO DE OBRA, EQUIPO Y HERRAMIENTA.</t>
  </si>
  <si>
    <t>KG</t>
  </si>
  <si>
    <t>DOPI-015</t>
  </si>
  <si>
    <t>CIMBRA EN ZAPATAS DE CIMENTACIÓN, ACABADO COMÚN, INCLUYE: SUMINISTRO DE MATERIALES, ACARREOS, CORTES, HABILITADO, CIMBRADO, DESCIMBRADO, MANO DE OBRA, LIMPIEZA, EQUIPO Y HERRAMIENTA.</t>
  </si>
  <si>
    <t>DOPI-016</t>
  </si>
  <si>
    <t>SUMINISTRO Y COLOCACIÓN DE CONCRETO PREMEZCLADO F´C= 250 KG/CM2 REV. 14 CM T.M.A. 19 MM R.N., INCLUYE: MATERIALES, COLADO, VIBRADO, CURADO,  MANO DE OBRA, EQUIPO Y HERRAMIENTA.</t>
  </si>
  <si>
    <t>DOPI-017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</si>
  <si>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</si>
  <si>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DOPI-018</t>
  </si>
  <si>
    <t>CIMBRA ACABADO COMÚN EN PERALTES DE LOSA A BASE DE MADERA DE PINO, INCLUYE: HERRAMIENTA, MATERIALES, ACARREOS, ANDAMIOS, CORTES, HABILITADO, CIMBRADO, DESCIMBRA, EQUIPO Y MANO DE OBRA.</t>
  </si>
  <si>
    <t>SEÑALETICA</t>
  </si>
  <si>
    <t>DOPI-019</t>
  </si>
  <si>
    <t>SUMINISTRO E INSTALACIÓN DE TOPE PARA ESTACIONAMIENTO, DE 15 CM DE ALTO, 55 CM DE LARGO Y 11 CM DE ALTO, INCLUYE: MATERIALES, MANO DE OBRA, BARRENOS EN PAVIMENTO, ANCLAJE, COLOCACIÓN, HERRAMIENTA Y EQUIPO.</t>
  </si>
  <si>
    <t>PZA</t>
  </si>
  <si>
    <t>DOPI-020</t>
  </si>
  <si>
    <t>TRAZO Y PINTADO DE LÍNEAS DE DIVISIÓN DE CAJONES DE ESTACIONAMIENTO, A BASE DE PINTURA EPÓXICA EN COLOR AMARILLO TRÁNSITO, INCLUYE: PREPARACIÓN DEL AREA A PINTRA, MATERIAL, MANO DE OBRA, HERRAMIENTA Y EQUIPO.</t>
  </si>
  <si>
    <t xml:space="preserve">PISO  </t>
  </si>
  <si>
    <t>DOPI-021</t>
  </si>
  <si>
    <t>PISO INDUSTRIAL A BASE DE MORTERO EPÓXICO DECORATIVO CON AGREGADO DE CUARZO CON e=3 MM, MARCA SIKA, USO ESTANDAR, SELLO N° 150 EPÓXICO A 100% SÓLIDOS, ACABADO CÁSCARA DE NARANJA, SOBRE SUPERFICIE DE ASFALTO EXISTENTE, INCLUYE: PREPARACIÓN DE LA SUPERFICIE, MATERIALES, ACARREOS, MANO DE OBRA, HERRAMIENTA Y EQUIPO.</t>
  </si>
  <si>
    <t>DOPI-022</t>
  </si>
  <si>
    <t>ZOCLO A BASE DE MORTERO EPÓXICO DECORATIVO CON AGREGADO DE CUARZO CON e=3 MM, MARCA SIKA, USO ESTANDAR, SELLO N° 150 EPÓXICO A 100% SÓLIDOS, ACABADO CÁSCARA DE NARANJA, SOBRE SUPERFICIE DE ASFALTO EXISTENTE, INCLUYE: PREPARACIÓN DE LA SUPERFICIE, MATERIALES, ACARREOS, MANO DE OBRA, HERRAMIENTA Y EQUIPO.</t>
  </si>
  <si>
    <t>PANELES DE YESO</t>
  </si>
  <si>
    <t>DOPI-023</t>
  </si>
  <si>
    <t>MURO DE PANEL DE YESO TIPO GLASS REY. INCLUYE: TRAZO Y NIVELACION, HABILITADO DE BASTIDOR A BASE DE PERFILES DE LAMINA GALVANIZADA A BASE DE POSTES A CADA 61 cm. Y CANALES INFERIORES Y SUPERIORES CAL. 20, CON FIJADORES DE TORNILLO Y TAQUETE, TORNILLO PARA CONCRETO A CADA 60 cm. (EN SU CASO); ENSAMBLE DEL BASTIDOR CON CANAL DE AMARRE EN EL PERÍMETRO Y POSTE METÁLICO A CADA 61 cm., REFUERZO HORIZONTAL ENTRE POSTES CON CANAL CAL. 20 INTERCALADOS A CADA 1.22 m. EN CASO DE TRASLAPE DE POSTES O ALTURAS MAYORES A 2.40 m., SUPERFICIE A BASE DE PANELES DE YESO TIPÓ GLASS REY FIJO AL BASTIDOR CON TORNILLOS AUTORROSCABLES TIPO “S-1? DE 1? 1/4” A CADA 40 cm., CALAFATEO DE JUNTAS CON MORTERO PLÁSTICO COMPUESTO Y CINTA DE REFUERZO PARA JUNTAS, EMPLASTECIDO DE TODA LA SUPERFICIE, ACARREO Y ELEVACION DE TODOS LOS MATERIALES HASTA EL LUGAR DE SU UTILIZACION, FLETES, DESARROLLO DE LOS TRABAJOS A CUALQUIER NIVEL, ANDAMIOS, CORTES, CALZAS, AJUSTES, CUÑAS, RECIBIDO DE JUNTAS CON OTRO MATERIAL, EMBOQUILLADO, REFUERZO DE HUECOS PARA PUERTAS, VENTANAS O INSTALACIONES, DESPERDICIOS, LIMPIEZA Y RETIRO DE SOBRANTE FUERA DE OBRA, SUMINISTRO DE MATERIALES, MANO DE OBRA, HERRAMIENTA, EQUIPO.</t>
  </si>
  <si>
    <t>DOPI-024</t>
  </si>
  <si>
    <t>FALSO PLAFÓN CON TABLERO DE YESO MARCA USG DE 12.7 MM DE ESPESOR, EN HOJAS DE 1.22 X 2.44 M, TERMINADO EN JUNTAS A HUESO CON PERFACINTRA Y COMPUESTO REDIMIX, A UNA ALTURA DE 2.80 M MÁXIMO. INCLUYE: BASTIDOR PARA SUSPENSIÓN OCULTA A BASE DE CANALETA DE CARGA 410 GALVANIZADA CAL. 22 DE 38 MM (1 1/2") A CADA 120 CM EN UN SENTIDO, SUSPENDIDAS A 50 CM DE LA LOSA CON ALAMBRE GALVANIZADO CAL. 14, CANAL LISTÓN GALVANIZADO CAL. 26 DE 62.5 MM A CADA 61 CM, AMARRADOS A CANALETA CON ALAMBRE GALVANIZADO CAL. 18 EN EL OTRO SENTIDO, INCLUYE: TRAZO Y NIVELACION, HABILITADO DE BASTIDOR A BASE DE PERFILES DE LAMINA GALVANIZADA, CON FIJADORES DE TORNILLO Y TAQUETE, ALAMBRON, O TORNILLO PARA CONCRETO A CADA 60 cm. (EN SU CASO); ENSAMBLE AL MURO CON ÁNGULO GALVANIZADO, SUPERFICIE A BASE DE PANELES DE YESO FIJO AL BASTIDOR CON TORNILLOS AUTORROSCABLES TIPO “S-1? DE 1? 1/4” A CADA 40 cm., CALAFATEO DE JUNTAS CON MORTERO PLÁSTICO COMPUESTO Y CINTA DE REFUERZO PARA JUNTAS, EMPLASTECIDO DE TODA LA SUPERFICIE, ACARREO Y ELEVACION DE TODOS LOS MATERIALES HASTA EL LUGAR DE SU UTILIZACION, FLETES, DESARROLLO DE LOS TRABAJOS A CUALQUIER NIVEL, ANDAMIOS, CORTES, CALZAS, AJUSTES, CUÑAS, RECIBIDO DE JUNTAS CON OTRO MATERIAL, EMBOQUILLADO, DESPERDICIOS, LIMPIEZA Y RETIRO DE SOBRANTE FUERA DE OBRA, SUMINISTRO DE MATERIALES,</t>
  </si>
  <si>
    <t>DOPI-025</t>
  </si>
  <si>
    <t>FABRICACIÓN E INSTALACIÓN DE BASTIDOR DE 60X60 CM PARA LÁMPARA EN PLAFÓN, A BASE DE PERFÍL DE SUSPENSIÓN FINELINE TEE PRINCIPAL FLAT WHITE, MCA. USG O SIMILAR, INCLUYE: TRAZO Y NIVELACION, HABILITADO DE BASTIDOR A BASE DE PERFILES DE LAMINA GALVANIZADA, CON FIJADORES DE TORNILLO Y TAQUETE, ALAMBRON, O TORNILLO PARA CONCRETO, FIJO CON TORNILLOS AUTORROSCABLES TIPO “S-1? DE 1? 1/4” A CADA 40 cm., CALAFATEO DE JUNTAS CON MORTERO PLÁSTICO COMPUESTO Y CINTA DE REFUERZO PARA JUNTAS, EMPLASTECIDO DE TODA LA SUPERFICIE, ACARREO Y ELEVACION DE TODOS LOS MATERIALES HASTA EL LUGAR DE SU UTILIZACION, FLETES, DESARROLLO DE LOS TRABAJOS A CUALQUIER NIVEL, ANDAMIOS, CORTES, CALZAS, AJUSTES, CUÑAS, RECIBIDO DE JUNTAS CON OTRO MATERIAL, EMBOQUILLADO, DESPERDICIOS, LIMPIEZA Y RETIRO DE SOBRANTE FUERA DE OBRA, SUMINISTRO DE MATERIALES,</t>
  </si>
  <si>
    <t>DOPI-026</t>
  </si>
  <si>
    <t>TECHO CON TABLERO DE CEMENTO USG DUROCK FORTE, EN HOJAS DE 1.22 X 2.44 M, TERMINADO EN JUNTAS A HUESO CON CINTA DE FIBRA DE VIDRIO Y COMPUESTO BASECOAT, A UNA ALTURA DE 3.5 M. INCLUYE:ANCLAJE A ESTRUCTURA MONTEN Y PTR, CANAL LISTÓN GALVANIZADO CAL. 26 DE 62.5 MM A CADA 61 CM, INCLUYE: TRAZO Y NIVELACION, HABILITADO DE BASTIDOR A BASE DE PERFILES DE LAMINA GALVANIZADA, CON FIJADORES DE TORNILLO Y TAQUETE,TORNILLO PARA METAL A CADA 60 cm. (EN SU CASO); TORNILLOS AUTORROSCABLES TIPO “S-1? DE 1? 1/4” A CADA 40 cm., CALAFATEO DE JUNTAS CON BASECOAT Y CINTA DE REFUERZO PARA JUNTAS, EMPLASTECIDO DE TODA LA SUPERFICIE, ACARREO Y ELEVACION DE TODOS LOS MATERIALES HASTA EL LUGAR DE SU UTILIZACION, FLETES, DESARROLLO DE LOS TRABAJOS A CUALQUIER NIVEL, ANDAMIOS, CORTES, CALZAS, AJUSTES, CUÑAS, RECIBIDO DE JUNTAS CON OTRO MATERIAL, EMBOQUILLADO, DESPERDICIOS, LIMPIEZA Y RETIRO DE SOBRANTE FUERA DE OBRA, SUMINISTRO DE MATERIALES,</t>
  </si>
  <si>
    <t>B.2</t>
  </si>
  <si>
    <t xml:space="preserve">ESTRUCTURA  </t>
  </si>
  <si>
    <t>DOPI-027</t>
  </si>
  <si>
    <t>SUMINISTRO, FABRICACION Y MONTAJE DE PLACA DE ANCLAJE DE POSTE A DADO DE CIMENTACIÓN, FORMADA CON  PLACA DE 6"X6" ESPESOR DE 5/16" (W=62.93 KG/M2),  SOLDADA EN SECCIONES Y DIMENSIONES INDICADAS EN PROYECTO, INCLUYE: PRIMARIO ANTICORROSIVO DE 2.5 MILÉSIMAS DE ESPESOR, CORTES, DESPERDICIOS, HOLGURAS AJUSTARSE A LAS INDICACIONES (S.M.A.W), DESCALIBRES , SOLDADURA DE ACUERDO A  POYECTO SIGUIENDO LA NORMA A.W.S, PRUEBAS DE LÍQUIDOS PENETRANTES, LIMPIEZA DE LA SUPERFICIE, MANO DE OBRA, EQUIPO, HERRAMIENTA, LA FABRICACIÓN , TANSPONTE Y MONTAJE DE LOS PERFILES ESTARÁN REGIDOS POR LAS ESPECIFICACIONES DEL CÓDIGO STANDARD DE PRACTICASA DEL A.I.S.C. Y TODO LO NECESARIO PARA SU CORRECTA EJECUCIÓN</t>
  </si>
  <si>
    <t>DOPI-028</t>
  </si>
  <si>
    <t>SUMINISTRO, FABRICACION Y MONTAJE DE COLUMNA METALICA, FORMADA CON PTR DE 4"X4" CAL. 10 (W= 10.51 KG/ML),  SOLDADA EN SECCIONES Y DIMENSIONES INDICADAS EN PROYECTO,  INCLUYE: PRIMARIO ANTICORROSIVO DE 2.5 MILÉSIMAS DE ESPESOR, CORTES, DESPERDICIOS, HOLGURAS AJUSTARSE A LAS INDICACIONES (S.M.A.W), DESCALIBRES , SOLDADURA DE ACUERDO A  POYECTO SIGUIENDO LA NORMA A.W.S, PRUEBAS DE LÍQUIDOS PENETRANTES, LIMPIEZA DE LA SUPERFICIE, MANO DE OBRA, EQUIPO, HERRAMIENTA, LA FABRICACIÓN , TRANSPONTE Y MONTAJE DE LOS PERFILES ESTARÁN REGIDOS POR LAS ESPECIFICACIONES DEL CÓDIGO STANDARD DE PRACTICASA DEL A.I.S.C. Y TODO LO NECESARIO PARA SU CORRECTA EJECUCIÓN</t>
  </si>
  <si>
    <t>DOPI-029</t>
  </si>
  <si>
    <t>"SUMINISTRO, FABRICACION Y MONTAJE DE TRABE METALICA, A BASE DE MONTÉN (POLÍN TIPO C) 6X2X0.75"" CAL.14 (W= 4.20 KG/ML), UNIONES CON SOLDADURA INDICADA EN PROYECTO, INCLUYE:  PRIMARIO ANTICORROSIVO DE 2.5 MILÉSIMAS DE  SPESOR, CORTES, DESPERDICIOS, HOLGURAS AJUSTARSE A LAS INDICACIONES (S.M.A.W), DESCALIBRES , SOLDADURA DE ACUERDO A PROYECTO SIGUIENDO LA NORMA A.W.S, PRUEBAS DE LÍQUIDOS PENETRANTES, LIMPIEZA DE LA SUPERFICIE, MANO DE OBRA, EQUIPO, HERRAMIENTA, LA FABRICACIÓN , TRANSPONTE Y MONTAJE DE LOS PERFILES ESTARÁN REGIDOS POR LAS ESPECIFICACIONES DEL CÓDIGO STANDARD DE PRACTICASA DEL A.I.S.C. Y TODO LO NECESARIO PARA SU CORRECTA EJECUCIÓN"</t>
  </si>
  <si>
    <t>DOPI-030</t>
  </si>
  <si>
    <t>"SUMINISTRO, FABRICACION Y MONTAJE DE LARGUERO A BASE DE PTR 1"" CAL.14 (W= 1.33 KG/ML), UNIONES CON SOLDADURA INDICADA EN PROYECTO, INCLUYE:  PRIMARIO ANTICORROSIVO DE 2.5 MILÉSIMAS DE ESPESOR, CORTES, DESPERDICIOS, HOLGURAS AJUSTARSE A LAS INDICACIONES (S.M.A.W), DESCALIBRES , SOLDADURA DE ACUERDO A PROYECTO SIGUIENDO LA NORMA A.W.S, PRUEBAS DE LÍQUIDOS PENETRANTES, LIMPIEZA DE LA SUPERFICIE, MANO DE OBRA, EQUIPO, HERRAMIENTA, LA FABRICACIÓN , TRANSPONTE Y MONTAJE DE LOS PERFILES ESTARÁN REGIDOS POR LAS ESPECIFICACIONES DEL CÓDIGO
STANDARD DE PRACTICASA DEL A.I.S.C. Y TODO LO NECESARIO PARA SU
CORRECTA EJECUCIÓN"</t>
  </si>
  <si>
    <t>DOPI-031</t>
  </si>
  <si>
    <t>SUMINISTRO Y MONTAJE DE TRIPLAY DE MADERA PARA TECHUMBRE DE 15 MM DE ESPESOR, PIJADO A ESTRUCTURA PROYECTO, INCLUYE: LACADO Y PREPARACIÓN DE LA HOJA PARA SER INSTALADA EN TECHUMBRE POR UNA CARA E IMPERMEABILIZACIÓN BASE ACRILICO POR EL OTRO LADO, CORTES, TRASLAPES, CALAFATEOS EN JUNTAS CON SELLADOR DE POLIURETANO, DESPERDICIOS, LIMPIEZA DE LA SUPERFICIE, MANO DE OBRA, EQUIPO, HERRAMIENTA, LA FABRICACIÓN , ANDAMIOS Y TODO LO NECESARIO PARA SU CORRECTA EJECUCIÓN</t>
  </si>
  <si>
    <t>B.3</t>
  </si>
  <si>
    <t>CARPINTERIA</t>
  </si>
  <si>
    <t>DOPI-032</t>
  </si>
  <si>
    <t>FABRICACION, SUMINISTRO E INSTALACIÓN DE PUERTA DE MADERA LACADA, SIMILAR A EXISTENTES, DE 2.10 X 0.90 DE 1 3/4" DE ESPESOR, CON MARCO DE ALUMINIO SIMILAR A EXISTENTES, CERRADURA TIPO C500 DORMA GRADO DOS, INCLUYE: MATERIALES, HERRAJES, BISAGRAS, MANO DE OBRA, HERRAMIENTA, EQUIPO, EQUIPO DE SEGURIDAD PERSONAL,</t>
  </si>
  <si>
    <t>DOPI-033</t>
  </si>
  <si>
    <t>FABRICACION, SUMINISTRO E INSTALACIÓN DE PUERTA DE ALUMINIO LOOUVER, DE 2.20 X 1.00 M DE 2" DE ESPESOR, CON MARCO DE ALUMINIO , CERRADURA PHILLIPS 549 ABL O SIMILAR, INCLUYE: MATERIALES, HERRAJES, BISAGRAS, MANO DE</t>
  </si>
  <si>
    <t>B.4</t>
  </si>
  <si>
    <t>PINTURA</t>
  </si>
  <si>
    <t>DOPI-034</t>
  </si>
  <si>
    <t>PINTURA BASE SOLVENTE ESMALTE BLANCO SOBRE ESTRUCTURA METÁLICA HASTA 3.70 M DE ALTURA, MARCA COMEX, INCLUYE: PREPARACIÓN DE LA SUPERFICIE, APLICACIÓN DE BASE PRIMARIO, DOS MANOS DE PINTURA ESMATLE, MATERIAL, MANO DE OBRA, ACARREO DE LOS MATERIALES, LIMPIEZA AL TÉRMINO DE LOS TRABAJOS, HERRAMIENTA Y EQUIPO.</t>
  </si>
  <si>
    <t>DOPI-035</t>
  </si>
  <si>
    <t>PINTURA VINÍLICA DE ALTA RESISTENCIA EN MUROS Y PLAFONES, CON UNA MANO DE SELLADOR 5X1 MCA. COMEX Y DOS MANOS DE PINTURA VINÍLICA MCA. COMEX, INCLUYE: PREPARACIÓN DE LA SUPERFICIE, APLICACIÓN DE SELLADOR 5X1 A UNA MANO, DOS MANOS DE PINTURA VINILICA, MATERIAL, MANO DE OBRA, ACARREO DE LOS MATERIALES, LIMPIEZA AL TÉRMINO DE LOS TRABAJOS, HERRAMIENTA Y EQUIPO.</t>
  </si>
  <si>
    <t>B.5</t>
  </si>
  <si>
    <t>ELECTRICO</t>
  </si>
  <si>
    <t>DOPI-036</t>
  </si>
  <si>
    <t>SALIDA ELÉCTRICA PARA CONTACTO, CONFIGURADA CON HASTA 10 M DE TUBO CONDUIT LIGERO DE 3/4" CON CABLE THW MARCA CONDUMEX CAL. 12 Y CABLE THW MCA. CONDUMEX CAL. 10, INCLUYE: CABLE, CAJAS, TAPAS CUADRADAS GALV DE 100 X 100 MM, SOPORTERÍA, 1 TOMACORRIENTE (CONTACTO) DUPLEX MCA. BTICINO LÍNEA QUINZIÑO EVOLUTION SEGMENTO MEDIO, CON PLACA DE RESINA COLOR MARFÍL,  MATERIALES, CORTES, ACARREOS, DESPERICIOS, CONECTORES, CONEXIONES, PRUEBAS DE FUNCIONAMIENTO, MANO DE OBRA, EQUIPO Y HERRAMIENTA.</t>
  </si>
  <si>
    <t>SAL</t>
  </si>
  <si>
    <t>DOPI-037</t>
  </si>
  <si>
    <t>SALIDA ELÉCTRICA PARA APAGADOR CONFIGURADA CON HASTA 10 M DE TUBO CONDUIT LIGERO DE 3/4" CON CABLE THW MARCA CONDUMEX CAL. 12 Y CABLE THW MCA. CONDUMEX CAL. 10, INCLUYE: CABLE, CAJAS, TAPAS CUADRADAS GALV DE 100 X 100 MM, SOPORTERÍA, 1 APAGADOR SENCILLO MCA. BTICINO LÍNEA QUINZIÑO EVOLUTION SEGMENTO MEDIO, CON PLACA DE RESINA COLOR MARFÍL, MATERIALES, CORTES, ACARREOS, DESPERICIOS, CONECTORES, CONEXIONES, PRUEBAS DE FUNCIONAMIENTO, MANO DE OBRA, EQUIPO Y HERRAMIENTA.</t>
  </si>
  <si>
    <t>B.6</t>
  </si>
  <si>
    <t xml:space="preserve">IMPERMEABILIZACION  </t>
  </si>
  <si>
    <t>DOPI-038</t>
  </si>
  <si>
    <t>IMPERMEABILIZACIÓN ACABADO APARENTE CON GRAVILLA, COLOR TERRACOTA. INCLUYE: LIMPIEZA PREVIA DE LA SUPERFICIE, APLICACIÓN DE PRIMARIO ASFÁLTICO, CALAFATEO DE GRIETAS, COLOCACIÓN POR TERMOFUSIÓN DE SISTEMA PREFABRICADO MULTICAPA DE 3.5 MM DE ESPESOR, PINTRURA ACRÍLICA EN DETALLES, TRASLAPEAS, 5 AÑOS DE GARANTÍA POR ESCRITO; INCLUYE: MATERIALES, MANO DE OBRA, HERRAMIENTAS, ANDAMIOS, EQUIPO Y TODO LO NECESARIO PARA SU CORRECTA EJECUCIÓN.</t>
  </si>
  <si>
    <t>B.7</t>
  </si>
  <si>
    <t>HERRERIA</t>
  </si>
  <si>
    <t>DOPI-039</t>
  </si>
  <si>
    <t>PORTÓN DE 6 M DE ANCHO X 3.00 M DE ALTO, FABRICADA EN HERRERÍA FORMADA POR DOS HOJAS Y PUERTA PEATONAL CON MARCO, A BASE DE PERFÍL CUADRADO DE 4" Y 2", BATIENTES CON SOLERA DE 1 1/2" X 1/8", LÁMINA ACANALANDA RECTANGULAR, PINTRO CAL. 18, CERROJO GIGANTE TIPO MAUSSER (R-35S) CON OREHAS Y CORAZA CON PLACA DE 1/4" PARA PROTECCIÓN, INCLUYE: EL SUMINISTRO DE LOS MATERIALES, COLOCACIÓN, FIJACIÓN, ANCLAJE, EQUIPO, MANO DE OBRA ESPECIALIZADA Y ACARREOS.</t>
  </si>
  <si>
    <t>DOPI-040</t>
  </si>
  <si>
    <t>SUMINISTRO Y COLOCACIÓN DE CERCA TIPO CERCA CELL, EN MÓDULOS DE 2.50 X 2.50 M, CON POSTES A BASE DE PTR @2.50 METROS, SOLDADOS SOBRE PLACA DE 1/4" DE ESPESOR, ANCLADA CON 4 TAQUETES DE 1/2", INCLUYE: MATERIALES, ABRAZADERAS, TAQUETES, BARRENO, PREPARACIÓN DE LA ZONA DE ANCLAJE Y REFUERZO SI ES NECESARIO, ALTURA DE POSTES DE 3 M PARA RECIBIR ALAMBRE DE PÚAS Y CONCERTINA, CONCERTINA GALVANIZADA SOBRE 3 HILADAS DE ALAMBRE DE PUAS GALVANIZADO, MANO DE OBRA, ACARREOS, HERRAMIENTA Y EQUIPO.</t>
  </si>
  <si>
    <t>B.8</t>
  </si>
  <si>
    <t>LONARIA PARA CAJONES DE ESTACIONAMIENTO</t>
  </si>
  <si>
    <t>DOPI-041</t>
  </si>
  <si>
    <t>SUMINISTRO, HABILITADO Y COLOCACIÓN DE TUBO ESTRUCTURAL, ROLADO, EN BASE A PROYECTO, INCLUYE: HERRAMIENTA, INGENIERÍA DE TALLER, CORTES, BISELADOS, SOLDADURA, NIVELACIÓN, ALINEAMIENTO Y PLOMEADO, ANDAMIOS, FONDO PRIMARIO ALQUIDÁLICO ANTICORROSIVO, GRÚA ARTICULADA, CARGA, TRASLADO, DESPERDICIOS, EQUIPO Y MANO DE OBRA.</t>
  </si>
  <si>
    <t>DOPI-042</t>
  </si>
  <si>
    <t>SUMINISTRO, HABILITADO Y MONTAJE DE PLACA DE ACERO A-36  PARA CONEXIONES DE LONARIA, INCLUYE: TRAZO, MATERIALES, CORTES, SOLDADURA, FIJACIÓN, MANO DE OBRA, EQUIPO Y HERRAMIENTA.</t>
  </si>
  <si>
    <t>DOPI-043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</si>
  <si>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</si>
  <si>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DOPI-044</t>
  </si>
  <si>
    <t>SUMINISTRO, CONFECCIÓN E INSTALACIÓN DE MEMBRANA PRETENSADA DE FÁBRICA (PRECONTRAINT), MODELO FLEXLIGHT ADVANCED 902 S2 O SIMILAR EN CALIDAD, ESFUERZO MÁXIMO DE 409 KG/M, RESISTENCIA DE 1,734 KG/M, FACTOR DE SEGURIDAD MÍNIMO DE 4.24, COMPUESTA DE TEJIDO DTEX Y MICROFILAMENTOS REVESTIDOS DE FLORURO DE POLIVINILIDENO PVC Y RECUBIERTO CON TRATAMIENTO DE PVDF PLASTIFICADO, CUMPLE CON ISO 9001, ISO 14001, INCLUYE: CARTA GARANTÍA DEL PROVEEDOR DE 15 AÑOS, HERRAMIENTA, MATERIALES, PATRONAJE, ACARREOS, ELEVACIONES, CORTES, DESPERDICIOS, SISTEMA DE FIJACIÓN CON CABLE CATENARIO DE 1/2" TIPO BARRACUDA EIPS 6X19 CON ALMA DE ACERO GALVANIZADO, TERMINAL VACIADA ABIERTA EN UN EXTREMO Y TERMINAL VACIADA CERRADA EN OTRO, AMBAS DE ACERO FORJADO GALVANIZADO EN CALIENTE, VACIADAS CON RESINA Y CUMPLA NORMA ASTM D695, TENSOR QUIJADA - QUIJADA DE 3/4" X 6" EN UN EXTREMO, DE ACERO FORJADO GALVANIZADO EN CALIENTE CON ROSCA UNC., EQUIPO Y MANO DE OBRA CALIFICADA.</t>
  </si>
  <si>
    <t>RESUMEN DE PARTIDAS</t>
  </si>
  <si>
    <t>IMPORTE TOTAL CON LETRA</t>
  </si>
  <si>
    <t>SUBTOTAL M. N.</t>
  </si>
  <si>
    <t>IVA M. N.</t>
  </si>
  <si>
    <t>TOTAL M. N.</t>
  </si>
  <si>
    <t xml:space="preserve">Rehabilitación y mantenimiento del Hospital General de Zapopan, etapa 3, Municipio de Zapopan, 
Jalisco. </t>
  </si>
  <si>
    <t xml:space="preserve">OPD-MUN-RM-SALUD-LP-003-2024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</si>
</sst>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&quot;$&quot;#,##0.00"/>
    <numFmt numFmtId="166" formatCode="#,##0.00;\(#,##0.0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Isidora Bold"/>
    </font>
    <font>
      <b/>
      <sz val="11"/>
      <name val="Isidora Bold"/>
    </font>
    <font>
      <b/>
      <sz val="10"/>
      <name val="Isidora Bold"/>
    </font>
    <font>
      <sz val="10"/>
      <color theme="8" tint="-0.249977111117893"/>
      <name val="Isidora Bold"/>
    </font>
    <font>
      <sz val="10"/>
      <color indexed="64"/>
      <name val="Arial"/>
      <family val="2"/>
    </font>
    <font>
      <sz val="10"/>
      <color indexed="64"/>
      <name val="Isidora Bold"/>
    </font>
    <font>
      <b/>
      <sz val="18"/>
      <name val="Isidora Bold"/>
    </font>
    <font>
      <b/>
      <sz val="9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4"/>
      <name val="Isidora Bold"/>
    </font>
    <font>
      <sz val="12"/>
      <name val="Isidora Bold"/>
    </font>
    <font>
      <b/>
      <sz val="8"/>
      <color indexed="64"/>
      <name val="Isidora Bold"/>
    </font>
    <font>
      <sz val="8"/>
      <color indexed="64"/>
      <name val="Isidora Bold"/>
    </font>
    <font>
      <sz val="10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8"/>
      <name val="Isidora Bold"/>
    </font>
    <font>
      <b/>
      <sz val="10"/>
      <color indexed="64"/>
      <name val="Isidora Bold"/>
    </font>
    <font>
      <b/>
      <sz val="10"/>
      <color theme="0"/>
      <name val="Isidora Bold"/>
    </font>
    <font>
      <b/>
      <sz val="12"/>
      <name val="Isidora Bold"/>
    </font>
    <font>
      <sz val="11"/>
      <color theme="1"/>
      <name val="Isidora Bol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2" applyFont="1" applyBorder="1" applyAlignment="1">
      <alignment vertical="top" wrapText="1"/>
    </xf>
    <xf numFmtId="0" fontId="4" fillId="0" borderId="2" xfId="2" applyFont="1" applyBorder="1" applyAlignment="1">
      <alignment horizontal="justify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0" fontId="3" fillId="0" borderId="2" xfId="2" applyFont="1" applyBorder="1" applyAlignment="1">
      <alignment vertical="top" wrapText="1"/>
    </xf>
    <xf numFmtId="164" fontId="6" fillId="0" borderId="0" xfId="3" applyNumberFormat="1" applyFont="1" applyAlignment="1">
      <alignment wrapText="1"/>
    </xf>
    <xf numFmtId="0" fontId="8" fillId="0" borderId="0" xfId="4" applyFont="1"/>
    <xf numFmtId="0" fontId="3" fillId="0" borderId="5" xfId="2" applyFont="1" applyBorder="1" applyAlignment="1">
      <alignment vertical="top" wrapText="1"/>
    </xf>
    <xf numFmtId="0" fontId="4" fillId="0" borderId="6" xfId="2" applyFont="1" applyBorder="1" applyAlignment="1">
      <alignment horizontal="justify" vertical="top" wrapText="1"/>
    </xf>
    <xf numFmtId="0" fontId="9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vertical="top" wrapText="1"/>
    </xf>
    <xf numFmtId="0" fontId="10" fillId="0" borderId="2" xfId="2" applyFont="1" applyBorder="1" applyAlignment="1">
      <alignment horizontal="justify" vertical="top" wrapText="1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65" fontId="10" fillId="0" borderId="3" xfId="2" applyNumberFormat="1" applyFont="1" applyBorder="1" applyAlignment="1">
      <alignment horizontal="right" vertical="top"/>
    </xf>
    <xf numFmtId="14" fontId="3" fillId="0" borderId="3" xfId="2" applyNumberFormat="1" applyFont="1" applyBorder="1" applyAlignment="1">
      <alignment horizontal="justify" vertical="top" wrapText="1"/>
    </xf>
    <xf numFmtId="166" fontId="11" fillId="0" borderId="6" xfId="2" applyNumberFormat="1" applyFont="1" applyBorder="1" applyAlignment="1">
      <alignment vertical="top"/>
    </xf>
    <xf numFmtId="2" fontId="12" fillId="0" borderId="6" xfId="5" applyNumberFormat="1" applyFont="1" applyBorder="1" applyAlignment="1">
      <alignment horizontal="justify" vertical="top" wrapText="1"/>
    </xf>
    <xf numFmtId="0" fontId="3" fillId="0" borderId="0" xfId="2" applyFont="1" applyAlignment="1">
      <alignment horizontal="center" vertical="top"/>
    </xf>
    <xf numFmtId="2" fontId="3" fillId="0" borderId="0" xfId="2" applyNumberFormat="1" applyFont="1" applyAlignment="1">
      <alignment horizontal="right" vertical="top"/>
    </xf>
    <xf numFmtId="165" fontId="10" fillId="0" borderId="0" xfId="2" applyNumberFormat="1" applyFont="1" applyAlignment="1">
      <alignment horizontal="right" vertical="top"/>
    </xf>
    <xf numFmtId="14" fontId="3" fillId="0" borderId="0" xfId="2" applyNumberFormat="1" applyFont="1" applyAlignment="1">
      <alignment horizontal="justify" vertical="top" wrapText="1"/>
    </xf>
    <xf numFmtId="0" fontId="10" fillId="0" borderId="6" xfId="2" applyFont="1" applyBorder="1" applyAlignment="1">
      <alignment horizontal="center" vertical="top" wrapText="1"/>
    </xf>
    <xf numFmtId="0" fontId="13" fillId="0" borderId="6" xfId="2" applyFont="1" applyBorder="1" applyAlignment="1">
      <alignment horizontal="left"/>
    </xf>
    <xf numFmtId="2" fontId="12" fillId="0" borderId="8" xfId="5" applyNumberFormat="1" applyFont="1" applyBorder="1" applyAlignment="1">
      <alignment horizontal="justify" vertical="top" wrapText="1"/>
    </xf>
    <xf numFmtId="0" fontId="3" fillId="0" borderId="9" xfId="2" applyFont="1" applyBorder="1" applyAlignment="1">
      <alignment horizontal="center" vertical="top"/>
    </xf>
    <xf numFmtId="2" fontId="3" fillId="0" borderId="9" xfId="2" applyNumberFormat="1" applyFont="1" applyBorder="1" applyAlignment="1">
      <alignment horizontal="right" vertical="top"/>
    </xf>
    <xf numFmtId="165" fontId="10" fillId="0" borderId="9" xfId="2" applyNumberFormat="1" applyFont="1" applyBorder="1" applyAlignment="1">
      <alignment horizontal="right" vertical="top"/>
    </xf>
    <xf numFmtId="14" fontId="3" fillId="0" borderId="9" xfId="2" applyNumberFormat="1" applyFont="1" applyBorder="1" applyAlignment="1">
      <alignment horizontal="justify" vertical="top" wrapText="1"/>
    </xf>
    <xf numFmtId="0" fontId="3" fillId="0" borderId="6" xfId="2" applyFont="1" applyBorder="1" applyAlignment="1">
      <alignment vertical="top"/>
    </xf>
    <xf numFmtId="0" fontId="10" fillId="0" borderId="6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2" xfId="6" applyFont="1" applyBorder="1" applyAlignment="1">
      <alignment horizontal="center" vertical="top" wrapText="1"/>
    </xf>
    <xf numFmtId="0" fontId="3" fillId="0" borderId="6" xfId="2" applyFont="1" applyBorder="1" applyAlignment="1">
      <alignment horizontal="justify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14" fillId="0" borderId="6" xfId="6" applyFont="1" applyBorder="1" applyAlignment="1">
      <alignment horizontal="center" vertical="center" wrapText="1"/>
    </xf>
    <xf numFmtId="0" fontId="3" fillId="0" borderId="10" xfId="2" applyFont="1" applyBorder="1" applyAlignment="1">
      <alignment vertical="top" wrapText="1"/>
    </xf>
    <xf numFmtId="0" fontId="3" fillId="0" borderId="8" xfId="2" applyFont="1" applyBorder="1" applyAlignment="1">
      <alignment horizontal="justify" vertical="top" wrapText="1"/>
    </xf>
    <xf numFmtId="0" fontId="3" fillId="0" borderId="10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 wrapText="1"/>
    </xf>
    <xf numFmtId="0" fontId="3" fillId="0" borderId="11" xfId="2" applyFont="1" applyBorder="1" applyAlignment="1">
      <alignment horizontal="center" vertical="top" wrapText="1"/>
    </xf>
    <xf numFmtId="0" fontId="14" fillId="0" borderId="8" xfId="6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justify" wrapTex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6" fillId="0" borderId="0" xfId="4" applyFont="1" applyAlignment="1">
      <alignment horizontal="right" vertical="top"/>
    </xf>
    <xf numFmtId="0" fontId="17" fillId="0" borderId="0" xfId="4" applyFont="1" applyAlignment="1">
      <alignment vertical="top" wrapText="1"/>
    </xf>
    <xf numFmtId="4" fontId="8" fillId="0" borderId="0" xfId="4" applyNumberFormat="1" applyFont="1"/>
    <xf numFmtId="49" fontId="10" fillId="2" borderId="0" xfId="2" applyNumberFormat="1" applyFont="1" applyFill="1" applyAlignment="1">
      <alignment horizontal="center" vertical="center"/>
    </xf>
    <xf numFmtId="49" fontId="10" fillId="2" borderId="0" xfId="2" applyNumberFormat="1" applyFont="1" applyFill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5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justify" vertical="top"/>
    </xf>
    <xf numFmtId="0" fontId="5" fillId="2" borderId="0" xfId="4" applyFont="1" applyFill="1" applyAlignment="1">
      <alignment horizontal="center" vertical="top" wrapText="1"/>
    </xf>
    <xf numFmtId="165" fontId="5" fillId="2" borderId="0" xfId="4" applyNumberFormat="1" applyFont="1" applyFill="1" applyAlignment="1">
      <alignment horizontal="right" vertical="top" wrapText="1"/>
    </xf>
    <xf numFmtId="44" fontId="5" fillId="2" borderId="0" xfId="7" applyFont="1" applyFill="1" applyBorder="1" applyAlignment="1">
      <alignment horizontal="center" vertical="top" wrapText="1"/>
    </xf>
    <xf numFmtId="165" fontId="5" fillId="2" borderId="0" xfId="4" applyNumberFormat="1" applyFont="1" applyFill="1" applyAlignment="1">
      <alignment horizontal="left" vertical="top" wrapText="1"/>
    </xf>
    <xf numFmtId="164" fontId="18" fillId="0" borderId="0" xfId="3" applyNumberFormat="1" applyFont="1" applyAlignment="1">
      <alignment wrapText="1"/>
    </xf>
    <xf numFmtId="0" fontId="18" fillId="0" borderId="0" xfId="4" applyFont="1" applyAlignment="1">
      <alignment wrapText="1"/>
    </xf>
    <xf numFmtId="0" fontId="19" fillId="2" borderId="0" xfId="4" applyFont="1" applyFill="1" applyAlignment="1">
      <alignment horizontal="center" vertical="center" wrapText="1"/>
    </xf>
    <xf numFmtId="0" fontId="19" fillId="2" borderId="0" xfId="4" applyFont="1" applyFill="1" applyAlignment="1">
      <alignment horizontal="justify" vertical="top"/>
    </xf>
    <xf numFmtId="0" fontId="19" fillId="2" borderId="0" xfId="4" applyFont="1" applyFill="1" applyAlignment="1">
      <alignment horizontal="center" vertical="top" wrapText="1"/>
    </xf>
    <xf numFmtId="4" fontId="19" fillId="2" borderId="0" xfId="4" applyNumberFormat="1" applyFont="1" applyFill="1" applyAlignment="1">
      <alignment horizontal="right" vertical="top" wrapText="1"/>
    </xf>
    <xf numFmtId="44" fontId="19" fillId="2" borderId="0" xfId="7" applyFont="1" applyFill="1" applyBorder="1" applyAlignment="1">
      <alignment horizontal="center" vertical="top" wrapText="1"/>
    </xf>
    <xf numFmtId="165" fontId="19" fillId="2" borderId="0" xfId="4" applyNumberFormat="1" applyFont="1" applyFill="1" applyAlignment="1">
      <alignment horizontal="left" vertical="top" wrapText="1"/>
    </xf>
    <xf numFmtId="0" fontId="6" fillId="0" borderId="0" xfId="4" applyFont="1" applyAlignment="1">
      <alignment wrapText="1"/>
    </xf>
    <xf numFmtId="49" fontId="20" fillId="0" borderId="0" xfId="6" applyNumberFormat="1" applyFont="1" applyAlignment="1">
      <alignment horizontal="center" vertical="top"/>
    </xf>
    <xf numFmtId="0" fontId="20" fillId="0" borderId="0" xfId="6" applyFont="1" applyAlignment="1">
      <alignment horizontal="justify" vertical="top" wrapText="1"/>
    </xf>
    <xf numFmtId="0" fontId="20" fillId="0" borderId="0" xfId="6" applyFont="1" applyAlignment="1">
      <alignment horizontal="center" vertical="top"/>
    </xf>
    <xf numFmtId="4" fontId="20" fillId="0" borderId="0" xfId="6" applyNumberFormat="1" applyFont="1" applyAlignment="1">
      <alignment horizontal="right" vertical="top"/>
    </xf>
    <xf numFmtId="165" fontId="20" fillId="0" borderId="0" xfId="6" applyNumberFormat="1" applyFont="1" applyAlignment="1">
      <alignment horizontal="center" vertical="top"/>
    </xf>
    <xf numFmtId="0" fontId="21" fillId="0" borderId="0" xfId="6" applyFont="1" applyAlignment="1">
      <alignment horizontal="center" vertical="top" wrapText="1"/>
    </xf>
    <xf numFmtId="44" fontId="17" fillId="0" borderId="0" xfId="7" applyFont="1" applyFill="1" applyBorder="1" applyAlignment="1">
      <alignment horizontal="center" vertical="top" wrapText="1"/>
    </xf>
    <xf numFmtId="165" fontId="21" fillId="0" borderId="0" xfId="6" applyNumberFormat="1" applyFont="1" applyAlignment="1">
      <alignment horizontal="center" vertical="top" wrapText="1"/>
    </xf>
    <xf numFmtId="165" fontId="20" fillId="0" borderId="0" xfId="6" applyNumberFormat="1" applyFont="1" applyAlignment="1">
      <alignment horizontal="right" vertical="justify"/>
    </xf>
    <xf numFmtId="2" fontId="22" fillId="0" borderId="0" xfId="6" applyNumberFormat="1" applyFont="1" applyAlignment="1">
      <alignment horizontal="justify" vertical="top" wrapText="1"/>
    </xf>
    <xf numFmtId="49" fontId="23" fillId="0" borderId="0" xfId="4" applyNumberFormat="1" applyFont="1" applyAlignment="1">
      <alignment horizontal="center" vertical="center" wrapText="1"/>
    </xf>
    <xf numFmtId="2" fontId="23" fillId="0" borderId="0" xfId="4" applyNumberFormat="1" applyFont="1" applyAlignment="1">
      <alignment horizontal="left" vertical="top"/>
    </xf>
    <xf numFmtId="165" fontId="23" fillId="0" borderId="0" xfId="4" applyNumberFormat="1" applyFont="1" applyAlignment="1">
      <alignment horizontal="right" vertical="top" wrapText="1"/>
    </xf>
    <xf numFmtId="165" fontId="5" fillId="0" borderId="0" xfId="7" applyNumberFormat="1" applyFont="1" applyFill="1" applyBorder="1" applyAlignment="1">
      <alignment horizontal="right" vertical="top"/>
    </xf>
    <xf numFmtId="0" fontId="8" fillId="0" borderId="0" xfId="4" applyFont="1" applyAlignment="1">
      <alignment wrapText="1"/>
    </xf>
    <xf numFmtId="0" fontId="19" fillId="0" borderId="0" xfId="4" applyFont="1" applyAlignment="1">
      <alignment horizontal="center" vertical="center" wrapText="1"/>
    </xf>
    <xf numFmtId="0" fontId="19" fillId="0" borderId="0" xfId="4" applyFont="1" applyAlignment="1">
      <alignment horizontal="left" vertical="center" wrapText="1"/>
    </xf>
    <xf numFmtId="165" fontId="19" fillId="0" borderId="0" xfId="1" applyNumberFormat="1" applyFont="1" applyAlignment="1">
      <alignment horizontal="right" vertical="center" wrapText="1"/>
    </xf>
    <xf numFmtId="164" fontId="19" fillId="0" borderId="0" xfId="3" applyNumberFormat="1" applyFont="1" applyAlignment="1">
      <alignment wrapText="1"/>
    </xf>
    <xf numFmtId="0" fontId="19" fillId="0" borderId="0" xfId="4" applyFont="1" applyAlignment="1">
      <alignment wrapText="1"/>
    </xf>
    <xf numFmtId="0" fontId="19" fillId="0" borderId="0" xfId="4" applyFont="1" applyAlignment="1">
      <alignment horizontal="justify" vertical="top"/>
    </xf>
    <xf numFmtId="0" fontId="23" fillId="0" borderId="0" xfId="4" applyFont="1" applyAlignment="1">
      <alignment vertical="top" wrapText="1"/>
    </xf>
    <xf numFmtId="4" fontId="24" fillId="0" borderId="0" xfId="4" applyNumberFormat="1" applyFont="1" applyAlignment="1">
      <alignment horizontal="right" vertical="top" wrapText="1"/>
    </xf>
    <xf numFmtId="165" fontId="19" fillId="0" borderId="0" xfId="7" applyNumberFormat="1" applyFont="1" applyFill="1" applyBorder="1" applyAlignment="1">
      <alignment horizontal="right" vertical="top"/>
    </xf>
    <xf numFmtId="2" fontId="19" fillId="0" borderId="0" xfId="4" applyNumberFormat="1" applyFont="1" applyAlignment="1">
      <alignment horizontal="justify" vertical="top"/>
    </xf>
    <xf numFmtId="44" fontId="19" fillId="0" borderId="0" xfId="4" applyNumberFormat="1" applyFont="1" applyAlignment="1">
      <alignment horizontal="justify" vertical="top"/>
    </xf>
    <xf numFmtId="0" fontId="5" fillId="2" borderId="0" xfId="6" applyFont="1" applyFill="1" applyAlignment="1">
      <alignment horizontal="center" vertical="center" wrapText="1"/>
    </xf>
    <xf numFmtId="0" fontId="5" fillId="2" borderId="0" xfId="6" applyFont="1" applyFill="1" applyAlignment="1">
      <alignment horizontal="right" vertical="top" wrapText="1"/>
    </xf>
    <xf numFmtId="165" fontId="4" fillId="2" borderId="0" xfId="7" applyNumberFormat="1" applyFont="1" applyFill="1" applyBorder="1" applyAlignment="1">
      <alignment horizontal="right" vertical="top" wrapText="1"/>
    </xf>
    <xf numFmtId="0" fontId="25" fillId="2" borderId="0" xfId="6" applyFont="1" applyFill="1" applyAlignment="1">
      <alignment horizontal="center" vertical="center" wrapText="1"/>
    </xf>
    <xf numFmtId="165" fontId="4" fillId="2" borderId="0" xfId="4" applyNumberFormat="1" applyFont="1" applyFill="1" applyAlignment="1">
      <alignment horizontal="right" vertical="top" wrapText="1"/>
    </xf>
    <xf numFmtId="165" fontId="25" fillId="2" borderId="0" xfId="4" applyNumberFormat="1" applyFont="1" applyFill="1" applyAlignment="1">
      <alignment horizontal="right" vertical="top" wrapText="1"/>
    </xf>
    <xf numFmtId="0" fontId="17" fillId="0" borderId="0" xfId="4" applyFont="1"/>
    <xf numFmtId="0" fontId="26" fillId="0" borderId="0" xfId="6" applyFont="1"/>
    <xf numFmtId="44" fontId="8" fillId="0" borderId="0" xfId="7" applyFont="1"/>
    <xf numFmtId="43" fontId="8" fillId="0" borderId="0" xfId="8" applyFont="1"/>
    <xf numFmtId="165" fontId="8" fillId="0" borderId="0" xfId="4" applyNumberFormat="1" applyFont="1"/>
    <xf numFmtId="165" fontId="8" fillId="0" borderId="0" xfId="8" applyNumberFormat="1" applyFont="1"/>
  </cellXfs>
  <cellStyles count="9">
    <cellStyle name="Millares 2" xfId="8" xr:uid="{69248E22-6A43-408D-95D3-F9251F83556C}"/>
    <cellStyle name="Moneda" xfId="1" builtinId="4"/>
    <cellStyle name="Moneda 2" xfId="7" xr:uid="{41D7A866-D337-4F81-9D49-4D585F2E2D74}"/>
    <cellStyle name="Normal" xfId="0" builtinId="0"/>
    <cellStyle name="Normal 2 2 2" xfId="6" xr:uid="{6028049F-7039-4023-BADF-A62D54AB90B7}"/>
    <cellStyle name="Normal 2 3" xfId="5" xr:uid="{3A8F6C0B-BA7C-4BDB-BCC0-C9AAE62B58A7}"/>
    <cellStyle name="Normal 3" xfId="4" xr:uid="{44767D19-55DA-4596-A8DE-F058AFBCAD5E}"/>
    <cellStyle name="Normal 3 2" xfId="2" xr:uid="{E45FCCA9-F4D1-4812-85A0-1167AF5A8D11}"/>
    <cellStyle name="Porcentaje 2" xfId="3" xr:uid="{AE9FADAD-DE76-4BBD-92A0-B9F2FB668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4646</xdr:colOff>
      <xdr:row>0</xdr:row>
      <xdr:rowOff>52504</xdr:rowOff>
    </xdr:from>
    <xdr:ext cx="1277744" cy="714997"/>
    <xdr:pic>
      <xdr:nvPicPr>
        <xdr:cNvPr id="2" name="Imagen 1">
          <a:extLst>
            <a:ext uri="{FF2B5EF4-FFF2-40B4-BE49-F238E27FC236}">
              <a16:creationId xmlns:a16="http://schemas.microsoft.com/office/drawing/2014/main" id="{520F1C23-6B76-4EE5-9A5F-5320EB8C45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53796" y="52504"/>
          <a:ext cx="1277744" cy="71499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64892</xdr:rowOff>
    </xdr:from>
    <xdr:ext cx="1031835" cy="1095831"/>
    <xdr:pic>
      <xdr:nvPicPr>
        <xdr:cNvPr id="3" name="Imagen 2">
          <a:extLst>
            <a:ext uri="{FF2B5EF4-FFF2-40B4-BE49-F238E27FC236}">
              <a16:creationId xmlns:a16="http://schemas.microsoft.com/office/drawing/2014/main" id="{CCBC44EC-376C-4E59-8876-E75554B7C3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64892"/>
          <a:ext cx="1031835" cy="1095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esupuesto%20Base\Users\eruiz\Downloads\14.%20IGNACIO%20ZARAGOZ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weet\AppData\Local\Microsoft\Windows\INetCache\IE\NIPC88U2\DOPI-MUN-RM-PAV-LP-006-2024%5b1%5d.xlsx" TargetMode="External"/><Relationship Id="rId1" Type="http://schemas.openxmlformats.org/officeDocument/2006/relationships/externalLinkPath" Target="/Users/sweet/AppData/Local/Microsoft/Windows/INetCache/IE/NIPC88U2/DOPI-MUN-RM-PAV-LP-006-2024%5b1%5d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weet\Downloads\OPD%20Frente%201.xlsx" TargetMode="External"/><Relationship Id="rId1" Type="http://schemas.openxmlformats.org/officeDocument/2006/relationships/externalLinkPath" Target="OPD%20Frent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-006-20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D 1"/>
      <sheetName val="OPD 2"/>
      <sheetName val="OPD 3"/>
      <sheetName val="Hoja1"/>
      <sheetName val="OPD-1"/>
      <sheetName val="OPD-2"/>
      <sheetName val="OPD-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14F0-A67A-4A7B-80F1-DAB6F5F66D42}">
  <dimension ref="A1:I102"/>
  <sheetViews>
    <sheetView showGridLines="0" showZeros="0" tabSelected="1" view="pageBreakPreview" zoomScale="110" zoomScaleNormal="85" zoomScaleSheetLayoutView="110" workbookViewId="0">
      <selection activeCell="C9" sqref="C9:F10"/>
    </sheetView>
  </sheetViews>
  <sheetFormatPr baseColWidth="10" defaultColWidth="9.140625" defaultRowHeight="12.75" customHeight="1"/>
  <cols>
    <col min="1" max="1" width="16.140625" style="111" customWidth="1"/>
    <col min="2" max="2" width="74.7109375" style="8" customWidth="1"/>
    <col min="3" max="3" width="9.140625" style="8" customWidth="1"/>
    <col min="4" max="4" width="13.85546875" style="59" customWidth="1"/>
    <col min="5" max="5" width="16" style="8" customWidth="1"/>
    <col min="6" max="6" width="53.85546875" style="112" customWidth="1"/>
    <col min="7" max="7" width="19.42578125" style="8" customWidth="1"/>
    <col min="8" max="8" width="13.85546875" style="7" customWidth="1"/>
    <col min="9" max="16384" width="9.140625" style="8"/>
  </cols>
  <sheetData>
    <row r="1" spans="1:8" ht="15">
      <c r="A1" s="1"/>
      <c r="B1" s="2" t="s">
        <v>0</v>
      </c>
      <c r="C1" s="3" t="s">
        <v>1</v>
      </c>
      <c r="D1" s="4"/>
      <c r="E1" s="4"/>
      <c r="F1" s="5"/>
      <c r="G1" s="6"/>
    </row>
    <row r="2" spans="1:8" ht="15">
      <c r="A2" s="9"/>
      <c r="B2" s="10" t="s">
        <v>2</v>
      </c>
      <c r="C2" s="11" t="s">
        <v>147</v>
      </c>
      <c r="D2" s="12"/>
      <c r="E2" s="12"/>
      <c r="F2" s="13"/>
      <c r="G2" s="14"/>
    </row>
    <row r="3" spans="1:8" ht="15.75" thickBot="1">
      <c r="A3" s="9"/>
      <c r="B3" s="10" t="s">
        <v>3</v>
      </c>
      <c r="C3" s="11"/>
      <c r="D3" s="12"/>
      <c r="E3" s="12"/>
      <c r="F3" s="13"/>
      <c r="G3" s="14"/>
    </row>
    <row r="4" spans="1:8" ht="15" customHeight="1">
      <c r="A4" s="9"/>
      <c r="B4" s="15" t="s">
        <v>4</v>
      </c>
      <c r="C4" s="16"/>
      <c r="D4" s="17"/>
      <c r="E4" s="18" t="s">
        <v>5</v>
      </c>
      <c r="F4" s="19"/>
      <c r="G4" s="20"/>
    </row>
    <row r="5" spans="1:8" ht="15" customHeight="1">
      <c r="A5" s="9"/>
      <c r="B5" s="21" t="s">
        <v>146</v>
      </c>
      <c r="C5" s="22"/>
      <c r="D5" s="23"/>
      <c r="E5" s="24" t="s">
        <v>7</v>
      </c>
      <c r="F5" s="25"/>
      <c r="G5" s="26"/>
    </row>
    <row r="6" spans="1:8" ht="15" customHeight="1">
      <c r="A6" s="9"/>
      <c r="B6" s="21"/>
      <c r="C6" s="22"/>
      <c r="D6" s="23"/>
      <c r="E6" s="24" t="s">
        <v>8</v>
      </c>
      <c r="F6" s="25"/>
      <c r="G6" s="27"/>
    </row>
    <row r="7" spans="1:8" ht="15" customHeight="1" thickBot="1">
      <c r="A7" s="9"/>
      <c r="B7" s="28"/>
      <c r="C7" s="29"/>
      <c r="D7" s="30"/>
      <c r="E7" s="31" t="s">
        <v>9</v>
      </c>
      <c r="F7" s="32"/>
      <c r="G7" s="33"/>
    </row>
    <row r="8" spans="1:8">
      <c r="A8" s="9"/>
      <c r="B8" s="34" t="s">
        <v>10</v>
      </c>
      <c r="C8" s="35" t="s">
        <v>11</v>
      </c>
      <c r="D8" s="36"/>
      <c r="E8" s="36"/>
      <c r="F8" s="37"/>
      <c r="G8" s="38" t="s">
        <v>12</v>
      </c>
    </row>
    <row r="9" spans="1:8" ht="14.25" customHeight="1">
      <c r="A9" s="9"/>
      <c r="B9" s="39"/>
      <c r="C9" s="40"/>
      <c r="D9" s="41"/>
      <c r="E9" s="41"/>
      <c r="F9" s="42"/>
      <c r="G9" s="43" t="s">
        <v>13</v>
      </c>
    </row>
    <row r="10" spans="1:8" ht="15" customHeight="1" thickBot="1">
      <c r="A10" s="44"/>
      <c r="B10" s="45"/>
      <c r="C10" s="46"/>
      <c r="D10" s="47"/>
      <c r="E10" s="47"/>
      <c r="F10" s="48"/>
      <c r="G10" s="49"/>
    </row>
    <row r="11" spans="1:8" ht="3.2" customHeight="1" thickBot="1">
      <c r="A11" s="50"/>
      <c r="B11" s="51"/>
      <c r="C11" s="52"/>
      <c r="D11" s="53"/>
      <c r="E11" s="50"/>
      <c r="F11" s="52"/>
      <c r="G11" s="52"/>
    </row>
    <row r="12" spans="1:8" ht="15.75" customHeight="1" thickBot="1">
      <c r="A12" s="54" t="s">
        <v>14</v>
      </c>
      <c r="B12" s="55"/>
      <c r="C12" s="55"/>
      <c r="D12" s="55"/>
      <c r="E12" s="55"/>
      <c r="F12" s="55"/>
      <c r="G12" s="56"/>
    </row>
    <row r="13" spans="1:8" ht="3.2" customHeight="1">
      <c r="A13" s="57"/>
      <c r="B13" s="58"/>
      <c r="C13" s="58"/>
      <c r="F13" s="8"/>
    </row>
    <row r="14" spans="1:8" s="62" customFormat="1" ht="24">
      <c r="A14" s="60" t="s">
        <v>15</v>
      </c>
      <c r="B14" s="61" t="s">
        <v>16</v>
      </c>
      <c r="C14" s="60" t="s">
        <v>17</v>
      </c>
      <c r="D14" s="60" t="s">
        <v>18</v>
      </c>
      <c r="E14" s="61" t="s">
        <v>19</v>
      </c>
      <c r="F14" s="61" t="s">
        <v>20</v>
      </c>
      <c r="G14" s="61" t="s">
        <v>21</v>
      </c>
      <c r="H14" s="7"/>
    </row>
    <row r="15" spans="1:8" ht="6" customHeight="1">
      <c r="A15" s="63"/>
      <c r="B15" s="63"/>
      <c r="C15" s="63"/>
      <c r="D15" s="63"/>
      <c r="E15" s="63"/>
      <c r="F15" s="63"/>
      <c r="G15" s="63"/>
    </row>
    <row r="16" spans="1:8" s="71" customFormat="1" ht="38.25">
      <c r="A16" s="64" t="s">
        <v>22</v>
      </c>
      <c r="B16" s="65" t="s">
        <v>6</v>
      </c>
      <c r="C16" s="66"/>
      <c r="D16" s="67"/>
      <c r="E16" s="68"/>
      <c r="F16" s="69"/>
      <c r="G16" s="68">
        <f>+G17</f>
        <v>0</v>
      </c>
      <c r="H16" s="70"/>
    </row>
    <row r="17" spans="1:8" s="78" customFormat="1" ht="12" customHeight="1">
      <c r="A17" s="72" t="s">
        <v>23</v>
      </c>
      <c r="B17" s="73" t="s">
        <v>24</v>
      </c>
      <c r="C17" s="74"/>
      <c r="D17" s="75"/>
      <c r="E17" s="76"/>
      <c r="F17" s="77"/>
      <c r="G17" s="76">
        <f>SUM(G18:G23)</f>
        <v>0</v>
      </c>
      <c r="H17" s="7"/>
    </row>
    <row r="18" spans="1:8" s="78" customFormat="1" ht="33.75">
      <c r="A18" s="79" t="s">
        <v>25</v>
      </c>
      <c r="B18" s="80" t="s">
        <v>26</v>
      </c>
      <c r="C18" s="81" t="s">
        <v>27</v>
      </c>
      <c r="D18" s="82">
        <v>439.27</v>
      </c>
      <c r="E18" s="83"/>
      <c r="F18" s="84"/>
      <c r="G18" s="85">
        <f>+D18*E18</f>
        <v>0</v>
      </c>
      <c r="H18" s="7"/>
    </row>
    <row r="19" spans="1:8" s="78" customFormat="1" ht="33.75">
      <c r="A19" s="79" t="s">
        <v>28</v>
      </c>
      <c r="B19" s="80" t="s">
        <v>29</v>
      </c>
      <c r="C19" s="81" t="s">
        <v>27</v>
      </c>
      <c r="D19" s="82">
        <v>11.89</v>
      </c>
      <c r="E19" s="83"/>
      <c r="F19" s="84"/>
      <c r="G19" s="85">
        <f t="shared" ref="G19:G23" si="0">+D19*E19</f>
        <v>0</v>
      </c>
      <c r="H19" s="7"/>
    </row>
    <row r="20" spans="1:8" s="78" customFormat="1" ht="56.25">
      <c r="A20" s="79" t="s">
        <v>30</v>
      </c>
      <c r="B20" s="80" t="s">
        <v>31</v>
      </c>
      <c r="C20" s="81" t="s">
        <v>27</v>
      </c>
      <c r="D20" s="82">
        <v>1.06</v>
      </c>
      <c r="E20" s="83"/>
      <c r="F20" s="84"/>
      <c r="G20" s="85">
        <f t="shared" si="0"/>
        <v>0</v>
      </c>
      <c r="H20" s="7"/>
    </row>
    <row r="21" spans="1:8" s="78" customFormat="1" ht="45">
      <c r="A21" s="79" t="s">
        <v>32</v>
      </c>
      <c r="B21" s="80" t="s">
        <v>33</v>
      </c>
      <c r="C21" s="81" t="s">
        <v>34</v>
      </c>
      <c r="D21" s="82">
        <v>957.27</v>
      </c>
      <c r="E21" s="83"/>
      <c r="F21" s="84"/>
      <c r="G21" s="85">
        <f t="shared" si="0"/>
        <v>0</v>
      </c>
      <c r="H21" s="7"/>
    </row>
    <row r="22" spans="1:8" s="78" customFormat="1" ht="22.5">
      <c r="A22" s="79" t="s">
        <v>35</v>
      </c>
      <c r="B22" s="80" t="s">
        <v>36</v>
      </c>
      <c r="C22" s="81" t="s">
        <v>27</v>
      </c>
      <c r="D22" s="82">
        <v>122.56</v>
      </c>
      <c r="E22" s="83"/>
      <c r="F22" s="84"/>
      <c r="G22" s="85">
        <f t="shared" si="0"/>
        <v>0</v>
      </c>
      <c r="H22" s="7"/>
    </row>
    <row r="23" spans="1:8" s="78" customFormat="1" ht="33.75">
      <c r="A23" s="79" t="s">
        <v>37</v>
      </c>
      <c r="B23" s="80" t="s">
        <v>38</v>
      </c>
      <c r="C23" s="81" t="s">
        <v>34</v>
      </c>
      <c r="D23" s="82">
        <v>34.869999999999997</v>
      </c>
      <c r="E23" s="83"/>
      <c r="F23" s="84"/>
      <c r="G23" s="85">
        <f t="shared" si="0"/>
        <v>0</v>
      </c>
      <c r="H23" s="7"/>
    </row>
    <row r="24" spans="1:8" s="71" customFormat="1">
      <c r="A24" s="64" t="s">
        <v>39</v>
      </c>
      <c r="B24" s="65" t="s">
        <v>40</v>
      </c>
      <c r="C24" s="66"/>
      <c r="D24" s="67">
        <v>0</v>
      </c>
      <c r="E24" s="68"/>
      <c r="F24" s="69"/>
      <c r="G24" s="68">
        <f>+G25+G28+G39+G42+G45+G50+G56+G59+G62+G65+G67+G70</f>
        <v>0</v>
      </c>
      <c r="H24" s="70"/>
    </row>
    <row r="25" spans="1:8" s="78" customFormat="1">
      <c r="A25" s="72" t="s">
        <v>41</v>
      </c>
      <c r="B25" s="73" t="s">
        <v>42</v>
      </c>
      <c r="C25" s="74"/>
      <c r="D25" s="75">
        <v>0</v>
      </c>
      <c r="E25" s="76"/>
      <c r="F25" s="77"/>
      <c r="G25" s="76">
        <f>+G26+G27</f>
        <v>0</v>
      </c>
      <c r="H25" s="7"/>
    </row>
    <row r="26" spans="1:8" s="78" customFormat="1" ht="45">
      <c r="A26" s="79" t="s">
        <v>43</v>
      </c>
      <c r="B26" s="80" t="s">
        <v>44</v>
      </c>
      <c r="C26" s="81" t="s">
        <v>27</v>
      </c>
      <c r="D26" s="82">
        <v>1333.42</v>
      </c>
      <c r="E26" s="83"/>
      <c r="F26" s="84"/>
      <c r="G26" s="85">
        <f t="shared" ref="G26:G74" si="1">+D26*E26</f>
        <v>0</v>
      </c>
      <c r="H26" s="7"/>
    </row>
    <row r="27" spans="1:8" s="78" customFormat="1" ht="56.25">
      <c r="A27" s="79" t="s">
        <v>45</v>
      </c>
      <c r="B27" s="80" t="s">
        <v>46</v>
      </c>
      <c r="C27" s="81" t="s">
        <v>27</v>
      </c>
      <c r="D27" s="82">
        <v>464.9</v>
      </c>
      <c r="E27" s="83"/>
      <c r="F27" s="84"/>
      <c r="G27" s="85">
        <f t="shared" si="1"/>
        <v>0</v>
      </c>
      <c r="H27" s="7"/>
    </row>
    <row r="28" spans="1:8" s="78" customFormat="1">
      <c r="A28" s="72"/>
      <c r="B28" s="73" t="s">
        <v>47</v>
      </c>
      <c r="C28" s="74"/>
      <c r="D28" s="75">
        <v>0</v>
      </c>
      <c r="E28" s="76"/>
      <c r="F28" s="77"/>
      <c r="G28" s="76">
        <f>SUM(G29:G38)</f>
        <v>0</v>
      </c>
      <c r="H28" s="7"/>
    </row>
    <row r="29" spans="1:8" s="78" customFormat="1" ht="33.75">
      <c r="A29" s="79" t="s">
        <v>48</v>
      </c>
      <c r="B29" s="80" t="s">
        <v>49</v>
      </c>
      <c r="C29" s="81" t="s">
        <v>27</v>
      </c>
      <c r="D29" s="82">
        <v>42.26</v>
      </c>
      <c r="E29" s="83"/>
      <c r="F29" s="84"/>
      <c r="G29" s="85">
        <f t="shared" si="1"/>
        <v>0</v>
      </c>
      <c r="H29" s="7"/>
    </row>
    <row r="30" spans="1:8" s="78" customFormat="1" ht="33.75">
      <c r="A30" s="79" t="s">
        <v>50</v>
      </c>
      <c r="B30" s="80" t="s">
        <v>51</v>
      </c>
      <c r="C30" s="81" t="s">
        <v>34</v>
      </c>
      <c r="D30" s="82">
        <v>5.07</v>
      </c>
      <c r="E30" s="83"/>
      <c r="F30" s="84"/>
      <c r="G30" s="85">
        <f t="shared" si="1"/>
        <v>0</v>
      </c>
      <c r="H30" s="7"/>
    </row>
    <row r="31" spans="1:8" s="78" customFormat="1" ht="56.25">
      <c r="A31" s="79" t="s">
        <v>52</v>
      </c>
      <c r="B31" s="80" t="s">
        <v>53</v>
      </c>
      <c r="C31" s="81" t="s">
        <v>54</v>
      </c>
      <c r="D31" s="82">
        <v>229.81</v>
      </c>
      <c r="E31" s="83"/>
      <c r="F31" s="84"/>
      <c r="G31" s="85">
        <f t="shared" si="1"/>
        <v>0</v>
      </c>
      <c r="H31" s="7"/>
    </row>
    <row r="32" spans="1:8" s="78" customFormat="1" ht="33.75">
      <c r="A32" s="79" t="s">
        <v>55</v>
      </c>
      <c r="B32" s="80" t="s">
        <v>56</v>
      </c>
      <c r="C32" s="81" t="s">
        <v>27</v>
      </c>
      <c r="D32" s="82">
        <v>66.67</v>
      </c>
      <c r="E32" s="83"/>
      <c r="F32" s="84"/>
      <c r="G32" s="85">
        <f t="shared" si="1"/>
        <v>0</v>
      </c>
      <c r="H32" s="7"/>
    </row>
    <row r="33" spans="1:8" s="78" customFormat="1" ht="22.5">
      <c r="A33" s="79" t="s">
        <v>57</v>
      </c>
      <c r="B33" s="80" t="s">
        <v>58</v>
      </c>
      <c r="C33" s="81" t="s">
        <v>27</v>
      </c>
      <c r="D33" s="82">
        <v>1.52</v>
      </c>
      <c r="E33" s="83"/>
      <c r="F33" s="84"/>
      <c r="G33" s="85">
        <f t="shared" si="1"/>
        <v>0</v>
      </c>
      <c r="H33" s="7"/>
    </row>
    <row r="34" spans="1:8" s="78" customFormat="1" ht="33.75">
      <c r="A34" s="79" t="s">
        <v>59</v>
      </c>
      <c r="B34" s="80" t="s">
        <v>60</v>
      </c>
      <c r="C34" s="81" t="s">
        <v>61</v>
      </c>
      <c r="D34" s="82">
        <v>114.11</v>
      </c>
      <c r="E34" s="83"/>
      <c r="F34" s="84"/>
      <c r="G34" s="85">
        <f t="shared" si="1"/>
        <v>0</v>
      </c>
      <c r="H34" s="7"/>
    </row>
    <row r="35" spans="1:8" s="78" customFormat="1" ht="33.75">
      <c r="A35" s="79" t="s">
        <v>62</v>
      </c>
      <c r="B35" s="80" t="s">
        <v>63</v>
      </c>
      <c r="C35" s="81" t="s">
        <v>34</v>
      </c>
      <c r="D35" s="82">
        <v>15.21</v>
      </c>
      <c r="E35" s="83"/>
      <c r="F35" s="84"/>
      <c r="G35" s="85">
        <f t="shared" si="1"/>
        <v>0</v>
      </c>
      <c r="H35" s="7"/>
    </row>
    <row r="36" spans="1:8" s="78" customFormat="1" ht="33.75">
      <c r="A36" s="79" t="s">
        <v>64</v>
      </c>
      <c r="B36" s="80" t="s">
        <v>65</v>
      </c>
      <c r="C36" s="81" t="s">
        <v>27</v>
      </c>
      <c r="D36" s="82">
        <v>25.36</v>
      </c>
      <c r="E36" s="83"/>
      <c r="F36" s="84"/>
      <c r="G36" s="85">
        <f t="shared" si="1"/>
        <v>0</v>
      </c>
      <c r="H36" s="7"/>
    </row>
    <row r="37" spans="1:8" s="78" customFormat="1" ht="33.75">
      <c r="A37" s="79" t="s">
        <v>66</v>
      </c>
      <c r="B37" s="80" t="s">
        <v>67</v>
      </c>
      <c r="C37" s="81" t="s">
        <v>34</v>
      </c>
      <c r="D37" s="82">
        <v>211.32</v>
      </c>
      <c r="E37" s="83"/>
      <c r="F37" s="84"/>
      <c r="G37" s="85">
        <f t="shared" si="1"/>
        <v>0</v>
      </c>
      <c r="H37" s="7"/>
    </row>
    <row r="38" spans="1:8" s="78" customFormat="1" ht="33.75">
      <c r="A38" s="79" t="s">
        <v>68</v>
      </c>
      <c r="B38" s="80" t="s">
        <v>69</v>
      </c>
      <c r="C38" s="81" t="s">
        <v>34</v>
      </c>
      <c r="D38" s="82">
        <v>1.2</v>
      </c>
      <c r="E38" s="83"/>
      <c r="F38" s="84"/>
      <c r="G38" s="85">
        <f t="shared" si="1"/>
        <v>0</v>
      </c>
      <c r="H38" s="7"/>
    </row>
    <row r="39" spans="1:8" s="78" customFormat="1">
      <c r="A39" s="72"/>
      <c r="B39" s="73" t="s">
        <v>70</v>
      </c>
      <c r="C39" s="74"/>
      <c r="D39" s="75">
        <v>0</v>
      </c>
      <c r="E39" s="76"/>
      <c r="F39" s="77"/>
      <c r="G39" s="76">
        <f>SUM(G40:G41)</f>
        <v>0</v>
      </c>
      <c r="H39" s="7"/>
    </row>
    <row r="40" spans="1:8" s="78" customFormat="1" ht="33.75">
      <c r="A40" s="79" t="s">
        <v>71</v>
      </c>
      <c r="B40" s="80" t="s">
        <v>72</v>
      </c>
      <c r="C40" s="81" t="s">
        <v>73</v>
      </c>
      <c r="D40" s="82">
        <v>110</v>
      </c>
      <c r="E40" s="83"/>
      <c r="F40" s="84"/>
      <c r="G40" s="85">
        <f t="shared" si="1"/>
        <v>0</v>
      </c>
      <c r="H40" s="7"/>
    </row>
    <row r="41" spans="1:8" s="78" customFormat="1" ht="33.75">
      <c r="A41" s="79" t="s">
        <v>74</v>
      </c>
      <c r="B41" s="80" t="s">
        <v>75</v>
      </c>
      <c r="C41" s="81" t="s">
        <v>34</v>
      </c>
      <c r="D41" s="82">
        <v>63.4</v>
      </c>
      <c r="E41" s="83"/>
      <c r="F41" s="84"/>
      <c r="G41" s="85">
        <f t="shared" si="1"/>
        <v>0</v>
      </c>
      <c r="H41" s="7"/>
    </row>
    <row r="42" spans="1:8" s="78" customFormat="1">
      <c r="A42" s="72"/>
      <c r="B42" s="73" t="s">
        <v>76</v>
      </c>
      <c r="C42" s="74"/>
      <c r="D42" s="75">
        <v>0</v>
      </c>
      <c r="E42" s="76"/>
      <c r="F42" s="77"/>
      <c r="G42" s="76">
        <f>SUM(G43:G44)</f>
        <v>0</v>
      </c>
      <c r="H42" s="7"/>
    </row>
    <row r="43" spans="1:8" s="78" customFormat="1" ht="45">
      <c r="A43" s="79" t="s">
        <v>77</v>
      </c>
      <c r="B43" s="80" t="s">
        <v>78</v>
      </c>
      <c r="C43" s="81" t="s">
        <v>34</v>
      </c>
      <c r="D43" s="82">
        <v>170.11</v>
      </c>
      <c r="E43" s="83"/>
      <c r="F43" s="84"/>
      <c r="G43" s="85">
        <f t="shared" si="1"/>
        <v>0</v>
      </c>
      <c r="H43" s="7"/>
    </row>
    <row r="44" spans="1:8" s="78" customFormat="1" ht="45">
      <c r="A44" s="79" t="s">
        <v>79</v>
      </c>
      <c r="B44" s="80" t="s">
        <v>80</v>
      </c>
      <c r="C44" s="81" t="s">
        <v>54</v>
      </c>
      <c r="D44" s="82">
        <v>158.49</v>
      </c>
      <c r="E44" s="83"/>
      <c r="F44" s="84"/>
      <c r="G44" s="85">
        <f t="shared" si="1"/>
        <v>0</v>
      </c>
      <c r="H44" s="7"/>
    </row>
    <row r="45" spans="1:8" s="78" customFormat="1">
      <c r="A45" s="72"/>
      <c r="B45" s="73" t="s">
        <v>81</v>
      </c>
      <c r="C45" s="74"/>
      <c r="D45" s="75">
        <v>0</v>
      </c>
      <c r="E45" s="76"/>
      <c r="F45" s="77"/>
      <c r="G45" s="76">
        <f>SUM(G46:G49)</f>
        <v>0</v>
      </c>
      <c r="H45" s="7"/>
    </row>
    <row r="46" spans="1:8" s="78" customFormat="1" ht="168.75">
      <c r="A46" s="79" t="s">
        <v>82</v>
      </c>
      <c r="B46" s="80" t="s">
        <v>83</v>
      </c>
      <c r="C46" s="81" t="s">
        <v>34</v>
      </c>
      <c r="D46" s="82">
        <v>194.42</v>
      </c>
      <c r="E46" s="83"/>
      <c r="F46" s="84"/>
      <c r="G46" s="85">
        <f t="shared" si="1"/>
        <v>0</v>
      </c>
      <c r="H46" s="7"/>
    </row>
    <row r="47" spans="1:8" s="78" customFormat="1" ht="191.25">
      <c r="A47" s="79" t="s">
        <v>84</v>
      </c>
      <c r="B47" s="80" t="s">
        <v>85</v>
      </c>
      <c r="C47" s="81" t="s">
        <v>34</v>
      </c>
      <c r="D47" s="82">
        <v>42.26</v>
      </c>
      <c r="E47" s="83"/>
      <c r="F47" s="84"/>
      <c r="G47" s="85">
        <f t="shared" si="1"/>
        <v>0</v>
      </c>
      <c r="H47" s="7"/>
    </row>
    <row r="48" spans="1:8" s="78" customFormat="1" ht="112.5">
      <c r="A48" s="79" t="s">
        <v>86</v>
      </c>
      <c r="B48" s="80" t="s">
        <v>87</v>
      </c>
      <c r="C48" s="81" t="s">
        <v>73</v>
      </c>
      <c r="D48" s="82">
        <v>8</v>
      </c>
      <c r="E48" s="83"/>
      <c r="F48" s="84"/>
      <c r="G48" s="85">
        <f t="shared" si="1"/>
        <v>0</v>
      </c>
      <c r="H48" s="7"/>
    </row>
    <row r="49" spans="1:9" s="78" customFormat="1" ht="135">
      <c r="A49" s="79" t="s">
        <v>88</v>
      </c>
      <c r="B49" s="80" t="s">
        <v>89</v>
      </c>
      <c r="C49" s="81" t="s">
        <v>34</v>
      </c>
      <c r="D49" s="82">
        <v>126.96</v>
      </c>
      <c r="E49" s="83"/>
      <c r="F49" s="84"/>
      <c r="G49" s="85">
        <f t="shared" si="1"/>
        <v>0</v>
      </c>
      <c r="H49" s="7"/>
    </row>
    <row r="50" spans="1:9" s="78" customFormat="1">
      <c r="A50" s="72" t="s">
        <v>90</v>
      </c>
      <c r="B50" s="73" t="s">
        <v>91</v>
      </c>
      <c r="C50" s="74"/>
      <c r="D50" s="75">
        <v>0</v>
      </c>
      <c r="E50" s="76"/>
      <c r="F50" s="77"/>
      <c r="G50" s="76">
        <f>SUM(G51:G55)</f>
        <v>0</v>
      </c>
      <c r="H50" s="7"/>
    </row>
    <row r="51" spans="1:9" s="78" customFormat="1" ht="101.25">
      <c r="A51" s="79" t="s">
        <v>92</v>
      </c>
      <c r="B51" s="80" t="s">
        <v>93</v>
      </c>
      <c r="C51" s="81" t="s">
        <v>61</v>
      </c>
      <c r="D51" s="82">
        <v>73.66</v>
      </c>
      <c r="E51" s="83"/>
      <c r="F51" s="84"/>
      <c r="G51" s="85">
        <f>+D51*E51</f>
        <v>0</v>
      </c>
      <c r="H51" s="7"/>
    </row>
    <row r="52" spans="1:9" s="78" customFormat="1" ht="90">
      <c r="A52" s="79" t="s">
        <v>94</v>
      </c>
      <c r="B52" s="80" t="s">
        <v>95</v>
      </c>
      <c r="C52" s="81" t="s">
        <v>61</v>
      </c>
      <c r="D52" s="82">
        <v>1664.38</v>
      </c>
      <c r="E52" s="83"/>
      <c r="F52" s="84"/>
      <c r="G52" s="85">
        <f>+D52*E52</f>
        <v>0</v>
      </c>
      <c r="H52" s="7"/>
    </row>
    <row r="53" spans="1:9" s="78" customFormat="1" ht="90">
      <c r="A53" s="79" t="s">
        <v>96</v>
      </c>
      <c r="B53" s="80" t="s">
        <v>97</v>
      </c>
      <c r="C53" s="81" t="s">
        <v>61</v>
      </c>
      <c r="D53" s="82">
        <v>617.89</v>
      </c>
      <c r="E53" s="83"/>
      <c r="F53" s="84"/>
      <c r="G53" s="85">
        <f t="shared" si="1"/>
        <v>0</v>
      </c>
      <c r="H53" s="7"/>
    </row>
    <row r="54" spans="1:9" s="78" customFormat="1" ht="101.25">
      <c r="A54" s="79" t="s">
        <v>98</v>
      </c>
      <c r="B54" s="80" t="s">
        <v>99</v>
      </c>
      <c r="C54" s="81" t="s">
        <v>61</v>
      </c>
      <c r="D54" s="82">
        <v>199.35</v>
      </c>
      <c r="E54" s="83"/>
      <c r="F54" s="84"/>
      <c r="G54" s="85">
        <f t="shared" si="1"/>
        <v>0</v>
      </c>
      <c r="H54" s="7"/>
    </row>
    <row r="55" spans="1:9" s="78" customFormat="1" ht="67.5">
      <c r="A55" s="79" t="s">
        <v>100</v>
      </c>
      <c r="B55" s="80" t="s">
        <v>101</v>
      </c>
      <c r="C55" s="81" t="s">
        <v>34</v>
      </c>
      <c r="D55" s="82">
        <v>169.22</v>
      </c>
      <c r="E55" s="83"/>
      <c r="F55" s="84"/>
      <c r="G55" s="85">
        <f t="shared" si="1"/>
        <v>0</v>
      </c>
      <c r="H55" s="7"/>
    </row>
    <row r="56" spans="1:9" s="78" customFormat="1">
      <c r="A56" s="72" t="s">
        <v>102</v>
      </c>
      <c r="B56" s="73" t="s">
        <v>103</v>
      </c>
      <c r="C56" s="74"/>
      <c r="D56" s="75">
        <v>0</v>
      </c>
      <c r="E56" s="76"/>
      <c r="F56" s="77"/>
      <c r="G56" s="76">
        <f>SUM(G57:G58)</f>
        <v>0</v>
      </c>
      <c r="H56" s="7"/>
    </row>
    <row r="57" spans="1:9" s="78" customFormat="1" ht="45">
      <c r="A57" s="79" t="s">
        <v>104</v>
      </c>
      <c r="B57" s="80" t="s">
        <v>105</v>
      </c>
      <c r="C57" s="81" t="s">
        <v>73</v>
      </c>
      <c r="D57" s="82">
        <v>5</v>
      </c>
      <c r="E57" s="83"/>
      <c r="F57" s="84"/>
      <c r="G57" s="85">
        <f t="shared" si="1"/>
        <v>0</v>
      </c>
      <c r="H57" s="7"/>
    </row>
    <row r="58" spans="1:9" s="78" customFormat="1" ht="33.75">
      <c r="A58" s="79" t="s">
        <v>106</v>
      </c>
      <c r="B58" s="80" t="s">
        <v>107</v>
      </c>
      <c r="C58" s="81" t="s">
        <v>73</v>
      </c>
      <c r="D58" s="82">
        <v>1</v>
      </c>
      <c r="E58" s="83"/>
      <c r="F58" s="84"/>
      <c r="G58" s="85">
        <f t="shared" si="1"/>
        <v>0</v>
      </c>
      <c r="H58" s="7"/>
    </row>
    <row r="59" spans="1:9" s="78" customFormat="1">
      <c r="A59" s="72" t="s">
        <v>108</v>
      </c>
      <c r="B59" s="73" t="s">
        <v>109</v>
      </c>
      <c r="C59" s="74"/>
      <c r="D59" s="75">
        <v>0</v>
      </c>
      <c r="E59" s="75"/>
      <c r="F59" s="77"/>
      <c r="G59" s="76">
        <f>SUM(G60:G61)</f>
        <v>0</v>
      </c>
      <c r="H59" s="7"/>
    </row>
    <row r="60" spans="1:9" s="78" customFormat="1" ht="45">
      <c r="A60" s="79" t="s">
        <v>110</v>
      </c>
      <c r="B60" s="80" t="s">
        <v>111</v>
      </c>
      <c r="C60" s="81" t="s">
        <v>34</v>
      </c>
      <c r="D60" s="82">
        <v>158.49</v>
      </c>
      <c r="E60" s="83"/>
      <c r="F60" s="84"/>
      <c r="G60" s="85">
        <f t="shared" si="1"/>
        <v>0</v>
      </c>
      <c r="H60" s="7"/>
      <c r="I60" s="7"/>
    </row>
    <row r="61" spans="1:9" s="78" customFormat="1" ht="56.25">
      <c r="A61" s="79" t="s">
        <v>112</v>
      </c>
      <c r="B61" s="80" t="s">
        <v>113</v>
      </c>
      <c r="C61" s="81" t="s">
        <v>34</v>
      </c>
      <c r="D61" s="82">
        <v>557.88</v>
      </c>
      <c r="E61" s="83"/>
      <c r="F61" s="86"/>
      <c r="G61" s="85">
        <f t="shared" si="1"/>
        <v>0</v>
      </c>
      <c r="H61" s="7"/>
    </row>
    <row r="62" spans="1:9" s="78" customFormat="1">
      <c r="A62" s="72" t="s">
        <v>114</v>
      </c>
      <c r="B62" s="73" t="s">
        <v>115</v>
      </c>
      <c r="C62" s="74"/>
      <c r="D62" s="75">
        <v>0</v>
      </c>
      <c r="E62" s="75"/>
      <c r="F62" s="77"/>
      <c r="G62" s="76">
        <f>SUM(G63:G64)</f>
        <v>0</v>
      </c>
      <c r="H62" s="7"/>
    </row>
    <row r="63" spans="1:9" s="78" customFormat="1" ht="78.75">
      <c r="A63" s="79" t="s">
        <v>116</v>
      </c>
      <c r="B63" s="80" t="s">
        <v>117</v>
      </c>
      <c r="C63" s="81" t="s">
        <v>118</v>
      </c>
      <c r="D63" s="82">
        <v>10</v>
      </c>
      <c r="E63" s="83"/>
      <c r="F63" s="84"/>
      <c r="G63" s="85">
        <f t="shared" si="1"/>
        <v>0</v>
      </c>
      <c r="H63" s="7"/>
    </row>
    <row r="64" spans="1:9" s="78" customFormat="1" ht="67.5">
      <c r="A64" s="79" t="s">
        <v>119</v>
      </c>
      <c r="B64" s="80" t="s">
        <v>120</v>
      </c>
      <c r="C64" s="81" t="s">
        <v>118</v>
      </c>
      <c r="D64" s="82">
        <v>9</v>
      </c>
      <c r="E64" s="83"/>
      <c r="F64" s="84"/>
      <c r="G64" s="85">
        <f t="shared" si="1"/>
        <v>0</v>
      </c>
      <c r="H64" s="7"/>
    </row>
    <row r="65" spans="1:8" s="78" customFormat="1">
      <c r="A65" s="72" t="s">
        <v>121</v>
      </c>
      <c r="B65" s="73" t="s">
        <v>122</v>
      </c>
      <c r="C65" s="74"/>
      <c r="D65" s="75">
        <v>0</v>
      </c>
      <c r="E65" s="75"/>
      <c r="F65" s="77"/>
      <c r="G65" s="76">
        <f>SUM(G66)</f>
        <v>0</v>
      </c>
      <c r="H65" s="7"/>
    </row>
    <row r="66" spans="1:8" s="78" customFormat="1" ht="67.5">
      <c r="A66" s="79" t="s">
        <v>123</v>
      </c>
      <c r="B66" s="80" t="s">
        <v>124</v>
      </c>
      <c r="C66" s="81" t="s">
        <v>34</v>
      </c>
      <c r="D66" s="82">
        <v>171.17</v>
      </c>
      <c r="E66" s="83"/>
      <c r="F66" s="84"/>
      <c r="G66" s="85">
        <f t="shared" si="1"/>
        <v>0</v>
      </c>
      <c r="H66" s="7"/>
    </row>
    <row r="67" spans="1:8" s="78" customFormat="1">
      <c r="A67" s="72" t="s">
        <v>125</v>
      </c>
      <c r="B67" s="73" t="s">
        <v>126</v>
      </c>
      <c r="C67" s="74"/>
      <c r="D67" s="75">
        <v>0</v>
      </c>
      <c r="E67" s="75"/>
      <c r="F67" s="77"/>
      <c r="G67" s="76">
        <f>SUM(G68:G69)</f>
        <v>0</v>
      </c>
      <c r="H67" s="7"/>
    </row>
    <row r="68" spans="1:8" s="78" customFormat="1" ht="67.5">
      <c r="A68" s="79" t="s">
        <v>127</v>
      </c>
      <c r="B68" s="80" t="s">
        <v>128</v>
      </c>
      <c r="C68" s="81" t="s">
        <v>73</v>
      </c>
      <c r="D68" s="82">
        <v>1</v>
      </c>
      <c r="E68" s="83"/>
      <c r="F68" s="84"/>
      <c r="G68" s="85">
        <f t="shared" si="1"/>
        <v>0</v>
      </c>
      <c r="H68" s="7"/>
    </row>
    <row r="69" spans="1:8" s="78" customFormat="1" ht="67.5">
      <c r="A69" s="79" t="s">
        <v>129</v>
      </c>
      <c r="B69" s="80" t="s">
        <v>130</v>
      </c>
      <c r="C69" s="81" t="s">
        <v>54</v>
      </c>
      <c r="D69" s="82">
        <v>84.53</v>
      </c>
      <c r="E69" s="83"/>
      <c r="F69" s="84"/>
      <c r="G69" s="85">
        <f>+D69*E69</f>
        <v>0</v>
      </c>
      <c r="H69" s="7"/>
    </row>
    <row r="70" spans="1:8" s="78" customFormat="1">
      <c r="A70" s="72" t="s">
        <v>131</v>
      </c>
      <c r="B70" s="73" t="s">
        <v>132</v>
      </c>
      <c r="C70" s="74"/>
      <c r="D70" s="75">
        <v>0</v>
      </c>
      <c r="E70" s="75"/>
      <c r="F70" s="77"/>
      <c r="G70" s="76">
        <f>SUM(G71:G74)</f>
        <v>0</v>
      </c>
      <c r="H70" s="7"/>
    </row>
    <row r="71" spans="1:8" s="78" customFormat="1" ht="56.25">
      <c r="A71" s="79" t="s">
        <v>133</v>
      </c>
      <c r="B71" s="80" t="s">
        <v>134</v>
      </c>
      <c r="C71" s="81" t="s">
        <v>61</v>
      </c>
      <c r="D71" s="82">
        <v>11537.97</v>
      </c>
      <c r="E71" s="83"/>
      <c r="F71" s="84"/>
      <c r="G71" s="85">
        <f t="shared" si="1"/>
        <v>0</v>
      </c>
      <c r="H71" s="7"/>
    </row>
    <row r="72" spans="1:8" s="78" customFormat="1" ht="33.75">
      <c r="A72" s="79" t="s">
        <v>135</v>
      </c>
      <c r="B72" s="80" t="s">
        <v>136</v>
      </c>
      <c r="C72" s="81" t="s">
        <v>61</v>
      </c>
      <c r="D72" s="82">
        <v>824.14</v>
      </c>
      <c r="E72" s="83"/>
      <c r="F72" s="84"/>
      <c r="G72" s="85">
        <f t="shared" si="1"/>
        <v>0</v>
      </c>
      <c r="H72" s="7"/>
    </row>
    <row r="73" spans="1:8" s="78" customFormat="1" ht="33.75">
      <c r="A73" s="79" t="s">
        <v>137</v>
      </c>
      <c r="B73" s="80" t="s">
        <v>138</v>
      </c>
      <c r="C73" s="81" t="s">
        <v>61</v>
      </c>
      <c r="D73" s="82">
        <v>12362.11</v>
      </c>
      <c r="E73" s="83"/>
      <c r="F73" s="84"/>
      <c r="G73" s="85">
        <f t="shared" si="1"/>
        <v>0</v>
      </c>
      <c r="H73" s="7"/>
    </row>
    <row r="74" spans="1:8" s="78" customFormat="1" ht="135">
      <c r="A74" s="79" t="s">
        <v>139</v>
      </c>
      <c r="B74" s="80" t="s">
        <v>140</v>
      </c>
      <c r="C74" s="81" t="s">
        <v>34</v>
      </c>
      <c r="D74" s="82">
        <v>824.14</v>
      </c>
      <c r="E74" s="83"/>
      <c r="F74" s="84"/>
      <c r="G74" s="85">
        <f t="shared" si="1"/>
        <v>0</v>
      </c>
      <c r="H74" s="7"/>
    </row>
    <row r="75" spans="1:8" s="78" customFormat="1">
      <c r="A75" s="79"/>
      <c r="B75" s="80"/>
      <c r="C75" s="81"/>
      <c r="D75" s="82"/>
      <c r="E75" s="83"/>
      <c r="F75" s="84"/>
      <c r="G75" s="85"/>
      <c r="H75" s="7"/>
    </row>
    <row r="76" spans="1:8" s="78" customFormat="1">
      <c r="A76" s="79"/>
      <c r="B76" s="80"/>
      <c r="C76" s="81"/>
      <c r="D76" s="82"/>
      <c r="E76" s="87"/>
      <c r="F76" s="84"/>
      <c r="G76" s="85"/>
      <c r="H76" s="7"/>
    </row>
    <row r="77" spans="1:8" s="71" customFormat="1">
      <c r="A77" s="64"/>
      <c r="B77" s="65" t="s">
        <v>141</v>
      </c>
      <c r="C77" s="66"/>
      <c r="D77" s="67"/>
      <c r="E77" s="68"/>
      <c r="F77" s="69"/>
      <c r="G77" s="68"/>
      <c r="H77" s="70"/>
    </row>
    <row r="78" spans="1:8" s="78" customFormat="1" ht="22.5">
      <c r="A78" s="79"/>
      <c r="B78" s="88" t="str">
        <f>+B5</f>
        <v xml:space="preserve">Rehabilitación y mantenimiento del Hospital General de Zapopan, etapa 3, Municipio de Zapopan, 
Jalisco. </v>
      </c>
      <c r="C78" s="81"/>
      <c r="D78" s="82"/>
      <c r="E78" s="87"/>
      <c r="F78" s="84"/>
      <c r="G78" s="85"/>
      <c r="H78" s="7"/>
    </row>
    <row r="79" spans="1:8" s="78" customFormat="1">
      <c r="A79" s="79"/>
      <c r="B79" s="80"/>
      <c r="C79" s="81"/>
      <c r="D79" s="82"/>
      <c r="E79" s="87"/>
      <c r="F79" s="84"/>
      <c r="G79" s="85"/>
      <c r="H79" s="7"/>
    </row>
    <row r="80" spans="1:8" s="93" customFormat="1">
      <c r="A80" s="89" t="s">
        <v>22</v>
      </c>
      <c r="B80" s="90" t="str">
        <f>B16</f>
        <v>DEMOLICION DE ESTRUCTURAS DE MAMPOSTEO, CONCRETO ARMADO, BÓVEDAS Y BANQUETAS DEL ALMACEN Y ARCHIVO INACTIVO DEL HOSPITAL GENERAL DE ZAPOPAN</v>
      </c>
      <c r="C80" s="90"/>
      <c r="D80" s="90"/>
      <c r="E80" s="90"/>
      <c r="F80" s="91"/>
      <c r="G80" s="92">
        <f>+G16</f>
        <v>0</v>
      </c>
      <c r="H80" s="7"/>
    </row>
    <row r="81" spans="1:8" s="98" customFormat="1">
      <c r="A81" s="94" t="str">
        <f>+A17</f>
        <v>A.1</v>
      </c>
      <c r="B81" s="95" t="str">
        <f>+B17</f>
        <v>DEMOLICIONES Y DESMANTELAMIENTOS</v>
      </c>
      <c r="C81" s="94">
        <f>+C17</f>
        <v>0</v>
      </c>
      <c r="D81" s="94">
        <f>+D17</f>
        <v>0</v>
      </c>
      <c r="E81" s="94">
        <f>+E17</f>
        <v>0</v>
      </c>
      <c r="F81" s="94">
        <f>+F17</f>
        <v>0</v>
      </c>
      <c r="G81" s="96">
        <f>+G17</f>
        <v>0</v>
      </c>
      <c r="H81" s="97"/>
    </row>
    <row r="82" spans="1:8" s="93" customFormat="1">
      <c r="A82" s="89" t="str">
        <f>+A24</f>
        <v>B</v>
      </c>
      <c r="B82" s="90" t="str">
        <f t="shared" ref="B82:G82" si="2">+B24</f>
        <v>NUEVO ESTACIONAMIENTO</v>
      </c>
      <c r="C82" s="90">
        <f t="shared" si="2"/>
        <v>0</v>
      </c>
      <c r="D82" s="90">
        <f t="shared" si="2"/>
        <v>0</v>
      </c>
      <c r="E82" s="90">
        <f t="shared" si="2"/>
        <v>0</v>
      </c>
      <c r="F82" s="91">
        <f t="shared" si="2"/>
        <v>0</v>
      </c>
      <c r="G82" s="92">
        <f t="shared" si="2"/>
        <v>0</v>
      </c>
      <c r="H82" s="7"/>
    </row>
    <row r="83" spans="1:8" s="98" customFormat="1">
      <c r="A83" s="94" t="str">
        <f>+A25</f>
        <v>B.1</v>
      </c>
      <c r="B83" s="95" t="str">
        <f>+B25</f>
        <v>TERRACERÍAS</v>
      </c>
      <c r="C83" s="94">
        <f>+C25</f>
        <v>0</v>
      </c>
      <c r="D83" s="94">
        <f>+D25</f>
        <v>0</v>
      </c>
      <c r="E83" s="94">
        <f>+E25</f>
        <v>0</v>
      </c>
      <c r="F83" s="94">
        <f>+F25</f>
        <v>0</v>
      </c>
      <c r="G83" s="96">
        <f>+G25</f>
        <v>0</v>
      </c>
      <c r="H83" s="97"/>
    </row>
    <row r="84" spans="1:8" s="98" customFormat="1">
      <c r="A84" s="94" t="str">
        <f>+A50</f>
        <v>B.2</v>
      </c>
      <c r="B84" s="95" t="str">
        <f>+B50</f>
        <v xml:space="preserve">ESTRUCTURA  </v>
      </c>
      <c r="C84" s="94">
        <f>+C50</f>
        <v>0</v>
      </c>
      <c r="D84" s="94">
        <f>+D50</f>
        <v>0</v>
      </c>
      <c r="E84" s="94">
        <f>+E50</f>
        <v>0</v>
      </c>
      <c r="F84" s="94">
        <f>+F50</f>
        <v>0</v>
      </c>
      <c r="G84" s="96">
        <f>+G50</f>
        <v>0</v>
      </c>
      <c r="H84" s="97"/>
    </row>
    <row r="85" spans="1:8" s="98" customFormat="1">
      <c r="A85" s="94" t="str">
        <f>+A56</f>
        <v>B.3</v>
      </c>
      <c r="B85" s="95" t="str">
        <f>+B56</f>
        <v>CARPINTERIA</v>
      </c>
      <c r="C85" s="94">
        <f>+C56</f>
        <v>0</v>
      </c>
      <c r="D85" s="94">
        <f>+D56</f>
        <v>0</v>
      </c>
      <c r="E85" s="94">
        <f>+E56</f>
        <v>0</v>
      </c>
      <c r="F85" s="94">
        <f>+F56</f>
        <v>0</v>
      </c>
      <c r="G85" s="96">
        <f>+G56</f>
        <v>0</v>
      </c>
      <c r="H85" s="97"/>
    </row>
    <row r="86" spans="1:8" s="98" customFormat="1">
      <c r="A86" s="94" t="str">
        <f>+A59</f>
        <v>B.4</v>
      </c>
      <c r="B86" s="95" t="str">
        <f>+B59</f>
        <v>PINTURA</v>
      </c>
      <c r="C86" s="94">
        <f>+C59</f>
        <v>0</v>
      </c>
      <c r="D86" s="94">
        <f>+D59</f>
        <v>0</v>
      </c>
      <c r="E86" s="94">
        <f>+E59</f>
        <v>0</v>
      </c>
      <c r="F86" s="94">
        <f>+F59</f>
        <v>0</v>
      </c>
      <c r="G86" s="96">
        <f>+G59</f>
        <v>0</v>
      </c>
      <c r="H86" s="97"/>
    </row>
    <row r="87" spans="1:8" s="98" customFormat="1">
      <c r="A87" s="94" t="str">
        <f>+A62</f>
        <v>B.5</v>
      </c>
      <c r="B87" s="95" t="str">
        <f>+B62</f>
        <v>ELECTRICO</v>
      </c>
      <c r="C87" s="94">
        <f>+C62</f>
        <v>0</v>
      </c>
      <c r="D87" s="94">
        <f>+D62</f>
        <v>0</v>
      </c>
      <c r="E87" s="94">
        <f>+E62</f>
        <v>0</v>
      </c>
      <c r="F87" s="94">
        <f>+F62</f>
        <v>0</v>
      </c>
      <c r="G87" s="96">
        <f>+G62</f>
        <v>0</v>
      </c>
      <c r="H87" s="97"/>
    </row>
    <row r="88" spans="1:8" s="98" customFormat="1">
      <c r="A88" s="94" t="str">
        <f>+A65</f>
        <v>B.6</v>
      </c>
      <c r="B88" s="95" t="str">
        <f>+B65</f>
        <v xml:space="preserve">IMPERMEABILIZACION  </v>
      </c>
      <c r="C88" s="94">
        <f>+C65</f>
        <v>0</v>
      </c>
      <c r="D88" s="94">
        <f>+D65</f>
        <v>0</v>
      </c>
      <c r="E88" s="94">
        <f>+E65</f>
        <v>0</v>
      </c>
      <c r="F88" s="94">
        <f>+F65</f>
        <v>0</v>
      </c>
      <c r="G88" s="96">
        <f>+G65</f>
        <v>0</v>
      </c>
      <c r="H88" s="97"/>
    </row>
    <row r="89" spans="1:8" s="98" customFormat="1">
      <c r="A89" s="94" t="str">
        <f>+A67</f>
        <v>B.7</v>
      </c>
      <c r="B89" s="95" t="str">
        <f>+B67</f>
        <v>HERRERIA</v>
      </c>
      <c r="C89" s="94">
        <f>+C67</f>
        <v>0</v>
      </c>
      <c r="D89" s="94">
        <f>+D67</f>
        <v>0</v>
      </c>
      <c r="E89" s="94">
        <f>+E67</f>
        <v>0</v>
      </c>
      <c r="F89" s="94">
        <f>+F67</f>
        <v>0</v>
      </c>
      <c r="G89" s="96">
        <f>+G67</f>
        <v>0</v>
      </c>
      <c r="H89" s="97"/>
    </row>
    <row r="90" spans="1:8" s="98" customFormat="1">
      <c r="A90" s="94" t="str">
        <f>+A70</f>
        <v>B.8</v>
      </c>
      <c r="B90" s="95" t="str">
        <f>+B70</f>
        <v>LONARIA PARA CAJONES DE ESTACIONAMIENTO</v>
      </c>
      <c r="C90" s="94">
        <f>+C70</f>
        <v>0</v>
      </c>
      <c r="D90" s="94">
        <f>+D70</f>
        <v>0</v>
      </c>
      <c r="E90" s="94">
        <f>+E70</f>
        <v>0</v>
      </c>
      <c r="F90" s="94">
        <f>+F70</f>
        <v>0</v>
      </c>
      <c r="G90" s="96">
        <f>+G70</f>
        <v>0</v>
      </c>
      <c r="H90" s="97"/>
    </row>
    <row r="91" spans="1:8" s="93" customFormat="1">
      <c r="A91" s="94"/>
      <c r="B91" s="99"/>
      <c r="C91" s="100"/>
      <c r="D91" s="101"/>
      <c r="E91" s="91"/>
      <c r="F91" s="91"/>
      <c r="G91" s="102"/>
      <c r="H91" s="7"/>
    </row>
    <row r="92" spans="1:8" s="93" customFormat="1">
      <c r="A92" s="94"/>
      <c r="B92" s="103"/>
      <c r="C92" s="100"/>
      <c r="D92" s="101"/>
      <c r="E92" s="91"/>
      <c r="G92" s="104"/>
      <c r="H92" s="7"/>
    </row>
    <row r="93" spans="1:8" s="93" customFormat="1" ht="20.45" customHeight="1">
      <c r="A93" s="105" t="s">
        <v>142</v>
      </c>
      <c r="B93" s="105"/>
      <c r="C93" s="105"/>
      <c r="D93" s="105"/>
      <c r="E93" s="105"/>
      <c r="F93" s="106" t="s">
        <v>143</v>
      </c>
      <c r="G93" s="107">
        <f>+G80+G82</f>
        <v>0</v>
      </c>
      <c r="H93" s="7"/>
    </row>
    <row r="94" spans="1:8" s="93" customFormat="1" ht="14.25" customHeight="1">
      <c r="A94" s="108"/>
      <c r="B94" s="108"/>
      <c r="C94" s="108"/>
      <c r="D94" s="108"/>
      <c r="E94" s="108"/>
      <c r="F94" s="106" t="s">
        <v>144</v>
      </c>
      <c r="G94" s="109">
        <f>ROUND(PRODUCT(G93,0.16),2)</f>
        <v>0</v>
      </c>
      <c r="H94" s="7"/>
    </row>
    <row r="95" spans="1:8" s="93" customFormat="1" ht="15.75">
      <c r="A95" s="108"/>
      <c r="B95" s="108"/>
      <c r="C95" s="108"/>
      <c r="D95" s="108"/>
      <c r="E95" s="108"/>
      <c r="F95" s="106" t="s">
        <v>145</v>
      </c>
      <c r="G95" s="110">
        <f>ROUND(SUM(G93,G94),2)</f>
        <v>0</v>
      </c>
      <c r="H95" s="7"/>
    </row>
    <row r="97" spans="7:7" ht="12.75" customHeight="1">
      <c r="G97" s="113"/>
    </row>
    <row r="98" spans="7:7" ht="12.75" customHeight="1">
      <c r="G98" s="114"/>
    </row>
    <row r="99" spans="7:7" ht="12.75" customHeight="1">
      <c r="G99" s="115"/>
    </row>
    <row r="100" spans="7:7" ht="12.75" customHeight="1">
      <c r="G100" s="116"/>
    </row>
    <row r="101" spans="7:7" ht="12.75" customHeight="1">
      <c r="G101" s="114"/>
    </row>
    <row r="102" spans="7:7" ht="12.75" customHeight="1">
      <c r="G102" s="116"/>
    </row>
  </sheetData>
  <protectedRanges>
    <protectedRange sqref="B9:C9 B5" name="DATOS_3"/>
    <protectedRange sqref="C1" name="DATOS_1_2"/>
    <protectedRange sqref="F4:F7" name="DATOS_3_1_1"/>
  </protectedRanges>
  <mergeCells count="13">
    <mergeCell ref="A94:E95"/>
    <mergeCell ref="G9:G10"/>
    <mergeCell ref="A12:G12"/>
    <mergeCell ref="A15:G15"/>
    <mergeCell ref="B80:E80"/>
    <mergeCell ref="B82:E82"/>
    <mergeCell ref="A93:E93"/>
    <mergeCell ref="C1:F1"/>
    <mergeCell ref="C2:F3"/>
    <mergeCell ref="B5:B7"/>
    <mergeCell ref="C8:E8"/>
    <mergeCell ref="B9:B10"/>
    <mergeCell ref="C9:F10"/>
  </mergeCells>
  <printOptions horizontalCentered="1"/>
  <pageMargins left="0.39370078740157483" right="0.39370078740157483" top="0.39370078740157483" bottom="0.39370078740157483" header="0.27559055118110237" footer="0.19685039370078741"/>
  <pageSetup scale="59" fitToWidth="6" fitToHeight="6" orientation="landscape" r:id="rId1"/>
  <headerFooter>
    <oddFooter>&amp;CPágina &amp;P de &amp;N</oddFooter>
  </headerFooter>
  <rowBreaks count="2" manualBreakCount="2">
    <brk id="34" max="6" man="1"/>
    <brk id="7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OPD-MUN-RM-SALUD-LP-003-2024 </vt:lpstr>
      <vt:lpstr>'OPD-MUN-RM-SALUD-LP-003-2024 '!Área_de_impresión</vt:lpstr>
      <vt:lpstr>'OPD-MUN-RM-SALUD-LP-003-2024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Ceja Hermosillo</dc:creator>
  <cp:lastModifiedBy>Salvador Ceja Hermosillo</cp:lastModifiedBy>
  <dcterms:created xsi:type="dcterms:W3CDTF">2024-03-27T22:37:40Z</dcterms:created>
  <dcterms:modified xsi:type="dcterms:W3CDTF">2024-03-27T22:39:11Z</dcterms:modified>
</cp:coreProperties>
</file>