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activeTab="2"/>
  </bookViews>
  <sheets>
    <sheet name="Enero 2024" sheetId="2" r:id="rId1"/>
    <sheet name="Febrero 2024" sheetId="3" r:id="rId2"/>
    <sheet name="Marzo 2024" sheetId="4" r:id="rId3"/>
  </sheets>
  <externalReferences>
    <externalReference r:id="rId4"/>
    <externalReference r:id="rId5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4" l="1"/>
  <c r="D23" i="4" s="1"/>
  <c r="L22" i="4"/>
  <c r="J23" i="4" s="1"/>
  <c r="C23" i="4"/>
  <c r="F23" i="4" s="1"/>
  <c r="E23" i="4"/>
  <c r="H23" i="4"/>
  <c r="K23" i="4"/>
  <c r="E44" i="4"/>
  <c r="E45" i="4"/>
  <c r="K45" i="4"/>
  <c r="E46" i="4"/>
  <c r="E47" i="4"/>
  <c r="K47" i="4"/>
  <c r="E48" i="4"/>
  <c r="E49" i="4"/>
  <c r="K49" i="4"/>
  <c r="E50" i="4"/>
  <c r="E51" i="4"/>
  <c r="K51" i="4"/>
  <c r="E52" i="4"/>
  <c r="E53" i="4"/>
  <c r="K53" i="4"/>
  <c r="E54" i="4"/>
  <c r="E55" i="4"/>
  <c r="K55" i="4"/>
  <c r="E56" i="4"/>
  <c r="E57" i="4"/>
  <c r="K57" i="4"/>
  <c r="E58" i="4"/>
  <c r="E59" i="4"/>
  <c r="K59" i="4"/>
  <c r="J61" i="4"/>
  <c r="K44" i="4" s="1"/>
  <c r="I102" i="4"/>
  <c r="J99" i="4" s="1"/>
  <c r="J134" i="4"/>
  <c r="J139" i="4"/>
  <c r="J144" i="4"/>
  <c r="J149" i="4"/>
  <c r="E155" i="4"/>
  <c r="J155" i="4"/>
  <c r="E156" i="4"/>
  <c r="E157" i="4"/>
  <c r="J157" i="4"/>
  <c r="J158" i="4"/>
  <c r="I160" i="4"/>
  <c r="J156" i="4" s="1"/>
  <c r="E184" i="4"/>
  <c r="J184" i="4"/>
  <c r="E185" i="4"/>
  <c r="E186" i="4"/>
  <c r="J186" i="4"/>
  <c r="E187" i="4"/>
  <c r="I189" i="4"/>
  <c r="J187" i="4" s="1"/>
  <c r="E212" i="4"/>
  <c r="E213" i="4"/>
  <c r="E214" i="4"/>
  <c r="I216" i="4"/>
  <c r="J211" i="4" s="1"/>
  <c r="G241" i="4"/>
  <c r="J160" i="4" l="1"/>
  <c r="J97" i="4"/>
  <c r="J214" i="4"/>
  <c r="J212" i="4"/>
  <c r="J216" i="4" s="1"/>
  <c r="J100" i="4"/>
  <c r="J96" i="4"/>
  <c r="J185" i="4"/>
  <c r="J189" i="4" s="1"/>
  <c r="J213" i="4"/>
  <c r="J98" i="4"/>
  <c r="I23" i="4"/>
  <c r="L23" i="4" s="1"/>
  <c r="K58" i="4"/>
  <c r="K56" i="4"/>
  <c r="K54" i="4"/>
  <c r="K52" i="4"/>
  <c r="K50" i="4"/>
  <c r="K48" i="4"/>
  <c r="K46" i="4"/>
  <c r="K61" i="4" s="1"/>
  <c r="J102" i="4" l="1"/>
  <c r="G241" i="3" l="1"/>
  <c r="I216" i="3"/>
  <c r="J213" i="3" s="1"/>
  <c r="J214" i="3"/>
  <c r="E214" i="3"/>
  <c r="E213" i="3"/>
  <c r="J212" i="3"/>
  <c r="E212" i="3"/>
  <c r="I189" i="3"/>
  <c r="J186" i="3" s="1"/>
  <c r="J187" i="3"/>
  <c r="E187" i="3"/>
  <c r="E186" i="3"/>
  <c r="J185" i="3"/>
  <c r="E185" i="3"/>
  <c r="E184" i="3"/>
  <c r="J160" i="3"/>
  <c r="I160" i="3"/>
  <c r="J158" i="3"/>
  <c r="J157" i="3"/>
  <c r="E157" i="3"/>
  <c r="J156" i="3"/>
  <c r="E156" i="3"/>
  <c r="J155" i="3"/>
  <c r="E155" i="3"/>
  <c r="J149" i="3"/>
  <c r="J144" i="3"/>
  <c r="J139" i="3"/>
  <c r="J134" i="3"/>
  <c r="I102" i="3"/>
  <c r="J98" i="3" s="1"/>
  <c r="J100" i="3"/>
  <c r="J99" i="3"/>
  <c r="J97" i="3"/>
  <c r="J96" i="3"/>
  <c r="J102" i="3" s="1"/>
  <c r="J61" i="3"/>
  <c r="K59" i="3"/>
  <c r="E59" i="3"/>
  <c r="K58" i="3"/>
  <c r="E58" i="3"/>
  <c r="K57" i="3"/>
  <c r="E57" i="3"/>
  <c r="K56" i="3"/>
  <c r="E56" i="3"/>
  <c r="K55" i="3"/>
  <c r="E55" i="3"/>
  <c r="K54" i="3"/>
  <c r="E54" i="3"/>
  <c r="K53" i="3"/>
  <c r="E53" i="3"/>
  <c r="K52" i="3"/>
  <c r="E52" i="3"/>
  <c r="K51" i="3"/>
  <c r="E51" i="3"/>
  <c r="K50" i="3"/>
  <c r="E50" i="3"/>
  <c r="K49" i="3"/>
  <c r="E49" i="3"/>
  <c r="K48" i="3"/>
  <c r="E48" i="3"/>
  <c r="K47" i="3"/>
  <c r="E47" i="3"/>
  <c r="K46" i="3"/>
  <c r="E46" i="3"/>
  <c r="K45" i="3"/>
  <c r="E45" i="3"/>
  <c r="K44" i="3"/>
  <c r="K61" i="3" s="1"/>
  <c r="E44" i="3"/>
  <c r="J23" i="3"/>
  <c r="L22" i="3"/>
  <c r="I23" i="3" s="1"/>
  <c r="F22" i="3"/>
  <c r="D23" i="3" s="1"/>
  <c r="E23" i="3" l="1"/>
  <c r="K23" i="3"/>
  <c r="C23" i="3"/>
  <c r="F23" i="3" s="1"/>
  <c r="H23" i="3"/>
  <c r="L23" i="3" s="1"/>
  <c r="J184" i="3"/>
  <c r="J189" i="3" s="1"/>
  <c r="J211" i="3"/>
  <c r="J216" i="3" s="1"/>
  <c r="G241" i="2" l="1"/>
  <c r="I216" i="2"/>
  <c r="J214" i="2" s="1"/>
  <c r="E214" i="2"/>
  <c r="E213" i="2"/>
  <c r="E212" i="2"/>
  <c r="I189" i="2"/>
  <c r="J187" i="2" s="1"/>
  <c r="E187" i="2"/>
  <c r="E186" i="2"/>
  <c r="E185" i="2"/>
  <c r="E184" i="2"/>
  <c r="I160" i="2"/>
  <c r="J158" i="2" s="1"/>
  <c r="E157" i="2"/>
  <c r="E156" i="2"/>
  <c r="E155" i="2"/>
  <c r="J149" i="2"/>
  <c r="J144" i="2"/>
  <c r="J139" i="2"/>
  <c r="J134" i="2"/>
  <c r="I102" i="2"/>
  <c r="J99" i="2" s="1"/>
  <c r="J61" i="2"/>
  <c r="K58" i="2" s="1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L22" i="2"/>
  <c r="J23" i="2" s="1"/>
  <c r="F22" i="2"/>
  <c r="E23" i="2" s="1"/>
  <c r="J156" i="2" l="1"/>
  <c r="D23" i="2"/>
  <c r="J155" i="2"/>
  <c r="J157" i="2"/>
  <c r="K45" i="2"/>
  <c r="K47" i="2"/>
  <c r="K49" i="2"/>
  <c r="K51" i="2"/>
  <c r="K53" i="2"/>
  <c r="K55" i="2"/>
  <c r="K57" i="2"/>
  <c r="J96" i="2"/>
  <c r="J211" i="2"/>
  <c r="J213" i="2"/>
  <c r="J97" i="2"/>
  <c r="K44" i="2"/>
  <c r="K46" i="2"/>
  <c r="K48" i="2"/>
  <c r="K50" i="2"/>
  <c r="K52" i="2"/>
  <c r="K54" i="2"/>
  <c r="K56" i="2"/>
  <c r="J100" i="2"/>
  <c r="J212" i="2"/>
  <c r="K23" i="2"/>
  <c r="C23" i="2"/>
  <c r="H23" i="2"/>
  <c r="K59" i="2"/>
  <c r="J184" i="2"/>
  <c r="J186" i="2"/>
  <c r="J98" i="2"/>
  <c r="I23" i="2"/>
  <c r="J185" i="2"/>
  <c r="F23" i="2" l="1"/>
  <c r="J102" i="2"/>
  <c r="J160" i="2"/>
  <c r="K61" i="2"/>
  <c r="J216" i="2"/>
  <c r="J189" i="2"/>
  <c r="L23" i="2"/>
</calcChain>
</file>

<file path=xl/sharedStrings.xml><?xml version="1.0" encoding="utf-8"?>
<sst xmlns="http://schemas.openxmlformats.org/spreadsheetml/2006/main" count="147" uniqueCount="39">
  <si>
    <t>UNIDAD JURÍDICA, TRANSPARENCIA Y BUENAS PRÁCTICAS DEL INSTITUTO MUNICIPAL DE LAS MUJERES ZAPOPANAS PARA LA IGUALDAD SUSTANTIVA</t>
  </si>
  <si>
    <t>SOLICITUDES POR TIPO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</si>
  <si>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</si>
  <si>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</si>
  <si>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</si>
  <si>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</si>
  <si>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</si>
  <si>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</si>
  <si>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</si>
  <si>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</si>
  <si>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</si>
  <si>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>VIA CORREO ELECTRONICO</t>
  </si>
  <si>
    <t>REPRODUCCIÓN DE DOCUMENTOS (COPIA SIMPLE, COPIA CERTIFICADA, PLANO SIMPLE Y PLANO CERTIFICADO)</t>
  </si>
  <si>
    <t>FORMATO DIGITAL</t>
  </si>
  <si>
    <t>CONSULTA DIRECTA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</si>
  <si>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</si>
  <si>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</si>
  <si>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</si>
  <si>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</si>
  <si>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</si>
  <si>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</si>
  <si>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</si>
  <si>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</si>
  <si>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</si>
  <si>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CONFIDENCIAL</t>
  </si>
  <si>
    <t>INFORMACIÓN POR TEMÁTICA</t>
  </si>
  <si>
    <t>NOTIFICACIONES DE RESPUESTA</t>
  </si>
  <si>
    <t xml:space="preserve">Unidad de Planeación </t>
  </si>
  <si>
    <t>Unidad de Administración</t>
  </si>
  <si>
    <t>Unidad de Programas para la Igualdad Sustantiva</t>
  </si>
  <si>
    <t xml:space="preserve">Unidad Jurídica, Transparencia y Buenas Prácticas </t>
  </si>
  <si>
    <t>PNT</t>
  </si>
  <si>
    <t>VÍA PNT</t>
  </si>
  <si>
    <t>Órgano de Control Interno</t>
  </si>
  <si>
    <t>SOLICITUDES ATENDIDAS POR UNIDAD</t>
  </si>
  <si>
    <t>SOLICITUDES POR GÉNERO</t>
  </si>
  <si>
    <t>INFORMACIÓN ESTADÍSTICA ENERO 2024</t>
  </si>
  <si>
    <t>INFORMACIÓN ESTADÍSTICA FEBRERO 2024</t>
  </si>
  <si>
    <t>INFORMACIÓN ESTADÍSTICA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</si>
</sst>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26"/>
      <name val="Aparajita"/>
      <family val="2"/>
    </font>
    <font>
      <b/>
      <sz val="8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sz val="9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6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5" fillId="4" borderId="6" xfId="0" applyFont="1" applyFill="1" applyBorder="1"/>
    <xf numFmtId="0" fontId="0" fillId="5" borderId="0" xfId="0" applyFill="1"/>
    <xf numFmtId="0" fontId="6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7" borderId="10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8" fillId="5" borderId="0" xfId="0" applyFont="1" applyFill="1"/>
    <xf numFmtId="9" fontId="8" fillId="7" borderId="10" xfId="0" applyNumberFormat="1" applyFont="1" applyFill="1" applyBorder="1" applyAlignment="1">
      <alignment horizontal="center"/>
    </xf>
    <xf numFmtId="9" fontId="6" fillId="7" borderId="10" xfId="0" applyNumberFormat="1" applyFont="1" applyFill="1" applyBorder="1" applyAlignment="1">
      <alignment horizontal="center"/>
    </xf>
    <xf numFmtId="9" fontId="8" fillId="7" borderId="10" xfId="1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10" fillId="7" borderId="4" xfId="2" applyFont="1" applyFill="1" applyBorder="1"/>
    <xf numFmtId="0" fontId="10" fillId="7" borderId="5" xfId="2" applyFont="1" applyFill="1" applyBorder="1"/>
    <xf numFmtId="9" fontId="8" fillId="7" borderId="12" xfId="1" applyFont="1" applyFill="1" applyBorder="1" applyAlignment="1">
      <alignment horizontal="center"/>
    </xf>
    <xf numFmtId="0" fontId="10" fillId="7" borderId="7" xfId="2" applyFont="1" applyFill="1" applyBorder="1"/>
    <xf numFmtId="0" fontId="10" fillId="7" borderId="8" xfId="2" applyFont="1" applyFill="1" applyBorder="1"/>
    <xf numFmtId="0" fontId="10" fillId="7" borderId="2" xfId="2" applyFont="1" applyFill="1" applyBorder="1"/>
    <xf numFmtId="0" fontId="10" fillId="7" borderId="2" xfId="2" applyFont="1" applyFill="1" applyBorder="1" applyAlignment="1">
      <alignment horizontal="left"/>
    </xf>
    <xf numFmtId="0" fontId="11" fillId="7" borderId="2" xfId="2" applyFont="1" applyFill="1" applyBorder="1"/>
    <xf numFmtId="0" fontId="12" fillId="2" borderId="0" xfId="0" applyFont="1" applyFill="1"/>
    <xf numFmtId="0" fontId="12" fillId="5" borderId="0" xfId="0" applyFont="1" applyFill="1"/>
    <xf numFmtId="0" fontId="12" fillId="0" borderId="0" xfId="0" applyFont="1"/>
    <xf numFmtId="9" fontId="13" fillId="7" borderId="10" xfId="0" applyNumberFormat="1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6" fillId="7" borderId="7" xfId="0" applyFont="1" applyFill="1" applyBorder="1"/>
    <xf numFmtId="0" fontId="16" fillId="7" borderId="8" xfId="0" applyFont="1" applyFill="1" applyBorder="1"/>
    <xf numFmtId="0" fontId="15" fillId="7" borderId="8" xfId="0" applyFont="1" applyFill="1" applyBorder="1"/>
    <xf numFmtId="0" fontId="16" fillId="7" borderId="10" xfId="0" applyFont="1" applyFill="1" applyBorder="1" applyAlignment="1">
      <alignment horizontal="center"/>
    </xf>
    <xf numFmtId="9" fontId="15" fillId="7" borderId="14" xfId="1" applyFont="1" applyFill="1" applyBorder="1" applyAlignment="1">
      <alignment wrapText="1"/>
    </xf>
    <xf numFmtId="9" fontId="0" fillId="5" borderId="0" xfId="1" applyFont="1" applyFill="1" applyAlignment="1">
      <alignment wrapText="1"/>
    </xf>
    <xf numFmtId="0" fontId="17" fillId="7" borderId="7" xfId="2" applyFont="1" applyFill="1" applyBorder="1"/>
    <xf numFmtId="0" fontId="17" fillId="7" borderId="8" xfId="2" applyFont="1" applyFill="1" applyBorder="1"/>
    <xf numFmtId="0" fontId="17" fillId="7" borderId="10" xfId="2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 vertical="center" wrapText="1"/>
    </xf>
    <xf numFmtId="9" fontId="15" fillId="7" borderId="9" xfId="1" applyFont="1" applyFill="1" applyBorder="1" applyAlignment="1">
      <alignment wrapText="1"/>
    </xf>
    <xf numFmtId="0" fontId="15" fillId="0" borderId="0" xfId="0" applyFont="1"/>
    <xf numFmtId="0" fontId="15" fillId="5" borderId="0" xfId="0" applyFont="1" applyFill="1"/>
    <xf numFmtId="0" fontId="15" fillId="5" borderId="0" xfId="0" applyFont="1" applyFill="1" applyAlignment="1">
      <alignment wrapText="1"/>
    </xf>
    <xf numFmtId="0" fontId="18" fillId="5" borderId="0" xfId="0" applyFont="1" applyFill="1"/>
    <xf numFmtId="0" fontId="19" fillId="5" borderId="0" xfId="0" applyFont="1" applyFill="1" applyAlignment="1">
      <alignment horizontal="right"/>
    </xf>
    <xf numFmtId="0" fontId="19" fillId="7" borderId="10" xfId="0" applyFont="1" applyFill="1" applyBorder="1" applyAlignment="1">
      <alignment wrapText="1"/>
    </xf>
    <xf numFmtId="0" fontId="19" fillId="7" borderId="10" xfId="0" applyFont="1" applyFill="1" applyBorder="1" applyAlignment="1">
      <alignment horizontal="center"/>
    </xf>
    <xf numFmtId="9" fontId="19" fillId="7" borderId="10" xfId="0" applyNumberFormat="1" applyFont="1" applyFill="1" applyBorder="1"/>
    <xf numFmtId="9" fontId="13" fillId="5" borderId="0" xfId="0" applyNumberFormat="1" applyFont="1" applyFill="1"/>
    <xf numFmtId="0" fontId="0" fillId="7" borderId="16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7" borderId="10" xfId="0" applyFont="1" applyFill="1" applyBorder="1"/>
    <xf numFmtId="0" fontId="13" fillId="7" borderId="10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0" fillId="7" borderId="17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7" fillId="5" borderId="0" xfId="0" applyFont="1" applyFill="1" applyAlignment="1">
      <alignment horizontal="center" vertical="center"/>
    </xf>
    <xf numFmtId="0" fontId="0" fillId="8" borderId="0" xfId="0" applyFill="1"/>
    <xf numFmtId="0" fontId="0" fillId="7" borderId="18" xfId="0" applyFill="1" applyBorder="1" applyAlignment="1">
      <alignment horizontal="center" wrapText="1"/>
    </xf>
    <xf numFmtId="0" fontId="9" fillId="7" borderId="10" xfId="2" applyFill="1" applyBorder="1" applyAlignment="1">
      <alignment horizontal="center"/>
    </xf>
    <xf numFmtId="9" fontId="0" fillId="7" borderId="14" xfId="1" applyFont="1" applyFill="1" applyBorder="1" applyAlignment="1">
      <alignment horizontal="right" wrapText="1"/>
    </xf>
    <xf numFmtId="9" fontId="0" fillId="5" borderId="0" xfId="1" applyFont="1" applyFill="1" applyAlignment="1">
      <alignment horizontal="right" wrapText="1"/>
    </xf>
    <xf numFmtId="9" fontId="0" fillId="7" borderId="20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right"/>
    </xf>
    <xf numFmtId="0" fontId="12" fillId="5" borderId="0" xfId="0" applyFont="1" applyFill="1" applyAlignment="1">
      <alignment horizontal="left" wrapText="1"/>
    </xf>
    <xf numFmtId="0" fontId="13" fillId="7" borderId="10" xfId="0" applyFont="1" applyFill="1" applyBorder="1"/>
    <xf numFmtId="9" fontId="13" fillId="7" borderId="10" xfId="1" applyFont="1" applyFill="1" applyBorder="1" applyAlignment="1">
      <alignment horizontal="right" wrapText="1"/>
    </xf>
    <xf numFmtId="9" fontId="13" fillId="5" borderId="0" xfId="1" applyFont="1" applyFill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4" xfId="1" applyFont="1" applyFill="1" applyBorder="1" applyAlignment="1">
      <alignment wrapText="1"/>
    </xf>
    <xf numFmtId="9" fontId="0" fillId="7" borderId="20" xfId="1" applyFont="1" applyFill="1" applyBorder="1" applyAlignment="1">
      <alignment wrapText="1"/>
    </xf>
    <xf numFmtId="0" fontId="9" fillId="7" borderId="10" xfId="2" quotePrefix="1" applyFill="1" applyBorder="1" applyAlignment="1">
      <alignment horizontal="center"/>
    </xf>
    <xf numFmtId="9" fontId="0" fillId="7" borderId="10" xfId="1" applyFont="1" applyFill="1" applyBorder="1" applyAlignment="1">
      <alignment wrapText="1"/>
    </xf>
    <xf numFmtId="0" fontId="0" fillId="5" borderId="0" xfId="0" applyFill="1" applyAlignment="1">
      <alignment horizontal="left" wrapText="1"/>
    </xf>
    <xf numFmtId="9" fontId="13" fillId="7" borderId="10" xfId="0" applyNumberFormat="1" applyFont="1" applyFill="1" applyBorder="1"/>
    <xf numFmtId="0" fontId="2" fillId="5" borderId="0" xfId="0" applyFont="1" applyFill="1"/>
    <xf numFmtId="0" fontId="0" fillId="7" borderId="19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Alignment="1">
      <alignment horizontal="left"/>
    </xf>
    <xf numFmtId="0" fontId="0" fillId="7" borderId="10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11" xfId="0" applyFill="1" applyBorder="1" applyAlignment="1">
      <alignment horizontal="center"/>
    </xf>
    <xf numFmtId="0" fontId="9" fillId="5" borderId="0" xfId="2" applyFill="1" applyAlignment="1">
      <alignment horizontal="center"/>
    </xf>
    <xf numFmtId="0" fontId="0" fillId="9" borderId="0" xfId="0" applyFill="1"/>
    <xf numFmtId="0" fontId="13" fillId="4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wrapText="1"/>
    </xf>
    <xf numFmtId="0" fontId="13" fillId="7" borderId="7" xfId="0" applyFont="1" applyFill="1" applyBorder="1" applyAlignment="1">
      <alignment horizontal="center"/>
    </xf>
    <xf numFmtId="9" fontId="8" fillId="5" borderId="0" xfId="1" applyFont="1" applyFill="1" applyBorder="1" applyAlignment="1">
      <alignment horizontal="center"/>
    </xf>
    <xf numFmtId="0" fontId="13" fillId="5" borderId="0" xfId="0" applyFont="1" applyFill="1"/>
    <xf numFmtId="9" fontId="13" fillId="5" borderId="0" xfId="0" applyNumberFormat="1" applyFont="1" applyFill="1" applyAlignment="1">
      <alignment horizontal="center"/>
    </xf>
    <xf numFmtId="0" fontId="0" fillId="5" borderId="10" xfId="0" applyFill="1" applyBorder="1"/>
    <xf numFmtId="0" fontId="8" fillId="7" borderId="26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13" fillId="10" borderId="12" xfId="0" applyFont="1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9" fillId="7" borderId="29" xfId="2" applyFill="1" applyBorder="1" applyAlignment="1">
      <alignment horizontal="left" wrapText="1"/>
    </xf>
    <xf numFmtId="0" fontId="9" fillId="7" borderId="30" xfId="2" applyFill="1" applyBorder="1" applyAlignment="1">
      <alignment horizontal="left" wrapText="1"/>
    </xf>
    <xf numFmtId="0" fontId="9" fillId="7" borderId="33" xfId="2" applyFill="1" applyBorder="1" applyAlignment="1">
      <alignment horizontal="left" wrapText="1"/>
    </xf>
    <xf numFmtId="0" fontId="9" fillId="7" borderId="32" xfId="2" applyFill="1" applyBorder="1" applyAlignment="1">
      <alignment horizontal="left" wrapText="1"/>
    </xf>
    <xf numFmtId="0" fontId="20" fillId="7" borderId="4" xfId="2" applyFont="1" applyFill="1" applyBorder="1" applyAlignment="1">
      <alignment horizontal="center"/>
    </xf>
    <xf numFmtId="0" fontId="20" fillId="7" borderId="6" xfId="2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5" xfId="0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7" fillId="7" borderId="7" xfId="2" applyFont="1" applyFill="1" applyBorder="1" applyAlignment="1">
      <alignment horizontal="left" vertical="center" wrapText="1"/>
    </xf>
    <xf numFmtId="0" fontId="17" fillId="7" borderId="8" xfId="2" applyFont="1" applyFill="1" applyBorder="1" applyAlignment="1">
      <alignment horizontal="left" vertical="center" wrapText="1"/>
    </xf>
    <xf numFmtId="0" fontId="17" fillId="7" borderId="9" xfId="2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2024'!$C$21:$F$21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'Enero 2024'!$C$22:$F$22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6</c:v>
                </c:pt>
                <c:pt idx="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FE-43AC-886D-E8F1DE884467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2024'!$C$21:$F$21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'Enero 2024'!$C$23:$F$23</c:f>
              <c:numCache>
                <c:formatCode>0%</c:formatCode>
                <c:ptCount val="4"/>
                <c:pt idx="0">
                  <c:v>0.5714285714285714</c:v>
                </c:pt>
                <c:pt idx="1">
                  <c:v>0</c:v>
                </c:pt>
                <c:pt idx="2">
                  <c:v>0.42857142857142855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FE-43AC-886D-E8F1DE88446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8315008"/>
        <c:axId val="108316544"/>
      </c:barChart>
      <c:catAx>
        <c:axId val="108315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316544"/>
        <c:crosses val="autoZero"/>
        <c:auto val="1"/>
        <c:lblAlgn val="ctr"/>
        <c:lblOffset val="100"/>
        <c:noMultiLvlLbl val="0"/>
      </c:catAx>
      <c:valAx>
        <c:axId val="108316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3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 POR GÉNERO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2024'!$H$21:$L$21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'Febrero 2024'!$H$22:$L$22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E3-4C1E-8B34-C7078586B70F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2024'!$H$21:$L$21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'Febrero 2024'!$H$23:$L$23</c:f>
              <c:numCache>
                <c:formatCode>0%</c:formatCode>
                <c:ptCount val="5"/>
                <c:pt idx="0">
                  <c:v>0.16666666666666666</c:v>
                </c:pt>
                <c:pt idx="1">
                  <c:v>0.66666666666666663</c:v>
                </c:pt>
                <c:pt idx="2">
                  <c:v>0</c:v>
                </c:pt>
                <c:pt idx="3">
                  <c:v>0.16666666666666666</c:v>
                </c:pt>
                <c:pt idx="4">
                  <c:v>0.99999999999999989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E3-4C1E-8B34-C7078586B70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5407488"/>
        <c:axId val="115409280"/>
      </c:barChart>
      <c:catAx>
        <c:axId val="11540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409280"/>
        <c:crosses val="autoZero"/>
        <c:auto val="1"/>
        <c:lblAlgn val="ctr"/>
        <c:lblOffset val="100"/>
        <c:noMultiLvlLbl val="0"/>
      </c:catAx>
      <c:valAx>
        <c:axId val="115409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40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'Febrero 2024'!$J$44:$J$59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D5-476D-9FE9-5634A8F24624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'Febrero 2024'!$K$44:$K$59</c:f>
              <c:numCache>
                <c:formatCode>0%</c:formatCode>
                <c:ptCount val="16"/>
                <c:pt idx="0">
                  <c:v>0.16666666666666666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0.33333333333333331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D5-476D-9FE9-5634A8F246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460736"/>
        <c:axId val="11546662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'Febrero 2024'!$E$44:$E$59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'Febrero 2024'!$F$44:$F$59</c15:sqref>
                        </c15:formulaRef>
                      </c:ext>
                    </c:extLst>
                    <c:numCache>
                      <c:formatCode>Estándar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1D5-476D-9FE9-5634A8F24624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'Febrero 2024'!$E$44:$E$59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'Febrero 2024'!$G$44:$G$59</c15:sqref>
                        </c15:formulaRef>
                      </c:ext>
                    </c:extLst>
                    <c:numCache>
                      <c:formatCode>Estándar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1D5-476D-9FE9-5634A8F24624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'Febrero 2024'!$E$44:$E$59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'Febrero 2024'!$H$44:$H$59</c15:sqref>
                        </c15:formulaRef>
                      </c:ext>
                    </c:extLst>
                    <c:numCache>
                      <c:formatCode>Estándar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1D5-476D-9FE9-5634A8F24624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'Febrero 2024'!$E$44:$E$59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'Febrero 2024'!$I$44:$I$59</c15:sqref>
                        </c15:formulaRef>
                      </c:ext>
                    </c:extLst>
                    <c:numCache>
                      <c:formatCode>Estándar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1D5-476D-9FE9-5634A8F24624}"/>
                  </c:ext>
                </c:extLst>
              </c15:ser>
            </c15:filteredBarSeries>
          </c:ext>
        </c:extLst>
      </c:barChart>
      <c:catAx>
        <c:axId val="11546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466624"/>
        <c:crosses val="autoZero"/>
        <c:auto val="1"/>
        <c:lblAlgn val="ctr"/>
        <c:lblOffset val="100"/>
        <c:noMultiLvlLbl val="0"/>
      </c:catAx>
      <c:valAx>
        <c:axId val="11546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46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2024'!$E$96:$E$100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'Febrero 2024'!$I$96:$I$100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27-49C6-A951-D2176CB61ED6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2024'!$E$96:$E$100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'Febrero 2024'!$J$96:$J$100</c:f>
              <c:numCache>
                <c:formatCode>0%</c:formatCode>
                <c:ptCount val="5"/>
                <c:pt idx="0">
                  <c:v>0.66666666666666663</c:v>
                </c:pt>
                <c:pt idx="1">
                  <c:v>0.33333333333333331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27-49C6-A951-D2176CB61E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7992448"/>
        <c:axId val="11801062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'Febrero 2024'!$E$96:$E$100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'Febrero 2024'!$F$96:$F$100</c15:sqref>
                        </c15:formulaRef>
                      </c:ext>
                    </c:extLst>
                    <c:numCache>
                      <c:formatCode>Estándar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527-49C6-A951-D2176CB61ED6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'Febrero 2024'!$E$96:$E$100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'Febrero 2024'!$G$96:$G$100</c15:sqref>
                        </c15:formulaRef>
                      </c:ext>
                    </c:extLst>
                    <c:numCache>
                      <c:formatCode>Estándar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527-49C6-A951-D2176CB61ED6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'Febrero 2024'!$E$96:$E$100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'Febrero 2024'!$H$96:$H$100</c15:sqref>
                        </c15:formulaRef>
                      </c:ext>
                    </c:extLst>
                    <c:numCache>
                      <c:formatCode>Estándar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527-49C6-A951-D2176CB61ED6}"/>
                  </c:ext>
                </c:extLst>
              </c15:ser>
            </c15:filteredBarSeries>
          </c:ext>
        </c:extLst>
      </c:barChart>
      <c:catAx>
        <c:axId val="11799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010624"/>
        <c:crosses val="autoZero"/>
        <c:auto val="1"/>
        <c:lblAlgn val="ctr"/>
        <c:lblOffset val="100"/>
        <c:noMultiLvlLbl val="0"/>
      </c:catAx>
      <c:valAx>
        <c:axId val="11801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99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2024'!$E$155:$E$158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'Febrero 2024'!$I$155:$I$158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38-4303-ACBC-F3C48262819A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2024'!$E$155:$E$158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'Febrero 2024'!$J$155:$J$158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38-4303-ACBC-F3C48262819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6098432"/>
        <c:axId val="12612070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'Febrero 2024'!$E$155:$E$158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'Febrero 2024'!$F$155:$F$158</c15:sqref>
                        </c15:formulaRef>
                      </c:ext>
                    </c:extLst>
                    <c:numCache>
                      <c:formatCode>Estándar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838-4303-ACBC-F3C48262819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'Febrero 2024'!$E$155:$E$158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'Febrero 2024'!$G$155:$G$158</c15:sqref>
                        </c15:formulaRef>
                      </c:ext>
                    </c:extLst>
                    <c:numCache>
                      <c:formatCode>Estándar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838-4303-ACBC-F3C48262819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'Febrero 2024'!$E$155:$E$158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'Febrero 2024'!$H$155:$H$158</c15:sqref>
                        </c15:formulaRef>
                      </c:ext>
                    </c:extLst>
                    <c:numCache>
                      <c:formatCode>Estándar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838-4303-ACBC-F3C48262819A}"/>
                  </c:ext>
                </c:extLst>
              </c15:ser>
            </c15:filteredBarSeries>
          </c:ext>
        </c:extLst>
      </c:barChart>
      <c:catAx>
        <c:axId val="12609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120704"/>
        <c:crosses val="autoZero"/>
        <c:auto val="1"/>
        <c:lblAlgn val="ctr"/>
        <c:lblOffset val="100"/>
        <c:noMultiLvlLbl val="0"/>
      </c:catAx>
      <c:valAx>
        <c:axId val="12612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09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</a:t>
            </a:r>
            <a:r>
              <a:rPr lang="es-MX" baseline="0"/>
              <a:t> POR TEMÁTICA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2024'!$E$184:$E$187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'Febrero 2024'!$I$184:$I$187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2F-479E-A109-7979EF4AE801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2024'!$E$184:$E$187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'Febrero 2024'!$J$184:$J$187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2F-479E-A109-7979EF4AE80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6147584"/>
        <c:axId val="1261534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'Febrero 2024'!$E$184:$E$187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'Febrero 2024'!$F$184:$F$187</c15:sqref>
                        </c15:formulaRef>
                      </c:ext>
                    </c:extLst>
                    <c:numCache>
                      <c:formatCode>Estándar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F2F-479E-A109-7979EF4AE801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'Febrero 2024'!$E$184:$E$187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'Febrero 2024'!$G$184:$G$187</c15:sqref>
                        </c15:formulaRef>
                      </c:ext>
                    </c:extLst>
                    <c:numCache>
                      <c:formatCode>Estándar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F2F-479E-A109-7979EF4AE80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'Febrero 2024'!$E$184:$E$187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'Febrero 2024'!$H$184:$H$187</c15:sqref>
                        </c15:formulaRef>
                      </c:ext>
                    </c:extLst>
                    <c:numCache>
                      <c:formatCode>Estándar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F2F-479E-A109-7979EF4AE801}"/>
                  </c:ext>
                </c:extLst>
              </c15:ser>
            </c15:filteredBarSeries>
          </c:ext>
        </c:extLst>
      </c:barChart>
      <c:catAx>
        <c:axId val="12614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153472"/>
        <c:crosses val="autoZero"/>
        <c:auto val="1"/>
        <c:lblAlgn val="ctr"/>
        <c:lblOffset val="100"/>
        <c:noMultiLvlLbl val="0"/>
      </c:catAx>
      <c:valAx>
        <c:axId val="12615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14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2024'!$E$211:$E$214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'Febrero 2024'!$I$211:$I$214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DA-49E9-B598-E1FAA0D01974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2024'!$E$211:$E$214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'Febrero 2024'!$J$211:$J$214</c:f>
              <c:numCache>
                <c:formatCode>0%</c:formatCode>
                <c:ptCount val="4"/>
                <c:pt idx="0">
                  <c:v>0.33333333333333331</c:v>
                </c:pt>
                <c:pt idx="1">
                  <c:v>0.66666666666666663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DA-49E9-B598-E1FAA0D0197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6249984"/>
        <c:axId val="1262517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'Febrero 2024'!$E$211:$E$214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'Febrero 2024'!$F$211:$F$214</c15:sqref>
                        </c15:formulaRef>
                      </c:ext>
                    </c:extLst>
                    <c:numCache>
                      <c:formatCode>Estándar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EDA-49E9-B598-E1FAA0D01974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'Febrero 2024'!$E$211:$E$214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'Febrero 2024'!$G$211:$G$214</c15:sqref>
                        </c15:formulaRef>
                      </c:ext>
                    </c:extLst>
                    <c:numCache>
                      <c:formatCode>Estándar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EDA-49E9-B598-E1FAA0D01974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'Febrero 2024'!$E$211:$E$214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'Febrero 2024'!$H$211:$H$214</c15:sqref>
                        </c15:formulaRef>
                      </c:ext>
                    </c:extLst>
                    <c:numCache>
                      <c:formatCode>Estándar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EDA-49E9-B598-E1FAA0D01974}"/>
                  </c:ext>
                </c:extLst>
              </c15:ser>
            </c15:filteredBarSeries>
          </c:ext>
        </c:extLst>
      </c:barChart>
      <c:catAx>
        <c:axId val="12624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251776"/>
        <c:crosses val="autoZero"/>
        <c:auto val="1"/>
        <c:lblAlgn val="ctr"/>
        <c:lblOffset val="100"/>
        <c:noMultiLvlLbl val="0"/>
      </c:catAx>
      <c:valAx>
        <c:axId val="12625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24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atendidas por Unidad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2024'!$E$236:$E$240</c:f>
              <c:strCache>
                <c:ptCount val="5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  <c:pt idx="4">
                  <c:v>Órgano de Control Interno</c:v>
                </c:pt>
              </c:strCache>
            </c:strRef>
          </c:cat>
          <c:val>
            <c:numRef>
              <c:f>'Febrero 2024'!$G$236:$G$240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C8-47FE-B0C0-04FD300ED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8586112"/>
        <c:axId val="1285888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'Febrero 2024'!$E$236:$E$240</c15:sqref>
                        </c15:formulaRef>
                      </c:ext>
                    </c:extLst>
                    <c:strCache>
                      <c:ptCount val="5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  <c:pt idx="4">
                        <c:v>Órgano de Control Interno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'Febrero 2024'!$F$236:$F$240</c15:sqref>
                        </c15:formulaRef>
                      </c:ext>
                    </c:extLst>
                    <c:numCache>
                      <c:formatCode>Estándar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EC8-47FE-B0C0-04FD300ED8E6}"/>
                  </c:ext>
                </c:extLst>
              </c15:ser>
            </c15:filteredBarSeries>
          </c:ext>
        </c:extLst>
      </c:barChart>
      <c:catAx>
        <c:axId val="128586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588800"/>
        <c:crosses val="autoZero"/>
        <c:auto val="1"/>
        <c:lblAlgn val="ctr"/>
        <c:lblOffset val="100"/>
        <c:noMultiLvlLbl val="0"/>
      </c:catAx>
      <c:valAx>
        <c:axId val="128588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58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2024'!$C$21:$F$21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'Marzo 2024'!$C$22:$F$22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4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AF-4D28-A5EA-8B627A8184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2024'!$C$21:$F$21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'Marzo 2024'!$C$23:$F$23</c:f>
              <c:numCache>
                <c:formatCode>0%</c:formatCode>
                <c:ptCount val="4"/>
                <c:pt idx="0">
                  <c:v>0.42857142857142855</c:v>
                </c:pt>
                <c:pt idx="1">
                  <c:v>0</c:v>
                </c:pt>
                <c:pt idx="2">
                  <c:v>0.5714285714285714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AF-4D28-A5EA-8B627A81849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7239040"/>
        <c:axId val="167240832"/>
      </c:barChart>
      <c:catAx>
        <c:axId val="167239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7240832"/>
        <c:crosses val="autoZero"/>
        <c:auto val="1"/>
        <c:lblAlgn val="ctr"/>
        <c:lblOffset val="100"/>
        <c:noMultiLvlLbl val="0"/>
      </c:catAx>
      <c:valAx>
        <c:axId val="16724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723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 POR GÉNERO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2024'!$H$21:$L$21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'Marzo 2024'!$H$22:$L$22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E0-47C8-BFB5-655F5831DA7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2024'!$H$21:$L$21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'Marzo 2024'!$H$23:$L$23</c:f>
              <c:numCache>
                <c:formatCode>0%</c:formatCode>
                <c:ptCount val="5"/>
                <c:pt idx="0">
                  <c:v>0.7142857142857143</c:v>
                </c:pt>
                <c:pt idx="1">
                  <c:v>0</c:v>
                </c:pt>
                <c:pt idx="2">
                  <c:v>0</c:v>
                </c:pt>
                <c:pt idx="3">
                  <c:v>0.2857142857142857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E0-47C8-BFB5-655F5831DA7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7345536"/>
        <c:axId val="167363712"/>
      </c:barChart>
      <c:catAx>
        <c:axId val="167345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7363712"/>
        <c:crosses val="autoZero"/>
        <c:auto val="1"/>
        <c:lblAlgn val="ctr"/>
        <c:lblOffset val="100"/>
        <c:noMultiLvlLbl val="0"/>
      </c:catAx>
      <c:valAx>
        <c:axId val="16736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734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'Marzo 2024'!$J$44:$J$59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B4-4ED4-8EBA-8FBD29BBF9B5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'Marzo 2024'!$K$44:$K$59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0.5714285714285714</c:v>
                </c:pt>
                <c:pt idx="4">
                  <c:v>0</c:v>
                </c:pt>
                <c:pt idx="5">
                  <c:v>0.42857142857142855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2B4-4ED4-8EBA-8FBD29BBF9B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7427456"/>
        <c:axId val="16751526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'[2]MAR 2024'!$E$44:$E$59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'[2]MAR 2024'!$F$44:$F$59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2B4-4ED4-8EBA-8FBD29BBF9B5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'[2]MAR 2024'!$E$44:$E$59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'[2]MAR 2024'!$G$44:$G$59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2B4-4ED4-8EBA-8FBD29BBF9B5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'[2]MAR 2024'!$E$44:$E$59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'[2]MAR 2024'!$H$44:$H$59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2B4-4ED4-8EBA-8FBD29BBF9B5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'[2]MAR 2024'!$E$44:$E$59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'[2]MAR 2024'!$I$44:$I$59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2B4-4ED4-8EBA-8FBD29BBF9B5}"/>
                  </c:ext>
                </c:extLst>
              </c15:ser>
            </c15:filteredBarSeries>
          </c:ext>
        </c:extLst>
      </c:barChart>
      <c:catAx>
        <c:axId val="16742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7515264"/>
        <c:crosses val="autoZero"/>
        <c:auto val="1"/>
        <c:lblAlgn val="ctr"/>
        <c:lblOffset val="100"/>
        <c:noMultiLvlLbl val="0"/>
      </c:catAx>
      <c:valAx>
        <c:axId val="16751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742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2024'!$H$21:$L$21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'Enero 2024'!$H$22:$L$22</c:f>
              <c:numCache>
                <c:formatCode>General</c:formatCode>
                <c:ptCount val="5"/>
                <c:pt idx="0">
                  <c:v>8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D9-4E1B-8ABC-267DA7258B0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2024'!$H$21:$L$21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'Enero 2024'!$H$23:$L$23</c:f>
              <c:numCache>
                <c:formatCode>0%</c:formatCode>
                <c:ptCount val="5"/>
                <c:pt idx="0">
                  <c:v>0.5714285714285714</c:v>
                </c:pt>
                <c:pt idx="1">
                  <c:v>0.14285714285714285</c:v>
                </c:pt>
                <c:pt idx="2">
                  <c:v>7.1428571428571425E-2</c:v>
                </c:pt>
                <c:pt idx="3">
                  <c:v>0.21428571428571427</c:v>
                </c:pt>
                <c:pt idx="4">
                  <c:v>0.99999999999999989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D9-4E1B-8ABC-267DA7258B0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8798336"/>
        <c:axId val="108799872"/>
      </c:barChart>
      <c:catAx>
        <c:axId val="108798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799872"/>
        <c:crosses val="autoZero"/>
        <c:auto val="1"/>
        <c:lblAlgn val="ctr"/>
        <c:lblOffset val="100"/>
        <c:noMultiLvlLbl val="0"/>
      </c:catAx>
      <c:valAx>
        <c:axId val="108799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79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2024'!$E$96:$E$100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'Marzo 2024'!$I$96:$I$100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CC-477A-B779-0FBE2026F1D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2024'!$E$96:$E$100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'Marzo 2024'!$J$96:$J$100</c:f>
              <c:numCache>
                <c:formatCode>0%</c:formatCode>
                <c:ptCount val="5"/>
                <c:pt idx="0">
                  <c:v>0.5714285714285714</c:v>
                </c:pt>
                <c:pt idx="1">
                  <c:v>0.42857142857142855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CC-477A-B779-0FBE2026F1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7357824"/>
        <c:axId val="1675603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'[2]MAR 2024'!$E$96:$E$100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'[2]MAR 2024'!$F$96:$F$100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4CC-477A-B779-0FBE2026F1D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'[2]MAR 2024'!$E$96:$E$100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'[2]MAR 2024'!$G$96:$G$100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4CC-477A-B779-0FBE2026F1D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'[2]MAR 2024'!$E$96:$E$100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'[2]MAR 2024'!$H$96:$H$100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4CC-477A-B779-0FBE2026F1D0}"/>
                  </c:ext>
                </c:extLst>
              </c15:ser>
            </c15:filteredBarSeries>
          </c:ext>
        </c:extLst>
      </c:barChart>
      <c:catAx>
        <c:axId val="16735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7560320"/>
        <c:crosses val="autoZero"/>
        <c:auto val="1"/>
        <c:lblAlgn val="ctr"/>
        <c:lblOffset val="100"/>
        <c:noMultiLvlLbl val="0"/>
      </c:catAx>
      <c:valAx>
        <c:axId val="16756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735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2024'!$E$155:$E$158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'Marzo 2024'!$I$155:$I$158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39-4104-A117-D92B6080BE61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2024'!$E$155:$E$158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'Marzo 2024'!$J$155:$J$158</c:f>
              <c:numCache>
                <c:formatCode>0%</c:formatCode>
                <c:ptCount val="4"/>
                <c:pt idx="0">
                  <c:v>0.8571428571428571</c:v>
                </c:pt>
                <c:pt idx="1">
                  <c:v>0.14285714285714285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39-4104-A117-D92B6080BE6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7656832"/>
        <c:axId val="1676627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'[2]MAR 2024'!$E$155:$E$158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'[2]MAR 2024'!$F$155:$F$158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739-4104-A117-D92B6080BE61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'[2]MAR 2024'!$E$155:$E$158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'[2]MAR 2024'!$G$155:$G$158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739-4104-A117-D92B6080BE6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'[2]MAR 2024'!$E$155:$E$158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'[2]MAR 2024'!$H$155:$H$158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739-4104-A117-D92B6080BE61}"/>
                  </c:ext>
                </c:extLst>
              </c15:ser>
            </c15:filteredBarSeries>
          </c:ext>
        </c:extLst>
      </c:barChart>
      <c:catAx>
        <c:axId val="16765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7662720"/>
        <c:crosses val="autoZero"/>
        <c:auto val="1"/>
        <c:lblAlgn val="ctr"/>
        <c:lblOffset val="100"/>
        <c:noMultiLvlLbl val="0"/>
      </c:catAx>
      <c:valAx>
        <c:axId val="16766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765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</a:t>
            </a:r>
            <a:r>
              <a:rPr lang="es-MX" baseline="0"/>
              <a:t> POR TEMÁTICA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2024'!$E$184:$E$187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'Marzo 2024'!$I$184:$I$187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AD-485D-A343-7D9D48EADCDD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2024'!$E$184:$E$187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'Marzo 2024'!$J$184:$J$187</c:f>
              <c:numCache>
                <c:formatCode>0%</c:formatCode>
                <c:ptCount val="4"/>
                <c:pt idx="0">
                  <c:v>0.7142857142857143</c:v>
                </c:pt>
                <c:pt idx="1">
                  <c:v>0</c:v>
                </c:pt>
                <c:pt idx="2">
                  <c:v>0.14285714285714285</c:v>
                </c:pt>
                <c:pt idx="3">
                  <c:v>0.14285714285714285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AD-485D-A343-7D9D48EADCD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7726464"/>
        <c:axId val="16773644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'[2]MAR 2024'!$E$184:$E$187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'[2]MAR 2024'!$F$184:$F$187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BAD-485D-A343-7D9D48EADCDD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'[2]MAR 2024'!$E$184:$E$187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'[2]MAR 2024'!$G$184:$G$187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BAD-485D-A343-7D9D48EADCDD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'[2]MAR 2024'!$E$184:$E$187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'[2]MAR 2024'!$H$184:$H$187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BAD-485D-A343-7D9D48EADCDD}"/>
                  </c:ext>
                </c:extLst>
              </c15:ser>
            </c15:filteredBarSeries>
          </c:ext>
        </c:extLst>
      </c:barChart>
      <c:catAx>
        <c:axId val="1677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7736448"/>
        <c:crosses val="autoZero"/>
        <c:auto val="1"/>
        <c:lblAlgn val="ctr"/>
        <c:lblOffset val="100"/>
        <c:noMultiLvlLbl val="0"/>
      </c:catAx>
      <c:valAx>
        <c:axId val="16773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772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2024'!$E$211:$E$214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'Marzo 2024'!$I$211:$I$214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DB-4CEE-83A4-DAE48CF152DB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2024'!$E$211:$E$214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'Marzo 2024'!$J$211:$J$214</c:f>
              <c:numCache>
                <c:formatCode>0%</c:formatCode>
                <c:ptCount val="4"/>
                <c:pt idx="0">
                  <c:v>0.42857142857142855</c:v>
                </c:pt>
                <c:pt idx="1">
                  <c:v>0.5714285714285714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BDB-4CEE-83A4-DAE48CF152D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7771520"/>
        <c:axId val="17132044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'[2]MAR 2024'!$E$211:$E$214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'[2]MAR 2024'!$F$211:$F$214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BDB-4CEE-83A4-DAE48CF152DB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'[2]MAR 2024'!$E$211:$E$214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'[2]MAR 2024'!$G$211:$G$214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BDB-4CEE-83A4-DAE48CF152DB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'[2]MAR 2024'!$E$211:$E$214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'[2]MAR 2024'!$H$211:$H$214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BDB-4CEE-83A4-DAE48CF152DB}"/>
                  </c:ext>
                </c:extLst>
              </c15:ser>
            </c15:filteredBarSeries>
          </c:ext>
        </c:extLst>
      </c:barChart>
      <c:catAx>
        <c:axId val="16777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1320448"/>
        <c:crosses val="autoZero"/>
        <c:auto val="1"/>
        <c:lblAlgn val="ctr"/>
        <c:lblOffset val="100"/>
        <c:noMultiLvlLbl val="0"/>
      </c:catAx>
      <c:valAx>
        <c:axId val="17132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777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atendidas por Unidad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2024'!$E$236:$E$240</c:f>
              <c:strCache>
                <c:ptCount val="5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  <c:pt idx="4">
                  <c:v>Órgano de Control Interno</c:v>
                </c:pt>
              </c:strCache>
            </c:strRef>
          </c:cat>
          <c:val>
            <c:numRef>
              <c:f>'Marzo 2024'!$G$236:$G$240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38-4FC0-BD2B-EC990F94C1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71341696"/>
        <c:axId val="17134323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'[2]MAR 2024'!$E$236:$E$240</c15:sqref>
                        </c15:formulaRef>
                      </c:ext>
                    </c:extLst>
                    <c:strCache>
                      <c:ptCount val="5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  <c:pt idx="4">
                        <c:v>Órgano de Control Interno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'[2]MAR 2024'!$F$236:$F$240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538-4FC0-BD2B-EC990F94C104}"/>
                  </c:ext>
                </c:extLst>
              </c15:ser>
            </c15:filteredBarSeries>
          </c:ext>
        </c:extLst>
      </c:barChart>
      <c:catAx>
        <c:axId val="171341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1343232"/>
        <c:crosses val="autoZero"/>
        <c:auto val="1"/>
        <c:lblAlgn val="ctr"/>
        <c:lblOffset val="100"/>
        <c:noMultiLvlLbl val="0"/>
      </c:catAx>
      <c:valAx>
        <c:axId val="17134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134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'Enero 2024'!$J$44:$J$59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69-462C-8584-660E325B6B8E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'Enero 2024'!$K$44:$K$59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0.7857142857142857</c:v>
                </c:pt>
                <c:pt idx="4">
                  <c:v>0</c:v>
                </c:pt>
                <c:pt idx="5">
                  <c:v>0.21428571428571427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69-462C-8584-660E325B6B8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9704320"/>
        <c:axId val="12970585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'Enero 2024'!$E$44:$E$59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'Enero 2024'!$F$44:$F$59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069-462C-8584-660E325B6B8E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2024'!$E$44:$E$59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2024'!$G$44:$G$59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069-462C-8584-660E325B6B8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2024'!$E$44:$E$59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2024'!$H$44:$H$59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069-462C-8584-660E325B6B8E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2024'!$E$44:$E$59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2024'!$I$44:$I$59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069-462C-8584-660E325B6B8E}"/>
                  </c:ext>
                </c:extLst>
              </c15:ser>
            </c15:filteredBarSeries>
          </c:ext>
        </c:extLst>
      </c:barChart>
      <c:catAx>
        <c:axId val="12970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705856"/>
        <c:crosses val="autoZero"/>
        <c:auto val="1"/>
        <c:lblAlgn val="ctr"/>
        <c:lblOffset val="100"/>
        <c:noMultiLvlLbl val="0"/>
      </c:catAx>
      <c:valAx>
        <c:axId val="12970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70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2024'!$E$96:$E$100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'Enero 2024'!$I$96:$I$100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970-4A45-8ACF-1AE9400A8C86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2024'!$E$96:$E$100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'Enero 2024'!$J$96:$J$100</c:f>
              <c:numCache>
                <c:formatCode>0%</c:formatCode>
                <c:ptCount val="5"/>
                <c:pt idx="0">
                  <c:v>0.42857142857142855</c:v>
                </c:pt>
                <c:pt idx="1">
                  <c:v>0.5714285714285714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970-4A45-8ACF-1AE9400A8C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9734528"/>
        <c:axId val="12973606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'Enero 2024'!$E$96:$E$100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'Enero 2024'!$F$96:$F$100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970-4A45-8ACF-1AE9400A8C86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2024'!$E$96:$E$100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2024'!$G$96:$G$100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970-4A45-8ACF-1AE9400A8C86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2024'!$E$96:$E$100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2024'!$H$96:$H$100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970-4A45-8ACF-1AE9400A8C86}"/>
                  </c:ext>
                </c:extLst>
              </c15:ser>
            </c15:filteredBarSeries>
          </c:ext>
        </c:extLst>
      </c:barChart>
      <c:catAx>
        <c:axId val="12973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736064"/>
        <c:crosses val="autoZero"/>
        <c:auto val="1"/>
        <c:lblAlgn val="ctr"/>
        <c:lblOffset val="100"/>
        <c:noMultiLvlLbl val="0"/>
      </c:catAx>
      <c:valAx>
        <c:axId val="12973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73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2024'!$E$155:$E$158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'Enero 2024'!$I$155:$I$158</c:f>
              <c:numCache>
                <c:formatCode>General</c:formatCode>
                <c:ptCount val="4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47-4C09-A20E-F97EEF7BAAC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2024'!$E$155:$E$158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'Enero 2024'!$J$155:$J$158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47-4C09-A20E-F97EEF7BAAC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0029824"/>
        <c:axId val="1300357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'Enero 2024'!$E$155:$E$158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'Enero 2024'!$F$155:$F$158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A47-4C09-A20E-F97EEF7BAAC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2024'!$E$155:$E$158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2024'!$G$155:$G$158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A47-4C09-A20E-F97EEF7BAAC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2024'!$E$155:$E$158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2024'!$H$155:$H$158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A47-4C09-A20E-F97EEF7BAAC0}"/>
                  </c:ext>
                </c:extLst>
              </c15:ser>
            </c15:filteredBarSeries>
          </c:ext>
        </c:extLst>
      </c:barChart>
      <c:catAx>
        <c:axId val="1300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035712"/>
        <c:crosses val="autoZero"/>
        <c:auto val="1"/>
        <c:lblAlgn val="ctr"/>
        <c:lblOffset val="100"/>
        <c:noMultiLvlLbl val="0"/>
      </c:catAx>
      <c:valAx>
        <c:axId val="13003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02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</a:t>
            </a:r>
            <a:r>
              <a:rPr lang="es-MX" baseline="0"/>
              <a:t> POR TEMÁTICA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2024'!$E$184:$E$187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'Enero 2024'!$I$184:$I$187</c:f>
              <c:numCache>
                <c:formatCode>General</c:formatCode>
                <c:ptCount val="4"/>
                <c:pt idx="0">
                  <c:v>10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01-4FCC-83FF-549CEB9EBF3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2024'!$E$184:$E$187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'Enero 2024'!$J$184:$J$187</c:f>
              <c:numCache>
                <c:formatCode>0%</c:formatCode>
                <c:ptCount val="4"/>
                <c:pt idx="0">
                  <c:v>0.7142857142857143</c:v>
                </c:pt>
                <c:pt idx="1">
                  <c:v>0</c:v>
                </c:pt>
                <c:pt idx="2">
                  <c:v>0.14285714285714285</c:v>
                </c:pt>
                <c:pt idx="3">
                  <c:v>0.14285714285714285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01-4FCC-83FF-549CEB9EBF3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0062592"/>
        <c:axId val="1300643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'Enero 2024'!$E$184:$E$187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'Enero 2024'!$F$184:$F$187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901-4FCC-83FF-549CEB9EBF3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2024'!$E$184:$E$187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2024'!$G$184:$G$187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901-4FCC-83FF-549CEB9EBF3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2024'!$E$184:$E$187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2024'!$H$184:$H$187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901-4FCC-83FF-549CEB9EBF30}"/>
                  </c:ext>
                </c:extLst>
              </c15:ser>
            </c15:filteredBarSeries>
          </c:ext>
        </c:extLst>
      </c:barChart>
      <c:catAx>
        <c:axId val="1300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064384"/>
        <c:crosses val="autoZero"/>
        <c:auto val="1"/>
        <c:lblAlgn val="ctr"/>
        <c:lblOffset val="100"/>
        <c:noMultiLvlLbl val="0"/>
      </c:catAx>
      <c:valAx>
        <c:axId val="13006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06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2024'!$E$211:$E$214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'Enero 2024'!$I$211:$I$214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EDF-4938-829D-BD2B105E2899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2024'!$E$211:$E$214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'Enero 2024'!$J$211:$J$214</c:f>
              <c:numCache>
                <c:formatCode>0%</c:formatCode>
                <c:ptCount val="4"/>
                <c:pt idx="0">
                  <c:v>0.5714285714285714</c:v>
                </c:pt>
                <c:pt idx="1">
                  <c:v>0.42857142857142855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EDF-4938-829D-BD2B105E289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0240896"/>
        <c:axId val="13024243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'Enero 2024'!$E$211:$E$214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'Enero 2024'!$F$211:$F$214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EDF-4938-829D-BD2B105E2899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2024'!$E$211:$E$214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2024'!$G$211:$G$214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EDF-4938-829D-BD2B105E2899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2024'!$E$211:$E$214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2024'!$H$211:$H$214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EDF-4938-829D-BD2B105E2899}"/>
                  </c:ext>
                </c:extLst>
              </c15:ser>
            </c15:filteredBarSeries>
          </c:ext>
        </c:extLst>
      </c:barChart>
      <c:catAx>
        <c:axId val="13024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242432"/>
        <c:crosses val="autoZero"/>
        <c:auto val="1"/>
        <c:lblAlgn val="ctr"/>
        <c:lblOffset val="100"/>
        <c:noMultiLvlLbl val="0"/>
      </c:catAx>
      <c:valAx>
        <c:axId val="13024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24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atendidas por Unidad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2024'!$E$236:$E$240</c:f>
              <c:strCache>
                <c:ptCount val="5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  <c:pt idx="4">
                  <c:v>Órgano de Control Interno</c:v>
                </c:pt>
              </c:strCache>
            </c:strRef>
          </c:cat>
          <c:val>
            <c:numRef>
              <c:f>'Enero 2024'!$G$236:$G$240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17-4F9A-9511-B1A1CA956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30262528"/>
        <c:axId val="13026956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'Enero 2024'!$E$236:$E$240</c15:sqref>
                        </c15:formulaRef>
                      </c:ext>
                    </c:extLst>
                    <c:strCache>
                      <c:ptCount val="5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  <c:pt idx="4">
                        <c:v>Órgano de Control Interno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'Enero 2024'!$F$236:$F$240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217-4F9A-9511-B1A1CA956CCF}"/>
                  </c:ext>
                </c:extLst>
              </c15:ser>
            </c15:filteredBarSeries>
          </c:ext>
        </c:extLst>
      </c:barChart>
      <c:catAx>
        <c:axId val="130262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269568"/>
        <c:crosses val="autoZero"/>
        <c:auto val="1"/>
        <c:lblAlgn val="ctr"/>
        <c:lblOffset val="100"/>
        <c:noMultiLvlLbl val="0"/>
      </c:catAx>
      <c:valAx>
        <c:axId val="130269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26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2024'!$C$21:$F$21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'Febrero 2024'!$C$22:$F$22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A2-4C6A-A516-730FF3D6D7AB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2024'!$C$21:$F$21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'Febrero 2024'!$C$23:$F$23</c:f>
              <c:numCache>
                <c:formatCode>0%</c:formatCode>
                <c:ptCount val="4"/>
                <c:pt idx="0">
                  <c:v>0.33333333333333331</c:v>
                </c:pt>
                <c:pt idx="1">
                  <c:v>0</c:v>
                </c:pt>
                <c:pt idx="2">
                  <c:v>0.66666666666666663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A2-4C6A-A516-730FF3D6D7A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5378816"/>
        <c:axId val="115384704"/>
      </c:barChart>
      <c:catAx>
        <c:axId val="115378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384704"/>
        <c:crosses val="autoZero"/>
        <c:auto val="1"/>
        <c:lblAlgn val="ctr"/>
        <c:lblOffset val="100"/>
        <c:noMultiLvlLbl val="0"/>
      </c:catAx>
      <c:valAx>
        <c:axId val="11538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37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10" Type="http://schemas.openxmlformats.org/officeDocument/2006/relationships/image" Target="../media/image2.png"/><Relationship Id="rId4" Type="http://schemas.openxmlformats.org/officeDocument/2006/relationships/chart" Target="../charts/chart12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10" Type="http://schemas.openxmlformats.org/officeDocument/2006/relationships/image" Target="../media/image2.png"/><Relationship Id="rId4" Type="http://schemas.openxmlformats.org/officeDocument/2006/relationships/chart" Target="../charts/chart20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614362</xdr:colOff>
      <xdr:row>24</xdr:row>
      <xdr:rowOff>157162</xdr:rowOff>
    </xdr:from>
    <xdr:to>
      <xdr:col>6</xdr:col>
      <xdr:colOff>195262</xdr:colOff>
      <xdr:row>39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557212</xdr:colOff>
      <xdr:row>25</xdr:row>
      <xdr:rowOff>14287</xdr:rowOff>
    </xdr:from>
    <xdr:to>
      <xdr:col>12</xdr:col>
      <xdr:colOff>481012</xdr:colOff>
      <xdr:row>39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428624</xdr:colOff>
      <xdr:row>61</xdr:row>
      <xdr:rowOff>161925</xdr:rowOff>
    </xdr:from>
    <xdr:to>
      <xdr:col>12</xdr:col>
      <xdr:colOff>723899</xdr:colOff>
      <xdr:row>86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552449</xdr:colOff>
      <xdr:row>104</xdr:row>
      <xdr:rowOff>233362</xdr:rowOff>
    </xdr:from>
    <xdr:to>
      <xdr:col>10</xdr:col>
      <xdr:colOff>123824</xdr:colOff>
      <xdr:row>122</xdr:row>
      <xdr:rowOff>161925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314325</xdr:colOff>
      <xdr:row>160</xdr:row>
      <xdr:rowOff>114300</xdr:rowOff>
    </xdr:from>
    <xdr:to>
      <xdr:col>9</xdr:col>
      <xdr:colOff>271462</xdr:colOff>
      <xdr:row>174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804861</xdr:colOff>
      <xdr:row>190</xdr:row>
      <xdr:rowOff>176211</xdr:rowOff>
    </xdr:from>
    <xdr:to>
      <xdr:col>10</xdr:col>
      <xdr:colOff>38099</xdr:colOff>
      <xdr:row>206</xdr:row>
      <xdr:rowOff>19049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876300</xdr:colOff>
      <xdr:row>217</xdr:row>
      <xdr:rowOff>190500</xdr:rowOff>
    </xdr:from>
    <xdr:to>
      <xdr:col>10</xdr:col>
      <xdr:colOff>314325</xdr:colOff>
      <xdr:row>231</xdr:row>
      <xdr:rowOff>114300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842961</xdr:colOff>
      <xdr:row>245</xdr:row>
      <xdr:rowOff>42862</xdr:rowOff>
    </xdr:from>
    <xdr:to>
      <xdr:col>10</xdr:col>
      <xdr:colOff>714374</xdr:colOff>
      <xdr:row>261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238125</xdr:colOff>
      <xdr:row>3</xdr:row>
      <xdr:rowOff>57150</xdr:rowOff>
    </xdr:from>
    <xdr:to>
      <xdr:col>12</xdr:col>
      <xdr:colOff>461010</xdr:colOff>
      <xdr:row>7</xdr:row>
      <xdr:rowOff>19050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229225" y="628650"/>
          <a:ext cx="5633085" cy="723900"/>
        </a:xfrm>
        <a:prstGeom prst="rect">
          <a:avLst/>
        </a:prstGeom>
        <a:ln/>
      </xdr:spPr>
    </xdr:pic>
    <xdr:clientData/>
  </xdr:twoCellAnchor>
  <xdr:oneCellAnchor>
    <xdr:from>
      <xdr:col>2</xdr:col>
      <xdr:colOff>25400</xdr:colOff>
      <xdr:row>3</xdr:row>
      <xdr:rowOff>12700</xdr:rowOff>
    </xdr:from>
    <xdr:ext cx="952500" cy="1033463"/>
    <xdr:pic>
      <xdr:nvPicPr>
        <xdr:cNvPr id="1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400" y="546100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603250</xdr:colOff>
      <xdr:row>3</xdr:row>
      <xdr:rowOff>21166</xdr:rowOff>
    </xdr:from>
    <xdr:ext cx="952500" cy="1033463"/>
    <xdr:pic>
      <xdr:nvPicPr>
        <xdr:cNvPr id="1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8667" y="560916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614362</xdr:colOff>
      <xdr:row>24</xdr:row>
      <xdr:rowOff>157162</xdr:rowOff>
    </xdr:from>
    <xdr:to>
      <xdr:col>6</xdr:col>
      <xdr:colOff>195262</xdr:colOff>
      <xdr:row>39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9DE2D665-98FE-4086-8EA7-D22AB030A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557212</xdr:colOff>
      <xdr:row>25</xdr:row>
      <xdr:rowOff>14287</xdr:rowOff>
    </xdr:from>
    <xdr:to>
      <xdr:col>12</xdr:col>
      <xdr:colOff>481012</xdr:colOff>
      <xdr:row>39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36DF1602-0E07-4A7C-BB13-8BA4E1AB3E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428624</xdr:colOff>
      <xdr:row>61</xdr:row>
      <xdr:rowOff>161925</xdr:rowOff>
    </xdr:from>
    <xdr:to>
      <xdr:col>12</xdr:col>
      <xdr:colOff>723899</xdr:colOff>
      <xdr:row>86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BE2F1EB-FAEA-4778-857D-73031D16E0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552449</xdr:colOff>
      <xdr:row>104</xdr:row>
      <xdr:rowOff>233362</xdr:rowOff>
    </xdr:from>
    <xdr:to>
      <xdr:col>10</xdr:col>
      <xdr:colOff>123824</xdr:colOff>
      <xdr:row>122</xdr:row>
      <xdr:rowOff>161925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8B3E2F1F-CBAD-4289-A14A-ADF8A2DD4A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314325</xdr:colOff>
      <xdr:row>160</xdr:row>
      <xdr:rowOff>114300</xdr:rowOff>
    </xdr:from>
    <xdr:to>
      <xdr:col>9</xdr:col>
      <xdr:colOff>271462</xdr:colOff>
      <xdr:row>174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D21DDE90-5E0E-4F87-BE66-B88606400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804861</xdr:colOff>
      <xdr:row>190</xdr:row>
      <xdr:rowOff>176211</xdr:rowOff>
    </xdr:from>
    <xdr:to>
      <xdr:col>10</xdr:col>
      <xdr:colOff>38099</xdr:colOff>
      <xdr:row>206</xdr:row>
      <xdr:rowOff>19049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84EC8C96-0AD8-420C-9A69-0C3F44960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876300</xdr:colOff>
      <xdr:row>217</xdr:row>
      <xdr:rowOff>190500</xdr:rowOff>
    </xdr:from>
    <xdr:to>
      <xdr:col>10</xdr:col>
      <xdr:colOff>314325</xdr:colOff>
      <xdr:row>231</xdr:row>
      <xdr:rowOff>114300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3C29DEE8-4543-4B8A-88CC-D506353E9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842961</xdr:colOff>
      <xdr:row>245</xdr:row>
      <xdr:rowOff>42862</xdr:rowOff>
    </xdr:from>
    <xdr:to>
      <xdr:col>10</xdr:col>
      <xdr:colOff>714374</xdr:colOff>
      <xdr:row>261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70645F83-29E8-4093-8B05-558A8CA0E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238125</xdr:colOff>
      <xdr:row>3</xdr:row>
      <xdr:rowOff>57150</xdr:rowOff>
    </xdr:from>
    <xdr:to>
      <xdr:col>12</xdr:col>
      <xdr:colOff>461010</xdr:colOff>
      <xdr:row>6</xdr:row>
      <xdr:rowOff>158750</xdr:rowOff>
    </xdr:to>
    <xdr:pic>
      <xdr:nvPicPr>
        <xdr:cNvPr id="11" name="image2.png">
          <a:extLst>
            <a:ext uri="{FF2B5EF4-FFF2-40B4-BE49-F238E27FC236}">
              <a16:creationId xmlns="" xmlns:a16="http://schemas.microsoft.com/office/drawing/2014/main" id="{C4B262F5-2F0B-42E3-821F-34703910872C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229225" y="600075"/>
          <a:ext cx="5633085" cy="685800"/>
        </a:xfrm>
        <a:prstGeom prst="rect">
          <a:avLst/>
        </a:prstGeom>
        <a:ln/>
      </xdr:spPr>
    </xdr:pic>
    <xdr:clientData/>
  </xdr:twoCellAnchor>
  <xdr:oneCellAnchor>
    <xdr:from>
      <xdr:col>2</xdr:col>
      <xdr:colOff>533400</xdr:colOff>
      <xdr:row>2</xdr:row>
      <xdr:rowOff>177800</xdr:rowOff>
    </xdr:from>
    <xdr:ext cx="952500" cy="1033463"/>
    <xdr:pic>
      <xdr:nvPicPr>
        <xdr:cNvPr id="1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558800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88900</xdr:colOff>
      <xdr:row>3</xdr:row>
      <xdr:rowOff>76200</xdr:rowOff>
    </xdr:from>
    <xdr:ext cx="952500" cy="1033463"/>
    <xdr:pic>
      <xdr:nvPicPr>
        <xdr:cNvPr id="1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4200" y="647700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614362</xdr:colOff>
      <xdr:row>24</xdr:row>
      <xdr:rowOff>157162</xdr:rowOff>
    </xdr:from>
    <xdr:to>
      <xdr:col>6</xdr:col>
      <xdr:colOff>195262</xdr:colOff>
      <xdr:row>39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6D0469C1-329A-4242-94E9-0EBC712A8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557212</xdr:colOff>
      <xdr:row>25</xdr:row>
      <xdr:rowOff>14287</xdr:rowOff>
    </xdr:from>
    <xdr:to>
      <xdr:col>12</xdr:col>
      <xdr:colOff>481012</xdr:colOff>
      <xdr:row>39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F550E9D1-AEB9-48F5-A2FC-550E88468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428624</xdr:colOff>
      <xdr:row>61</xdr:row>
      <xdr:rowOff>161925</xdr:rowOff>
    </xdr:from>
    <xdr:to>
      <xdr:col>12</xdr:col>
      <xdr:colOff>723899</xdr:colOff>
      <xdr:row>86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C197A9E6-219B-411F-B9E2-80301A17C0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552449</xdr:colOff>
      <xdr:row>104</xdr:row>
      <xdr:rowOff>233362</xdr:rowOff>
    </xdr:from>
    <xdr:to>
      <xdr:col>10</xdr:col>
      <xdr:colOff>123824</xdr:colOff>
      <xdr:row>122</xdr:row>
      <xdr:rowOff>161925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4F7CA55A-5575-483E-8340-61A0B35F50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314325</xdr:colOff>
      <xdr:row>160</xdr:row>
      <xdr:rowOff>114300</xdr:rowOff>
    </xdr:from>
    <xdr:to>
      <xdr:col>9</xdr:col>
      <xdr:colOff>271462</xdr:colOff>
      <xdr:row>174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FB6F15B0-5236-4B9A-8090-BA4D2CF406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804861</xdr:colOff>
      <xdr:row>190</xdr:row>
      <xdr:rowOff>176211</xdr:rowOff>
    </xdr:from>
    <xdr:to>
      <xdr:col>10</xdr:col>
      <xdr:colOff>38099</xdr:colOff>
      <xdr:row>206</xdr:row>
      <xdr:rowOff>19049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6A6542F-0277-4C17-B97B-7691789B3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876300</xdr:colOff>
      <xdr:row>217</xdr:row>
      <xdr:rowOff>190500</xdr:rowOff>
    </xdr:from>
    <xdr:to>
      <xdr:col>10</xdr:col>
      <xdr:colOff>314325</xdr:colOff>
      <xdr:row>231</xdr:row>
      <xdr:rowOff>114300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4D5B9222-CBBD-4FB9-AFD0-94FF2331C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842961</xdr:colOff>
      <xdr:row>245</xdr:row>
      <xdr:rowOff>42862</xdr:rowOff>
    </xdr:from>
    <xdr:to>
      <xdr:col>10</xdr:col>
      <xdr:colOff>714374</xdr:colOff>
      <xdr:row>261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94BBA93A-A614-4465-A154-13A15DCE5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5</xdr:col>
      <xdr:colOff>238125</xdr:colOff>
      <xdr:row>3</xdr:row>
      <xdr:rowOff>57150</xdr:rowOff>
    </xdr:from>
    <xdr:ext cx="5633085" cy="673100"/>
    <xdr:pic>
      <xdr:nvPicPr>
        <xdr:cNvPr id="11" name="image2.png">
          <a:extLst>
            <a:ext uri="{FF2B5EF4-FFF2-40B4-BE49-F238E27FC236}">
              <a16:creationId xmlns:a16="http://schemas.microsoft.com/office/drawing/2014/main" xmlns="" id="{CE31EEEE-F6B7-41FD-A1A4-4332EB9D8AA6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4048125" y="628650"/>
          <a:ext cx="5633085" cy="673100"/>
        </a:xfrm>
        <a:prstGeom prst="rect">
          <a:avLst/>
        </a:prstGeom>
        <a:ln/>
      </xdr:spPr>
    </xdr:pic>
    <xdr:clientData/>
  </xdr:oneCellAnchor>
  <xdr:oneCellAnchor>
    <xdr:from>
      <xdr:col>2</xdr:col>
      <xdr:colOff>0</xdr:colOff>
      <xdr:row>4</xdr:row>
      <xdr:rowOff>0</xdr:rowOff>
    </xdr:from>
    <xdr:ext cx="952500" cy="1033463"/>
    <xdr:pic>
      <xdr:nvPicPr>
        <xdr:cNvPr id="1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762000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38100</xdr:colOff>
      <xdr:row>3</xdr:row>
      <xdr:rowOff>139700</xdr:rowOff>
    </xdr:from>
    <xdr:ext cx="952500" cy="1033463"/>
    <xdr:pic>
      <xdr:nvPicPr>
        <xdr:cNvPr id="1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0" y="711200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oles\GRAFICAS\GRAFICAS%202016\CORTES%20Y%20GRAFICA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202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topLeftCell="B1" zoomScale="90" zoomScaleNormal="90" workbookViewId="0">
      <selection activeCell="P19" sqref="P19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ht="14.4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45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ht="14.45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ht="14.45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ht="14.45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ht="14.45" x14ac:dyDescent="0.3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ht="14.45" x14ac:dyDescent="0.3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ht="14.45" x14ac:dyDescent="0.3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ht="14.45" x14ac:dyDescent="0.3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ht="14.45" x14ac:dyDescent="0.3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ht="14.45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49" t="s">
        <v>0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3"/>
      <c r="Q13" s="1"/>
    </row>
    <row r="14" spans="1:17" ht="43.5" customHeight="1" thickBot="1" x14ac:dyDescent="0.85">
      <c r="A14" s="1"/>
      <c r="B14" s="151" t="s">
        <v>36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4"/>
      <c r="Q14" s="1"/>
    </row>
    <row r="15" spans="1:17" ht="14.45" x14ac:dyDescent="0.3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ht="14.45" x14ac:dyDescent="0.3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ht="14.45" x14ac:dyDescent="0.3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ht="14.45" x14ac:dyDescent="0.3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thickBot="1" x14ac:dyDescent="0.35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153" t="s">
        <v>1</v>
      </c>
      <c r="D20" s="154"/>
      <c r="E20" s="154"/>
      <c r="F20" s="155"/>
      <c r="G20" s="6"/>
      <c r="H20" s="153" t="s">
        <v>35</v>
      </c>
      <c r="I20" s="154"/>
      <c r="J20" s="154"/>
      <c r="K20" s="154"/>
      <c r="L20" s="155"/>
      <c r="M20" s="7"/>
      <c r="N20" s="7"/>
      <c r="O20" s="7"/>
      <c r="P20" s="5"/>
      <c r="Q20" s="1"/>
    </row>
    <row r="21" spans="1:17" s="14" customFormat="1" ht="15.75" thickBot="1" x14ac:dyDescent="0.3">
      <c r="A21" s="8"/>
      <c r="B21" s="9"/>
      <c r="C21" s="10" t="s">
        <v>31</v>
      </c>
      <c r="D21" s="11" t="s">
        <v>2</v>
      </c>
      <c r="E21" s="12" t="s">
        <v>3</v>
      </c>
      <c r="F21" s="10" t="s">
        <v>4</v>
      </c>
      <c r="G21" s="13"/>
      <c r="H21" s="12" t="s">
        <v>5</v>
      </c>
      <c r="I21" s="12" t="s">
        <v>6</v>
      </c>
      <c r="J21" s="10" t="s">
        <v>7</v>
      </c>
      <c r="K21" s="10" t="s">
        <v>8</v>
      </c>
      <c r="L21" s="10" t="s">
        <v>4</v>
      </c>
      <c r="M21" s="9"/>
      <c r="N21" s="9"/>
      <c r="O21" s="9"/>
      <c r="P21" s="5"/>
      <c r="Q21" s="8"/>
    </row>
    <row r="22" spans="1:17" thickBot="1" x14ac:dyDescent="0.35">
      <c r="A22" s="1"/>
      <c r="B22" s="5"/>
      <c r="C22" s="15">
        <v>8</v>
      </c>
      <c r="D22" s="16">
        <v>0</v>
      </c>
      <c r="E22" s="16">
        <v>6</v>
      </c>
      <c r="F22" s="17">
        <f>SUM(C22:E22)</f>
        <v>14</v>
      </c>
      <c r="G22" s="18"/>
      <c r="H22" s="15">
        <v>8</v>
      </c>
      <c r="I22" s="15">
        <v>2</v>
      </c>
      <c r="J22" s="15">
        <v>1</v>
      </c>
      <c r="K22" s="15">
        <v>3</v>
      </c>
      <c r="L22" s="17">
        <f>SUM(H22:K22)</f>
        <v>14</v>
      </c>
      <c r="M22" s="5"/>
      <c r="N22" s="5"/>
      <c r="O22" s="5"/>
      <c r="P22" s="5"/>
      <c r="Q22" s="1"/>
    </row>
    <row r="23" spans="1:17" thickBot="1" x14ac:dyDescent="0.35">
      <c r="A23" s="1"/>
      <c r="B23" s="5"/>
      <c r="C23" s="19">
        <f>C22/F22</f>
        <v>0.5714285714285714</v>
      </c>
      <c r="D23" s="19">
        <f>D22/F22</f>
        <v>0</v>
      </c>
      <c r="E23" s="19">
        <f>E22/F22</f>
        <v>0.42857142857142855</v>
      </c>
      <c r="F23" s="20">
        <f>SUM(C23:E23)</f>
        <v>1</v>
      </c>
      <c r="G23" s="18"/>
      <c r="H23" s="21">
        <f>H22/L22</f>
        <v>0.5714285714285714</v>
      </c>
      <c r="I23" s="21">
        <f>I22/L22</f>
        <v>0.14285714285714285</v>
      </c>
      <c r="J23" s="21">
        <f>J22/L22</f>
        <v>7.1428571428571425E-2</v>
      </c>
      <c r="K23" s="21">
        <f>K22/L22</f>
        <v>0.21428571428571427</v>
      </c>
      <c r="L23" s="21">
        <f>SUM(H23:K23)</f>
        <v>0.99999999999999989</v>
      </c>
      <c r="M23" s="5"/>
      <c r="N23" s="5"/>
      <c r="O23" s="5"/>
      <c r="P23" s="5"/>
      <c r="Q23" s="1"/>
    </row>
    <row r="24" spans="1:17" ht="14.45" x14ac:dyDescent="0.3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ht="14.45" x14ac:dyDescent="0.3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ht="14.45" x14ac:dyDescent="0.3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ht="14.45" x14ac:dyDescent="0.3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ht="14.45" x14ac:dyDescent="0.3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156" t="s">
        <v>9</v>
      </c>
      <c r="E43" s="157"/>
      <c r="F43" s="157"/>
      <c r="G43" s="157"/>
      <c r="H43" s="157"/>
      <c r="I43" s="157"/>
      <c r="J43" s="158"/>
      <c r="K43" s="159"/>
      <c r="L43" s="7"/>
      <c r="M43" s="7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8"/>
      <c r="M44" s="102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8"/>
      <c r="M45" s="102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8"/>
      <c r="M46" s="102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11</v>
      </c>
      <c r="K47" s="21">
        <f>+J47/J61</f>
        <v>0.7857142857142857</v>
      </c>
      <c r="L47" s="18"/>
      <c r="M47" s="102"/>
      <c r="N47" s="105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8"/>
      <c r="M48" s="102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3</v>
      </c>
      <c r="K49" s="21">
        <f>+J49/J61</f>
        <v>0.21428571428571427</v>
      </c>
      <c r="L49" s="18"/>
      <c r="M49" s="102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8"/>
      <c r="M50" s="102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8"/>
      <c r="M51" s="102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8"/>
      <c r="M52" s="102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8"/>
      <c r="M53" s="102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0</v>
      </c>
      <c r="K54" s="21">
        <f>+J54/J61</f>
        <v>0</v>
      </c>
      <c r="L54" s="18"/>
      <c r="M54" s="102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8"/>
      <c r="M55" s="102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07">
        <v>0</v>
      </c>
      <c r="K56" s="21">
        <f>+J56/J61</f>
        <v>0</v>
      </c>
      <c r="L56" s="18"/>
      <c r="M56" s="102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06">
        <v>0</v>
      </c>
      <c r="K57" s="21">
        <f>+J57/J61</f>
        <v>0</v>
      </c>
      <c r="L57" s="18"/>
      <c r="M57" s="102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8"/>
      <c r="M58" s="102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8"/>
      <c r="M59" s="102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1">
        <f>SUM(J44:J59)</f>
        <v>14</v>
      </c>
      <c r="K61" s="34">
        <f>SUM(K44:K60)</f>
        <v>1</v>
      </c>
      <c r="L61" s="103"/>
      <c r="M61" s="104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160" t="s">
        <v>10</v>
      </c>
      <c r="E95" s="161"/>
      <c r="F95" s="161"/>
      <c r="G95" s="161"/>
      <c r="H95" s="161"/>
      <c r="I95" s="161"/>
      <c r="J95" s="162"/>
      <c r="K95" s="35"/>
      <c r="L95" s="35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11</v>
      </c>
      <c r="F96" s="38"/>
      <c r="G96" s="39"/>
      <c r="H96" s="39"/>
      <c r="I96" s="40">
        <v>6</v>
      </c>
      <c r="J96" s="41">
        <f>+I96/I102</f>
        <v>0.42857142857142855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32</v>
      </c>
      <c r="F97" s="44"/>
      <c r="G97" s="39"/>
      <c r="H97" s="39"/>
      <c r="I97" s="45">
        <v>8</v>
      </c>
      <c r="J97" s="41">
        <f>+I97/I102</f>
        <v>0.5714285714285714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163" t="s">
        <v>12</v>
      </c>
      <c r="F98" s="164"/>
      <c r="G98" s="164"/>
      <c r="H98" s="165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13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14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4</v>
      </c>
      <c r="I102" s="54">
        <f>SUM(I96:I101)</f>
        <v>14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166"/>
      <c r="E105" s="166"/>
      <c r="F105" s="166"/>
      <c r="G105" s="166"/>
      <c r="H105" s="166"/>
      <c r="I105" s="166"/>
      <c r="J105" s="166"/>
      <c r="K105" s="35"/>
      <c r="L105" s="35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15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135" t="s">
        <v>16</v>
      </c>
      <c r="F132" s="136"/>
      <c r="G132" s="136"/>
      <c r="H132" s="136"/>
      <c r="I132" s="136"/>
      <c r="J132" s="137"/>
      <c r="K132" s="35"/>
      <c r="L132" s="35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146" t="s">
        <v>17</v>
      </c>
      <c r="F133" s="147"/>
      <c r="G133" s="147"/>
      <c r="H133" s="147"/>
      <c r="I133" s="148"/>
      <c r="J133" s="57">
        <v>27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4</v>
      </c>
      <c r="J134" s="60">
        <f>SUM(J133)</f>
        <v>27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135" t="s">
        <v>18</v>
      </c>
      <c r="F137" s="136"/>
      <c r="G137" s="136"/>
      <c r="H137" s="136"/>
      <c r="I137" s="136"/>
      <c r="J137" s="137"/>
      <c r="K137" s="35"/>
      <c r="L137" s="35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146" t="s">
        <v>19</v>
      </c>
      <c r="F138" s="147"/>
      <c r="G138" s="147"/>
      <c r="H138" s="147"/>
      <c r="I138" s="148"/>
      <c r="J138" s="62">
        <v>1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4</v>
      </c>
      <c r="J139" s="60">
        <f>SUM(J138)</f>
        <v>1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143" t="s">
        <v>20</v>
      </c>
      <c r="F142" s="144"/>
      <c r="G142" s="144"/>
      <c r="H142" s="144"/>
      <c r="I142" s="144"/>
      <c r="J142" s="145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146" t="s">
        <v>21</v>
      </c>
      <c r="F143" s="147"/>
      <c r="G143" s="147"/>
      <c r="H143" s="147"/>
      <c r="I143" s="148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4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143" t="s">
        <v>22</v>
      </c>
      <c r="F147" s="144"/>
      <c r="G147" s="144"/>
      <c r="H147" s="144"/>
      <c r="I147" s="144"/>
      <c r="J147" s="145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146" t="s">
        <v>22</v>
      </c>
      <c r="F148" s="147"/>
      <c r="G148" s="147"/>
      <c r="H148" s="147"/>
      <c r="I148" s="148"/>
      <c r="J148" s="62">
        <v>2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4</v>
      </c>
      <c r="J149" s="60">
        <f>SUM(J148)</f>
        <v>2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135" t="s">
        <v>23</v>
      </c>
      <c r="E154" s="136"/>
      <c r="F154" s="136"/>
      <c r="G154" s="136"/>
      <c r="H154" s="136"/>
      <c r="I154" s="136"/>
      <c r="J154" s="137"/>
      <c r="K154" s="35"/>
      <c r="L154" s="35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132" t="str">
        <f>+'[1]ACUM-MAYO'!A162</f>
        <v>ORDINARIA</v>
      </c>
      <c r="F155" s="133"/>
      <c r="G155" s="133"/>
      <c r="H155" s="134"/>
      <c r="I155" s="67">
        <v>14</v>
      </c>
      <c r="J155" s="68">
        <f>+I155/I160</f>
        <v>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132" t="str">
        <f>+'[1]ACUM-MAYO'!A163</f>
        <v>FUNDAMENTAL</v>
      </c>
      <c r="F156" s="133"/>
      <c r="G156" s="133"/>
      <c r="H156" s="134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71">
        <v>4</v>
      </c>
      <c r="E157" s="132" t="str">
        <f>+'[1]ACUM-MAYO'!A165</f>
        <v>RESERVADA</v>
      </c>
      <c r="F157" s="133"/>
      <c r="G157" s="133"/>
      <c r="H157" s="134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132" t="s">
        <v>24</v>
      </c>
      <c r="F158" s="133"/>
      <c r="G158" s="133"/>
      <c r="H158" s="134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4</v>
      </c>
      <c r="I160" s="60">
        <f>SUM(I155:I158)</f>
        <v>14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135" t="s">
        <v>25</v>
      </c>
      <c r="E183" s="136"/>
      <c r="F183" s="136"/>
      <c r="G183" s="136"/>
      <c r="H183" s="136"/>
      <c r="I183" s="136"/>
      <c r="J183" s="137"/>
      <c r="K183" s="35"/>
      <c r="L183" s="35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132" t="str">
        <f>+'[1]ACUM-MAYO'!A173</f>
        <v>ECONOMICA ADMINISTRATIVA</v>
      </c>
      <c r="F184" s="133"/>
      <c r="G184" s="133"/>
      <c r="H184" s="134"/>
      <c r="I184" s="67">
        <v>10</v>
      </c>
      <c r="J184" s="79">
        <f>+I184/I189</f>
        <v>0.7142857142857143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132" t="str">
        <f>+'[1]ACUM-MAYO'!A174</f>
        <v>TRAMITE</v>
      </c>
      <c r="F185" s="133"/>
      <c r="G185" s="133"/>
      <c r="H185" s="134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132" t="str">
        <f>+'[1]ACUM-MAYO'!A175</f>
        <v>SERV. PUB.</v>
      </c>
      <c r="F186" s="133"/>
      <c r="G186" s="133"/>
      <c r="H186" s="134"/>
      <c r="I186" s="81">
        <v>2</v>
      </c>
      <c r="J186" s="80">
        <f>+I186/I189</f>
        <v>0.14285714285714285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132" t="str">
        <f>+'[1]ACUM-MAYO'!A176</f>
        <v>LEGAL</v>
      </c>
      <c r="F187" s="133"/>
      <c r="G187" s="133"/>
      <c r="H187" s="134"/>
      <c r="I187" s="67">
        <v>2</v>
      </c>
      <c r="J187" s="82">
        <f>+I187/I189</f>
        <v>0.14285714285714285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4</v>
      </c>
      <c r="I189" s="60">
        <f>SUM(I184:I187)</f>
        <v>14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135" t="s">
        <v>26</v>
      </c>
      <c r="E210" s="136"/>
      <c r="F210" s="136"/>
      <c r="G210" s="136"/>
      <c r="H210" s="136"/>
      <c r="I210" s="136"/>
      <c r="J210" s="137"/>
      <c r="K210" s="35"/>
      <c r="L210" s="35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">
        <v>31</v>
      </c>
      <c r="F211" s="87"/>
      <c r="G211" s="87"/>
      <c r="H211" s="88"/>
      <c r="I211" s="67">
        <v>8</v>
      </c>
      <c r="J211" s="79">
        <f>+I211/I216</f>
        <v>0.5714285714285714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6</v>
      </c>
      <c r="J212" s="79">
        <f>+I212/I216</f>
        <v>0.42857142857142855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89"/>
      <c r="H214" s="90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4</v>
      </c>
      <c r="I216" s="60">
        <f>SUM(I211:I214)</f>
        <v>14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ht="15.75" thickBot="1" x14ac:dyDescent="0.3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ht="19.5" thickBot="1" x14ac:dyDescent="0.3">
      <c r="A235" s="1"/>
      <c r="B235" s="5"/>
      <c r="C235" s="5"/>
      <c r="D235" s="138" t="s">
        <v>34</v>
      </c>
      <c r="E235" s="139"/>
      <c r="F235" s="139"/>
      <c r="G235" s="140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20.25" customHeight="1" thickBot="1" x14ac:dyDescent="0.3">
      <c r="A236" s="1"/>
      <c r="B236" s="5"/>
      <c r="C236" s="5"/>
      <c r="D236" s="92">
        <v>1</v>
      </c>
      <c r="E236" s="141" t="s">
        <v>27</v>
      </c>
      <c r="F236" s="142"/>
      <c r="G236" s="93">
        <v>0</v>
      </c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25.5" customHeight="1" thickBot="1" x14ac:dyDescent="0.3">
      <c r="A237" s="1"/>
      <c r="B237" s="5"/>
      <c r="C237" s="5"/>
      <c r="D237" s="92">
        <v>2</v>
      </c>
      <c r="E237" s="94" t="s">
        <v>28</v>
      </c>
      <c r="F237" s="95"/>
      <c r="G237" s="93">
        <v>10</v>
      </c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.75" customHeight="1" thickBot="1" x14ac:dyDescent="0.3">
      <c r="A238" s="1"/>
      <c r="B238" s="5"/>
      <c r="C238" s="5"/>
      <c r="D238" s="92">
        <v>3</v>
      </c>
      <c r="E238" s="141" t="s">
        <v>29</v>
      </c>
      <c r="F238" s="142"/>
      <c r="G238" s="96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B239" s="5"/>
      <c r="C239" s="97"/>
      <c r="D239" s="108">
        <v>4</v>
      </c>
      <c r="E239" s="124" t="s">
        <v>30</v>
      </c>
      <c r="F239" s="125"/>
      <c r="G239" s="109">
        <v>2</v>
      </c>
      <c r="H239" s="5"/>
      <c r="I239" s="5"/>
      <c r="J239" s="5"/>
      <c r="K239" s="5"/>
      <c r="L239" s="5"/>
      <c r="M239" s="5"/>
      <c r="N239" s="5"/>
      <c r="O239" s="5"/>
      <c r="P239" s="1"/>
      <c r="Q239" s="98"/>
    </row>
    <row r="240" spans="1:17" ht="21.75" customHeight="1" thickBot="1" x14ac:dyDescent="0.3">
      <c r="A240" s="1"/>
      <c r="B240" s="5"/>
      <c r="C240" s="97"/>
      <c r="D240" s="92">
        <v>5</v>
      </c>
      <c r="E240" s="126" t="s">
        <v>33</v>
      </c>
      <c r="F240" s="127"/>
      <c r="G240" s="111">
        <v>2</v>
      </c>
      <c r="H240" s="5"/>
      <c r="I240" s="5"/>
      <c r="J240" s="5"/>
      <c r="K240" s="5"/>
      <c r="L240" s="5"/>
      <c r="M240" s="5"/>
      <c r="N240" s="5"/>
      <c r="O240" s="5"/>
      <c r="P240" s="1"/>
      <c r="Q240" s="98"/>
    </row>
    <row r="241" spans="1:17" ht="15.75" customHeight="1" thickBot="1" x14ac:dyDescent="0.3">
      <c r="A241" s="1"/>
      <c r="B241" s="5"/>
      <c r="C241" s="97"/>
      <c r="D241" s="5"/>
      <c r="E241" s="128" t="s">
        <v>4</v>
      </c>
      <c r="F241" s="129"/>
      <c r="G241" s="110">
        <f>SUM(G236:G240)</f>
        <v>14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"/>
      <c r="Q243" s="98"/>
    </row>
    <row r="244" spans="1:17" ht="15.75" customHeight="1" x14ac:dyDescent="0.25">
      <c r="A244" s="1"/>
      <c r="B244" s="5"/>
      <c r="C244" s="9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33"/>
      <c r="I247" s="32"/>
      <c r="J247" s="32"/>
      <c r="K247" s="32"/>
      <c r="L247" s="32"/>
      <c r="M247" s="5"/>
      <c r="N247" s="5"/>
      <c r="O247" s="5"/>
      <c r="P247" s="1"/>
      <c r="Q247" s="98"/>
    </row>
    <row r="248" spans="1:17" x14ac:dyDescent="0.25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s="33" customFormat="1" ht="15.75" x14ac:dyDescent="0.25">
      <c r="A249" s="31"/>
      <c r="B249" s="32"/>
      <c r="C249" s="32"/>
      <c r="D249" s="5"/>
      <c r="E249" s="5"/>
      <c r="F249" s="5"/>
      <c r="G249" s="5"/>
      <c r="H249" s="5"/>
      <c r="I249" s="5"/>
      <c r="J249" s="5"/>
      <c r="K249" s="5"/>
      <c r="L249" s="5"/>
      <c r="M249" s="32"/>
      <c r="N249" s="32"/>
      <c r="O249" s="32"/>
      <c r="P249" s="32"/>
      <c r="Q249" s="31"/>
    </row>
    <row r="250" spans="1:17" x14ac:dyDescent="0.25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1"/>
    </row>
    <row r="251" spans="1:17" ht="15.75" thickBot="1" x14ac:dyDescent="0.3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24" customHeight="1" thickBot="1" x14ac:dyDescent="0.3">
      <c r="A252" s="1"/>
      <c r="B252" s="5"/>
      <c r="P252" s="99"/>
      <c r="Q252" s="100"/>
    </row>
    <row r="253" spans="1:17" x14ac:dyDescent="0.25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D261" s="1"/>
      <c r="E261" s="1"/>
      <c r="F261" s="1"/>
      <c r="G261" s="1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1"/>
      <c r="Q278" s="1"/>
    </row>
    <row r="279" spans="1:17" x14ac:dyDescent="0.25">
      <c r="A279" s="9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98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</row>
  </sheetData>
  <mergeCells count="34"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239:F239"/>
    <mergeCell ref="E240:F240"/>
    <mergeCell ref="E241:F241"/>
    <mergeCell ref="B243:O243"/>
    <mergeCell ref="E186:H186"/>
    <mergeCell ref="E187:H187"/>
    <mergeCell ref="D210:J210"/>
    <mergeCell ref="D235:G235"/>
    <mergeCell ref="E236:F236"/>
    <mergeCell ref="E238:F238"/>
  </mergeCells>
  <pageMargins left="0.25" right="0.25" top="0.75" bottom="0.75" header="0.3" footer="0.3"/>
  <pageSetup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topLeftCell="B1" zoomScale="90" zoomScaleNormal="90" workbookViewId="0">
      <selection activeCell="R11" sqref="R11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49" t="s">
        <v>0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3"/>
      <c r="Q13" s="1"/>
    </row>
    <row r="14" spans="1:17" ht="43.5" customHeight="1" thickBot="1" x14ac:dyDescent="0.85">
      <c r="A14" s="1"/>
      <c r="B14" s="151" t="s">
        <v>37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153" t="s">
        <v>1</v>
      </c>
      <c r="D20" s="154"/>
      <c r="E20" s="154"/>
      <c r="F20" s="155"/>
      <c r="G20" s="6"/>
      <c r="H20" s="153" t="s">
        <v>35</v>
      </c>
      <c r="I20" s="154"/>
      <c r="J20" s="154"/>
      <c r="K20" s="154"/>
      <c r="L20" s="155"/>
      <c r="M20" s="7"/>
      <c r="N20" s="7"/>
      <c r="O20" s="7"/>
      <c r="P20" s="5"/>
      <c r="Q20" s="1"/>
    </row>
    <row r="21" spans="1:17" s="14" customFormat="1" ht="15.75" thickBot="1" x14ac:dyDescent="0.3">
      <c r="A21" s="8"/>
      <c r="B21" s="9"/>
      <c r="C21" s="10" t="s">
        <v>31</v>
      </c>
      <c r="D21" s="11" t="s">
        <v>2</v>
      </c>
      <c r="E21" s="12" t="s">
        <v>3</v>
      </c>
      <c r="F21" s="10" t="s">
        <v>4</v>
      </c>
      <c r="G21" s="13"/>
      <c r="H21" s="12" t="s">
        <v>5</v>
      </c>
      <c r="I21" s="12" t="s">
        <v>6</v>
      </c>
      <c r="J21" s="10" t="s">
        <v>7</v>
      </c>
      <c r="K21" s="10" t="s">
        <v>8</v>
      </c>
      <c r="L21" s="10" t="s">
        <v>4</v>
      </c>
      <c r="M21" s="9"/>
      <c r="N21" s="9"/>
      <c r="O21" s="9"/>
      <c r="P21" s="5"/>
      <c r="Q21" s="8"/>
    </row>
    <row r="22" spans="1:17" ht="16.5" thickBot="1" x14ac:dyDescent="0.35">
      <c r="A22" s="1"/>
      <c r="B22" s="5"/>
      <c r="C22" s="15">
        <v>2</v>
      </c>
      <c r="D22" s="16">
        <v>0</v>
      </c>
      <c r="E22" s="16">
        <v>4</v>
      </c>
      <c r="F22" s="17">
        <f>SUM(C22:E22)</f>
        <v>6</v>
      </c>
      <c r="G22" s="18"/>
      <c r="H22" s="15">
        <v>1</v>
      </c>
      <c r="I22" s="15">
        <v>4</v>
      </c>
      <c r="J22" s="15">
        <v>0</v>
      </c>
      <c r="K22" s="15">
        <v>1</v>
      </c>
      <c r="L22" s="17">
        <f>SUM(H22:K22)</f>
        <v>6</v>
      </c>
      <c r="M22" s="5"/>
      <c r="N22" s="5"/>
      <c r="O22" s="5"/>
      <c r="P22" s="5"/>
      <c r="Q22" s="1"/>
    </row>
    <row r="23" spans="1:17" ht="16.5" thickBot="1" x14ac:dyDescent="0.35">
      <c r="A23" s="1"/>
      <c r="B23" s="5"/>
      <c r="C23" s="19">
        <f>C22/F22</f>
        <v>0.33333333333333331</v>
      </c>
      <c r="D23" s="19">
        <f>D22/F22</f>
        <v>0</v>
      </c>
      <c r="E23" s="19">
        <f>E22/F22</f>
        <v>0.66666666666666663</v>
      </c>
      <c r="F23" s="20">
        <f>SUM(C23:E23)</f>
        <v>1</v>
      </c>
      <c r="G23" s="18"/>
      <c r="H23" s="21">
        <f>H22/L22</f>
        <v>0.16666666666666666</v>
      </c>
      <c r="I23" s="21">
        <f>I22/L22</f>
        <v>0.66666666666666663</v>
      </c>
      <c r="J23" s="21">
        <f>J22/L22</f>
        <v>0</v>
      </c>
      <c r="K23" s="21">
        <f>K22/L22</f>
        <v>0.16666666666666666</v>
      </c>
      <c r="L23" s="21">
        <f>SUM(H23:K23)</f>
        <v>0.99999999999999989</v>
      </c>
      <c r="M23" s="5"/>
      <c r="N23" s="5"/>
      <c r="O23" s="5"/>
      <c r="P23" s="5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156" t="s">
        <v>9</v>
      </c>
      <c r="E43" s="157"/>
      <c r="F43" s="157"/>
      <c r="G43" s="157"/>
      <c r="H43" s="157"/>
      <c r="I43" s="157"/>
      <c r="J43" s="158"/>
      <c r="K43" s="159"/>
      <c r="L43" s="7"/>
      <c r="M43" s="7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1</v>
      </c>
      <c r="K44" s="25">
        <f>+J44/J61</f>
        <v>0.16666666666666666</v>
      </c>
      <c r="L44" s="18"/>
      <c r="M44" s="102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8"/>
      <c r="M45" s="102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8"/>
      <c r="M46" s="102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3</v>
      </c>
      <c r="K47" s="21">
        <f>+J47/J61</f>
        <v>0.5</v>
      </c>
      <c r="L47" s="18"/>
      <c r="M47" s="102"/>
      <c r="N47" s="105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8"/>
      <c r="M48" s="102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2</v>
      </c>
      <c r="K49" s="21">
        <f>+J49/J61</f>
        <v>0.33333333333333331</v>
      </c>
      <c r="L49" s="18"/>
      <c r="M49" s="102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8"/>
      <c r="M50" s="102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8"/>
      <c r="M51" s="102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8"/>
      <c r="M52" s="102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8"/>
      <c r="M53" s="102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0</v>
      </c>
      <c r="K54" s="21">
        <f>+J54/J61</f>
        <v>0</v>
      </c>
      <c r="L54" s="18"/>
      <c r="M54" s="102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8"/>
      <c r="M55" s="102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07">
        <v>0</v>
      </c>
      <c r="K56" s="21">
        <f>+J56/J61</f>
        <v>0</v>
      </c>
      <c r="L56" s="18"/>
      <c r="M56" s="102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06">
        <v>0</v>
      </c>
      <c r="K57" s="21">
        <f>+J57/J61</f>
        <v>0</v>
      </c>
      <c r="L57" s="18"/>
      <c r="M57" s="102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8"/>
      <c r="M58" s="102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8"/>
      <c r="M59" s="102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1">
        <f>SUM(J44:J59)</f>
        <v>6</v>
      </c>
      <c r="K61" s="34">
        <f>SUM(K44:K60)</f>
        <v>1</v>
      </c>
      <c r="L61" s="103"/>
      <c r="M61" s="104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160" t="s">
        <v>10</v>
      </c>
      <c r="E95" s="161"/>
      <c r="F95" s="161"/>
      <c r="G95" s="161"/>
      <c r="H95" s="161"/>
      <c r="I95" s="161"/>
      <c r="J95" s="162"/>
      <c r="K95" s="117"/>
      <c r="L95" s="117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11</v>
      </c>
      <c r="F96" s="38"/>
      <c r="G96" s="39"/>
      <c r="H96" s="39"/>
      <c r="I96" s="40">
        <v>4</v>
      </c>
      <c r="J96" s="41">
        <f>+I96/I102</f>
        <v>0.66666666666666663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32</v>
      </c>
      <c r="F97" s="44"/>
      <c r="G97" s="39"/>
      <c r="H97" s="39"/>
      <c r="I97" s="45">
        <v>2</v>
      </c>
      <c r="J97" s="41">
        <f>+I97/I102</f>
        <v>0.33333333333333331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163" t="s">
        <v>12</v>
      </c>
      <c r="F98" s="164"/>
      <c r="G98" s="164"/>
      <c r="H98" s="165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13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14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4</v>
      </c>
      <c r="I102" s="54">
        <f>SUM(I96:I101)</f>
        <v>6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166"/>
      <c r="E105" s="166"/>
      <c r="F105" s="166"/>
      <c r="G105" s="166"/>
      <c r="H105" s="166"/>
      <c r="I105" s="166"/>
      <c r="J105" s="166"/>
      <c r="K105" s="117"/>
      <c r="L105" s="117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15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135" t="s">
        <v>16</v>
      </c>
      <c r="F132" s="136"/>
      <c r="G132" s="136"/>
      <c r="H132" s="136"/>
      <c r="I132" s="136"/>
      <c r="J132" s="137"/>
      <c r="K132" s="117"/>
      <c r="L132" s="117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146" t="s">
        <v>17</v>
      </c>
      <c r="F133" s="147"/>
      <c r="G133" s="147"/>
      <c r="H133" s="147"/>
      <c r="I133" s="148"/>
      <c r="J133" s="57">
        <v>11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4</v>
      </c>
      <c r="J134" s="60">
        <f>SUM(J133)</f>
        <v>11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135" t="s">
        <v>18</v>
      </c>
      <c r="F137" s="136"/>
      <c r="G137" s="136"/>
      <c r="H137" s="136"/>
      <c r="I137" s="136"/>
      <c r="J137" s="137"/>
      <c r="K137" s="117"/>
      <c r="L137" s="117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146" t="s">
        <v>19</v>
      </c>
      <c r="F138" s="147"/>
      <c r="G138" s="147"/>
      <c r="H138" s="147"/>
      <c r="I138" s="148"/>
      <c r="J138" s="62">
        <v>4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4</v>
      </c>
      <c r="J139" s="60">
        <f>SUM(J138)</f>
        <v>4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143" t="s">
        <v>20</v>
      </c>
      <c r="F142" s="144"/>
      <c r="G142" s="144"/>
      <c r="H142" s="144"/>
      <c r="I142" s="144"/>
      <c r="J142" s="145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146" t="s">
        <v>21</v>
      </c>
      <c r="F143" s="147"/>
      <c r="G143" s="147"/>
      <c r="H143" s="147"/>
      <c r="I143" s="148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4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143" t="s">
        <v>22</v>
      </c>
      <c r="F147" s="144"/>
      <c r="G147" s="144"/>
      <c r="H147" s="144"/>
      <c r="I147" s="144"/>
      <c r="J147" s="145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146" t="s">
        <v>22</v>
      </c>
      <c r="F148" s="147"/>
      <c r="G148" s="147"/>
      <c r="H148" s="147"/>
      <c r="I148" s="148"/>
      <c r="J148" s="62">
        <v>0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4</v>
      </c>
      <c r="J149" s="60">
        <f>SUM(J148)</f>
        <v>0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135" t="s">
        <v>23</v>
      </c>
      <c r="E154" s="136"/>
      <c r="F154" s="136"/>
      <c r="G154" s="136"/>
      <c r="H154" s="136"/>
      <c r="I154" s="136"/>
      <c r="J154" s="137"/>
      <c r="K154" s="117"/>
      <c r="L154" s="117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132" t="str">
        <f>+'[1]ACUM-MAYO'!A162</f>
        <v>ORDINARIA</v>
      </c>
      <c r="F155" s="133"/>
      <c r="G155" s="133"/>
      <c r="H155" s="134"/>
      <c r="I155" s="67">
        <v>6</v>
      </c>
      <c r="J155" s="68">
        <f>+I155/I160</f>
        <v>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132" t="str">
        <f>+'[1]ACUM-MAYO'!A163</f>
        <v>FUNDAMENTAL</v>
      </c>
      <c r="F156" s="133"/>
      <c r="G156" s="133"/>
      <c r="H156" s="134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16">
        <v>4</v>
      </c>
      <c r="E157" s="132" t="str">
        <f>+'[1]ACUM-MAYO'!A165</f>
        <v>RESERVADA</v>
      </c>
      <c r="F157" s="133"/>
      <c r="G157" s="133"/>
      <c r="H157" s="134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132" t="s">
        <v>24</v>
      </c>
      <c r="F158" s="133"/>
      <c r="G158" s="133"/>
      <c r="H158" s="134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4</v>
      </c>
      <c r="I160" s="60">
        <f>SUM(I155:I158)</f>
        <v>6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135" t="s">
        <v>25</v>
      </c>
      <c r="E183" s="136"/>
      <c r="F183" s="136"/>
      <c r="G183" s="136"/>
      <c r="H183" s="136"/>
      <c r="I183" s="136"/>
      <c r="J183" s="137"/>
      <c r="K183" s="117"/>
      <c r="L183" s="117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132" t="str">
        <f>+'[1]ACUM-MAYO'!A173</f>
        <v>ECONOMICA ADMINISTRATIVA</v>
      </c>
      <c r="F184" s="133"/>
      <c r="G184" s="133"/>
      <c r="H184" s="134"/>
      <c r="I184" s="67">
        <v>4</v>
      </c>
      <c r="J184" s="79">
        <f>+I184/I189</f>
        <v>0.66666666666666663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132" t="str">
        <f>+'[1]ACUM-MAYO'!A174</f>
        <v>TRAMITE</v>
      </c>
      <c r="F185" s="133"/>
      <c r="G185" s="133"/>
      <c r="H185" s="134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132" t="str">
        <f>+'[1]ACUM-MAYO'!A175</f>
        <v>SERV. PUB.</v>
      </c>
      <c r="F186" s="133"/>
      <c r="G186" s="133"/>
      <c r="H186" s="134"/>
      <c r="I186" s="81">
        <v>0</v>
      </c>
      <c r="J186" s="80">
        <f>+I186/I189</f>
        <v>0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132" t="str">
        <f>+'[1]ACUM-MAYO'!A176</f>
        <v>LEGAL</v>
      </c>
      <c r="F187" s="133"/>
      <c r="G187" s="133"/>
      <c r="H187" s="134"/>
      <c r="I187" s="67">
        <v>2</v>
      </c>
      <c r="J187" s="82">
        <f>+I187/I189</f>
        <v>0.33333333333333331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4</v>
      </c>
      <c r="I189" s="60">
        <f>SUM(I184:I187)</f>
        <v>6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135" t="s">
        <v>26</v>
      </c>
      <c r="E210" s="136"/>
      <c r="F210" s="136"/>
      <c r="G210" s="136"/>
      <c r="H210" s="136"/>
      <c r="I210" s="136"/>
      <c r="J210" s="137"/>
      <c r="K210" s="117"/>
      <c r="L210" s="117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">
        <v>31</v>
      </c>
      <c r="F211" s="87"/>
      <c r="G211" s="87"/>
      <c r="H211" s="88"/>
      <c r="I211" s="67">
        <v>2</v>
      </c>
      <c r="J211" s="79">
        <f>+I211/I216</f>
        <v>0.33333333333333331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4</v>
      </c>
      <c r="J212" s="79">
        <f>+I212/I216</f>
        <v>0.66666666666666663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12"/>
      <c r="H214" s="113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4</v>
      </c>
      <c r="I216" s="60">
        <f>SUM(I211:I214)</f>
        <v>6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ht="15.75" thickBot="1" x14ac:dyDescent="0.3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ht="19.5" thickBot="1" x14ac:dyDescent="0.3">
      <c r="A235" s="1"/>
      <c r="B235" s="5"/>
      <c r="C235" s="5"/>
      <c r="D235" s="138" t="s">
        <v>34</v>
      </c>
      <c r="E235" s="139"/>
      <c r="F235" s="139"/>
      <c r="G235" s="140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20.25" customHeight="1" thickBot="1" x14ac:dyDescent="0.3">
      <c r="A236" s="1"/>
      <c r="B236" s="5"/>
      <c r="C236" s="5"/>
      <c r="D236" s="92">
        <v>1</v>
      </c>
      <c r="E236" s="141" t="s">
        <v>27</v>
      </c>
      <c r="F236" s="142"/>
      <c r="G236" s="93">
        <v>0</v>
      </c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25.5" customHeight="1" thickBot="1" x14ac:dyDescent="0.3">
      <c r="A237" s="1"/>
      <c r="B237" s="5"/>
      <c r="C237" s="5"/>
      <c r="D237" s="92">
        <v>2</v>
      </c>
      <c r="E237" s="114" t="s">
        <v>28</v>
      </c>
      <c r="F237" s="115"/>
      <c r="G237" s="93">
        <v>4</v>
      </c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.75" customHeight="1" thickBot="1" x14ac:dyDescent="0.3">
      <c r="A238" s="1"/>
      <c r="B238" s="5"/>
      <c r="C238" s="5"/>
      <c r="D238" s="92">
        <v>3</v>
      </c>
      <c r="E238" s="141" t="s">
        <v>29</v>
      </c>
      <c r="F238" s="142"/>
      <c r="G238" s="96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B239" s="5"/>
      <c r="C239" s="97"/>
      <c r="D239" s="108">
        <v>4</v>
      </c>
      <c r="E239" s="124" t="s">
        <v>30</v>
      </c>
      <c r="F239" s="125"/>
      <c r="G239" s="109">
        <v>2</v>
      </c>
      <c r="H239" s="5"/>
      <c r="I239" s="5"/>
      <c r="J239" s="5"/>
      <c r="K239" s="5"/>
      <c r="L239" s="5"/>
      <c r="M239" s="5"/>
      <c r="N239" s="5"/>
      <c r="O239" s="5"/>
      <c r="P239" s="1"/>
      <c r="Q239" s="98"/>
    </row>
    <row r="240" spans="1:17" ht="21.75" customHeight="1" thickBot="1" x14ac:dyDescent="0.3">
      <c r="A240" s="1"/>
      <c r="B240" s="5"/>
      <c r="C240" s="97"/>
      <c r="D240" s="92">
        <v>5</v>
      </c>
      <c r="E240" s="126" t="s">
        <v>33</v>
      </c>
      <c r="F240" s="127"/>
      <c r="G240" s="111">
        <v>0</v>
      </c>
      <c r="H240" s="5"/>
      <c r="I240" s="5"/>
      <c r="J240" s="5"/>
      <c r="K240" s="5"/>
      <c r="L240" s="5"/>
      <c r="M240" s="5"/>
      <c r="N240" s="5"/>
      <c r="O240" s="5"/>
      <c r="P240" s="1"/>
      <c r="Q240" s="98"/>
    </row>
    <row r="241" spans="1:17" ht="15.75" customHeight="1" thickBot="1" x14ac:dyDescent="0.3">
      <c r="A241" s="1"/>
      <c r="B241" s="5"/>
      <c r="C241" s="97"/>
      <c r="D241" s="5"/>
      <c r="E241" s="128" t="s">
        <v>4</v>
      </c>
      <c r="F241" s="129"/>
      <c r="G241" s="110">
        <f>SUM(G236:G240)</f>
        <v>6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"/>
      <c r="Q243" s="98"/>
    </row>
    <row r="244" spans="1:17" ht="15.75" customHeight="1" x14ac:dyDescent="0.25">
      <c r="A244" s="1"/>
      <c r="B244" s="5"/>
      <c r="C244" s="9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33"/>
      <c r="I247" s="32"/>
      <c r="J247" s="32"/>
      <c r="K247" s="32"/>
      <c r="L247" s="32"/>
      <c r="M247" s="5"/>
      <c r="N247" s="5"/>
      <c r="O247" s="5"/>
      <c r="P247" s="1"/>
      <c r="Q247" s="98"/>
    </row>
    <row r="248" spans="1:17" x14ac:dyDescent="0.25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s="33" customFormat="1" ht="15.75" x14ac:dyDescent="0.25">
      <c r="A249" s="31"/>
      <c r="B249" s="32"/>
      <c r="C249" s="32"/>
      <c r="D249" s="5"/>
      <c r="E249" s="5"/>
      <c r="F249" s="5"/>
      <c r="G249" s="5"/>
      <c r="H249" s="5"/>
      <c r="I249" s="5"/>
      <c r="J249" s="5"/>
      <c r="K249" s="5"/>
      <c r="L249" s="5"/>
      <c r="M249" s="32"/>
      <c r="N249" s="32"/>
      <c r="O249" s="32"/>
      <c r="P249" s="32"/>
      <c r="Q249" s="31"/>
    </row>
    <row r="250" spans="1:17" x14ac:dyDescent="0.25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1"/>
    </row>
    <row r="251" spans="1:17" ht="15.75" thickBot="1" x14ac:dyDescent="0.3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24" customHeight="1" thickBot="1" x14ac:dyDescent="0.3">
      <c r="A252" s="1"/>
      <c r="B252" s="5"/>
      <c r="P252" s="99"/>
      <c r="Q252" s="100"/>
    </row>
    <row r="253" spans="1:17" x14ac:dyDescent="0.25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D261" s="1"/>
      <c r="E261" s="1"/>
      <c r="F261" s="1"/>
      <c r="G261" s="1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1"/>
      <c r="Q278" s="1"/>
    </row>
    <row r="279" spans="1:17" x14ac:dyDescent="0.25">
      <c r="A279" s="9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98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</row>
  </sheetData>
  <mergeCells count="34"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239:F239"/>
    <mergeCell ref="E240:F240"/>
    <mergeCell ref="E241:F241"/>
    <mergeCell ref="B243:O243"/>
    <mergeCell ref="E186:H186"/>
    <mergeCell ref="E187:H187"/>
    <mergeCell ref="D210:J210"/>
    <mergeCell ref="D235:G235"/>
    <mergeCell ref="E236:F236"/>
    <mergeCell ref="E238:F238"/>
  </mergeCells>
  <pageMargins left="0.25" right="0.25" top="0.75" bottom="0.75" header="0.3" footer="0.3"/>
  <pageSetup scale="5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tabSelected="1" zoomScale="75" zoomScaleNormal="70" workbookViewId="0">
      <selection activeCell="N22" sqref="N22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8" max="8" width="13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49" t="s">
        <v>0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3"/>
      <c r="Q13" s="1"/>
    </row>
    <row r="14" spans="1:17" ht="43.5" customHeight="1" thickBot="1" x14ac:dyDescent="0.85">
      <c r="A14" s="1"/>
      <c r="B14" s="151" t="s">
        <v>38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153" t="s">
        <v>1</v>
      </c>
      <c r="D20" s="154"/>
      <c r="E20" s="154"/>
      <c r="F20" s="155"/>
      <c r="G20" s="6"/>
      <c r="H20" s="153" t="s">
        <v>35</v>
      </c>
      <c r="I20" s="154"/>
      <c r="J20" s="154"/>
      <c r="K20" s="154"/>
      <c r="L20" s="155"/>
      <c r="M20" s="7"/>
      <c r="N20" s="7"/>
      <c r="O20" s="7"/>
      <c r="P20" s="5"/>
      <c r="Q20" s="1"/>
    </row>
    <row r="21" spans="1:17" s="14" customFormat="1" ht="21" customHeight="1" thickBot="1" x14ac:dyDescent="0.3">
      <c r="A21" s="8"/>
      <c r="B21" s="9"/>
      <c r="C21" s="10" t="s">
        <v>31</v>
      </c>
      <c r="D21" s="11" t="s">
        <v>2</v>
      </c>
      <c r="E21" s="12" t="s">
        <v>3</v>
      </c>
      <c r="F21" s="10" t="s">
        <v>4</v>
      </c>
      <c r="G21" s="13"/>
      <c r="H21" s="12" t="s">
        <v>5</v>
      </c>
      <c r="I21" s="12" t="s">
        <v>6</v>
      </c>
      <c r="J21" s="10" t="s">
        <v>7</v>
      </c>
      <c r="K21" s="10" t="s">
        <v>8</v>
      </c>
      <c r="L21" s="10" t="s">
        <v>4</v>
      </c>
      <c r="M21" s="9"/>
      <c r="N21" s="9"/>
      <c r="O21" s="9"/>
      <c r="P21" s="5"/>
      <c r="Q21" s="8"/>
    </row>
    <row r="22" spans="1:17" ht="16.5" thickBot="1" x14ac:dyDescent="0.35">
      <c r="A22" s="1"/>
      <c r="B22" s="5"/>
      <c r="C22" s="15">
        <v>3</v>
      </c>
      <c r="D22" s="16">
        <v>0</v>
      </c>
      <c r="E22" s="16">
        <v>4</v>
      </c>
      <c r="F22" s="17">
        <f>SUM(C22:E22)</f>
        <v>7</v>
      </c>
      <c r="G22" s="18"/>
      <c r="H22" s="15">
        <v>5</v>
      </c>
      <c r="I22" s="15">
        <v>0</v>
      </c>
      <c r="J22" s="15">
        <v>0</v>
      </c>
      <c r="K22" s="15">
        <v>2</v>
      </c>
      <c r="L22" s="17">
        <f>SUM(H22:K22)</f>
        <v>7</v>
      </c>
      <c r="M22" s="5"/>
      <c r="N22" s="5"/>
      <c r="O22" s="5"/>
      <c r="P22" s="5"/>
      <c r="Q22" s="1"/>
    </row>
    <row r="23" spans="1:17" ht="16.5" thickBot="1" x14ac:dyDescent="0.35">
      <c r="A23" s="1"/>
      <c r="B23" s="5"/>
      <c r="C23" s="19">
        <f>C22/F22</f>
        <v>0.42857142857142855</v>
      </c>
      <c r="D23" s="19">
        <f>D22/F22</f>
        <v>0</v>
      </c>
      <c r="E23" s="19">
        <f>E22/F22</f>
        <v>0.5714285714285714</v>
      </c>
      <c r="F23" s="20">
        <f>SUM(C23:E23)</f>
        <v>1</v>
      </c>
      <c r="G23" s="18"/>
      <c r="H23" s="21">
        <f>H22/L22</f>
        <v>0.7142857142857143</v>
      </c>
      <c r="I23" s="21">
        <f>I22/L22</f>
        <v>0</v>
      </c>
      <c r="J23" s="21">
        <f>J22/L22</f>
        <v>0</v>
      </c>
      <c r="K23" s="21">
        <f>K22/L22</f>
        <v>0.2857142857142857</v>
      </c>
      <c r="L23" s="21">
        <f>SUM(H23:K23)</f>
        <v>1</v>
      </c>
      <c r="M23" s="5"/>
      <c r="N23" s="5"/>
      <c r="O23" s="5"/>
      <c r="P23" s="5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156" t="s">
        <v>9</v>
      </c>
      <c r="E43" s="157"/>
      <c r="F43" s="157"/>
      <c r="G43" s="157"/>
      <c r="H43" s="157"/>
      <c r="I43" s="157"/>
      <c r="J43" s="158"/>
      <c r="K43" s="159"/>
      <c r="L43" s="7"/>
      <c r="M43" s="7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8"/>
      <c r="M44" s="102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8"/>
      <c r="M45" s="102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8"/>
      <c r="M46" s="102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4</v>
      </c>
      <c r="K47" s="21">
        <f>+J47/J61</f>
        <v>0.5714285714285714</v>
      </c>
      <c r="L47" s="18"/>
      <c r="M47" s="102"/>
      <c r="N47" s="105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8"/>
      <c r="M48" s="102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3</v>
      </c>
      <c r="K49" s="21">
        <f>+J49/J61</f>
        <v>0.42857142857142855</v>
      </c>
      <c r="L49" s="18"/>
      <c r="M49" s="102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8"/>
      <c r="M50" s="102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8"/>
      <c r="M51" s="102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8"/>
      <c r="M52" s="102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8"/>
      <c r="M53" s="102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0</v>
      </c>
      <c r="K54" s="21">
        <f>+J54/J61</f>
        <v>0</v>
      </c>
      <c r="L54" s="18"/>
      <c r="M54" s="102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8"/>
      <c r="M55" s="102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07">
        <v>0</v>
      </c>
      <c r="K56" s="21">
        <f>+J56/J61</f>
        <v>0</v>
      </c>
      <c r="L56" s="18"/>
      <c r="M56" s="102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06">
        <v>0</v>
      </c>
      <c r="K57" s="21">
        <f>+J57/J61</f>
        <v>0</v>
      </c>
      <c r="L57" s="18"/>
      <c r="M57" s="102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8"/>
      <c r="M58" s="102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8"/>
      <c r="M59" s="102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1">
        <f>SUM(J44:J59)</f>
        <v>7</v>
      </c>
      <c r="K61" s="34">
        <f>SUM(K44:K60)</f>
        <v>1</v>
      </c>
      <c r="L61" s="103"/>
      <c r="M61" s="104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160" t="s">
        <v>10</v>
      </c>
      <c r="E95" s="161"/>
      <c r="F95" s="161"/>
      <c r="G95" s="161"/>
      <c r="H95" s="161"/>
      <c r="I95" s="161"/>
      <c r="J95" s="162"/>
      <c r="K95" s="119"/>
      <c r="L95" s="119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11</v>
      </c>
      <c r="F96" s="38"/>
      <c r="G96" s="39"/>
      <c r="H96" s="39"/>
      <c r="I96" s="40">
        <v>4</v>
      </c>
      <c r="J96" s="41">
        <f>+I96/I102</f>
        <v>0.5714285714285714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32</v>
      </c>
      <c r="F97" s="44"/>
      <c r="G97" s="39"/>
      <c r="H97" s="39"/>
      <c r="I97" s="45">
        <v>3</v>
      </c>
      <c r="J97" s="41">
        <f>+I97/I102</f>
        <v>0.42857142857142855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163" t="s">
        <v>12</v>
      </c>
      <c r="F98" s="164"/>
      <c r="G98" s="164"/>
      <c r="H98" s="165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13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14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4</v>
      </c>
      <c r="I102" s="54">
        <f>SUM(I96:I101)</f>
        <v>7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166"/>
      <c r="E105" s="166"/>
      <c r="F105" s="166"/>
      <c r="G105" s="166"/>
      <c r="H105" s="166"/>
      <c r="I105" s="166"/>
      <c r="J105" s="166"/>
      <c r="K105" s="119"/>
      <c r="L105" s="119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15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135" t="s">
        <v>16</v>
      </c>
      <c r="F132" s="136"/>
      <c r="G132" s="136"/>
      <c r="H132" s="136"/>
      <c r="I132" s="136"/>
      <c r="J132" s="137"/>
      <c r="K132" s="119"/>
      <c r="L132" s="119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146" t="s">
        <v>17</v>
      </c>
      <c r="F133" s="147"/>
      <c r="G133" s="147"/>
      <c r="H133" s="147"/>
      <c r="I133" s="148"/>
      <c r="J133" s="57">
        <v>15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4</v>
      </c>
      <c r="J134" s="60">
        <f>SUM(J133)</f>
        <v>15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135" t="s">
        <v>18</v>
      </c>
      <c r="F137" s="136"/>
      <c r="G137" s="136"/>
      <c r="H137" s="136"/>
      <c r="I137" s="136"/>
      <c r="J137" s="137"/>
      <c r="K137" s="119"/>
      <c r="L137" s="119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146" t="s">
        <v>19</v>
      </c>
      <c r="F138" s="147"/>
      <c r="G138" s="147"/>
      <c r="H138" s="147"/>
      <c r="I138" s="148"/>
      <c r="J138" s="62">
        <v>1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4</v>
      </c>
      <c r="J139" s="60">
        <f>SUM(J138)</f>
        <v>1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143" t="s">
        <v>20</v>
      </c>
      <c r="F142" s="144"/>
      <c r="G142" s="144"/>
      <c r="H142" s="144"/>
      <c r="I142" s="144"/>
      <c r="J142" s="145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146" t="s">
        <v>21</v>
      </c>
      <c r="F143" s="147"/>
      <c r="G143" s="147"/>
      <c r="H143" s="147"/>
      <c r="I143" s="148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4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143" t="s">
        <v>22</v>
      </c>
      <c r="F147" s="144"/>
      <c r="G147" s="144"/>
      <c r="H147" s="144"/>
      <c r="I147" s="144"/>
      <c r="J147" s="145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146" t="s">
        <v>22</v>
      </c>
      <c r="F148" s="147"/>
      <c r="G148" s="147"/>
      <c r="H148" s="147"/>
      <c r="I148" s="148"/>
      <c r="J148" s="62">
        <v>1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4</v>
      </c>
      <c r="J149" s="60">
        <f>SUM(J148)</f>
        <v>1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135" t="s">
        <v>23</v>
      </c>
      <c r="E154" s="136"/>
      <c r="F154" s="136"/>
      <c r="G154" s="136"/>
      <c r="H154" s="136"/>
      <c r="I154" s="136"/>
      <c r="J154" s="137"/>
      <c r="K154" s="119"/>
      <c r="L154" s="119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132" t="str">
        <f>+'[1]ACUM-MAYO'!A162</f>
        <v>ORDINARIA</v>
      </c>
      <c r="F155" s="133"/>
      <c r="G155" s="133"/>
      <c r="H155" s="134"/>
      <c r="I155" s="67">
        <v>6</v>
      </c>
      <c r="J155" s="68">
        <f>+I155/I160</f>
        <v>0.8571428571428571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132" t="str">
        <f>+'[1]ACUM-MAYO'!A163</f>
        <v>FUNDAMENTAL</v>
      </c>
      <c r="F156" s="133"/>
      <c r="G156" s="133"/>
      <c r="H156" s="134"/>
      <c r="I156" s="67">
        <v>1</v>
      </c>
      <c r="J156" s="70">
        <f>+I156/I160</f>
        <v>0.14285714285714285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18">
        <v>4</v>
      </c>
      <c r="E157" s="132" t="str">
        <f>+'[1]ACUM-MAYO'!A165</f>
        <v>RESERVADA</v>
      </c>
      <c r="F157" s="133"/>
      <c r="G157" s="133"/>
      <c r="H157" s="134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132" t="s">
        <v>24</v>
      </c>
      <c r="F158" s="133"/>
      <c r="G158" s="133"/>
      <c r="H158" s="134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4</v>
      </c>
      <c r="I160" s="60">
        <f>SUM(I155:I158)</f>
        <v>7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135" t="s">
        <v>25</v>
      </c>
      <c r="E183" s="136"/>
      <c r="F183" s="136"/>
      <c r="G183" s="136"/>
      <c r="H183" s="136"/>
      <c r="I183" s="136"/>
      <c r="J183" s="137"/>
      <c r="K183" s="119"/>
      <c r="L183" s="119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132" t="str">
        <f>+'[1]ACUM-MAYO'!A173</f>
        <v>ECONOMICA ADMINISTRATIVA</v>
      </c>
      <c r="F184" s="133"/>
      <c r="G184" s="133"/>
      <c r="H184" s="134"/>
      <c r="I184" s="67">
        <v>5</v>
      </c>
      <c r="J184" s="79">
        <f>+I184/I189</f>
        <v>0.7142857142857143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132" t="str">
        <f>+'[1]ACUM-MAYO'!A174</f>
        <v>TRAMITE</v>
      </c>
      <c r="F185" s="133"/>
      <c r="G185" s="133"/>
      <c r="H185" s="134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132" t="str">
        <f>+'[1]ACUM-MAYO'!A175</f>
        <v>SERV. PUB.</v>
      </c>
      <c r="F186" s="133"/>
      <c r="G186" s="133"/>
      <c r="H186" s="134"/>
      <c r="I186" s="81">
        <v>1</v>
      </c>
      <c r="J186" s="80">
        <f>+I186/I189</f>
        <v>0.14285714285714285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132" t="str">
        <f>+'[1]ACUM-MAYO'!A176</f>
        <v>LEGAL</v>
      </c>
      <c r="F187" s="133"/>
      <c r="G187" s="133"/>
      <c r="H187" s="134"/>
      <c r="I187" s="67">
        <v>1</v>
      </c>
      <c r="J187" s="82">
        <f>+I187/I189</f>
        <v>0.14285714285714285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4</v>
      </c>
      <c r="I189" s="60">
        <f>SUM(I184:I187)</f>
        <v>7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135" t="s">
        <v>26</v>
      </c>
      <c r="E210" s="136"/>
      <c r="F210" s="136"/>
      <c r="G210" s="136"/>
      <c r="H210" s="136"/>
      <c r="I210" s="136"/>
      <c r="J210" s="137"/>
      <c r="K210" s="119"/>
      <c r="L210" s="119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">
        <v>31</v>
      </c>
      <c r="F211" s="87"/>
      <c r="G211" s="87"/>
      <c r="H211" s="88"/>
      <c r="I211" s="67">
        <v>3</v>
      </c>
      <c r="J211" s="79">
        <f>+I211/I216</f>
        <v>0.42857142857142855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4</v>
      </c>
      <c r="J212" s="79">
        <f>+I212/I216</f>
        <v>0.5714285714285714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20"/>
      <c r="H214" s="121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4</v>
      </c>
      <c r="I216" s="60">
        <f>SUM(I211:I214)</f>
        <v>7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ht="15.75" thickBot="1" x14ac:dyDescent="0.3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ht="19.5" thickBot="1" x14ac:dyDescent="0.3">
      <c r="A235" s="1"/>
      <c r="B235" s="5"/>
      <c r="C235" s="5"/>
      <c r="D235" s="138" t="s">
        <v>34</v>
      </c>
      <c r="E235" s="139"/>
      <c r="F235" s="139"/>
      <c r="G235" s="140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20.25" customHeight="1" thickBot="1" x14ac:dyDescent="0.3">
      <c r="A236" s="1"/>
      <c r="B236" s="5"/>
      <c r="C236" s="5"/>
      <c r="D236" s="92">
        <v>1</v>
      </c>
      <c r="E236" s="141" t="s">
        <v>27</v>
      </c>
      <c r="F236" s="142"/>
      <c r="G236" s="93">
        <v>0</v>
      </c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25.5" customHeight="1" thickBot="1" x14ac:dyDescent="0.3">
      <c r="A237" s="1"/>
      <c r="B237" s="5"/>
      <c r="C237" s="5"/>
      <c r="D237" s="92">
        <v>2</v>
      </c>
      <c r="E237" s="122" t="s">
        <v>28</v>
      </c>
      <c r="F237" s="123"/>
      <c r="G237" s="93">
        <v>5</v>
      </c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.75" customHeight="1" thickBot="1" x14ac:dyDescent="0.3">
      <c r="A238" s="1"/>
      <c r="B238" s="5"/>
      <c r="C238" s="5"/>
      <c r="D238" s="92">
        <v>3</v>
      </c>
      <c r="E238" s="141" t="s">
        <v>29</v>
      </c>
      <c r="F238" s="142"/>
      <c r="G238" s="96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B239" s="5"/>
      <c r="C239" s="97"/>
      <c r="D239" s="108">
        <v>4</v>
      </c>
      <c r="E239" s="124" t="s">
        <v>30</v>
      </c>
      <c r="F239" s="125"/>
      <c r="G239" s="109">
        <v>1</v>
      </c>
      <c r="H239" s="5"/>
      <c r="I239" s="5"/>
      <c r="J239" s="5"/>
      <c r="K239" s="5"/>
      <c r="L239" s="5"/>
      <c r="M239" s="5"/>
      <c r="N239" s="5"/>
      <c r="O239" s="5"/>
      <c r="P239" s="1"/>
      <c r="Q239" s="98"/>
    </row>
    <row r="240" spans="1:17" ht="21.75" customHeight="1" thickBot="1" x14ac:dyDescent="0.3">
      <c r="A240" s="1"/>
      <c r="B240" s="5"/>
      <c r="C240" s="97"/>
      <c r="D240" s="92">
        <v>5</v>
      </c>
      <c r="E240" s="126" t="s">
        <v>33</v>
      </c>
      <c r="F240" s="127"/>
      <c r="G240" s="111">
        <v>0</v>
      </c>
      <c r="H240" s="5"/>
      <c r="I240" s="5"/>
      <c r="J240" s="5"/>
      <c r="K240" s="5"/>
      <c r="L240" s="5"/>
      <c r="M240" s="5"/>
      <c r="N240" s="5"/>
      <c r="O240" s="5"/>
      <c r="P240" s="1"/>
      <c r="Q240" s="98"/>
    </row>
    <row r="241" spans="1:17" ht="15.75" customHeight="1" thickBot="1" x14ac:dyDescent="0.3">
      <c r="A241" s="1"/>
      <c r="B241" s="5"/>
      <c r="C241" s="97"/>
      <c r="D241" s="5"/>
      <c r="E241" s="128" t="s">
        <v>4</v>
      </c>
      <c r="F241" s="129"/>
      <c r="G241" s="110">
        <f>SUM(G236:G240)</f>
        <v>7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"/>
      <c r="Q243" s="98"/>
    </row>
    <row r="244" spans="1:17" ht="15.75" customHeight="1" x14ac:dyDescent="0.25">
      <c r="A244" s="1"/>
      <c r="B244" s="5"/>
      <c r="C244" s="9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33"/>
      <c r="I247" s="32"/>
      <c r="J247" s="32"/>
      <c r="K247" s="32"/>
      <c r="L247" s="32"/>
      <c r="M247" s="5"/>
      <c r="N247" s="5"/>
      <c r="O247" s="5"/>
      <c r="P247" s="1"/>
      <c r="Q247" s="98"/>
    </row>
    <row r="248" spans="1:17" x14ac:dyDescent="0.25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s="33" customFormat="1" ht="15.75" x14ac:dyDescent="0.25">
      <c r="A249" s="31"/>
      <c r="B249" s="32"/>
      <c r="C249" s="32"/>
      <c r="D249" s="5"/>
      <c r="E249" s="5"/>
      <c r="F249" s="5"/>
      <c r="G249" s="5"/>
      <c r="H249" s="5"/>
      <c r="I249" s="5"/>
      <c r="J249" s="5"/>
      <c r="K249" s="5"/>
      <c r="L249" s="5"/>
      <c r="M249" s="32"/>
      <c r="N249" s="32"/>
      <c r="O249" s="32"/>
      <c r="P249" s="32"/>
      <c r="Q249" s="31"/>
    </row>
    <row r="250" spans="1:17" x14ac:dyDescent="0.25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1"/>
    </row>
    <row r="251" spans="1:17" ht="15.75" thickBot="1" x14ac:dyDescent="0.3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24" customHeight="1" thickBot="1" x14ac:dyDescent="0.3">
      <c r="A252" s="1"/>
      <c r="B252" s="5"/>
      <c r="P252" s="99"/>
      <c r="Q252" s="100"/>
    </row>
    <row r="253" spans="1:17" x14ac:dyDescent="0.25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D261" s="1"/>
      <c r="E261" s="1"/>
      <c r="F261" s="1"/>
      <c r="G261" s="1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1"/>
      <c r="Q278" s="1"/>
    </row>
    <row r="279" spans="1:17" x14ac:dyDescent="0.25">
      <c r="A279" s="9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98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</row>
  </sheetData>
  <mergeCells count="34">
    <mergeCell ref="E241:F241"/>
    <mergeCell ref="B243:O243"/>
    <mergeCell ref="E186:H186"/>
    <mergeCell ref="E187:H187"/>
    <mergeCell ref="D210:J210"/>
    <mergeCell ref="D235:G235"/>
    <mergeCell ref="E236:F236"/>
    <mergeCell ref="E238:F238"/>
    <mergeCell ref="E157:H157"/>
    <mergeCell ref="E158:H158"/>
    <mergeCell ref="D183:J183"/>
    <mergeCell ref="E184:H184"/>
    <mergeCell ref="E239:F239"/>
    <mergeCell ref="E240:F240"/>
    <mergeCell ref="E133:I133"/>
    <mergeCell ref="E137:J137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</mergeCells>
  <pageMargins left="0.25" right="0.25" top="0.75" bottom="0.75" header="0.3" footer="0.3"/>
  <pageSetup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2024</vt:lpstr>
      <vt:lpstr>Febrero 2024</vt:lpstr>
      <vt:lpstr>Marzo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smarquez</cp:lastModifiedBy>
  <cp:lastPrinted>2024-02-01T20:16:16Z</cp:lastPrinted>
  <dcterms:created xsi:type="dcterms:W3CDTF">2021-01-08T17:38:15Z</dcterms:created>
  <dcterms:modified xsi:type="dcterms:W3CDTF">2024-04-09T15:00:44Z</dcterms:modified>
</cp:coreProperties>
</file>