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alítico del Activo" sheetId="1" r:id="rId1"/>
  </sheets>
  <definedNames>
    <definedName name="_xlnm.Print_Area" localSheetId="0">'Analítico del Activo'!$A$1:$G$120</definedName>
    <definedName name="_xlnm.Print_Titles" localSheetId="0">'Analítico del Activo'!$1:$6</definedName>
  </definedNames>
  <calcPr fullCalcOnLoad="1"/>
</workbook>
</file>

<file path=xl/sharedStrings.xml><?xml version="1.0" encoding="utf-8"?>
<sst xmlns="http://schemas.openxmlformats.org/spreadsheetml/2006/main" count="112" uniqueCount="112">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</sst>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4"/>
      <color indexed="8"/>
      <name val="Century Gothic"/>
      <family val="2"/>
    </font>
    <font>
      <b/>
      <sz val="8"/>
      <color indexed="8"/>
      <name val="Century Gothic"/>
      <family val="2"/>
    </font>
    <font>
      <b/>
      <i/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28"/>
      <color theme="1"/>
      <name val="C39HrP24DhTt"/>
      <family val="0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42" fontId="43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2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/>
    </xf>
    <xf numFmtId="42" fontId="43" fillId="33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2" fontId="0" fillId="33" borderId="18" xfId="0" applyNumberFormat="1" applyFill="1" applyBorder="1" applyAlignment="1">
      <alignment/>
    </xf>
    <xf numFmtId="42" fontId="0" fillId="33" borderId="19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3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5" fillId="34" borderId="14" xfId="0" applyFont="1" applyFill="1" applyBorder="1" applyAlignment="1">
      <alignment vertical="center" wrapText="1"/>
    </xf>
    <xf numFmtId="42" fontId="45" fillId="34" borderId="14" xfId="0" applyNumberFormat="1" applyFont="1" applyFill="1" applyBorder="1" applyAlignment="1">
      <alignment horizontal="center"/>
    </xf>
    <xf numFmtId="42" fontId="46" fillId="34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42" fontId="45" fillId="0" borderId="14" xfId="0" applyNumberFormat="1" applyFont="1" applyBorder="1" applyAlignment="1">
      <alignment horizontal="center"/>
    </xf>
    <xf numFmtId="42" fontId="46" fillId="0" borderId="14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42" fontId="48" fillId="0" borderId="0" xfId="0" applyNumberFormat="1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113</xdr:row>
      <xdr:rowOff>171450</xdr:rowOff>
    </xdr:from>
    <xdr:to>
      <xdr:col>1</xdr:col>
      <xdr:colOff>3267075</xdr:colOff>
      <xdr:row>113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790575" y="243649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113</xdr:row>
      <xdr:rowOff>180975</xdr:rowOff>
    </xdr:from>
    <xdr:to>
      <xdr:col>6</xdr:col>
      <xdr:colOff>828675</xdr:colOff>
      <xdr:row>113</xdr:row>
      <xdr:rowOff>180975</xdr:rowOff>
    </xdr:to>
    <xdr:sp>
      <xdr:nvSpPr>
        <xdr:cNvPr id="2" name="7 Conector recto"/>
        <xdr:cNvSpPr>
          <a:spLocks/>
        </xdr:cNvSpPr>
      </xdr:nvSpPr>
      <xdr:spPr>
        <a:xfrm>
          <a:off x="6400800" y="2437447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657225</xdr:colOff>
      <xdr:row>0</xdr:row>
      <xdr:rowOff>276225</xdr:rowOff>
    </xdr:from>
    <xdr:to>
      <xdr:col>1</xdr:col>
      <xdr:colOff>1409700</xdr:colOff>
      <xdr:row>2</xdr:row>
      <xdr:rowOff>371475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762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266700</xdr:rowOff>
    </xdr:from>
    <xdr:to>
      <xdr:col>6</xdr:col>
      <xdr:colOff>323850</xdr:colOff>
      <xdr:row>2</xdr:row>
      <xdr:rowOff>361950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667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PageLayoutView="0" workbookViewId="0" topLeftCell="A1">
      <selection activeCell="A8" sqref="A8:B8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3" width="16.00390625" style="5" bestFit="1" customWidth="1"/>
    <col min="4" max="5" width="18.421875" style="5" bestFit="1" customWidth="1"/>
    <col min="6" max="6" width="16.421875" style="5" customWidth="1"/>
    <col min="7" max="7" width="16.00390625" style="5" bestFit="1" customWidth="1"/>
  </cols>
  <sheetData>
    <row r="1" spans="1:7" ht="30" customHeight="1">
      <c r="A1" s="28" t="s">
        <v>3</v>
      </c>
      <c r="B1" s="29"/>
      <c r="C1" s="29"/>
      <c r="D1" s="29"/>
      <c r="E1" s="29"/>
      <c r="F1" s="29"/>
      <c r="G1" s="30"/>
    </row>
    <row r="2" spans="1:7" ht="25.5" customHeight="1">
      <c r="A2" s="31" t="s">
        <v>104</v>
      </c>
      <c r="B2" s="32"/>
      <c r="C2" s="32"/>
      <c r="D2" s="32"/>
      <c r="E2" s="32"/>
      <c r="F2" s="32"/>
      <c r="G2" s="33"/>
    </row>
    <row r="3" spans="1:7" ht="30" customHeight="1">
      <c r="A3" s="34" t="s">
        <v>105</v>
      </c>
      <c r="B3" s="35"/>
      <c r="C3" s="35"/>
      <c r="D3" s="35"/>
      <c r="E3" s="35"/>
      <c r="F3" s="35"/>
      <c r="G3" s="36"/>
    </row>
    <row r="4" spans="1:7" ht="16.5" customHeight="1">
      <c r="A4" s="37"/>
      <c r="B4" s="38"/>
      <c r="C4" s="38"/>
      <c r="D4" s="38"/>
      <c r="E4" s="38"/>
      <c r="F4" s="38"/>
      <c r="G4" s="39"/>
    </row>
    <row r="5" spans="1:7" ht="3" customHeight="1">
      <c r="A5" s="9"/>
      <c r="B5" s="1"/>
      <c r="C5" s="4"/>
      <c r="D5" s="4"/>
      <c r="E5" s="4"/>
      <c r="F5" s="4"/>
      <c r="G5" s="10"/>
    </row>
    <row r="6" spans="1:7" ht="5.25" customHeight="1">
      <c r="A6" s="11"/>
      <c r="B6" s="12"/>
      <c r="C6" s="13"/>
      <c r="D6" s="13"/>
      <c r="E6" s="13"/>
      <c r="F6" s="13"/>
      <c r="G6" s="14"/>
    </row>
    <row r="7" ht="3" customHeight="1"/>
    <row r="8" spans="1:7" ht="30">
      <c r="A8" s="44" t="s">
        <v>0</v>
      </c>
      <c r="B8" s="45"/>
      <c r="C8" s="8" t="s">
        <v>1</v>
      </c>
      <c r="D8" s="8" t="s">
        <v>4</v>
      </c>
      <c r="E8" s="8" t="s">
        <v>5</v>
      </c>
      <c r="F8" s="8" t="s">
        <v>2</v>
      </c>
      <c r="G8" s="8" t="s">
        <v>103</v>
      </c>
    </row>
    <row r="9" ht="26.25" customHeight="1" hidden="1"/>
    <row r="10" spans="1:7" ht="24" customHeight="1" hidden="1">
      <c r="A10" s="2"/>
      <c r="B10" s="3"/>
      <c r="C10" s="6"/>
      <c r="D10" s="16"/>
      <c r="E10" s="6"/>
      <c r="F10" s="16"/>
      <c r="G10" s="7"/>
    </row>
    <row r="11" spans="1:7" ht="15">
      <c r="A11" s="26">
        <v>1000</v>
      </c>
      <c r="B11" s="20" t="s">
        <v>6</v>
      </c>
      <c r="C11" s="21">
        <f>C12+C50</f>
        <v>7929625768.04</v>
      </c>
      <c r="D11" s="21">
        <f>D12+D50</f>
        <v>136452023926.98001</v>
      </c>
      <c r="E11" s="21">
        <f>E12+E50</f>
        <v>137111098313.13002</v>
      </c>
      <c r="F11" s="22">
        <f>C11+D11-E11</f>
        <v>7270551381.889999</v>
      </c>
      <c r="G11" s="21">
        <f>C11-F11</f>
        <v>659074386.1500006</v>
      </c>
    </row>
    <row r="12" spans="1:7" ht="15">
      <c r="A12" s="26">
        <v>1100</v>
      </c>
      <c r="B12" s="20" t="s">
        <v>7</v>
      </c>
      <c r="C12" s="21">
        <f>C13+C21+C29+C35+C41+C43+C46</f>
        <v>781829947.08</v>
      </c>
      <c r="D12" s="21">
        <f>D13+D21+D29+D35+D41+D43+D46</f>
        <v>131783869078.49</v>
      </c>
      <c r="E12" s="21">
        <f>E13+E21+E29+E35+E41+E43+E46</f>
        <v>131145118781.10002</v>
      </c>
      <c r="F12" s="22">
        <f aca="true" t="shared" si="0" ref="F12:F75">C12+D12-E12</f>
        <v>1420580244.469986</v>
      </c>
      <c r="G12" s="21">
        <f aca="true" t="shared" si="1" ref="G12:G75">C12-F12</f>
        <v>-638750297.3899859</v>
      </c>
    </row>
    <row r="13" spans="1:7" ht="15">
      <c r="A13" s="26">
        <v>1110</v>
      </c>
      <c r="B13" s="20" t="s">
        <v>8</v>
      </c>
      <c r="C13" s="21">
        <f>SUM(C14:C20)</f>
        <v>676336345.11</v>
      </c>
      <c r="D13" s="21">
        <f>SUM(D14:D20)</f>
        <v>129023625134.18001</v>
      </c>
      <c r="E13" s="21">
        <f>SUM(E14:E20)</f>
        <v>128434226153.53001</v>
      </c>
      <c r="F13" s="22">
        <f t="shared" si="0"/>
        <v>1265735325.7599945</v>
      </c>
      <c r="G13" s="21">
        <f t="shared" si="1"/>
        <v>-589398980.6499945</v>
      </c>
    </row>
    <row r="14" spans="1:7" ht="15">
      <c r="A14" s="27">
        <v>1111</v>
      </c>
      <c r="B14" s="23" t="s">
        <v>9</v>
      </c>
      <c r="C14" s="24">
        <v>1046200</v>
      </c>
      <c r="D14" s="24">
        <v>1533645</v>
      </c>
      <c r="E14" s="24">
        <v>1788409.41</v>
      </c>
      <c r="F14" s="25">
        <f t="shared" si="0"/>
        <v>791435.5900000001</v>
      </c>
      <c r="G14" s="24">
        <f t="shared" si="1"/>
        <v>254764.40999999992</v>
      </c>
    </row>
    <row r="15" spans="1:7" ht="15">
      <c r="A15" s="27">
        <v>1112</v>
      </c>
      <c r="B15" s="23" t="s">
        <v>10</v>
      </c>
      <c r="C15" s="24">
        <v>467223624.12</v>
      </c>
      <c r="D15" s="24">
        <v>9372056583.11</v>
      </c>
      <c r="E15" s="24">
        <v>9150923150.03</v>
      </c>
      <c r="F15" s="25">
        <f t="shared" si="0"/>
        <v>688357057.2000008</v>
      </c>
      <c r="G15" s="24">
        <f t="shared" si="1"/>
        <v>-221133433.08000076</v>
      </c>
    </row>
    <row r="16" spans="1:7" ht="15">
      <c r="A16" s="27">
        <v>1113</v>
      </c>
      <c r="B16" s="23" t="s">
        <v>11</v>
      </c>
      <c r="C16" s="24">
        <v>0</v>
      </c>
      <c r="D16" s="24">
        <v>0</v>
      </c>
      <c r="E16" s="24">
        <v>0</v>
      </c>
      <c r="F16" s="25">
        <f t="shared" si="0"/>
        <v>0</v>
      </c>
      <c r="G16" s="24">
        <f t="shared" si="1"/>
        <v>0</v>
      </c>
    </row>
    <row r="17" spans="1:7" ht="15">
      <c r="A17" s="27">
        <v>1114</v>
      </c>
      <c r="B17" s="23" t="s">
        <v>12</v>
      </c>
      <c r="C17" s="24">
        <v>89421003.64</v>
      </c>
      <c r="D17" s="24">
        <v>119254076052.13</v>
      </c>
      <c r="E17" s="24">
        <v>119192929665.52</v>
      </c>
      <c r="F17" s="25">
        <f t="shared" si="0"/>
        <v>150567390.25</v>
      </c>
      <c r="G17" s="24">
        <f t="shared" si="1"/>
        <v>-61146386.61</v>
      </c>
    </row>
    <row r="18" spans="1:7" ht="15">
      <c r="A18" s="27">
        <v>1115</v>
      </c>
      <c r="B18" s="23" t="s">
        <v>13</v>
      </c>
      <c r="C18" s="24">
        <v>118630517.35</v>
      </c>
      <c r="D18" s="24">
        <v>395958853.94</v>
      </c>
      <c r="E18" s="24">
        <v>88569928.57</v>
      </c>
      <c r="F18" s="25">
        <f t="shared" si="0"/>
        <v>426019442.71999997</v>
      </c>
      <c r="G18" s="24">
        <f t="shared" si="1"/>
        <v>-307388925.37</v>
      </c>
    </row>
    <row r="19" spans="1:7" ht="27">
      <c r="A19" s="27">
        <v>1116</v>
      </c>
      <c r="B19" s="23" t="s">
        <v>14</v>
      </c>
      <c r="C19" s="24">
        <v>15000</v>
      </c>
      <c r="D19" s="24">
        <v>0</v>
      </c>
      <c r="E19" s="24">
        <v>15000</v>
      </c>
      <c r="F19" s="25">
        <f t="shared" si="0"/>
        <v>0</v>
      </c>
      <c r="G19" s="24">
        <f t="shared" si="1"/>
        <v>15000</v>
      </c>
    </row>
    <row r="20" spans="1:7" ht="15">
      <c r="A20" s="27">
        <v>1119</v>
      </c>
      <c r="B20" s="23" t="s">
        <v>15</v>
      </c>
      <c r="C20" s="24">
        <v>0</v>
      </c>
      <c r="D20" s="24">
        <v>0</v>
      </c>
      <c r="E20" s="24">
        <v>0</v>
      </c>
      <c r="F20" s="25">
        <f t="shared" si="0"/>
        <v>0</v>
      </c>
      <c r="G20" s="24">
        <f t="shared" si="1"/>
        <v>0</v>
      </c>
    </row>
    <row r="21" spans="1:7" ht="15">
      <c r="A21" s="26">
        <v>1120</v>
      </c>
      <c r="B21" s="20" t="s">
        <v>16</v>
      </c>
      <c r="C21" s="21">
        <f>SUM(C22:C28)</f>
        <v>97214690.4</v>
      </c>
      <c r="D21" s="21">
        <f>SUM(D22:D28)</f>
        <v>119785489.63000001</v>
      </c>
      <c r="E21" s="21">
        <f>SUM(E22:E28)</f>
        <v>191716113.66000003</v>
      </c>
      <c r="F21" s="22">
        <f t="shared" si="0"/>
        <v>25284066.370000005</v>
      </c>
      <c r="G21" s="21">
        <f t="shared" si="1"/>
        <v>71930624.03</v>
      </c>
    </row>
    <row r="22" spans="1:7" ht="15">
      <c r="A22" s="27">
        <v>1121</v>
      </c>
      <c r="B22" s="23" t="s">
        <v>17</v>
      </c>
      <c r="C22" s="24">
        <v>0</v>
      </c>
      <c r="D22" s="24">
        <v>3574386.77</v>
      </c>
      <c r="E22" s="24">
        <v>3574386.77</v>
      </c>
      <c r="F22" s="25">
        <f t="shared" si="0"/>
        <v>0</v>
      </c>
      <c r="G22" s="24">
        <f t="shared" si="1"/>
        <v>0</v>
      </c>
    </row>
    <row r="23" spans="1:7" ht="15">
      <c r="A23" s="27">
        <v>1122</v>
      </c>
      <c r="B23" s="23" t="s">
        <v>18</v>
      </c>
      <c r="C23" s="24">
        <v>6335702.17</v>
      </c>
      <c r="D23" s="24">
        <v>5070382.43</v>
      </c>
      <c r="E23" s="24">
        <v>5304913.75</v>
      </c>
      <c r="F23" s="25">
        <f t="shared" si="0"/>
        <v>6101170.85</v>
      </c>
      <c r="G23" s="24">
        <f t="shared" si="1"/>
        <v>234531.3200000003</v>
      </c>
    </row>
    <row r="24" spans="1:7" ht="15">
      <c r="A24" s="27">
        <v>1123</v>
      </c>
      <c r="B24" s="23" t="s">
        <v>19</v>
      </c>
      <c r="C24" s="24">
        <v>90878988.23</v>
      </c>
      <c r="D24" s="24">
        <v>71887807.73</v>
      </c>
      <c r="E24" s="24">
        <v>144223210.72</v>
      </c>
      <c r="F24" s="25">
        <f t="shared" si="0"/>
        <v>18543585.24000001</v>
      </c>
      <c r="G24" s="24">
        <f t="shared" si="1"/>
        <v>72335402.99</v>
      </c>
    </row>
    <row r="25" spans="1:7" ht="15">
      <c r="A25" s="27">
        <v>1124</v>
      </c>
      <c r="B25" s="23" t="s">
        <v>20</v>
      </c>
      <c r="C25" s="24">
        <v>0</v>
      </c>
      <c r="D25" s="24">
        <v>39152912.7</v>
      </c>
      <c r="E25" s="24">
        <v>38613602.42</v>
      </c>
      <c r="F25" s="25">
        <f t="shared" si="0"/>
        <v>539310.2800000012</v>
      </c>
      <c r="G25" s="24">
        <f t="shared" si="1"/>
        <v>-539310.2800000012</v>
      </c>
    </row>
    <row r="26" spans="1:7" ht="15">
      <c r="A26" s="27">
        <v>1125</v>
      </c>
      <c r="B26" s="23" t="s">
        <v>21</v>
      </c>
      <c r="C26" s="24">
        <v>0</v>
      </c>
      <c r="D26" s="24">
        <v>100000</v>
      </c>
      <c r="E26" s="24">
        <v>0</v>
      </c>
      <c r="F26" s="25">
        <f t="shared" si="0"/>
        <v>100000</v>
      </c>
      <c r="G26" s="24">
        <f t="shared" si="1"/>
        <v>-100000</v>
      </c>
    </row>
    <row r="27" spans="1:7" ht="15">
      <c r="A27" s="27">
        <v>1126</v>
      </c>
      <c r="B27" s="23" t="s">
        <v>22</v>
      </c>
      <c r="C27" s="24">
        <v>0</v>
      </c>
      <c r="D27" s="24">
        <v>0</v>
      </c>
      <c r="E27" s="24">
        <v>0</v>
      </c>
      <c r="F27" s="25">
        <f t="shared" si="0"/>
        <v>0</v>
      </c>
      <c r="G27" s="24">
        <f t="shared" si="1"/>
        <v>0</v>
      </c>
    </row>
    <row r="28" spans="1:7" ht="27">
      <c r="A28" s="27">
        <v>1129</v>
      </c>
      <c r="B28" s="23" t="s">
        <v>23</v>
      </c>
      <c r="C28" s="24">
        <v>0</v>
      </c>
      <c r="D28" s="24">
        <v>0</v>
      </c>
      <c r="E28" s="24">
        <v>0</v>
      </c>
      <c r="F28" s="25">
        <f t="shared" si="0"/>
        <v>0</v>
      </c>
      <c r="G28" s="24">
        <f t="shared" si="1"/>
        <v>0</v>
      </c>
    </row>
    <row r="29" spans="1:7" ht="15">
      <c r="A29" s="26">
        <v>1130</v>
      </c>
      <c r="B29" s="20" t="s">
        <v>24</v>
      </c>
      <c r="C29" s="21">
        <f>SUM(C30:C34)</f>
        <v>99543.45</v>
      </c>
      <c r="D29" s="21">
        <f>SUM(D30:D34)</f>
        <v>36590599.28</v>
      </c>
      <c r="E29" s="21">
        <f>SUM(E30:E34)</f>
        <v>36590599.28</v>
      </c>
      <c r="F29" s="22">
        <f t="shared" si="0"/>
        <v>99543.45000000298</v>
      </c>
      <c r="G29" s="21">
        <f t="shared" si="1"/>
        <v>-2.9831426218152046E-09</v>
      </c>
    </row>
    <row r="30" spans="1:7" ht="27">
      <c r="A30" s="27">
        <v>1131</v>
      </c>
      <c r="B30" s="23" t="s">
        <v>25</v>
      </c>
      <c r="C30" s="24">
        <v>99543.45</v>
      </c>
      <c r="D30" s="24">
        <v>36590599.28</v>
      </c>
      <c r="E30" s="24">
        <v>36590599.28</v>
      </c>
      <c r="F30" s="25">
        <f t="shared" si="0"/>
        <v>99543.45000000298</v>
      </c>
      <c r="G30" s="24">
        <f t="shared" si="1"/>
        <v>-2.9831426218152046E-09</v>
      </c>
    </row>
    <row r="31" spans="1:7" ht="27">
      <c r="A31" s="27">
        <v>1132</v>
      </c>
      <c r="B31" s="23" t="s">
        <v>26</v>
      </c>
      <c r="C31" s="24">
        <v>0</v>
      </c>
      <c r="D31" s="24">
        <v>0</v>
      </c>
      <c r="E31" s="24">
        <v>0</v>
      </c>
      <c r="F31" s="25">
        <f t="shared" si="0"/>
        <v>0</v>
      </c>
      <c r="G31" s="24">
        <f t="shared" si="1"/>
        <v>0</v>
      </c>
    </row>
    <row r="32" spans="1:7" ht="27">
      <c r="A32" s="27">
        <v>1133</v>
      </c>
      <c r="B32" s="23" t="s">
        <v>27</v>
      </c>
      <c r="C32" s="24">
        <v>0</v>
      </c>
      <c r="D32" s="24">
        <v>0</v>
      </c>
      <c r="E32" s="24">
        <v>0</v>
      </c>
      <c r="F32" s="25">
        <f t="shared" si="0"/>
        <v>0</v>
      </c>
      <c r="G32" s="24">
        <f t="shared" si="1"/>
        <v>0</v>
      </c>
    </row>
    <row r="33" spans="1:7" ht="15">
      <c r="A33" s="27">
        <v>1134</v>
      </c>
      <c r="B33" s="23" t="s">
        <v>28</v>
      </c>
      <c r="C33" s="24">
        <v>0</v>
      </c>
      <c r="D33" s="24">
        <v>0</v>
      </c>
      <c r="E33" s="24">
        <v>0</v>
      </c>
      <c r="F33" s="25">
        <f t="shared" si="0"/>
        <v>0</v>
      </c>
      <c r="G33" s="24">
        <f t="shared" si="1"/>
        <v>0</v>
      </c>
    </row>
    <row r="34" spans="1:7" ht="15">
      <c r="A34" s="27">
        <v>1139</v>
      </c>
      <c r="B34" s="23" t="s">
        <v>29</v>
      </c>
      <c r="C34" s="24">
        <v>0</v>
      </c>
      <c r="D34" s="24">
        <v>0</v>
      </c>
      <c r="E34" s="24">
        <v>0</v>
      </c>
      <c r="F34" s="25">
        <f t="shared" si="0"/>
        <v>0</v>
      </c>
      <c r="G34" s="24">
        <f t="shared" si="1"/>
        <v>0</v>
      </c>
    </row>
    <row r="35" spans="1:7" ht="15">
      <c r="A35" s="26">
        <v>1140</v>
      </c>
      <c r="B35" s="20" t="s">
        <v>30</v>
      </c>
      <c r="C35" s="21">
        <f>SUM(C36:C40)</f>
        <v>0</v>
      </c>
      <c r="D35" s="21">
        <f>SUM(D36:D40)</f>
        <v>0</v>
      </c>
      <c r="E35" s="21">
        <f>SUM(E36:E40)</f>
        <v>0</v>
      </c>
      <c r="F35" s="22">
        <f t="shared" si="0"/>
        <v>0</v>
      </c>
      <c r="G35" s="21">
        <f t="shared" si="1"/>
        <v>0</v>
      </c>
    </row>
    <row r="36" spans="1:7" ht="15">
      <c r="A36" s="27">
        <v>1141</v>
      </c>
      <c r="B36" s="23" t="s">
        <v>31</v>
      </c>
      <c r="C36" s="24">
        <v>0</v>
      </c>
      <c r="D36" s="24">
        <v>0</v>
      </c>
      <c r="E36" s="24">
        <v>0</v>
      </c>
      <c r="F36" s="25">
        <f t="shared" si="0"/>
        <v>0</v>
      </c>
      <c r="G36" s="24">
        <f t="shared" si="1"/>
        <v>0</v>
      </c>
    </row>
    <row r="37" spans="1:7" ht="15">
      <c r="A37" s="27">
        <v>1142</v>
      </c>
      <c r="B37" s="23" t="s">
        <v>32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4">
        <f t="shared" si="1"/>
        <v>0</v>
      </c>
    </row>
    <row r="38" spans="1:7" ht="15">
      <c r="A38" s="27">
        <v>1143</v>
      </c>
      <c r="B38" s="23" t="s">
        <v>33</v>
      </c>
      <c r="C38" s="24">
        <v>0</v>
      </c>
      <c r="D38" s="24">
        <v>0</v>
      </c>
      <c r="E38" s="24">
        <v>0</v>
      </c>
      <c r="F38" s="25">
        <f t="shared" si="0"/>
        <v>0</v>
      </c>
      <c r="G38" s="24">
        <f t="shared" si="1"/>
        <v>0</v>
      </c>
    </row>
    <row r="39" spans="1:7" ht="27">
      <c r="A39" s="27">
        <v>1144</v>
      </c>
      <c r="B39" s="23" t="s">
        <v>34</v>
      </c>
      <c r="C39" s="24">
        <v>0</v>
      </c>
      <c r="D39" s="24">
        <v>0</v>
      </c>
      <c r="E39" s="24">
        <v>0</v>
      </c>
      <c r="F39" s="25">
        <f t="shared" si="0"/>
        <v>0</v>
      </c>
      <c r="G39" s="24">
        <f t="shared" si="1"/>
        <v>0</v>
      </c>
    </row>
    <row r="40" spans="1:7" ht="15">
      <c r="A40" s="27">
        <v>1145</v>
      </c>
      <c r="B40" s="23" t="s">
        <v>35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4">
        <f t="shared" si="1"/>
        <v>0</v>
      </c>
    </row>
    <row r="41" spans="1:7" ht="15">
      <c r="A41" s="26">
        <v>1150</v>
      </c>
      <c r="B41" s="20" t="s">
        <v>36</v>
      </c>
      <c r="C41" s="21">
        <f>SUM(C42)</f>
        <v>8179368.12</v>
      </c>
      <c r="D41" s="21">
        <f>SUM(D42)</f>
        <v>2603867855.4</v>
      </c>
      <c r="E41" s="21">
        <f>SUM(E42)</f>
        <v>2482585914.63</v>
      </c>
      <c r="F41" s="22">
        <f t="shared" si="0"/>
        <v>129461308.88999987</v>
      </c>
      <c r="G41" s="21">
        <f t="shared" si="1"/>
        <v>-121281940.76999986</v>
      </c>
    </row>
    <row r="42" spans="1:7" ht="15">
      <c r="A42" s="27">
        <v>1151</v>
      </c>
      <c r="B42" s="23" t="s">
        <v>37</v>
      </c>
      <c r="C42" s="24">
        <v>8179368.12</v>
      </c>
      <c r="D42" s="24">
        <v>2603867855.4</v>
      </c>
      <c r="E42" s="24">
        <v>2482585914.63</v>
      </c>
      <c r="F42" s="25">
        <f t="shared" si="0"/>
        <v>129461308.88999987</v>
      </c>
      <c r="G42" s="24">
        <f t="shared" si="1"/>
        <v>-121281940.76999986</v>
      </c>
    </row>
    <row r="43" spans="1:7" ht="27">
      <c r="A43" s="26">
        <v>1160</v>
      </c>
      <c r="B43" s="20" t="s">
        <v>38</v>
      </c>
      <c r="C43" s="21">
        <f>SUM(C44:C45)</f>
        <v>0</v>
      </c>
      <c r="D43" s="21">
        <f>SUM(D44:D45)</f>
        <v>0</v>
      </c>
      <c r="E43" s="21">
        <f>SUM(E44:E45)</f>
        <v>0</v>
      </c>
      <c r="F43" s="22">
        <f t="shared" si="0"/>
        <v>0</v>
      </c>
      <c r="G43" s="21">
        <f t="shared" si="1"/>
        <v>0</v>
      </c>
    </row>
    <row r="44" spans="1:7" ht="27">
      <c r="A44" s="27">
        <v>1161</v>
      </c>
      <c r="B44" s="23" t="s">
        <v>39</v>
      </c>
      <c r="C44" s="24">
        <v>0</v>
      </c>
      <c r="D44" s="24">
        <v>0</v>
      </c>
      <c r="E44" s="24">
        <v>0</v>
      </c>
      <c r="F44" s="25">
        <f t="shared" si="0"/>
        <v>0</v>
      </c>
      <c r="G44" s="24">
        <f t="shared" si="1"/>
        <v>0</v>
      </c>
    </row>
    <row r="45" spans="1:7" ht="15">
      <c r="A45" s="27">
        <v>1162</v>
      </c>
      <c r="B45" s="23" t="s">
        <v>40</v>
      </c>
      <c r="C45" s="24">
        <v>0</v>
      </c>
      <c r="D45" s="24">
        <v>0</v>
      </c>
      <c r="E45" s="24">
        <v>0</v>
      </c>
      <c r="F45" s="25">
        <f t="shared" si="0"/>
        <v>0</v>
      </c>
      <c r="G45" s="24">
        <f t="shared" si="1"/>
        <v>0</v>
      </c>
    </row>
    <row r="46" spans="1:7" ht="15">
      <c r="A46" s="26">
        <v>1190</v>
      </c>
      <c r="B46" s="20" t="s">
        <v>41</v>
      </c>
      <c r="C46" s="21">
        <f>SUM(C47:C49)</f>
        <v>0</v>
      </c>
      <c r="D46" s="21">
        <f>SUM(D47:D49)</f>
        <v>0</v>
      </c>
      <c r="E46" s="21">
        <f>SUM(E47:E49)</f>
        <v>0</v>
      </c>
      <c r="F46" s="22">
        <f t="shared" si="0"/>
        <v>0</v>
      </c>
      <c r="G46" s="21">
        <f t="shared" si="1"/>
        <v>0</v>
      </c>
    </row>
    <row r="47" spans="1:7" ht="15">
      <c r="A47" s="27">
        <v>1191</v>
      </c>
      <c r="B47" s="23" t="s">
        <v>42</v>
      </c>
      <c r="C47" s="24">
        <v>0</v>
      </c>
      <c r="D47" s="24">
        <v>0</v>
      </c>
      <c r="E47" s="24">
        <v>0</v>
      </c>
      <c r="F47" s="25">
        <f t="shared" si="0"/>
        <v>0</v>
      </c>
      <c r="G47" s="24">
        <f t="shared" si="1"/>
        <v>0</v>
      </c>
    </row>
    <row r="48" spans="1:7" ht="15">
      <c r="A48" s="27">
        <v>1192</v>
      </c>
      <c r="B48" s="23" t="s">
        <v>43</v>
      </c>
      <c r="C48" s="24">
        <v>0</v>
      </c>
      <c r="D48" s="24">
        <v>0</v>
      </c>
      <c r="E48" s="24">
        <v>0</v>
      </c>
      <c r="F48" s="25">
        <f t="shared" si="0"/>
        <v>0</v>
      </c>
      <c r="G48" s="24">
        <f t="shared" si="1"/>
        <v>0</v>
      </c>
    </row>
    <row r="49" spans="1:7" ht="27">
      <c r="A49" s="27">
        <v>1193</v>
      </c>
      <c r="B49" s="23" t="s">
        <v>44</v>
      </c>
      <c r="C49" s="24">
        <v>0</v>
      </c>
      <c r="D49" s="24">
        <v>0</v>
      </c>
      <c r="E49" s="24">
        <v>0</v>
      </c>
      <c r="F49" s="25">
        <f t="shared" si="0"/>
        <v>0</v>
      </c>
      <c r="G49" s="24">
        <f t="shared" si="1"/>
        <v>0</v>
      </c>
    </row>
    <row r="50" spans="1:7" ht="15">
      <c r="A50" s="26">
        <v>1200</v>
      </c>
      <c r="B50" s="20" t="s">
        <v>45</v>
      </c>
      <c r="C50" s="21">
        <f>C51+C56+C62+C70+C79+C85+C91+C98+C104</f>
        <v>7147795820.96</v>
      </c>
      <c r="D50" s="21">
        <f>D51+D56+D62+D70+D79+D85+D91+D98+D104</f>
        <v>4668154848.49</v>
      </c>
      <c r="E50" s="21">
        <f>E51+E56+E62+E70+E79+E85+E91+E98+E104</f>
        <v>5965979532.030001</v>
      </c>
      <c r="F50" s="22">
        <f t="shared" si="0"/>
        <v>5849971137.42</v>
      </c>
      <c r="G50" s="21">
        <f t="shared" si="1"/>
        <v>1297824683.54</v>
      </c>
    </row>
    <row r="51" spans="1:7" ht="15">
      <c r="A51" s="26">
        <v>1210</v>
      </c>
      <c r="B51" s="20" t="s">
        <v>46</v>
      </c>
      <c r="C51" s="21">
        <f>SUM(C52:C55)</f>
        <v>17737348.7</v>
      </c>
      <c r="D51" s="21">
        <f>SUM(D52:D55)</f>
        <v>953098035.27</v>
      </c>
      <c r="E51" s="21">
        <f>SUM(E52:E55)</f>
        <v>814211116.53</v>
      </c>
      <c r="F51" s="22">
        <f t="shared" si="0"/>
        <v>156624267.44000006</v>
      </c>
      <c r="G51" s="21">
        <f t="shared" si="1"/>
        <v>-138886918.74000007</v>
      </c>
    </row>
    <row r="52" spans="1:7" ht="15">
      <c r="A52" s="27">
        <v>1211</v>
      </c>
      <c r="B52" s="23" t="s">
        <v>47</v>
      </c>
      <c r="C52" s="24">
        <v>0</v>
      </c>
      <c r="D52" s="24">
        <v>0</v>
      </c>
      <c r="E52" s="24">
        <v>0</v>
      </c>
      <c r="F52" s="25">
        <f t="shared" si="0"/>
        <v>0</v>
      </c>
      <c r="G52" s="24">
        <f t="shared" si="1"/>
        <v>0</v>
      </c>
    </row>
    <row r="53" spans="1:7" ht="15">
      <c r="A53" s="27">
        <v>1212</v>
      </c>
      <c r="B53" s="23" t="s">
        <v>48</v>
      </c>
      <c r="C53" s="24">
        <v>0</v>
      </c>
      <c r="D53" s="24">
        <v>0</v>
      </c>
      <c r="E53" s="24">
        <v>0</v>
      </c>
      <c r="F53" s="25">
        <f t="shared" si="0"/>
        <v>0</v>
      </c>
      <c r="G53" s="24">
        <f t="shared" si="1"/>
        <v>0</v>
      </c>
    </row>
    <row r="54" spans="1:7" ht="15">
      <c r="A54" s="27">
        <v>1213</v>
      </c>
      <c r="B54" s="23" t="s">
        <v>49</v>
      </c>
      <c r="C54" s="24">
        <v>17737348.7</v>
      </c>
      <c r="D54" s="24">
        <v>953098035.27</v>
      </c>
      <c r="E54" s="24">
        <v>814211116.53</v>
      </c>
      <c r="F54" s="25">
        <f t="shared" si="0"/>
        <v>156624267.44000006</v>
      </c>
      <c r="G54" s="24">
        <f t="shared" si="1"/>
        <v>-138886918.74000007</v>
      </c>
    </row>
    <row r="55" spans="1:7" ht="15">
      <c r="A55" s="27">
        <v>1214</v>
      </c>
      <c r="B55" s="23" t="s">
        <v>50</v>
      </c>
      <c r="C55" s="24">
        <v>0</v>
      </c>
      <c r="D55" s="24">
        <v>0</v>
      </c>
      <c r="E55" s="24">
        <v>0</v>
      </c>
      <c r="F55" s="25">
        <f t="shared" si="0"/>
        <v>0</v>
      </c>
      <c r="G55" s="24">
        <f t="shared" si="1"/>
        <v>0</v>
      </c>
    </row>
    <row r="56" spans="1:7" ht="15">
      <c r="A56" s="26">
        <v>1220</v>
      </c>
      <c r="B56" s="20" t="s">
        <v>51</v>
      </c>
      <c r="C56" s="21">
        <f>SUM(C57:C61)</f>
        <v>0</v>
      </c>
      <c r="D56" s="21">
        <f>SUM(D57:D61)</f>
        <v>3595598.52</v>
      </c>
      <c r="E56" s="21">
        <f>SUM(E57:E61)</f>
        <v>242134.98</v>
      </c>
      <c r="F56" s="22">
        <f t="shared" si="0"/>
        <v>3353463.54</v>
      </c>
      <c r="G56" s="21">
        <f t="shared" si="1"/>
        <v>-3353463.54</v>
      </c>
    </row>
    <row r="57" spans="1:7" ht="15">
      <c r="A57" s="27">
        <v>1221</v>
      </c>
      <c r="B57" s="23" t="s">
        <v>52</v>
      </c>
      <c r="C57" s="24">
        <v>0</v>
      </c>
      <c r="D57" s="24">
        <v>0</v>
      </c>
      <c r="E57" s="24">
        <v>0</v>
      </c>
      <c r="F57" s="25">
        <f t="shared" si="0"/>
        <v>0</v>
      </c>
      <c r="G57" s="24">
        <f t="shared" si="1"/>
        <v>0</v>
      </c>
    </row>
    <row r="58" spans="1:7" ht="15">
      <c r="A58" s="27">
        <v>1222</v>
      </c>
      <c r="B58" s="23" t="s">
        <v>53</v>
      </c>
      <c r="C58" s="24">
        <v>0</v>
      </c>
      <c r="D58" s="24">
        <v>3595598.52</v>
      </c>
      <c r="E58" s="24">
        <v>242134.98</v>
      </c>
      <c r="F58" s="25">
        <f t="shared" si="0"/>
        <v>3353463.54</v>
      </c>
      <c r="G58" s="24">
        <f t="shared" si="1"/>
        <v>-3353463.54</v>
      </c>
    </row>
    <row r="59" spans="1:7" ht="15">
      <c r="A59" s="27">
        <v>1223</v>
      </c>
      <c r="B59" s="23" t="s">
        <v>54</v>
      </c>
      <c r="C59" s="24">
        <v>0</v>
      </c>
      <c r="D59" s="24">
        <v>0</v>
      </c>
      <c r="E59" s="24">
        <v>0</v>
      </c>
      <c r="F59" s="25">
        <f t="shared" si="0"/>
        <v>0</v>
      </c>
      <c r="G59" s="24">
        <f t="shared" si="1"/>
        <v>0</v>
      </c>
    </row>
    <row r="60" spans="1:7" ht="15">
      <c r="A60" s="27">
        <v>1224</v>
      </c>
      <c r="B60" s="23" t="s">
        <v>55</v>
      </c>
      <c r="C60" s="24">
        <v>0</v>
      </c>
      <c r="D60" s="24">
        <v>0</v>
      </c>
      <c r="E60" s="24">
        <v>0</v>
      </c>
      <c r="F60" s="25">
        <f t="shared" si="0"/>
        <v>0</v>
      </c>
      <c r="G60" s="24">
        <f t="shared" si="1"/>
        <v>0</v>
      </c>
    </row>
    <row r="61" spans="1:7" ht="27">
      <c r="A61" s="27">
        <v>1229</v>
      </c>
      <c r="B61" s="23" t="s">
        <v>56</v>
      </c>
      <c r="C61" s="24">
        <v>0</v>
      </c>
      <c r="D61" s="24">
        <v>0</v>
      </c>
      <c r="E61" s="24">
        <v>0</v>
      </c>
      <c r="F61" s="25">
        <f t="shared" si="0"/>
        <v>0</v>
      </c>
      <c r="G61" s="24">
        <f t="shared" si="1"/>
        <v>0</v>
      </c>
    </row>
    <row r="62" spans="1:7" ht="27">
      <c r="A62" s="26">
        <v>1230</v>
      </c>
      <c r="B62" s="20" t="s">
        <v>57</v>
      </c>
      <c r="C62" s="21">
        <f>SUM(C63:C69)</f>
        <v>5558530581.13</v>
      </c>
      <c r="D62" s="21">
        <f>SUM(D63:D69)</f>
        <v>459467959.28</v>
      </c>
      <c r="E62" s="21">
        <f>SUM(E63:E69)</f>
        <v>1630805488.49</v>
      </c>
      <c r="F62" s="22">
        <f t="shared" si="0"/>
        <v>4387193051.92</v>
      </c>
      <c r="G62" s="21">
        <f t="shared" si="1"/>
        <v>1171337529.21</v>
      </c>
    </row>
    <row r="63" spans="1:7" ht="15">
      <c r="A63" s="27">
        <v>1231</v>
      </c>
      <c r="B63" s="23" t="s">
        <v>58</v>
      </c>
      <c r="C63" s="24">
        <v>3954925284.4</v>
      </c>
      <c r="D63" s="24">
        <v>23701820.96</v>
      </c>
      <c r="E63" s="24">
        <v>22435243.06</v>
      </c>
      <c r="F63" s="25">
        <f t="shared" si="0"/>
        <v>3956191862.3</v>
      </c>
      <c r="G63" s="24">
        <f t="shared" si="1"/>
        <v>-1266577.9000000954</v>
      </c>
    </row>
    <row r="64" spans="1:7" ht="15">
      <c r="A64" s="27">
        <v>1232</v>
      </c>
      <c r="B64" s="23" t="s">
        <v>59</v>
      </c>
      <c r="C64" s="24">
        <v>0</v>
      </c>
      <c r="D64" s="24">
        <v>0</v>
      </c>
      <c r="E64" s="24">
        <v>0</v>
      </c>
      <c r="F64" s="25">
        <f t="shared" si="0"/>
        <v>0</v>
      </c>
      <c r="G64" s="24">
        <f t="shared" si="1"/>
        <v>0</v>
      </c>
    </row>
    <row r="65" spans="1:7" ht="15">
      <c r="A65" s="27">
        <v>1233</v>
      </c>
      <c r="B65" s="23" t="s">
        <v>60</v>
      </c>
      <c r="C65" s="24">
        <v>9022992.34</v>
      </c>
      <c r="D65" s="24">
        <v>0</v>
      </c>
      <c r="E65" s="24">
        <v>9022992.34</v>
      </c>
      <c r="F65" s="25">
        <f t="shared" si="0"/>
        <v>0</v>
      </c>
      <c r="G65" s="24">
        <f t="shared" si="1"/>
        <v>9022992.34</v>
      </c>
    </row>
    <row r="66" spans="1:7" ht="15">
      <c r="A66" s="27">
        <v>1234</v>
      </c>
      <c r="B66" s="23" t="s">
        <v>61</v>
      </c>
      <c r="C66" s="24">
        <v>0</v>
      </c>
      <c r="D66" s="24">
        <v>0</v>
      </c>
      <c r="E66" s="24">
        <v>0</v>
      </c>
      <c r="F66" s="25">
        <f t="shared" si="0"/>
        <v>0</v>
      </c>
      <c r="G66" s="24">
        <f t="shared" si="1"/>
        <v>0</v>
      </c>
    </row>
    <row r="67" spans="1:7" ht="15">
      <c r="A67" s="27">
        <v>1235</v>
      </c>
      <c r="B67" s="23" t="s">
        <v>62</v>
      </c>
      <c r="C67" s="24">
        <v>1574540537.28</v>
      </c>
      <c r="D67" s="24">
        <v>422963630.32</v>
      </c>
      <c r="E67" s="24">
        <v>1576803485.98</v>
      </c>
      <c r="F67" s="25">
        <f t="shared" si="0"/>
        <v>420700681.6199999</v>
      </c>
      <c r="G67" s="24">
        <f t="shared" si="1"/>
        <v>1153839855.66</v>
      </c>
    </row>
    <row r="68" spans="1:7" ht="15">
      <c r="A68" s="27">
        <v>1236</v>
      </c>
      <c r="B68" s="23" t="s">
        <v>63</v>
      </c>
      <c r="C68" s="24">
        <v>12932302.11</v>
      </c>
      <c r="D68" s="24">
        <v>0</v>
      </c>
      <c r="E68" s="24">
        <v>12932302.11</v>
      </c>
      <c r="F68" s="25">
        <f t="shared" si="0"/>
        <v>0</v>
      </c>
      <c r="G68" s="24">
        <f t="shared" si="1"/>
        <v>12932302.11</v>
      </c>
    </row>
    <row r="69" spans="1:7" ht="15">
      <c r="A69" s="27">
        <v>1239</v>
      </c>
      <c r="B69" s="23" t="s">
        <v>64</v>
      </c>
      <c r="C69" s="24">
        <v>7109465</v>
      </c>
      <c r="D69" s="24">
        <v>12802508</v>
      </c>
      <c r="E69" s="24">
        <v>9611465</v>
      </c>
      <c r="F69" s="25">
        <f t="shared" si="0"/>
        <v>10300508</v>
      </c>
      <c r="G69" s="24">
        <f t="shared" si="1"/>
        <v>-3191043</v>
      </c>
    </row>
    <row r="70" spans="1:7" ht="15">
      <c r="A70" s="26">
        <v>1240</v>
      </c>
      <c r="B70" s="20" t="s">
        <v>65</v>
      </c>
      <c r="C70" s="21">
        <f>SUM(C71:C78)</f>
        <v>1449124625.3100002</v>
      </c>
      <c r="D70" s="21">
        <f>SUM(D71:D78)</f>
        <v>1886038973.3899999</v>
      </c>
      <c r="E70" s="21">
        <f>SUM(E71:E78)</f>
        <v>2011590296.72</v>
      </c>
      <c r="F70" s="22">
        <f t="shared" si="0"/>
        <v>1323573301.9799998</v>
      </c>
      <c r="G70" s="21">
        <f t="shared" si="1"/>
        <v>125551323.3300004</v>
      </c>
    </row>
    <row r="71" spans="1:7" ht="15">
      <c r="A71" s="27">
        <v>1241</v>
      </c>
      <c r="B71" s="23" t="s">
        <v>66</v>
      </c>
      <c r="C71" s="24">
        <v>259187408.55</v>
      </c>
      <c r="D71" s="24">
        <v>314926033.22</v>
      </c>
      <c r="E71" s="24">
        <v>411108129.99</v>
      </c>
      <c r="F71" s="25">
        <f t="shared" si="0"/>
        <v>163005311.77999997</v>
      </c>
      <c r="G71" s="24">
        <f t="shared" si="1"/>
        <v>96182096.77000004</v>
      </c>
    </row>
    <row r="72" spans="1:7" ht="15">
      <c r="A72" s="27">
        <v>1242</v>
      </c>
      <c r="B72" s="23" t="s">
        <v>67</v>
      </c>
      <c r="C72" s="24">
        <v>20328594.25</v>
      </c>
      <c r="D72" s="24">
        <v>46887803.28</v>
      </c>
      <c r="E72" s="24">
        <v>43629685</v>
      </c>
      <c r="F72" s="25">
        <f t="shared" si="0"/>
        <v>23586712.53</v>
      </c>
      <c r="G72" s="24">
        <f t="shared" si="1"/>
        <v>-3258118.280000001</v>
      </c>
    </row>
    <row r="73" spans="1:7" ht="15">
      <c r="A73" s="27">
        <v>1243</v>
      </c>
      <c r="B73" s="23" t="s">
        <v>68</v>
      </c>
      <c r="C73" s="24">
        <v>1406763.21</v>
      </c>
      <c r="D73" s="24">
        <v>1739352.72</v>
      </c>
      <c r="E73" s="24">
        <v>1917168.73</v>
      </c>
      <c r="F73" s="25">
        <f t="shared" si="0"/>
        <v>1228947.1999999997</v>
      </c>
      <c r="G73" s="24">
        <f t="shared" si="1"/>
        <v>177816.01000000024</v>
      </c>
    </row>
    <row r="74" spans="1:7" ht="15">
      <c r="A74" s="27">
        <v>1244</v>
      </c>
      <c r="B74" s="23" t="s">
        <v>69</v>
      </c>
      <c r="C74" s="24">
        <v>850836382.37</v>
      </c>
      <c r="D74" s="24">
        <v>1030920142.11</v>
      </c>
      <c r="E74" s="24">
        <v>1069958836.01</v>
      </c>
      <c r="F74" s="25">
        <f t="shared" si="0"/>
        <v>811797688.47</v>
      </c>
      <c r="G74" s="24">
        <f t="shared" si="1"/>
        <v>39038693.899999976</v>
      </c>
    </row>
    <row r="75" spans="1:7" ht="15">
      <c r="A75" s="27">
        <v>1245</v>
      </c>
      <c r="B75" s="23" t="s">
        <v>70</v>
      </c>
      <c r="C75" s="24">
        <v>96625365.32</v>
      </c>
      <c r="D75" s="24">
        <v>153606144.48</v>
      </c>
      <c r="E75" s="24">
        <v>166849818.98</v>
      </c>
      <c r="F75" s="25">
        <f t="shared" si="0"/>
        <v>83381690.82</v>
      </c>
      <c r="G75" s="24">
        <f t="shared" si="1"/>
        <v>13243674.5</v>
      </c>
    </row>
    <row r="76" spans="1:7" ht="15">
      <c r="A76" s="27">
        <v>1246</v>
      </c>
      <c r="B76" s="23" t="s">
        <v>71</v>
      </c>
      <c r="C76" s="24">
        <v>219600928.46</v>
      </c>
      <c r="D76" s="24">
        <v>335721673.99</v>
      </c>
      <c r="E76" s="24">
        <v>315845572.74</v>
      </c>
      <c r="F76" s="25">
        <f aca="true" t="shared" si="2" ref="F76:F107">C76+D76-E76</f>
        <v>239477029.71000004</v>
      </c>
      <c r="G76" s="24">
        <f aca="true" t="shared" si="3" ref="G76:G107">C76-F76</f>
        <v>-19876101.25000003</v>
      </c>
    </row>
    <row r="77" spans="1:7" ht="15">
      <c r="A77" s="27">
        <v>1247</v>
      </c>
      <c r="B77" s="23" t="s">
        <v>72</v>
      </c>
      <c r="C77" s="24">
        <v>0</v>
      </c>
      <c r="D77" s="24">
        <v>0</v>
      </c>
      <c r="E77" s="24">
        <v>0</v>
      </c>
      <c r="F77" s="25">
        <f t="shared" si="2"/>
        <v>0</v>
      </c>
      <c r="G77" s="24">
        <f t="shared" si="3"/>
        <v>0</v>
      </c>
    </row>
    <row r="78" spans="1:7" ht="15">
      <c r="A78" s="27">
        <v>1248</v>
      </c>
      <c r="B78" s="23" t="s">
        <v>73</v>
      </c>
      <c r="C78" s="24">
        <v>1139183.15</v>
      </c>
      <c r="D78" s="24">
        <v>2237823.59</v>
      </c>
      <c r="E78" s="24">
        <v>2281085.27</v>
      </c>
      <c r="F78" s="25">
        <f t="shared" si="2"/>
        <v>1095921.4699999997</v>
      </c>
      <c r="G78" s="24">
        <f t="shared" si="3"/>
        <v>43261.68000000017</v>
      </c>
    </row>
    <row r="79" spans="1:7" ht="15">
      <c r="A79" s="26">
        <v>1250</v>
      </c>
      <c r="B79" s="20" t="s">
        <v>74</v>
      </c>
      <c r="C79" s="21">
        <f>SUM(C80:C84)</f>
        <v>136567861.92000002</v>
      </c>
      <c r="D79" s="21">
        <f>SUM(D80:D84)</f>
        <v>77197272.97</v>
      </c>
      <c r="E79" s="21">
        <f>SUM(E80:E84)</f>
        <v>153247598.64</v>
      </c>
      <c r="F79" s="22">
        <f t="shared" si="2"/>
        <v>60517536.25000003</v>
      </c>
      <c r="G79" s="21">
        <f t="shared" si="3"/>
        <v>76050325.66999999</v>
      </c>
    </row>
    <row r="80" spans="1:7" ht="15">
      <c r="A80" s="27">
        <v>1251</v>
      </c>
      <c r="B80" s="23" t="s">
        <v>75</v>
      </c>
      <c r="C80" s="24">
        <v>127503011.92</v>
      </c>
      <c r="D80" s="24">
        <v>71632672.59</v>
      </c>
      <c r="E80" s="24">
        <v>146123263.88</v>
      </c>
      <c r="F80" s="25">
        <f t="shared" si="2"/>
        <v>53012420.629999995</v>
      </c>
      <c r="G80" s="24">
        <f t="shared" si="3"/>
        <v>74490591.29</v>
      </c>
    </row>
    <row r="81" spans="1:7" ht="15">
      <c r="A81" s="27">
        <v>1252</v>
      </c>
      <c r="B81" s="23" t="s">
        <v>76</v>
      </c>
      <c r="C81" s="24">
        <v>0</v>
      </c>
      <c r="D81" s="24">
        <v>0</v>
      </c>
      <c r="E81" s="24">
        <v>0</v>
      </c>
      <c r="F81" s="25">
        <f t="shared" si="2"/>
        <v>0</v>
      </c>
      <c r="G81" s="24">
        <f t="shared" si="3"/>
        <v>0</v>
      </c>
    </row>
    <row r="82" spans="1:7" ht="15">
      <c r="A82" s="27">
        <v>1253</v>
      </c>
      <c r="B82" s="23" t="s">
        <v>77</v>
      </c>
      <c r="C82" s="24">
        <v>0</v>
      </c>
      <c r="D82" s="24">
        <v>0</v>
      </c>
      <c r="E82" s="24">
        <v>0</v>
      </c>
      <c r="F82" s="25">
        <f t="shared" si="2"/>
        <v>0</v>
      </c>
      <c r="G82" s="24">
        <f t="shared" si="3"/>
        <v>0</v>
      </c>
    </row>
    <row r="83" spans="1:7" ht="15">
      <c r="A83" s="27">
        <v>1254</v>
      </c>
      <c r="B83" s="23" t="s">
        <v>78</v>
      </c>
      <c r="C83" s="24">
        <v>9064850</v>
      </c>
      <c r="D83" s="24">
        <v>5564600.38</v>
      </c>
      <c r="E83" s="24">
        <v>7124334.76</v>
      </c>
      <c r="F83" s="25">
        <f t="shared" si="2"/>
        <v>7505115.619999999</v>
      </c>
      <c r="G83" s="24">
        <f t="shared" si="3"/>
        <v>1559734.3800000008</v>
      </c>
    </row>
    <row r="84" spans="1:7" ht="15">
      <c r="A84" s="27">
        <v>1259</v>
      </c>
      <c r="B84" s="23" t="s">
        <v>79</v>
      </c>
      <c r="C84" s="24">
        <v>0</v>
      </c>
      <c r="D84" s="24">
        <v>0</v>
      </c>
      <c r="E84" s="24">
        <v>0</v>
      </c>
      <c r="F84" s="25">
        <f t="shared" si="2"/>
        <v>0</v>
      </c>
      <c r="G84" s="24">
        <f t="shared" si="3"/>
        <v>0</v>
      </c>
    </row>
    <row r="85" spans="1:7" ht="27">
      <c r="A85" s="26">
        <v>1260</v>
      </c>
      <c r="B85" s="20" t="s">
        <v>80</v>
      </c>
      <c r="C85" s="21">
        <f>SUM(C86:C90)</f>
        <v>-14164596.1</v>
      </c>
      <c r="D85" s="21">
        <f>SUM(D86:D90)</f>
        <v>1288757009.06</v>
      </c>
      <c r="E85" s="21">
        <f>SUM(E86:E90)</f>
        <v>1355882896.6699998</v>
      </c>
      <c r="F85" s="22">
        <f t="shared" si="2"/>
        <v>-81290483.7099998</v>
      </c>
      <c r="G85" s="21">
        <f t="shared" si="3"/>
        <v>67125887.6099998</v>
      </c>
    </row>
    <row r="86" spans="1:7" ht="15">
      <c r="A86" s="27">
        <v>1261</v>
      </c>
      <c r="B86" s="23" t="s">
        <v>81</v>
      </c>
      <c r="C86" s="24">
        <v>0</v>
      </c>
      <c r="D86" s="24">
        <v>0</v>
      </c>
      <c r="E86" s="24">
        <v>0</v>
      </c>
      <c r="F86" s="25">
        <f t="shared" si="2"/>
        <v>0</v>
      </c>
      <c r="G86" s="24">
        <f t="shared" si="3"/>
        <v>0</v>
      </c>
    </row>
    <row r="87" spans="1:7" ht="15">
      <c r="A87" s="27">
        <v>1262</v>
      </c>
      <c r="B87" s="23" t="s">
        <v>82</v>
      </c>
      <c r="C87" s="24">
        <v>0</v>
      </c>
      <c r="D87" s="24">
        <v>0</v>
      </c>
      <c r="E87" s="24">
        <v>0</v>
      </c>
      <c r="F87" s="25">
        <f t="shared" si="2"/>
        <v>0</v>
      </c>
      <c r="G87" s="24">
        <f t="shared" si="3"/>
        <v>0</v>
      </c>
    </row>
    <row r="88" spans="1:7" ht="15">
      <c r="A88" s="27">
        <v>1263</v>
      </c>
      <c r="B88" s="23" t="s">
        <v>83</v>
      </c>
      <c r="C88" s="24">
        <v>-12680081.95</v>
      </c>
      <c r="D88" s="24">
        <v>1256612102.8</v>
      </c>
      <c r="E88" s="24">
        <v>1320128855.71</v>
      </c>
      <c r="F88" s="25">
        <f t="shared" si="2"/>
        <v>-76196834.86000013</v>
      </c>
      <c r="G88" s="24">
        <f t="shared" si="3"/>
        <v>63516752.91000013</v>
      </c>
    </row>
    <row r="89" spans="1:7" ht="15">
      <c r="A89" s="27">
        <v>1264</v>
      </c>
      <c r="B89" s="23" t="s">
        <v>84</v>
      </c>
      <c r="C89" s="24">
        <v>-54794.1</v>
      </c>
      <c r="D89" s="24">
        <v>2154864.34</v>
      </c>
      <c r="E89" s="24">
        <v>2279088.62</v>
      </c>
      <c r="F89" s="25">
        <f t="shared" si="2"/>
        <v>-179018.38000000035</v>
      </c>
      <c r="G89" s="24">
        <f t="shared" si="3"/>
        <v>124224.28000000035</v>
      </c>
    </row>
    <row r="90" spans="1:7" ht="15">
      <c r="A90" s="27">
        <v>1265</v>
      </c>
      <c r="B90" s="23" t="s">
        <v>85</v>
      </c>
      <c r="C90" s="24">
        <v>-1429720.05</v>
      </c>
      <c r="D90" s="24">
        <v>29990041.92</v>
      </c>
      <c r="E90" s="24">
        <v>33474952.34</v>
      </c>
      <c r="F90" s="25">
        <f t="shared" si="2"/>
        <v>-4914630.469999999</v>
      </c>
      <c r="G90" s="24">
        <f t="shared" si="3"/>
        <v>3484910.419999999</v>
      </c>
    </row>
    <row r="91" spans="1:7" ht="15">
      <c r="A91" s="26">
        <v>1270</v>
      </c>
      <c r="B91" s="20" t="s">
        <v>86</v>
      </c>
      <c r="C91" s="21">
        <f>SUM(C92:C97)</f>
        <v>0</v>
      </c>
      <c r="D91" s="21">
        <f>SUM(D92:D97)</f>
        <v>0</v>
      </c>
      <c r="E91" s="21">
        <f>SUM(E92:E97)</f>
        <v>0</v>
      </c>
      <c r="F91" s="22">
        <f t="shared" si="2"/>
        <v>0</v>
      </c>
      <c r="G91" s="21">
        <f t="shared" si="3"/>
        <v>0</v>
      </c>
    </row>
    <row r="92" spans="1:7" ht="15">
      <c r="A92" s="27">
        <v>1271</v>
      </c>
      <c r="B92" s="23" t="s">
        <v>87</v>
      </c>
      <c r="C92" s="24">
        <v>0</v>
      </c>
      <c r="D92" s="24">
        <v>0</v>
      </c>
      <c r="E92" s="24">
        <v>0</v>
      </c>
      <c r="F92" s="25">
        <f t="shared" si="2"/>
        <v>0</v>
      </c>
      <c r="G92" s="24">
        <f t="shared" si="3"/>
        <v>0</v>
      </c>
    </row>
    <row r="93" spans="1:7" ht="27">
      <c r="A93" s="27">
        <v>1272</v>
      </c>
      <c r="B93" s="23" t="s">
        <v>88</v>
      </c>
      <c r="C93" s="24">
        <v>0</v>
      </c>
      <c r="D93" s="24">
        <v>0</v>
      </c>
      <c r="E93" s="24">
        <v>0</v>
      </c>
      <c r="F93" s="25">
        <f t="shared" si="2"/>
        <v>0</v>
      </c>
      <c r="G93" s="24">
        <f t="shared" si="3"/>
        <v>0</v>
      </c>
    </row>
    <row r="94" spans="1:7" ht="15">
      <c r="A94" s="27">
        <v>1273</v>
      </c>
      <c r="B94" s="23" t="s">
        <v>89</v>
      </c>
      <c r="C94" s="24">
        <v>0</v>
      </c>
      <c r="D94" s="24">
        <v>0</v>
      </c>
      <c r="E94" s="24">
        <v>0</v>
      </c>
      <c r="F94" s="25">
        <f t="shared" si="2"/>
        <v>0</v>
      </c>
      <c r="G94" s="24">
        <f t="shared" si="3"/>
        <v>0</v>
      </c>
    </row>
    <row r="95" spans="1:7" ht="15">
      <c r="A95" s="27">
        <v>1274</v>
      </c>
      <c r="B95" s="23" t="s">
        <v>90</v>
      </c>
      <c r="C95" s="24">
        <v>0</v>
      </c>
      <c r="D95" s="24">
        <v>0</v>
      </c>
      <c r="E95" s="24">
        <v>0</v>
      </c>
      <c r="F95" s="25">
        <f t="shared" si="2"/>
        <v>0</v>
      </c>
      <c r="G95" s="24">
        <f t="shared" si="3"/>
        <v>0</v>
      </c>
    </row>
    <row r="96" spans="1:7" ht="15">
      <c r="A96" s="27">
        <v>1275</v>
      </c>
      <c r="B96" s="23" t="s">
        <v>91</v>
      </c>
      <c r="C96" s="24">
        <v>0</v>
      </c>
      <c r="D96" s="24">
        <v>0</v>
      </c>
      <c r="E96" s="24">
        <v>0</v>
      </c>
      <c r="F96" s="25">
        <f t="shared" si="2"/>
        <v>0</v>
      </c>
      <c r="G96" s="24">
        <f t="shared" si="3"/>
        <v>0</v>
      </c>
    </row>
    <row r="97" spans="1:7" ht="15">
      <c r="A97" s="27">
        <v>1279</v>
      </c>
      <c r="B97" s="23" t="s">
        <v>92</v>
      </c>
      <c r="C97" s="24">
        <v>0</v>
      </c>
      <c r="D97" s="24">
        <v>0</v>
      </c>
      <c r="E97" s="24">
        <v>0</v>
      </c>
      <c r="F97" s="25">
        <f t="shared" si="2"/>
        <v>0</v>
      </c>
      <c r="G97" s="24">
        <f t="shared" si="3"/>
        <v>0</v>
      </c>
    </row>
    <row r="98" spans="1:7" ht="27">
      <c r="A98" s="26">
        <v>1280</v>
      </c>
      <c r="B98" s="20" t="s">
        <v>93</v>
      </c>
      <c r="C98" s="21">
        <f>SUM(C99:C103)</f>
        <v>0</v>
      </c>
      <c r="D98" s="21">
        <f>SUM(D99:D103)</f>
        <v>0</v>
      </c>
      <c r="E98" s="21">
        <f>SUM(E99:E103)</f>
        <v>0</v>
      </c>
      <c r="F98" s="22">
        <f t="shared" si="2"/>
        <v>0</v>
      </c>
      <c r="G98" s="21">
        <f t="shared" si="3"/>
        <v>0</v>
      </c>
    </row>
    <row r="99" spans="1:7" ht="27">
      <c r="A99" s="27">
        <v>1281</v>
      </c>
      <c r="B99" s="23" t="s">
        <v>94</v>
      </c>
      <c r="C99" s="24">
        <v>0</v>
      </c>
      <c r="D99" s="24">
        <v>0</v>
      </c>
      <c r="E99" s="24">
        <v>0</v>
      </c>
      <c r="F99" s="25">
        <f t="shared" si="2"/>
        <v>0</v>
      </c>
      <c r="G99" s="24">
        <f t="shared" si="3"/>
        <v>0</v>
      </c>
    </row>
    <row r="100" spans="1:7" ht="27">
      <c r="A100" s="27">
        <v>1282</v>
      </c>
      <c r="B100" s="23" t="s">
        <v>95</v>
      </c>
      <c r="C100" s="24">
        <v>0</v>
      </c>
      <c r="D100" s="24">
        <v>0</v>
      </c>
      <c r="E100" s="24">
        <v>0</v>
      </c>
      <c r="F100" s="25">
        <f t="shared" si="2"/>
        <v>0</v>
      </c>
      <c r="G100" s="24">
        <f t="shared" si="3"/>
        <v>0</v>
      </c>
    </row>
    <row r="101" spans="1:7" ht="27">
      <c r="A101" s="27">
        <v>1283</v>
      </c>
      <c r="B101" s="23" t="s">
        <v>96</v>
      </c>
      <c r="C101" s="24">
        <v>0</v>
      </c>
      <c r="D101" s="24">
        <v>0</v>
      </c>
      <c r="E101" s="24">
        <v>0</v>
      </c>
      <c r="F101" s="25">
        <f t="shared" si="2"/>
        <v>0</v>
      </c>
      <c r="G101" s="24">
        <f t="shared" si="3"/>
        <v>0</v>
      </c>
    </row>
    <row r="102" spans="1:7" ht="15.75" customHeight="1">
      <c r="A102" s="27">
        <v>1284</v>
      </c>
      <c r="B102" s="23" t="s">
        <v>97</v>
      </c>
      <c r="C102" s="24">
        <v>0</v>
      </c>
      <c r="D102" s="24">
        <v>0</v>
      </c>
      <c r="E102" s="24">
        <v>0</v>
      </c>
      <c r="F102" s="25">
        <f t="shared" si="2"/>
        <v>0</v>
      </c>
      <c r="G102" s="24">
        <f t="shared" si="3"/>
        <v>0</v>
      </c>
    </row>
    <row r="103" spans="1:7" ht="27">
      <c r="A103" s="27">
        <v>1289</v>
      </c>
      <c r="B103" s="23" t="s">
        <v>98</v>
      </c>
      <c r="C103" s="24">
        <v>0</v>
      </c>
      <c r="D103" s="24">
        <v>0</v>
      </c>
      <c r="E103" s="24">
        <v>0</v>
      </c>
      <c r="F103" s="25">
        <f t="shared" si="2"/>
        <v>0</v>
      </c>
      <c r="G103" s="24">
        <f t="shared" si="3"/>
        <v>0</v>
      </c>
    </row>
    <row r="104" spans="1:7" ht="15">
      <c r="A104" s="26">
        <v>1290</v>
      </c>
      <c r="B104" s="20" t="s">
        <v>99</v>
      </c>
      <c r="C104" s="21">
        <f>SUM(C105:C107)</f>
        <v>0</v>
      </c>
      <c r="D104" s="21">
        <f>SUM(D105:D107)</f>
        <v>0</v>
      </c>
      <c r="E104" s="21">
        <f>SUM(E105:E107)</f>
        <v>0</v>
      </c>
      <c r="F104" s="22">
        <f t="shared" si="2"/>
        <v>0</v>
      </c>
      <c r="G104" s="21">
        <f t="shared" si="3"/>
        <v>0</v>
      </c>
    </row>
    <row r="105" spans="1:7" ht="15">
      <c r="A105" s="27">
        <v>1291</v>
      </c>
      <c r="B105" s="23" t="s">
        <v>100</v>
      </c>
      <c r="C105" s="24">
        <v>0</v>
      </c>
      <c r="D105" s="24">
        <v>0</v>
      </c>
      <c r="E105" s="24">
        <v>0</v>
      </c>
      <c r="F105" s="25">
        <f t="shared" si="2"/>
        <v>0</v>
      </c>
      <c r="G105" s="24">
        <f t="shared" si="3"/>
        <v>0</v>
      </c>
    </row>
    <row r="106" spans="1:7" ht="15">
      <c r="A106" s="27">
        <v>1292</v>
      </c>
      <c r="B106" s="23" t="s">
        <v>101</v>
      </c>
      <c r="C106" s="24">
        <v>0</v>
      </c>
      <c r="D106" s="24">
        <v>0</v>
      </c>
      <c r="E106" s="24">
        <v>0</v>
      </c>
      <c r="F106" s="25">
        <f t="shared" si="2"/>
        <v>0</v>
      </c>
      <c r="G106" s="24">
        <f t="shared" si="3"/>
        <v>0</v>
      </c>
    </row>
    <row r="107" spans="1:7" ht="15">
      <c r="A107" s="27">
        <v>1293</v>
      </c>
      <c r="B107" s="23" t="s">
        <v>102</v>
      </c>
      <c r="C107" s="24">
        <v>0</v>
      </c>
      <c r="D107" s="24">
        <v>0</v>
      </c>
      <c r="E107" s="24">
        <v>0</v>
      </c>
      <c r="F107" s="25">
        <f t="shared" si="2"/>
        <v>0</v>
      </c>
      <c r="G107" s="24">
        <f t="shared" si="3"/>
        <v>0</v>
      </c>
    </row>
    <row r="115" spans="2:7" ht="15">
      <c r="B115" s="19" t="s">
        <v>106</v>
      </c>
      <c r="C115" s="15"/>
      <c r="D115" s="17"/>
      <c r="E115" s="15"/>
      <c r="F115" s="17" t="s">
        <v>107</v>
      </c>
      <c r="G115" s="15"/>
    </row>
    <row r="116" spans="2:6" ht="15">
      <c r="B116" s="18" t="s">
        <v>108</v>
      </c>
      <c r="D116" s="18"/>
      <c r="F116" s="18" t="s">
        <v>109</v>
      </c>
    </row>
    <row r="117" spans="2:6" ht="15">
      <c r="B117" s="18"/>
      <c r="D117" s="18"/>
      <c r="F117" s="18"/>
    </row>
    <row r="119" spans="1:7" ht="40.5" customHeight="1">
      <c r="A119" s="40" t="s">
        <v>110</v>
      </c>
      <c r="B119" s="40"/>
      <c r="C119" s="40"/>
      <c r="D119" s="40"/>
      <c r="E119" s="40"/>
      <c r="F119" s="40"/>
      <c r="G119" s="40"/>
    </row>
    <row r="120" spans="1:7" ht="34.5" customHeight="1">
      <c r="A120" s="41" t="s">
        <v>111</v>
      </c>
      <c r="B120" s="42"/>
      <c r="C120" s="42"/>
      <c r="D120" s="42"/>
      <c r="E120" s="42"/>
      <c r="F120" s="42"/>
      <c r="G120" s="43"/>
    </row>
  </sheetData>
  <sheetProtection/>
  <mergeCells count="7">
    <mergeCell ref="A1:G1"/>
    <mergeCell ref="A2:G2"/>
    <mergeCell ref="A3:G3"/>
    <mergeCell ref="A4:G4"/>
    <mergeCell ref="A119:G119"/>
    <mergeCell ref="A120:G120"/>
    <mergeCell ref="A8:B8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scisneros</cp:lastModifiedBy>
  <cp:lastPrinted>2017-03-27T20:10:09Z</cp:lastPrinted>
  <dcterms:created xsi:type="dcterms:W3CDTF">2010-12-03T18:40:30Z</dcterms:created>
  <dcterms:modified xsi:type="dcterms:W3CDTF">2017-03-29T19:06:06Z</dcterms:modified>
  <cp:category/>
  <cp:version/>
  <cp:contentType/>
  <cp:contentStatus/>
</cp:coreProperties>
</file>