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10.20.47.239\Presupuesto Base\CATALOGOS 2024\UEP-UPCOP\26 - 15.Abr-2024 PP10 Parque metropolitano Mirador del Sol\"/>
    </mc:Choice>
  </mc:AlternateContent>
  <xr:revisionPtr revIDLastSave="0" documentId="13_ncr:1_{8264409E-1C47-4F11-AA1D-47BCD6B8EFA8}" xr6:coauthVersionLast="47" xr6:coauthVersionMax="47" xr10:uidLastSave="{00000000-0000-0000-0000-000000000000}"/>
  <bookViews>
    <workbookView xWindow="-120" yWindow="-120" windowWidth="29040" windowHeight="15720" xr2:uid="{00000000-000D-0000-FFFF-FFFF00000000}"/>
  </bookViews>
  <sheets>
    <sheet name="DOPI-MUN-PP-EP-LP-020-2024" sheetId="3" r:id="rId1"/>
  </sheets>
  <externalReferences>
    <externalReference r:id="rId2"/>
    <externalReference r:id="rId3"/>
  </externalReferences>
  <definedNames>
    <definedName name="_xlnm._FilterDatabase" localSheetId="0" hidden="1">'DOPI-MUN-PP-EP-LP-020-2024'!$A$14:$G$335</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'DOPI-MUN-PP-EP-LP-020-2024'!$A$1:$G$407</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'DOPI-MUN-PP-EP-LP-020-2024'!$1:$14</definedName>
    <definedName name="totalpresupuestoprimeramoneda">#REF!</definedName>
    <definedName name="totalpresupuestosegundamone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38" i="3" l="1"/>
  <c r="D31" i="3"/>
  <c r="B401" i="3" l="1"/>
  <c r="A401" i="3"/>
  <c r="B400" i="3"/>
  <c r="A400" i="3"/>
  <c r="B395" i="3"/>
  <c r="A395" i="3"/>
  <c r="B394" i="3"/>
  <c r="A394" i="3"/>
  <c r="B389" i="3"/>
  <c r="A389" i="3"/>
  <c r="B381" i="3"/>
  <c r="A381" i="3"/>
  <c r="B380" i="3"/>
  <c r="A380" i="3"/>
  <c r="B379" i="3"/>
  <c r="A379" i="3"/>
  <c r="B376" i="3"/>
  <c r="A376" i="3"/>
  <c r="B375" i="3"/>
  <c r="A375" i="3"/>
  <c r="B373" i="3"/>
  <c r="A373" i="3"/>
  <c r="B372" i="3"/>
  <c r="A372" i="3"/>
  <c r="B368" i="3"/>
  <c r="A368" i="3"/>
  <c r="B367" i="3"/>
  <c r="A367" i="3"/>
  <c r="A366" i="3"/>
  <c r="B366" i="3"/>
  <c r="B364" i="3"/>
  <c r="A364" i="3"/>
  <c r="B362" i="3"/>
  <c r="A362" i="3"/>
  <c r="B358" i="3"/>
  <c r="A358" i="3"/>
  <c r="B357" i="3"/>
  <c r="A357" i="3"/>
  <c r="B355" i="3"/>
  <c r="A355" i="3"/>
  <c r="B354" i="3"/>
  <c r="A354" i="3"/>
  <c r="B353" i="3"/>
  <c r="A353" i="3"/>
  <c r="B352" i="3"/>
  <c r="A352" i="3"/>
  <c r="B350" i="3"/>
  <c r="A350" i="3"/>
  <c r="B347" i="3"/>
  <c r="A347" i="3"/>
  <c r="B345" i="3"/>
  <c r="A345" i="3"/>
  <c r="B342" i="3"/>
  <c r="A342" i="3"/>
  <c r="A341" i="3"/>
  <c r="B341" i="3"/>
  <c r="G290" i="3"/>
  <c r="G395" i="3" s="1"/>
  <c r="G261" i="3"/>
  <c r="G389" i="3" s="1"/>
  <c r="G190" i="3"/>
  <c r="G373" i="3" s="1"/>
  <c r="G168" i="3"/>
  <c r="G368" i="3" s="1"/>
  <c r="G144" i="3"/>
  <c r="G362" i="3" s="1"/>
  <c r="G37" i="3"/>
  <c r="G347" i="3" s="1"/>
  <c r="D76" i="3"/>
  <c r="G75" i="3" s="1"/>
  <c r="G355" i="3" s="1"/>
  <c r="G48" i="3"/>
  <c r="G350" i="3" s="1"/>
  <c r="G34" i="3"/>
  <c r="G345" i="3" s="1"/>
  <c r="B361" i="3"/>
  <c r="A361" i="3"/>
  <c r="B360" i="3"/>
  <c r="A360" i="3"/>
  <c r="B359" i="3"/>
  <c r="A359" i="3"/>
  <c r="A356" i="3"/>
  <c r="B356" i="3"/>
  <c r="B398" i="3"/>
  <c r="A398" i="3"/>
  <c r="B397" i="3"/>
  <c r="A397" i="3"/>
  <c r="A396" i="3"/>
  <c r="B396" i="3"/>
  <c r="A351" i="3"/>
  <c r="B351" i="3"/>
  <c r="A377" i="3"/>
  <c r="B377" i="3"/>
  <c r="A374" i="3"/>
  <c r="B374" i="3"/>
  <c r="B371" i="3"/>
  <c r="A371" i="3"/>
  <c r="B370" i="3"/>
  <c r="A370" i="3"/>
  <c r="A369" i="3"/>
  <c r="B369" i="3"/>
  <c r="B365" i="3"/>
  <c r="A365" i="3"/>
  <c r="B363" i="3"/>
  <c r="A363" i="3"/>
  <c r="B393" i="3"/>
  <c r="A393" i="3"/>
  <c r="B392" i="3"/>
  <c r="A392" i="3"/>
  <c r="B391" i="3"/>
  <c r="A391" i="3"/>
  <c r="B390" i="3"/>
  <c r="A390" i="3"/>
  <c r="B388" i="3"/>
  <c r="A388" i="3"/>
  <c r="B387" i="3"/>
  <c r="A387" i="3"/>
  <c r="B386" i="3"/>
  <c r="A386" i="3"/>
  <c r="B385" i="3"/>
  <c r="A385" i="3"/>
  <c r="B384" i="3"/>
  <c r="A384" i="3"/>
  <c r="B383" i="3"/>
  <c r="A383" i="3"/>
  <c r="G282" i="3" l="1"/>
  <c r="G393" i="3" s="1"/>
  <c r="G147" i="3"/>
  <c r="G364" i="3" s="1"/>
  <c r="G286" i="3"/>
  <c r="G394" i="3" s="1"/>
  <c r="G272" i="3"/>
  <c r="G392" i="3" s="1"/>
  <c r="G264" i="3"/>
  <c r="G263" i="3" l="1"/>
  <c r="G391" i="3"/>
  <c r="G17" i="3" l="1"/>
  <c r="G342" i="3" s="1"/>
  <c r="G78" i="3" l="1"/>
  <c r="G357" i="3" s="1"/>
  <c r="G51" i="3"/>
  <c r="G352" i="3" s="1"/>
  <c r="G293" i="3"/>
  <c r="G397" i="3" s="1"/>
  <c r="G300" i="3"/>
  <c r="G398" i="3" s="1"/>
  <c r="G292" i="3" l="1"/>
  <c r="G396" i="3" s="1"/>
  <c r="G86" i="3" l="1"/>
  <c r="G358" i="3" s="1"/>
  <c r="G117" i="3" l="1"/>
  <c r="G360" i="3" s="1"/>
  <c r="G99" i="3" l="1"/>
  <c r="G134" i="3"/>
  <c r="G361" i="3" s="1"/>
  <c r="G359" i="3" l="1"/>
  <c r="G77" i="3"/>
  <c r="G356" i="3" s="1"/>
  <c r="G57" i="3" l="1"/>
  <c r="G353" i="3" s="1"/>
  <c r="G65" i="3"/>
  <c r="G354" i="3" s="1"/>
  <c r="G50" i="3" l="1"/>
  <c r="G351" i="3" s="1"/>
  <c r="G163" i="3" l="1"/>
  <c r="G367" i="3" s="1"/>
  <c r="G183" i="3"/>
  <c r="G372" i="3" s="1"/>
  <c r="G206" i="3"/>
  <c r="G377" i="3" s="1"/>
  <c r="G196" i="3"/>
  <c r="G376" i="3" s="1"/>
  <c r="G253" i="3" l="1"/>
  <c r="G387" i="3" s="1"/>
  <c r="G46" i="3" l="1"/>
  <c r="G177" i="3"/>
  <c r="G371" i="3" s="1"/>
  <c r="G159" i="3"/>
  <c r="G366" i="3" s="1"/>
  <c r="G171" i="3"/>
  <c r="G153" i="3"/>
  <c r="G370" i="3" l="1"/>
  <c r="G170" i="3"/>
  <c r="G365" i="3"/>
  <c r="G146" i="3"/>
  <c r="G369" i="3" l="1"/>
  <c r="G363" i="3"/>
  <c r="G29" i="3" l="1"/>
  <c r="G257" i="3" l="1"/>
  <c r="G388" i="3" s="1"/>
  <c r="G247" i="3" l="1"/>
  <c r="G386" i="3" s="1"/>
  <c r="G238" i="3"/>
  <c r="G242" i="3"/>
  <c r="G384" i="3" s="1"/>
  <c r="G245" i="3"/>
  <c r="G385" i="3" s="1"/>
  <c r="G241" i="3" l="1"/>
  <c r="G383" i="3" s="1"/>
  <c r="G307" i="3" l="1"/>
  <c r="G401" i="3" s="1"/>
  <c r="B399" i="3"/>
  <c r="A399" i="3"/>
  <c r="B349" i="3" l="1"/>
  <c r="A349" i="3"/>
  <c r="B348" i="3"/>
  <c r="A348" i="3"/>
  <c r="A346" i="3"/>
  <c r="B346" i="3"/>
  <c r="B344" i="3"/>
  <c r="A344" i="3"/>
  <c r="B343" i="3"/>
  <c r="A343" i="3"/>
  <c r="B382" i="3"/>
  <c r="A382" i="3"/>
  <c r="B378" i="3"/>
  <c r="A378" i="3"/>
  <c r="G349" i="3" l="1"/>
  <c r="G344" i="3"/>
  <c r="G23" i="3"/>
  <c r="G16" i="3" s="1"/>
  <c r="G341" i="3" s="1"/>
  <c r="G39" i="3"/>
  <c r="G36" i="3" s="1"/>
  <c r="G346" i="3" l="1"/>
  <c r="G343" i="3"/>
  <c r="G348" i="3"/>
  <c r="G390" i="3" l="1"/>
  <c r="G223" i="3" l="1"/>
  <c r="G380" i="3" s="1"/>
  <c r="G305" i="3" l="1"/>
  <c r="G400" i="3" s="1"/>
  <c r="G304" i="3" l="1"/>
  <c r="G399" i="3" s="1"/>
  <c r="G229" i="3"/>
  <c r="G193" i="3"/>
  <c r="G192" i="3" l="1"/>
  <c r="G374" i="3" s="1"/>
  <c r="G375" i="3"/>
  <c r="G216" i="3"/>
  <c r="G381" i="3"/>
  <c r="G215" i="3" l="1"/>
  <c r="G378" i="3" s="1"/>
  <c r="G405" i="3" s="1"/>
  <c r="G379" i="3"/>
  <c r="G382" i="3"/>
  <c r="G406" i="3" l="1"/>
  <c r="G407" i="3" l="1"/>
</calcChain>
</file>

<file path=xl/sharedStrings.xml><?xml version="1.0" encoding="utf-8"?>
<sst xmlns="http://schemas.openxmlformats.org/spreadsheetml/2006/main" count="927" uniqueCount="559">
  <si>
    <t>MUNICIPIO DE ZAPOPAN, JALISCO</t>
  </si>
  <si>
    <t>DIRECCIÓN DE OBRAS PÚBLICAS E INFRAESTRUCTURA.</t>
  </si>
  <si>
    <t>UNIDAD DE PRESUPUESTOS Y CONTRATACION DE OBRA PUBLICA</t>
  </si>
  <si>
    <t>DESCRIPCIÓN GENERAL DE LOS TRABAJOS:</t>
  </si>
  <si>
    <t>PLAZO DE EJECUCIÓN:</t>
  </si>
  <si>
    <t>RAZÓN SOCIAL DEL LICITANTE:</t>
  </si>
  <si>
    <t>NOMBRE, CARGO Y FIRMA DEL LICITANTE</t>
  </si>
  <si>
    <t>DOCUMENTO</t>
  </si>
  <si>
    <t>CLAVE</t>
  </si>
  <si>
    <t xml:space="preserve">DESCRIPCIÓN </t>
  </si>
  <si>
    <t>UNIDAD</t>
  </si>
  <si>
    <t>CANTIDAD</t>
  </si>
  <si>
    <t>PRECIO UNITARIO ($)</t>
  </si>
  <si>
    <t>PRECIO UNITARIO ($) CON LETRA</t>
  </si>
  <si>
    <t>IMPORTE ($) M. N.</t>
  </si>
  <si>
    <t>SUBTOTAL M. N.</t>
  </si>
  <si>
    <t>IVA M. N.</t>
  </si>
  <si>
    <t>TOTAL M. N.</t>
  </si>
  <si>
    <t>M2</t>
  </si>
  <si>
    <t>M3</t>
  </si>
  <si>
    <t>M3-KM</t>
  </si>
  <si>
    <t>FECHA DE INICIO:</t>
  </si>
  <si>
    <t>FECHA DE TERMINACIÓN:</t>
  </si>
  <si>
    <t>FECHA DE PRESENTACIÓN:</t>
  </si>
  <si>
    <t>IMPORTE TOTAL CON LETRA</t>
  </si>
  <si>
    <t>M</t>
  </si>
  <si>
    <t>PZA</t>
  </si>
  <si>
    <t>LIMPIEZA</t>
  </si>
  <si>
    <t>LIMPIEZA GRUESA DE OBRA, INCLUYE: ACARREO A BANCO DE OBRA, MANO DE OBRA, EQUIPO Y HERRAMIENTA.</t>
  </si>
  <si>
    <t>KG</t>
  </si>
  <si>
    <t>PLANTILLA DE 5 CM DE ESPESOR DE CONCRETO HECHO EN OBRA DE F´C=100 KG/CM2, INCLUYE: PREPARACIÓN DE LA SUPERFICIE, NIVELACIÓN, MAESTREADO, COLADO, MANO DE OBRA, EQUIPO Y HERRAMIENTA.</t>
  </si>
  <si>
    <t>EXCAVACIONES Y RELLENOS</t>
  </si>
  <si>
    <t>CATÁLOGO DE CONCEPTOS</t>
  </si>
  <si>
    <t>CIMBRA ACABADO COMÚN EN DALAS Y CASTILLOS A BASE DE MADERA DE PINO DE 3A, INCLUYE: HERRAMIENTA, SUMINISTRO DE MATERIALES, ACARREOS, CORTES, HABILITADO, CIMBRADO, DESCIMBRA, EQUIPO Y MANO DE OBRA.</t>
  </si>
  <si>
    <t>SUMINISTRO, HABILITADO Y COLOCACIÓN DE ACERO DE REFUERZO DE FY= 4200 KG/CM2, INCLUYE: MATERIALES, TRASLAPES, SILLETAS, HABILITADO, AMARRES, MANO DE OBRA, EQUIPO Y HERRAMIENTA.</t>
  </si>
  <si>
    <t>CIMBRA EN DADOS DE CIMENTACIÓN, ACABADO COMÚN, INCLUYE: SUMINISTRO DE MATERIALES, ACARREOS, CORTES, HABILITADO, CIMBRADO, DESCIMBRADO, MANO DE OBRA, LIMPIEZA, EQUIPO Y HERRAMIENTA.</t>
  </si>
  <si>
    <t>CONCRETO HECHO EN OBRA DE F'C= 200 KG/CM2, T.MA. 3/4", R.N., INCLUYE: HERRAMIENTA, ELABORACIÓN DE CONCRETO, ACARREOS, COLADO, VIBRADO, EQUIPO Y MANO DE OBRA.</t>
  </si>
  <si>
    <t>CONCRETO HECHO EN OBRA DE F'C= 250 KG/CM2, T.MA. 3/4", R.N., INCLUYE: HERRAMIENTA, ELABORACIÓN DE CONCRETO, ACARREOS, COLADO, VIBRADO, EQUIPO Y MANO DE OBRA.</t>
  </si>
  <si>
    <t>MOBILIARIO</t>
  </si>
  <si>
    <t xml:space="preserve"> </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</si>
  <si>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</si>
  <si>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</si>
  <si>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PRELIMINARES</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</si>
  <si>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</si>
  <si>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</si>
  <si>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TRAZO Y NIVELACIÓN CON EQUIPO TOPOGRÁFICO DEL TERRENO ESTABLECIENDO EJES Y REFERENCIAS Y BANCOS DE NIVEL, INCLUYE: HERRAMIENTA, CRUCETAS, ESTACAS, HILOS, MARCAS Y TRAZOS CON CALHIDRA, EQUIPO Y MANO DE OBRA.</t>
  </si>
  <si>
    <t>RELLENO EN CEPAS O MESETAS CON MATERIAL DE BANCO (TEPETATE), COMPACTADO CON EQUIPO DE IMPACTO AL 95% ± 2 DE SU P.V.S.M., PRUEBA AASHTO ESTÁNDAR, CBR DEL 5% MÍNIMO, EN CAPAS NO MAYORES DE 20 CM, INCLUYE: HERRAMIENTA, INCORPORACIÓN DE AGUA NECESARIA, MEDIDO EN TERRENO NATURAL POR SECCIÓN SEGÚN PROYECTOS, ABUNDAMIENTO, EQUIPO Y MANO DE OBRA.</t>
  </si>
  <si>
    <t>CORTE CON DISCO DE DIAMANTE HASTA 1/3 DE ESPESOR DE LA LOSA Y HASTA 3 MM DE ANCHO, INCLUYE: EQUIPO, DISCO DE DIAMANTE, HERRAMIENTA Y MANO DE OBRA.</t>
  </si>
  <si>
    <t>CALAFATEO DE JUNTAS DE DILATACIÓN EN PAVIMENTOS DE CONCRETO HIDRÁULICO DE 13 MM X 17 MM, CON BACKER-ROD DE 13 MM DE DIÁMETRO (CINTILLA DE POLIURETANO) Y SELLADOR PARA JUNTAS SUPERSEAL P TIPO FESTER O SIMILAR, INCLUYE: HERRAMIENTA, LIMPIEZA DE LA JUNTA, ENSANCHE  CON CORTADORA HASTA 13 MM, MATERIAL, DESPERDICIOS, EQUIPO Y MANO DE OBRA.</t>
  </si>
  <si>
    <t>CIMENTACIÓN</t>
  </si>
  <si>
    <t>CIMBRA EN CIMENTACIÓN, ACABADO COMÚN, INCLUYE: SUMINISTRO DE MATERIALES, ACARREOS, CORTES, HABILITADO, CIMBRADO, DESCIMBRADO, MANO DE OBRA, LIMPIEZA, EQUIPO Y HERRAMIENTA.</t>
  </si>
  <si>
    <t>ESTRUCTURA</t>
  </si>
  <si>
    <t>A</t>
  </si>
  <si>
    <t>B</t>
  </si>
  <si>
    <t>C</t>
  </si>
  <si>
    <t>C1</t>
  </si>
  <si>
    <t>C2</t>
  </si>
  <si>
    <t>C3</t>
  </si>
  <si>
    <t>C4</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</si>
  <si>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</si>
  <si>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RED DE ALUMBRADO PÚBLICO</t>
  </si>
  <si>
    <r>
      <rPr>
        <sz val="8"/>
        <color rgb="FF000000"/>
        <rFont val="Isidora Bold"/>
      </rPr>
      <t>SUMINISTRO E INSTALACIÓN DE CABLE DE ALUMINIO XLP</t>
    </r>
    <r>
      <rPr>
        <sz val="8"/>
        <color indexed="8"/>
        <rFont val="Isidora Bold"/>
      </rPr>
      <t xml:space="preserve">, 600 V, CONFIGURACIÓN </t>
    </r>
    <r>
      <rPr>
        <sz val="8"/>
        <color rgb="FF000000"/>
        <rFont val="Isidora Bold"/>
      </rPr>
      <t xml:space="preserve">TRIPLEX  2+1, CAL. 4 AWG  (F)  +  CAL.  4 AWG (T) </t>
    </r>
    <r>
      <rPr>
        <sz val="8"/>
        <color indexed="8"/>
        <rFont val="Isidora Bold"/>
      </rPr>
      <t xml:space="preserve"> MARCA CONDUMEX O SIMILAR, INCLUYE: HERRAMIENTA, MATERIALES, CONEXIÓN,  PRUEBAS, EQUIPO Y MANO DE OBRA.</t>
    </r>
  </si>
  <si>
    <r>
      <rPr>
        <sz val="8"/>
        <color rgb="FF000000"/>
        <rFont val="Isidora Bold"/>
      </rPr>
      <t>SUMINISTRO E INSTALACIÓN DE TUBO PAD RD 19 DE 53 MM</t>
    </r>
    <r>
      <rPr>
        <sz val="8"/>
        <color indexed="8"/>
        <rFont val="Isidora Bold"/>
      </rPr>
      <t xml:space="preserve"> DE Ø, INCLUYE: HERRAMIENTA, MATERIALES, DESPERDICIOS, ACARREO AL SITIO DE COLOCACIÓN, GUIADO Y MANO DE OBRA.</t>
    </r>
  </si>
  <si>
    <t>EXCAVACIÓN POR MEDIOS MANUALES EN MATERIAL TIPO II, DE 0.00 A -2.00 M DE PROFUNDIDAD, INCLUYE: AFINE DE PLANTILLA Y TALUDES, ACARREO DEL MATERIAL A BANCO DE OBRA PARA SU POSTERIOR RETIRO, MANO DE OBRA, EQUIPO Y HERRAMIENTA. (MEDIDO EN TERRENO NATURAL POR SECCIÓN).</t>
  </si>
  <si>
    <t>SUMINISTRO E INSTALACIÓN DE TUBO PVC CONDUIT S. P. DE 35 MM, INCLUYE: HERRAMIENTA, MATERIAL, DESPERDICIO, ACARREO AL SITIO DE COLOCACIÓN, GUIADO Y MANO DE OBRA.</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</si>
  <si>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</si>
  <si>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</si>
  <si>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 xml:space="preserve">SUMINISTRO Y COLOCACIÓN DE GRAVA DE 3/4", PARA FONDO DE REGISTRO ELÉCTRICO, INCLUYE: HERRAMIENTA, ACARREOS Y MANO DE OBRA. </t>
  </si>
  <si>
    <t>SUMINISTRO E INSTALACIÓN DE SISTEMA DE TIERRA, INCLUYE: 1 VARILLA COOPER WELD 5/8 X 3.00 M, CARGA CADWELD NO 90, 4.00 M DE CABLE DE COBRE DESNUDO CAL 2, CONECTOR DE VARILLA DE 5/8", INCLUYE: MANO DE OBRA, EQUIPO Y HERRAMIENTA.</t>
  </si>
  <si>
    <r>
      <rPr>
        <sz val="8"/>
        <color rgb="FF000000"/>
        <rFont val="Isidora Bold"/>
      </rPr>
      <t>SUMINISTRO Y COLOCACIÓN DE CONECTOR DE ALUMINIO EN "T" DE 3 DERIVACIONES</t>
    </r>
    <r>
      <rPr>
        <sz val="8"/>
        <color indexed="8"/>
        <rFont val="Isidora Bold"/>
      </rPr>
      <t xml:space="preserve"> Y MANGAS REMOVIBLES ACEPTA CAL. 2 Y 4 AWG EN EL PRINCIPAL Y DERIVACIÓN A LUMINARIA EN CAL. 6 Y 8 AWG QUE CUMPLA CON ESPECIFICACIÓN NMX-J-519, INCLUYE: HERRAMIENTA,  MATERIAL, EQUIPO Y MANO  DE  OBRA.</t>
    </r>
  </si>
  <si>
    <r>
      <rPr>
        <sz val="8"/>
        <color rgb="FF000000"/>
        <rFont val="Isidora Bold"/>
      </rPr>
      <t>SUMINISTRO E INSTALACIÓN DE CABLE DE ALUMINIO XHHW-2</t>
    </r>
    <r>
      <rPr>
        <sz val="8"/>
        <color indexed="8"/>
        <rFont val="Isidora Bold"/>
      </rPr>
      <t xml:space="preserve">, 600 V, CAL. 6 MONOPOLAR, MARCA CONDUMEX O SIMILAR, CABLEADO DE REGISTRO A LUMINARIA POR EL INTERIOR DEL POSTE, INCLUYE: HERRAMIENTA, MATERIALES, CONEXIÓN, PRUEBAS, EQUIPO Y MANO DE OBRA.
</t>
    </r>
  </si>
  <si>
    <r>
      <rPr>
        <sz val="8"/>
        <color rgb="FF000000"/>
        <rFont val="Isidora Bold"/>
      </rPr>
      <t>BASE PARA MEDIDOR TRIFÁSICO</t>
    </r>
    <r>
      <rPr>
        <sz val="8"/>
        <color indexed="8"/>
        <rFont val="Isidora Bold"/>
      </rPr>
      <t>,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r>
  </si>
  <si>
    <t>TERMINAL ZAPATA PARA TIERRA, DE ALUMINIO BIMETALICO PARA ALOJAR CABLES CALIBRE DESDE 14 AWG HASTA 2 AWG, CON UN ORIFICIO D FIJACIÓN DE 1/4", OPRESOR TIPO ALLEN. INCLUYE PIJABROCA DE 1/4" X 1", GALVANIZADA, CABEZA HEXAGONAL.</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</si>
  <si>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</si>
  <si>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Y COLOCACIÓN DE CONECTOR  A  COMPRESIÓN  CAT. YPC2A8U CAL. 4-12, INCLUYE: HERRAMIENTA, CINTA VULCANIZABLE,  MATERIAL, EQUIPO Y MANO  DE  OBRA.</t>
  </si>
  <si>
    <t>SUMINISTRO Y COLOCACIÓN DE CONECTOR MÚLTIPLE EN BAJA TENSIÓN 600 (4V), INCLUYE: HERRAMIENTA, MATERIAL, EQUIPO Y MANO DE OBRA.</t>
  </si>
  <si>
    <t>SUMINISTRO Y COLOCACIÓN DE (3) CONECTORES DERIVADOR DE ALUMINIO A COMPRESIÓN TIPO "H" CAL. 6- 2 AWG BIMETÁLICO CAT. YHO100 BURNDY,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</si>
  <si>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</si>
  <si>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</si>
  <si>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SUMINISTRO Y COLOCACIÓN DE CONECTOR  TIPO  ZAPATA  DE  ALUMINIO  CAL. 6 AWG, 1 BARRENO, CON TORNILLO   Y   MANGA   TERMO CONTRÁCTIL  PARA  CONECTOR  MÚLTIPLE BAJA  TENSIÓN,  INCLUYE: HERRAMIENTA,  MATERIAL, EQUIPO Y MANO  DE  OBRA.</t>
  </si>
  <si>
    <t>SUMINISTRO E INSTALACIÓN DE CABLE DE ACERO CON RECUBRIMIENTO DE COBRE TIPO CONDUCLAD ACS7 NO. 9 (46.44 MM2) MCA. CONDUMEX O SIMILAR, INCLUYE: HERRAMIENTA, MATERIALES,  DESPERDICIOS, EQUIPO Y MANO DE OBRA.</t>
  </si>
  <si>
    <t>L</t>
  </si>
  <si>
    <t>CIMBRA ACABADO COMÚN EN LOSAS A BASE DE MADERA DE PINO DE 3A, INCLUYE: HERRAMIENTA, SUMINISTRO DE MATERIALES, ACARREOS, CORTES, HABILITADO, CIMBRADO, DESCIMBRA, EQUIPO Y MANO DE OBRA.</t>
  </si>
  <si>
    <t>ALBAÑILERIAS</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</si>
  <si>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</si>
  <si>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L1</t>
  </si>
  <si>
    <t>L2</t>
  </si>
  <si>
    <t>DEMOLICIÓN POR MEDIOS MECÁNICOS DE CONCRETO SIMPLE EN BANQUETAS, INCLUYE: HERRAMIENTA, CORTE CON DISCO DE DIAMANTE PARA DELIMITAR ÁREA, ACARREO DEL MATERIAL A BANCO DE OBRA PARA SU POSTERIOR RETIRO, VOLUMEN MEDIDO EN SECCIÓN, ABUNDAMIENTO, EQUIPO Y MANO DE OBRA.</t>
  </si>
  <si>
    <t>BANQUETA DE 10 CM DE ESPESOR DE CONCRETO PREMEZCLADO F'C= 200  KG/CM2., R.N., T.M.A. 19 MM, CON ACABADO ESCOBILLADO, INCLUYE: CIMBRA, DESCIMBRA, COLADO, CURADO, MATERIALES, ACARREOS, DESPERDICIOS,  MANO DE OBRA, PRUEBAS DE LABORATORIO, EQUIPO Y HERRAMIENTA.</t>
  </si>
  <si>
    <t>SUMINISTRO Y APLICACIÓN DE PINTURA DE ESMALTE 100 MATE COMEX O SIMILAR, EN ESTRUCTURAS METÁLICAS, INCLUYE: APLICACIÓN DE RECUBRIMIENTO A 4 MILÉSIMAS DE ESPESOR, MATERIALES, MANO DE OBRA, EQUIPO Y HERRAMIENTA.</t>
  </si>
  <si>
    <t>PISTA DE TROTE</t>
  </si>
  <si>
    <t>SUMINISTRO E INSTALACIÓN DE CURVA PVC CONDUIT S. P. DE 21 MM, INCLUYE: HERRAMIENTA, MATERIAL, DESPERDICIO, ACARREO AL SITIO DE COLOCACIÓN, GUIADO Y MANO DE OBRA.</t>
  </si>
  <si>
    <t>SUMINISTRO Y COLOCACIÓN DE POSTE DE SECCIÓN CIRCULAR TIPO CÓNICO PARA ALUMBRADO PÚBLICO DE 5.50 M DE ALTURA, PUNTA POSTE CON NIPLE PARA MONTAJE DE LUMINARIA  DE DIÁMETRO SEGÚN ESPECIFICACIÓN DE LUMINARIA Y CON PLACA BASE DE 280 X 280 MM Y UN ESPESOR DE 19 MM (3/4"), CON 4 BARRENOS  DISTANCIADOS  A 190 MM ENTRE EJES, CON 4 BARRENOS DE  28.6 MM DE DIÁMETRO, CON REGISTRO PARA CONEXIONES DE 195 MM DE LONGITUD X 80 MM DE ANCHO DE FORMA OVALADA, CON UNA TAPA TROQUELADA OVALADA DE ACUERDO A DIBUJO ESQUEMÁTICO, QUE SE  FIJARA MEDIANTE DOS TORNILLOS EN LOS EXTREMOS LONGITUDINALES UBICADA A 60 CM DESDE LA BASE, PINTURA PRIMARIO ANTICORROSIVO ROJO OXIDO Y PINTURA PARA ACABADO SEGÚN COLOR ACORDADO CON LA SUPERVISIÓN DE OBRA, INCLUYE: HERRAMIENTA, SUMINISTRO, FLETES, ACARREOS, ELEVACIÓN, PLOMEADO, EQUIPO Y MANO DE OBRA.</t>
  </si>
  <si>
    <r>
      <rPr>
        <sz val="8"/>
        <color rgb="FF000000"/>
        <rFont val="Isidora Bold"/>
      </rPr>
      <t>SUMINISTRO Y COLOCACIÓN DE ANCLA</t>
    </r>
    <r>
      <rPr>
        <sz val="8"/>
        <color indexed="8"/>
        <rFont val="Isidora Bold"/>
      </rPr>
      <t xml:space="preserve"> PARA POSTE METÁLICO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r>
  </si>
  <si>
    <t xml:space="preserve">CONTROL PARA ALUMBRADO INTEGRADO POR 1.- GABINETE PARA CONTROL DE ALUMBRADO PÚBLICO, CLASIFICACIÓN NEMA 4X (IP66), DE  DIMENSIONES MINIMAS 40 X 30 X 20 CM, CON RECUBRIMIENTO DE PINTURA EN POLIESTER TEXTURIZADO COLOR RAL7035, CON CHAPA MARCA SOUTHCO MODELO E3-110-25. 2.- INTERRUPTOR TERMOMAGNETICO EN CAJA MOLDEADA DE 3 X 60 AMP, TIPO FAL, ALTA CAPACIDAD INTERRUPTIVA, 25 KA @ 240 VCA, 600 VCA, 60 HZ, INCLUYE TERMINALES PARA CONECTAR CON CONDUCTORES DE CU O AL, DE LÍNEA Y CARGA, CALIBRE MÍNIMO 14 AWG, CALIBRE MÁXIMO 3/0 AWG. TEMPERATURA AMBIENTE DE FUNCIONAMIENTO 40°C. QUE CUMPLA CON LA NORMA NMX-J-266-ANCE-2014. 3.- CONTACTOR ELECTROMAGNÉTICO 3 POLOS,  TAMAÑO NEMA 1 PARA 30 AMP, CLASE 8502 TIPO SA,  PARA UNA TENSIÓN MÁXIMA  DE 600 VCA. LA BOBINA DEBE OPERAR A 220 VCA, 60 HERTZ. CONTAR CON  CERTIFICADOS QUE ACREDITEN EL CUMPLIMIENTO DE  LAS NORMAS: NMX-J-290-ANCE-1999, NMX-J-118/1-ANCE-2000, O EN SU DEFECTO  IEC 947-4-1  O 60947-4-1. 4.- BASE SOQUET PARA FOTOCELDA, CON FOTOCELDA/FOTOCONTROL, MONTAJE DE MEDIA VUELTA, RANGO DE ENCENDIDO DE 10-30 LUXES, APAGADO 5 VECES EL NIVEL DE ENCENDIDO, CON DISEÑO DE EXPULSION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5.- CABLEADO INTERNO. ADEMAS INCLUYE FLEJE DE ACERO INOXIDABLE 3/4", HEBILLAS  PARA FLEJE, TUBO LICUATIGH, CABLE PARA CONEXION A MEDICION Y DERIVACIÓN A CIRCUITO, VARILLA DE TIERRA PROTOCOLIZADA Y CONECTOR REFORZADO PARA VARILLA DE TIERRA, CABLEADO INTERNO, SUMINISTRO DE MATERIALES, ACARREOS, ELEVACIÓN, MATERIALES PARA SUJECIÓN, MANO DE OBRA, CONEXIÓN Y PRUEBAS.
</t>
  </si>
  <si>
    <r>
      <rPr>
        <sz val="8"/>
        <color rgb="FF000000"/>
        <rFont val="Isidora Bold"/>
      </rPr>
      <t>TAPONADO DE DUCTOS</t>
    </r>
    <r>
      <rPr>
        <sz val="8"/>
        <color indexed="8"/>
        <rFont val="Isidora Bold"/>
      </rPr>
      <t xml:space="preserve"> EN EL REGISTRO DE ALUMBRADO DE</t>
    </r>
    <r>
      <rPr>
        <sz val="8"/>
        <color rgb="FF000000"/>
        <rFont val="Isidora Bold"/>
      </rPr>
      <t xml:space="preserve"> 53 MM</t>
    </r>
    <r>
      <rPr>
        <sz val="8"/>
        <color indexed="8"/>
        <rFont val="Isidora Bold"/>
      </rPr>
      <t xml:space="preserve"> DE Ø, POSTERIOR A LA INSTALACIÓN DEL CABLEADO CON ESPUMA DE POLIURETANO (SELLO DUCTO) O SIMILAR, INCLUYE: HERRAMIENTA, MATERIALES, ACARREOS Y MANO DE OBRA.</t>
    </r>
  </si>
  <si>
    <t>ASENTAMIENTO DE PLACAS METÁLICAS DE POSTES A BASE DE GROUT NO METÁLICO, INCLUYE: MATERIALES, MANO DE OBRA, EQUIPO Y HERRAMIENTA.</t>
  </si>
  <si>
    <t>CARGA MECÁNICA Y ACARREO EN CAMIÓN 1 ER. KILOMETRO, DE MATERIAL PRODUCTO DE EXCAVACIÓN, DEMOLICIÓN Y/O ESCOMBROS, INCLUYE: REGALÍAS AL BANCO DE TIRO, MANO DE OBRA, EQUIPO Y HERRAMIENTA.</t>
  </si>
  <si>
    <t>ACARREO EN CAMIÓN KILÓMETROS SUBSECUENTES DE MATERIAL PRODUCTO DE EXCAVACIÓN, DEMOLICIÓN Y/O ESCOMBROS A TIRADERO AUTORIZADO POR SUPERVISIÓN, INCLUYE: MANO DE OBRA, EQUIPO Y HERRAMIENTA.</t>
  </si>
  <si>
    <t>ASENTAMIENTO DE PLACAS METÁLICAS A BASE DE GROUT NO METÁLICO, INCLUYE: MATERIALES, MANO DE OBRA, EQUIPO Y HERRAMIENTA.</t>
  </si>
  <si>
    <t>SUMINISTRO, HABILITADO Y MONTAJE DE PLACA DE ACERO A-36 DE 30 X 30 CM Y 5/8", INCLUYE: HERRAMIENTA, 4 PERFORACIONES PARA COLOCAR ANCLAS DE 3/4", TRAZO, MATERIALES, CORTES, SOLDADURA, FIJACIÓN, MANO DE OBRA, EQUIPO Y MANO DE OBRA.</t>
  </si>
  <si>
    <t>SUMINISTRO, HABILITADO, MONTAJE Y NIVELACIÓN DE COLUMNA ESTRUCTURAL, A BASE DE PERFILES ESTRUCTURALES, SOLDADOS Y/O ATORNILLADOS, (HSS, IPR, IPS, CPS, OR, OC, TUBOS, PTR, PLACAS). INCLUYE: HERRAMIENTA,  PRIMARIO ANTICORROSIVO, TRAZO, CORTES, BARRENOS, SOLDADURA, MATERIALES, EQUIPO Y MANO DE OBRA</t>
  </si>
  <si>
    <t>CUBIERTA</t>
  </si>
  <si>
    <t>MULTYTECHO</t>
  </si>
  <si>
    <t>SUMINISTRO, HABILITADO Y COLOCACIÓN DE ARMEX DE REFUERZO, 12 X 12 - 4 CON FY= 6000 KG/CM2, INCLUYE: HERRAMIENTA, EQUIPO, MATERIALES, TRASLAPES, DESPERDICIOS, SILLETAS, HABILITADO, AMARRES Y MANO DE OBRA.</t>
  </si>
  <si>
    <t>MURO DE BLOCK DE CONCRETO SIMPLE HUECO DE 10 ESPESOR PROMEDIO, A SOGA, CON BLOCK DE CONCRETO SIMPLE HUECO DE 10X20X40 CM, ASENTADO CON MORTERO CEMENTO-ARENA EN PROPORCIÓN 1:3, CON JUNTA PULIDA, ACABADO APARENTE, DE 0.00 A 3.00 M DE ALTURA, INCLUYE: HERRAMIENTA, TRAZO, NIVELACIÓN, PLOMEO, ANDAMIOS, CORTES, DESPERDICIOS, ELEVACIONES, MATERIALES, EQUIPO Y MANO DE OBRA.</t>
  </si>
  <si>
    <t xml:space="preserve">PUERTAS Y HERRERÍA </t>
  </si>
  <si>
    <t xml:space="preserve">DENTELLÓN TIPO "I" EN SECCIÓN 15X30 CM DE ALTURA A BASE DE CONCRETO PREMEZCLADO F'C=200 KG/CM2, T.M.A. 19 MM, R.N., ACABADO COMÚN, INCLUYE: HERRAMIENTA, CIMBRA, DESCIMBRA, COLADO, CURADO, SUMINISTRO DE MATERIALES, EQUIPO Y MANO DE OBRA.
</t>
  </si>
  <si>
    <t>PISOS DE ADOQUÍN</t>
  </si>
  <si>
    <t>GUARNICIÓN</t>
  </si>
  <si>
    <t>H</t>
  </si>
  <si>
    <t>ÁREA DE JUEGOS INFANTILES</t>
  </si>
  <si>
    <t>FIRME DE 8 CM DE ESPESOR DE CONCRETO PREMEZCLADO F´C= 150 KG/CM2, ACABADO COMÚN, INCLUYE: CIMBRA, DESCIMBRA, COLADO, CURADO, SUMINISTRO DE MATERIALES, DESPERDICIOS Y  MANO DE OBRA, EQUIPO Y HERRAMIENTA.</t>
  </si>
  <si>
    <t>SUMINISTRO Y COLOCACIÓN DE PISO AMORTIGUANTE VACIADO EN SITIO RESISTENTE A LA ABRASIÓN, IMPERMEABLE,  RESISTENTE AL INTEMPERISMO,  ANTIDERRAPANTE SIN JUNTAS CONSTRUCTIVAS, COLOR DE ACUERDO A PROYECTO DE 3 CM DE ESPESOR, BICAPA CON CUBIERTA SUPERFICIAL DE EDPM AL 50%, INCLUYE: HERRAMIENTA,  PEGAMENTO PARA LIGA DE CAPAS, MATERIALES DE FIJACIÓN,  DESPERDICIOS, FLETES, ACARREOS, EQUIPO Y MANO DE OBRA.</t>
  </si>
  <si>
    <t>PISO AMORTIGUANTE Y GUARNICIÓN</t>
  </si>
  <si>
    <t>GUARNICIÓN TIPO "I" EN SECCIÓN 15X30 CM DE ALTURA A BASE DE CONCRETO PREMEZCLADO F'C= 200 KG/CM2, T.M.A. 19 MM, R.N., ACABADO PULIDO, INCLUYE:  CIMBRA, DESCIMBRA, COLADO, MATERIALES, CURADO, DESPERDICIOS, MANO DE OBRA, EQUIPO Y HERRAMIENTA.</t>
  </si>
  <si>
    <t>G</t>
  </si>
  <si>
    <t>ÁREA DE EJERCITADORES Y CALISTENIA</t>
  </si>
  <si>
    <t>G1</t>
  </si>
  <si>
    <t>G2</t>
  </si>
  <si>
    <t>PISO DE CONCRETO</t>
  </si>
  <si>
    <t>FIRME DE 10 CM DE ESPESOR DE CONCRETO PREMEZCLADO F´C= 200 KG/CM2, ACABADO LAVADO CON GRANO DE MÁRMOL "GH" #3, (5 KG POR M2), INCLUYE: CIMBRA, DESCIMBRA, COLADO, CURADO, SUMINISTRO DE MATERIALES, DESPERDICIOS Y  MANO DE OBRA, EQUIPO Y HERRAMIENTA.</t>
  </si>
  <si>
    <t>SUMINISTRO Y COLOCACIÓN DE PLACA PARA DELIMITAR LOSA A BASE DE PLACA DE ACERO DE 1/4", FIJADA A PISO DE CONCRETO CON 1 VARILLA DEL #3 DE 25 CM DE LARGO A CADA 100 CM, INCLUYE: HERRAMIENTA, FLETES, ACARREOS, CORTES, DESPERDICIOS, SOLDADURA, PRIMARIO ANTICORROSIVO, ACABADO EN ESMALTE 100 DE COMEX COLOR NEGRO MATE, MATERIAL Y MANO DE OBRA.</t>
  </si>
  <si>
    <r>
      <t>SUMINISTRO, HABILITADO Y MONTAJE DE ANCLA DE ACERO A-36  A BASE DE REDONDO LISO DE 3/4" DE DIÁMETRO CON UN DESARROLLO DE</t>
    </r>
    <r>
      <rPr>
        <sz val="8"/>
        <color rgb="FFFF0000"/>
        <rFont val="Isidora Bold"/>
      </rPr>
      <t xml:space="preserve"> </t>
    </r>
    <r>
      <rPr>
        <sz val="8"/>
        <rFont val="Isidora Bold"/>
      </rPr>
      <t>90 CM CON ROSCA EN LA PARTE SUPERIOR DE 20 CM, INCLUYE: HERRAMIENTA, ACARREOS, TUERCA HEXAGONAL ESTRUCTURAL DE 3/4"" PESADA GRADO 5 CON RONDANA PLANA, CONTRATUERCA PARA NIVELAR COLUMNA, CORTES, DESPERDICIOS, PLOMEO, NIVELADO, MATERIALES, FIJACIÓN, EQUIPO Y MANO DE OBRA.</t>
    </r>
  </si>
  <si>
    <t>PISO DE CONCRETO PREMEZCLADO F'C= 200 KG/CM2, T.MA. 3/4", R.N. DE 10 CM DE ESPESOR, CON COLOR INTEGRAL MISISIPI (PBIC0011) AL 6%, ACABADO SEMIPULIDO, INCLUYE: HERRAMIENTA, ACARREOS, PREPARACIÓN DE LA SUPERFICIE, CIMBRA, DESCIMBRA, NIVELACIÓN, COLADO, VIBRADO, CURADO, MATERIALES, EQUIPO Y MANO DE OBRA.</t>
  </si>
  <si>
    <t>PISO DE CONCRETO PREMEZCLADO F'C= 200 KG/CM2, T.MA. 3/4", R.N. DE 10 CM DE ESPESOR, CON COLOR INTEGRAL MISISIPI (PBIC0011) AL 2%, ACABADO SEMIPULIDO, INCLUYE: HERRAMIENTA, ACARREOS, PREPARACIÓN DE LA SUPERFICIE, CIMBRA, DESCIMBRA, NIVELACIÓN, COLADO, VIBRADO, CURADO, MATERIALES, EQUIPO Y MANO DE OBRA.</t>
  </si>
  <si>
    <t>I</t>
  </si>
  <si>
    <t>SUMINISTRO Y COLOCACIÓN DE BANCA MODELO BT- 15 DIMENSIONES 1500 MM DE LARGO X 700 MM DE ANCHO X 850 MM ALTURA, FABRICADA EN PRT 2" X 2" CALIBRE 14 EN ACERO AL CARBÓN, PARA LA ESTRUCTURA EN GENERAL, ASIENTO Y RESPALDO ELABORADOS EN TUBULAR DE 1" X 1" CALIBRE 14 EN ACERO AL CARBÓN, SOPORTADO EN SOLERA DE 1/8" X 1", PARA DESCANSABRAZO SOLERA DE ¼" X 2". PARA ELABORACIÓN, SOLDADURA DE MICRO ALAMBRE S6 035 X 15, DETALLADO CON DISCO DE LIJA GRANO 80 Y DESBASTE, LIMPIEZA A BASE DE QUÍMICOS SAN BLAS, ELIMINADO TODAS LAS IMPUREZAS DEL ACERO, APLICACIÓN DE PINTURA ELECTROSTÁTICA, HORNEADA A ALTAS TEMPERATURAS, INCLUYE: FIJACIÓN POR MEDIO DE TAQUETES, MATERIALES, MANO DE OBRA Y HERRAMIENTA.</t>
  </si>
  <si>
    <t>SUMINISTRO Y COLOCACIÓN DE BANCA DE CONCRETO ARMADO DE RESISTENCIA F'C= 250 KG/CM2, MOD. "HEXA-60", COLOR GRIS NATURAL ACABADO SEMIPULIDO, TIPO "PRISMA HEXAGONAL" O SIMILAR, MEDIDAS 0.50 CM POR LADO Y 60 CM DE ALTURA, INCLUYE: HERRAMIENTA, MATERIALES, ACARREOS, FIJACIÓN, EQUIPO Y MANO DE OBRA.</t>
  </si>
  <si>
    <t>SUMINISTRO Y COLOCACIÓN DE BANCA DE CONCRETO ARMADO DE RESISTENCIA F'C= 250 KG/CM2, MOD. "HEXA-40", COLOR GRIS NATURAL ACABADO SEMIPULIDO, TIPO "PRISMA HEXAGONAL" O SIMILAR, MEDIDAS 0.50 CM POR LADO Y 40 CM DE ALTURA, INCLUYE: HERRAMIENTA, MATERIALES, ACARREOS, FIJACIÓN, EQUIPO Y MANO DE OBRA.</t>
  </si>
  <si>
    <t>DOG PARK</t>
  </si>
  <si>
    <t>SUMINISTRO Y COLOCACIÓN  DE SLÁLOM OBSTÁCULO TIPO "POSTE SLÁLOM", MODELO DOG-003 O SIMILAR EN CALIDAD, MEDIDAS: 8 CM DE DIÁMETRO Y 94 CM DE ALTURA, DE ACERO AL CARBÓN Y MADERA, INCLUYE: HERRAMIENTA, MATERIALES, ACARREOS, FIJACIÓN, EQUIPO Y MANO DE OBRA.</t>
  </si>
  <si>
    <t>SUMINISTRO Y COLOCACIÓN  DE ARO OBSTÁCULO PARA ADIESTRAMIENTO TIPO "ARO", MODELO DOG-005 O SIMILAR EN CALIDAD, MEDIDAS:  92 CM DE ALTURA Y 67 CM DE ANCHO, DE ACERO AL CARBÓN Y MADERA, COLOR GRIS OSCURO, INCLUYE: HERRAMIENTA, MATERIALES, ACARREOS, FIJACIÓN, EQUIPO Y MANO DE OBRA.</t>
  </si>
  <si>
    <t>SUMINISTRO Y COLOCACIÓN  DE PASARELA PARA PERRO CHICA "PASARELA", MODELO DOG-006 O SIMILAR EN CALIDAD, MEDIDAS:  372 CM X 105 CM X 124 CM, DE ACERO AL CARBÓN Y MADERA, COLOR GRIS OSCURO, INCLUYE: HERRAMIENTA, MATERIALES, ACARREOS, FIJACIÓN, EQUIPO Y MANO DE OBRA.</t>
  </si>
  <si>
    <t>SUMINISTRO Y COLOCACIÓN  DE PASARELA PARA PERRO GRANDE CON BRINCO "PASARELA", MODELO DOG-006 O SIMILAR EN CALIDAD, MEDIDAS:  591 CM X 105 CM X 124 CM, DE ACERO AL CARBÓN Y MADERA, COLOR GRIS OSCURO, INCLUYE: HERRAMIENTA, MATERIALES, ACARREOS, FIJACIÓN, EQUIPO Y MANO DE OBRA.</t>
  </si>
  <si>
    <t>SUMINISTRO Y COLOCACIÓN  DE MÓDULO DE EJERCICIO TIPO "PASAMANOS", MODELO E2-2304 O SIMILAR EN CALIDAD, MEDIDAS: 314 X 138 X 212 CM, 278 KG, INCLUYE: HERRAMIENTA, MATERIALES, ACARREOS, FIJACIÓN POR MEDIO DE TAQUETES, EQUIPO Y MANO DE OBRA.</t>
  </si>
  <si>
    <t>SUMINISTRO Y COLOCACIÓN  DE MÓDULO DE EJERCICIO TIPO "CAMA DE ABDOMINALES", MODELO E2-2314 O SIMILAR EN CALIDAD, MEDIDAS: 198 X 56 X 94 CM, INCLUYE: HERRAMIENTA, MATERIALES, ACARREOS, FIJACIÓN POR MEDIO DE TAQUETES, EQUIPO Y MANO DE OBRA.</t>
  </si>
  <si>
    <t>SUMINISTRO Y COLOCACIÓN  DE MÓDULO DE EJERCICIO TIPO "FONDOS", MODELO E2-2305 O SIMILAR EN CALIDAD, MEDIDAS: 162 X 65 X 150 CM, DE 35 KG, INCLUYE: HERRAMIENTA, MATERIALES, ACARREOS, FIJACIÓN POR MEDIO DE TAQUETES, EQUIPO Y MANO DE OBRA.</t>
  </si>
  <si>
    <t>SUMINISTRO Y COLOCACIÓN  DE MÓDULO DE EJERCICIO TIPO "ESCALONES DE EJERCITAMIENTO", MODELO E2-2102 O SIMILAR EN CALIDAD, MEDIDAS: 127 X 28 X 30 CM, DE 29 KG, INCLUYE: HERRAMIENTA, MATERIALES, ACARREOS, FIJACIÓN POR MEDIO DE TAQUETES, EQUIPO Y MANO DE OBRA.</t>
  </si>
  <si>
    <t>SUMINISTRO Y COLOCACIÓN  DE MÓDULO DE EJERCICIO TIPO "CLUSTER CALISTENIA", MODELO E3-3501 O SIMILAR EN CALIDAD, MEDIDAS: 503 X 350 X 268 CM, DE 278 KG, PARA 5 USUARIOS, INCLUYE: HERRAMIENTA, MATERIALES, ACARREOS, FIJACIÓN POR MEDIO DE TAQUETES, EQUIPO Y MANO DE OBRA.</t>
  </si>
  <si>
    <t>SUMINISTRO Y COLOCACIÓN DE ESCALADOR DE CUERDA EN FORMA DE EMBUDO CON COLUMPIOS DE CANASTA Y TÁNDEM TIPO "ESCALADOR DE EMBUDO", CÓDIGO INP-ESC57 O SIMILAR, MEDIDAS 5.70 X 3.30 X 5.60 M, INCLUYE: HERRAMIENTA, MATERIALES, ACARREOS, FIJACIÓN POR MEDIO DE TAQUETES, EQUIPO Y MANO DE OBRA.</t>
  </si>
  <si>
    <t>SUMINISTRO Y COLOCACIÓN DE COLUMPIO LINEAL DE ARCOS, CON ASIENTOS TIPO TÁNDEM TIPO "COLUMPIO LINEAL DE ARCO", CÓDIGO INP-AR01 O SIMILAR, MEDIDAS 5.85 X 2.20 X 1.00 M, INCLUYE: HERRAMIENTA, MATERIALES, ACARREOS, FIJACIÓN POR MEDIO DE TAQUETES, EQUIPO Y MANO DE OBRA.</t>
  </si>
  <si>
    <t>SUMINISTRO Y COLOCACIÓN DE ESCALADOR DE CUERDA CON OBSTÁCULOS DE SALTO TIPO "ESCALADOR TRIÁNGULO", CÓDIGO INP-SP023 O SIMILAR, MEDIDAS 4.20 X 2.00 X 3.70 M, INCLUYE: HERRAMIENTA, MATERIALES, ACARREOS, FIJACIÓN POR MEDIO DE TAQUETES, EQUIPO Y MANO DE OBRA.</t>
  </si>
  <si>
    <t>SUMINISTRO Y COLOCACIÓN DE COLUMPIO ROLADO TRIPLE TIPO TÁNDEM TIPO "COLUMPIO TÁNDEM TRIPLE", CÓDIGO INP-AR08 O SIMILAR, MEDIDAS 3.80 X 3.40 X 2.00 M, INCLUYE: HERRAMIENTA, MATERIALES, ACARREOS, FIJACIÓN POR MEDIO DE TAQUETES, EQUIPO Y MANO DE OBRA.</t>
  </si>
  <si>
    <t>REHABILITACIÓN DE BANQUETAS Y CRUCEROS SEGUROS</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</si>
  <si>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</si>
  <si>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GUARNICIÓN TIPO "I" EN SECCIÓN 15X35 CM DE ALTURA A BASE DE CONCRETO PREMEZCLADO F'C= 250 KG/CM2, T.M.A. 19 MM, R.N., ACABADO APARENTE, INCLUYE: CIMBRA, DESCIMBRA, COLADO, MATERIALES, CURADO, DESPERDICIOS, MANO DE OBRA, PRUEBAS DE LABORATORIO, EQUIPO Y HERRAMIENTA.</t>
  </si>
  <si>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</si>
  <si>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</si>
  <si>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LOSA DE AJUSTE EN SECCIÓN 120 X 25 CM DE CONCRETO F'C=250 KG/CM2, T.M.A. 19 MM, R.N, PREMEZCLADO, INCLUYE: CIMBRA, DESCIMBRA, COLADO, MATERIALES, DESPERDICIOS, CURADO, MANO DE OBRA, PRUEBAS DE LABORATORIO, EQUIPO Y HERRAMIENTA.</t>
  </si>
  <si>
    <t>CENEFA CON UN ESPESOR TOTAL DE 10 CM, A BASE DE ADOQUÍN TRAPECIO CON MEDIDAS: 9.8 X 11.30 X 22.6 CM Y 6 CM DE ESPESOR, COLOR NEGRO, CON UNA RESISTENCIA DE 250 KG/CM2 (MODULADO SEGÚN PROYECTO), INCLUYE: HERRAMIENTA, CAMA DE ASIENTO DE 4 CM DE ESPESOR A BASE DE ARENA FINA LIBRE DE IMPUREZAS, CON UNA HUMEDAD UNIFORME, BARRIDO CON ESCOBA DE CERDAS SUAVES CON ARENA FINA SECA (SIN ARCILLAS), VIBRADO CON VIBRO COMPACTADORA, ACARREOS, CORTES, DESPERDICIOS, NIVELADO, MATERIALES, EQUIPO Y MANO DE OBRA.</t>
  </si>
  <si>
    <t>E</t>
  </si>
  <si>
    <t>E2</t>
  </si>
  <si>
    <t>EXCAVACIÓN POR MEDIOS MECÁNICOS EN MATERIAL TIPO II, DE 2.01 A 4.00 M DE PROFUNDIDAD, INCLUYE: AFINE DE PLANTILLA Y TALUDES, ACARREO DEL MATERIAL A BANCO DE OBRA PARA SU POSTERIOR RETIRO, MANO DE OBRA, ABUNDAMIENTO, EQUIPO Y HERRAMIENTA. (MEDIDO EN TERRENO NATURAL POR SECCIÓN).</t>
  </si>
  <si>
    <t>CIMBRA ACABADO COMÚN EN PERALTES DE LOSA (DIAMANTE) A BASE DE MADERA DE PINO DE 3A, INCLUYE: HERRAMIENTA, MATERIALES, ACARREOS, CORTES, HABILITADO, CIMBRADO, DESCIMBRA, EQUIPO Y MANO DE OBRA.</t>
  </si>
  <si>
    <t>MURO TIPO TEZON DE BLOCK 11 X 14 X 28 CM ASENTADO CON MORTERO CEMENTO-ARENA 1:3, ACABADO COMÚN, INCLUYE: MATERIALES, MANO DE OBRA, EQUIPO Y HERRAMIENTA.</t>
  </si>
  <si>
    <t>APLANADO DE 3 CM DE ESPESOR EN MURO CON MORTERO CEMENTO-ARENA 1:3 CON IMPERMEABILIZANTE INTEGRAL A RAZÓN DE 0.20 KG/M2, ACABADO PULIDO, INCLUYE: MATERIALES, ACARREOS, DESPERDICIOS, MANO DE OBRA, PLOMEADO, NIVELADO, REGLEADO, RECORTES, MANO DE OBRA, EQUIPO Y HERRAMIENTA.</t>
  </si>
  <si>
    <t>REPELLADO EN MURO EXTERIOR DE POZO DE VISITA CON MORTERO CEMENTO-ARENA EN PROPORCIÓN 1:3 ACABADO APALILLADO, DE 3 CM DE ESPESOR PROMEDIO, INCLUYE: HERRAMIENTA, SUMINISTRO DE LOS MATERIALES, ACARREOS Y MANIOBRAS LOCALES, EQUIPO Y MANO DE OBRA.</t>
  </si>
  <si>
    <t>SUMINISTRO Y COLOCACIÓN DE ESCALONES TIPO MARINO DE POLIPROPILENO CON ALMA DE ACERO DE 12 MM DE DIÁMETRO EN POZO DE VISITA, MODELO P-ESC-02 DE 32X29 CM O SIMILAR, COLOCADOS EN ZIG-ZAG UNO TRAS OTRO Y ANCLADOS EN MURO 19 CM, INCLUYE: HERRAMIENTA, ACARREOS, ANCLAJE A MURO, EQUIPO Y MANO DE OBRA.</t>
  </si>
  <si>
    <t>SUMINISTRO Y COLOCACIÓN DE BROCAL Y TAPA CON "ESCUDO" DEL GOBIERNO DE ZAPOPAN, FABRICADO A BASE DE HIERRO DÚCTIL DE 0.60 M DE DIÁMETRO TIPO PESADO PARA POZO DE VISITA. INCLUYE: HERRAMIENTA, SUMINISTRO Y COLOCACIÓN, NIVELACIÓN, MATERIALES, EQUIPO Y MANO DE OBRA.</t>
  </si>
  <si>
    <t>PLANTILLA DE MAMPOSTERÍA DE PIEDRA BRAZA DE 0.30 M DE ESPESOR  ASENTADA CON MORTERO CEMENTO-ARENA 1:3, INCLUYE: HERRAMIENTA, SUMINISTRO DE MATERIALES, ACARREOS, DESPERDICIOS, EQUIPO Y MANO DE OBRA.</t>
  </si>
  <si>
    <t>REVESTIMIENTO DE 10 CM DE ESPESOR EN BOCA DE TORMENTA A BASE DE CONCRETO PREMEZCLADO F'C= 200 KG/CM2, R.N., T.M.A. 19 MM R.N., INCLUYE: HERRAMIENTA, PREPARACIÓN DE LA SUPERFICIE, SUMINISTRO DE MATERIALES, NIVELACIÓN, MAESTREADO, COLADO, EQUIPO Y MANO DE OBRA.</t>
  </si>
  <si>
    <t>SUMINISTRO Y COLOCACIÓN DE SOLERA DE 1/2" X 4" CON BARRENOS PARA REDONDO LISO DE 3/8", INCLUYE: HERRAMIENTA, MATERIALES, ACARREOS, RECORTES, SOLDADURAS, PRIMARIO ANTICORROSIVO, DESPERDICIOS, EQUIPO Y MANO DE OBRA.</t>
  </si>
  <si>
    <t>SUMINISTRO Y COLOCACIÓN DE REDONDO LISO DE 3/8", INCLUYE: HERRAMIENTA, MATERIALES, ACARREOS, RECORTES, SOLDADURAS, PRIMARIO ANTICORROSIVO, DESPERDICIOS, EQUIPO Y MANO DE OBRA.</t>
  </si>
  <si>
    <t>SUMINISTRO Y COLOCACIÓN DE CONTRA MARCO EN ANGULO, A BASE DE SOLERA DE 1/2" X 4" PARA RECIBIR REJILLA TIPO IRVING, INCLUYE: HERRAMIENTA, MATERIALES, ACARREOS, RECORTES, SOLDADURAS, DESPERDICIOS, PRIMARIO ANTICORROSIVO, EQUIPO Y MANO DE OBRA.</t>
  </si>
  <si>
    <t>SUMINISTRO Y COLOCACIÓN DE HERRERÍA ESTRUCTURAL A BASE DE PERFILES IPR, IPS, PARA UTILIZAR EN BOCAS DE TORMENTA, INCLUYE, HERRAMIENTA, HABILITADO, ACARREOS, CORTES, DESPERDICIOS, SOLDADURAS, PINTURA ANTICORROSIVA (PRIMER), MATERIALES, EQUIPO Y MANO DE OBRA.</t>
  </si>
  <si>
    <t>D</t>
  </si>
  <si>
    <t>D1</t>
  </si>
  <si>
    <t xml:space="preserve">CIMBRA PARA MUROS DE CONCRETO, ACABADO COMÚN, INCLUYE: SUMINISTRO DE MATERIALES, ACARREOS, CORTES, HABILITADO, CIMBRADO, DESCIMBRADO, MANO DE OBRA, LIMPIEZA, EQUIPO Y HERRAMIENTA. </t>
  </si>
  <si>
    <t>SUMINISTRO Y COLOCACIÓN DE CONCRETO PREMEZCLADO F'C= 250 KG/CM2, A 14 DÍAS, T.M.A. 19 MM REV. 14, TIRO DIRECTO, ADICIONANDO IMPERMEABILIZANTE INTEGRAL AL 4% FESTEGRAL O SIMILAR (2 KG POR CADA SACO DE CEMENTO DE 50 KG), INCLUYE: HERRAMIENTA, MATERIALES, COLADO, VIBRADO, DESCIMBRA, CURADO, EQUIPO Y MANO DE OBRA.</t>
  </si>
  <si>
    <t>SUMINISTRO Y COLOCACIÓN DE BANDA OJILLADA DE PVC DE 6" DE ANCHO PARA JUNTA CONSTRUCTIVA, INCLUYE: HERRAMIENTA, FIJACIÓN DE BANDA OJILLADA, MATERIALES MENORES Y DE CONSUMO, DESPERDICIOS Y MANO DE OBRA.</t>
  </si>
  <si>
    <t>D2</t>
  </si>
  <si>
    <t>SUMINISTRO Y COLOCACIÓN DE BASE HIDRÁULICA DE 100% PRODUCTO DE TRITURACIÓN, DE 20 CM DE ESPESOR, COMPACTADA MÍNIMO AL 100% DE SU P.V.S.M., PRUEBA AASHTO MODIFICADA, CBR DEL 80%, DESGASTE DE LOS ÁNGELES 35% MÁXIMO, INCLUYE: MATERIALES, CONFORMACIÓN, AGUA, MANO DE OBRA, EQUIPO PARA MEZCLADO DE MATERIALES, EXTENDIDO, COMPACTACIÓN Y DESPERDICIOS.</t>
  </si>
  <si>
    <t>SUMINISTRO Y COLOCACIÓN DE CONCRETO PREMEZCLADO DE F'C= 250 KG/CM2, T.M.A. 19 MM, R. N. TIRO DIRECTO, ADICIONANDO IMPERMEABILIZANTE INTEGRAL AL 4% FESTEGRAL O SIMILAR (2 KG POR CADA SACO DE CEMENTO DE 50 KG),INCLUYE: HERRAMIENTA, MATERIALES, COLADO, VIBRADO, DESCIMBRA, CURADO, EQUIPO Y MANO DE OBRA.</t>
  </si>
  <si>
    <t>SUMINISTRO Y COLOCACIÓN DE CONCRETO PREMEZCLADO BOMBEABLE  F'C=250 KG/CM2, T.M.A. 19 MM, R. N. ADICIONANDO IMPERMEABILIZANTE INTEGRAL AL 4% FESTEGRAL O SIMILAR (2 KG POR CADA SACO DE CEMENTO DE 50 KG),INCLUYE: HERRAMIENTA, MATERIALES, COLADO, VIBRADO, DESCIMBRA, CURADO, EQUIPO Y MANO DE OBRA.</t>
  </si>
  <si>
    <t>SUMINISTRO Y COLOCACIÓN DE CONCRETO PREMEZCLADO BOMBEABLE  F'C=250 KG/CM2, T.M.A. 19 MM, A 14 DÍAS, ADICIONANDO IMPERMEABILIZANTE INTEGRAL AL 4% FESTEGRAL O SIMILAR (2 KG POR CADA SACO DE CEMENTO DE 50 KG),INCLUYE: HERRAMIENTA, MATERIALES, COLADO, VIBRADO, DESCIMBRA, CURADO, EQUIPO Y MANO DE OBRA.</t>
  </si>
  <si>
    <t>RENIVELACIÓN DE POZO DE VISITA TIPO "COMÚN" DE HASTA 30 CM DE ALTURA Y 60 CM DE DIÁMETRO INTERIOR, EN ÁREA DE VIALIDADES, A BASE DE MURO DE BLOCK DE JALCRETO DE 11X14X28 CM DE 28 CM DE ESPESOR (TEZÓN), ASENTADO CON MORTERO CEMENTO-ARENA EN PROPORCIÓN 1:3, APLANADO DE 3 CM DE ESPESOR EN MURO CON MORTERO CEMENTO-ARENA 1:3 CON IMPERMEABILIZANTE INTEGRAL A RAZÓN DE 0.20 KG/M2, ACABADO PULIDO, INCLUYE: HERRAMIENTA, ELABORACIÓN DE MORTEROS, NIVELACIÓN, MATERIALES, EQUIPO Y MANO DE OBRA.</t>
  </si>
  <si>
    <t>AFINE Y CONFORMACIÓN DEL TERRENO NATURAL POR MEDIOS MECÁNICOS, COMPACTADO CON EQUIPO DE IMPACTO AL 90% ± 2 DE SU P.V.S.M., PRUEBA AASHTO ESTANDAR, CBR DEL 5% MÍNIMO, INCLUYE: AFINE DE LA SUPERFICIE, EXTENDIDO DEL MATERIAL, HOMOGENIZADO, COMPACTADO, MANO DE OBRA, EQUIPO Y HERRAMIENTA.</t>
  </si>
  <si>
    <t xml:space="preserve">SUMINISTRO Y PLANTACIÓN DE ÁRBOL OLIVO NEGRO DE MÍNIMO 2.00 M DE ALTURA Y 2" DE DIÁMETRO EN TRONCO, INCLUYE: HERRAMIENTA, EXCAVACIÓN, CAPA  DE TIERRA VEGETAL, AGUA PARA RIEGO, MANO DE OBRA, RIEGO Y CUIDADOS POR 30 DÍAS. </t>
  </si>
  <si>
    <t>SUMINISTRO Y PLANTACIÓN DE ÁRBOL GUAYABO FRESA DE MÍNIMO 2.00 M DE ALTURA Y 2" DE DIÁMETRO EN TRONCO, INCLUYE: HERRAMIENTA, EXCAVACIÓN, CAPA  DE TIERRA VEGETAL, AGUA PARA RIEGO, MANO DE OBRA, RIEGO Y CUIDADOS POR 30 DÍAS.</t>
  </si>
  <si>
    <t>SUMINISTRO Y PLANTACIÓN DE ÁRBOL PRIMAVERA DE MÍNIMO 2.00 M DE ALTURA Y 2" DE DIÁMETRO EN TRONCO, INCLUYE: HERRAMIENTA, EXCAVACIÓN, CAPA  DE TIERRA VEGETAL, AGUA PARA RIEGO, MANO DE OBRA, RIEGO Y CUIDADOS POR 30 DÍAS.</t>
  </si>
  <si>
    <t>SUMINISTRO Y PLANTACIÓN DE ÁRBOL ROSA MORADA DE MÍNIMO 2.00 M DE ALTURA Y 2" DE DIÁMETRO EN TRONCO, INCLUYE: HERRAMIENTA, EXCAVACIÓN, CAPA  DE TIERRA VEGETAL, AGUA PARA RIEGO, MANO DE OBRA, RIEGO Y CUIDADOS POR 30 DÍAS.</t>
  </si>
  <si>
    <t>SUMINISTRO Y PLANTACIÓN DE PLANTA DEDO-MORO A RAZÓN DE 20 PZAS POR M2 DE 12 CM DE LARGO PROMEDIO, INCLUYE:  EXCAVACIÓN, CAPA  DE TIERRA VEGETAL, AGUA PARA RIEGO, HERRAMIENTA, MANO DE OBRA, RIEGO Y CUIDADOS POR 30 DÍAS.</t>
  </si>
  <si>
    <t>SUMINISTRO Y COLOCACIÓN DE TIERRA VEGETAL PREPARADA PARA JARDINERÍA, INCLUYE: SUMINISTRO, ACARREO, COLOCACIÓN, MANO DE OBRA, EQUIPO Y HERRAMIENTA.</t>
  </si>
  <si>
    <t>SEÑALAMIENTO HORIZONTAL Y VERTICAL</t>
  </si>
  <si>
    <t>SEÑALAMIENTO HORIZONTAL</t>
  </si>
  <si>
    <t xml:space="preserve">SUMINISTRO Y APLICACIÓN DE PINTURA TERMOPLÁSTICA PARA LÍNEA DE ALTO EN COLOR BLANCA Y/O AMARILLA DE 40 CM DE ANCHO, CON APLICACIÓN DE PRIMARIO PARA ASEGURAR EL CORRECTO ANCLAJE DE LA PINTURA Y DE MICROESFERA REFLEJANTE 330 GR/M2, APLICADA CON MAQUINA PINTARRAYA, INCLUYE: TRAZO, SEÑALAMIENTOS, MANO DE OBRA, PREPARACIÓN Y LIMPIEZA AL FINAL DE LA OBRA. </t>
  </si>
  <si>
    <t xml:space="preserve">SUMINISTRO Y APLICACIÓN DE PINTURA TERMOPLÁSTICA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</si>
  <si>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SUMINISTRO Y APLICACIÓN DE PINTURA TERMOPLÁSTICA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</si>
  <si>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DISCONTINUA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</si>
  <si>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</si>
  <si>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BLANCA, EN PICTOGRAMA DE "PRIORIDAD BICI", CON TEXTO "PRIORIDAD" DE HASTA 2.40 M X 0.60 M, TRIANGULO A BASE DE LÍNEA DE 10 CM DE ANCHO DE 2.40 M DE BASE X 3.60 M DE ALTURA Y CON PICTOGRAMA DE BICICLETA DE HASTA 0.85 M X 1.25, CON APLICACIÓN DE PRIMARIO PARA ASEGURAR EL CORRECTO ANCLAJE DE LA PINTURA Y DE MICROESFERA REFLEJANTE 330 GR/LT, APLICADA CON MÁQUINA PINTA RAYA, INCLUYE: HERRAMIENTA, TRAZO, SEÑALAMIENTOS, PREPARACIÓN, LIMPIEZA AL FINAL DE LA OBRA, EQUIPO Y MANO DE OBRA.</t>
  </si>
  <si>
    <t>SEÑALAMIENTO VERTICAL</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</si>
  <si>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</si>
  <si>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DE 0.61X0.61 M EN LÁMINA GALVANIZADA CALIBRE 16, CON PELÍCULA REFLEJANTE ALTA INTENSIDAD, ADICIONAL UN TABLERO DE 0.61 X 0.20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</si>
  <si>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SR-37 (DE 61 CM X 20 CM - SENTIDO DEL FLUJO VEHICULAR), EN LÁMINA GALVANIZADA CALIBRE 16, CON PELÍCULA REFLEJANTE ALTA INTENSIDAD, UBICAR EN PARAMENTOS, INCLUYE: HERRAMIENTA, SUMINISTRO Y COLOCACIÓN, MATERIALES, EQUIPO Y MANO DE OBRA.</t>
  </si>
  <si>
    <t xml:space="preserve">DEMOLICIÓN POR MEDIOS MECÁNICOS DE PAVIMENTO DE ADOQUÍN DE 8 A 10 CM DE ESPESOR, SIN RECUPERACIÓN, INCLUYE: HERRAMIENTA, ACARREO A BANCO DE OBRA PARA SU POSTERIOR RETIRO, VOLUMEN MEDIDO EN SECCIONES, ABUNDAMIENTO, EQUIPO Y MANO DE OBRA. </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</si>
  <si>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</si>
  <si>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DEMOLICIÓN POR MEDIOS MECÁNICOS DE PAVIMENTO Y/O LOSA DE CONCRETO EXISTENTE, INCLUYE: HERRAMIENTA, ACARREO LIBRE A BANCO DE OBRA PARA SU POSTERIOR RETIRO, VOLUMEN MEDIDO EN SECCIÓN, ABUNDAMIENTO, EQUIPO Y MANO DE OBRA.</t>
  </si>
  <si>
    <t>DEMOLICIÓN POR MEDIOS MECÁNICOS DE ELEMENTOS ESTRUCTURALES DE CONCRETO ARMADO, INCLUYE: HERRAMIENTA, CORTE DE ACERO, ACARREO DEL MATERIAL A BANCO DE OBRA PARA SU POSTERIOR RETIRO Y LIMPIEZA DEL ÁREA DE LOS TRABAJOS, VOLUMEN MEDIDO E SECCIONES, ABUNDAMIENTO, EQUIPO Y MANO DE OBRA.</t>
  </si>
  <si>
    <t>DEMOLICIÓN DE GUARNICIÓN DE CONCRETO SIMPLE POR MEDIOS MECÁNICOS, INCLUYE: HERRAMIENTA, CORTE CON DISCO DE DIAMANTE PARA DELIMITAR ÁREA, ACARREO DEL MATERIAL A BANCO DE OBRA PARA SU POSTERIOR RETIRO, VOLUMEN MEDIDO EN SECCIÓN, ABUNDAMIENTO, EQUIPO Y MANO DE OBRA.</t>
  </si>
  <si>
    <t>DESMONTAJE Y RETIRO POR MEDIOS MECÁNICOS CON RECUPERACIÓN DE HERRERÍA PARA BOCA DE TORMENTA (REJILLA DE VIGA 2", 3" Y 4", REJILLA TIPO IRVING) EMPOTRADA A DALAS Y/O LOSA DE CONCRETO, ANCHO PROMEDIO DE REJILLA DE 0.30 M A 1.50 M POR LARGO VARIABLE, INCLUYE: HERRAMIENTA, DEMOLICIÓN DE CONCRETO, DESMONTAJE DE MARCO Y CONTRAMARCO, MATERIALES, DESPERDICIOS, SEÑALIZACIÓN PREVENTIVA Y RESTRICTIVA DEL ÁREA DE TRABAJO, LIMPIEZA DEL ÁREA AL FINAL DE ESTA ACTIVIDAD, EQUIPO, MANO DE OBRA, CARGA Y ACARREO POR MEDIOS MECÁNICOS AL SITIO FUERA DE LA OBRA INDICADO POR SUPERVISIÓN.</t>
  </si>
  <si>
    <t>DESMONTAJE Y RETIRO DE BANCAS DE HERRERÍA A BASE DE SOLERAS Y PTR EXISTENTES PROMEDIO DE 2.50 M DE LARGO, ANCHO DE 0.55 M Y CON UNA ALTURA DE 0.80 M, CON RECUPERACIÓN, INCLUYE: HERRAMIENTA, DEMOLICIÓN DE DADOS DE CONCRETO, ACARREOS HACÍA ALMACÉN DE LA OBRA Y POSTERIOR RETIRO FUERA DE LA OBRA DONDE INDIQUE SUPERVISOR, EQUIPO Y MANO DE OBRA.</t>
  </si>
  <si>
    <t>DESMONTAJE Y RETIRO DE BANCAS DE HERRERÍA A BASE DE LÁMINA Y REDONDO EXISTENTES PROMEDIO DE 2.09 M DE LARGO, ANCHO DE 0.80 M Y CON UNA ALTURA DE 0.80 M, CON RECUPERACIÓN, INCLUYE: HERRAMIENTA, DEMOLICIÓN DE DADOS DE CONCRETO, ACARREOS HACÍA ALMACÉN DE LA OBRA Y POSTERIOR RETIRO FUERA DE LA OBRA DONDE INDIQUE SUPERVISOR, EQUIPO Y MANO DE OBRA.</t>
  </si>
  <si>
    <t>DESMONTAJE Y RETIRO DE JUEGO INFANTIL "COLUMPIO" CON DIMENSIONES DE 4.30 M DE LARGO, 1.70 M DE ANCHO Y 2.60 M DE ALTURA A BASE DE HERRERÍA, CON RECUPERACIÓN.  INCLUYE: HERRAMIENTA, DEMOLICIÓN DE DADOS DE CONCRETO, ACARREOS HACÍA ALMACÉN DE LA OBRA Y POSTERIOR RETIRO FUERA DE LA OBRA DONDE INDIQUE SUPERVISOR, EQUIPO Y MANO DE OBRA.</t>
  </si>
  <si>
    <t>DESMONTAJE Y RETIRO DE JUEGO INFANTIL "COLUMPIO" CON DIMENSIONES DE 3.15 M DE LARGO, 1.35 M DE ANCHO Y 2.08 M DE ALTURA A BASE DE HERRERÍA, CON RECUPERACIÓN.  INCLUYE: HERRAMIENTA, DEMOLICIÓN DE DADOS DE CONCRETO, ACARREOS HACÍA ALMACÉN DE LA OBRA Y POSTERIOR RETIRO FUERA DE LA OBRA DONDE INDIQUE SUPERVISOR, EQUIPO Y MANO DE OBRA.</t>
  </si>
  <si>
    <t>DESMONTAJE Y RETIRO DE JUEGO INFANTIL "RESBALADILLA" CON DIMENSIONES DE 3.45 M DE LARGO, 0.45 M DE ANCHO Y 1.80 M DE ALTURA A BASE DE HERRERÍA, CON RECUPERACIÓN.  INCLUYE: HERRAMIENTA, DEMOLICIÓN DE DADOS DE CONCRETO, ACARREOS HACÍA ALMACÉN DE LA OBRA Y POSTERIOR RETIRO FUERA DE LA OBRA DONDE INDIQUE SUPERVISOR, EQUIPO Y MANO DE OBRA.</t>
  </si>
  <si>
    <t>DESMONTAJE Y RETIRO DE JUEGO INFANTIL "SUBE Y BAJA" DE 2.10 M DE LARGO Y 0.30 M DE ALTURA, A BASE DE HERRERÍA, SIN RECUPERACIÓN. INCLUYE: HERRAMIENTA, DEMOLICIÓN DE DADOS DE CONCRETO, ACARREOS HACÍA ALMACÉN DE LA OBRA Y POSTERIOR RETIRO FUERA DE LA OBRA DONDE INDIQUE SUPERVISOR, EQUIPO Y MANO DE OBRA.</t>
  </si>
  <si>
    <t>DESMONTAJE Y RETIRO DE JUEGO INFANTIL "SUBE Y BAJA" DE 3.18 M DE LARGO Y 0.30 M DE ALTURA, A BASE DE HERRERÍA, SIN RECUPERACIÓN. INCLUYE: HERRAMIENTA, DEMOLICIÓN DE DADOS DE CONCRETO, ACARREOS HACÍA ALMACÉN DE LA OBRA Y POSTERIOR RETIRO FUERA DE LA OBRA DONDE INDIQUE SUPERVISOR, EQUIPO Y MANO DE OBRA.</t>
  </si>
  <si>
    <t>TALA, DERRIBO Y RETIRO DE ÁRBOL DE 3.00 A 6.00 M DE ALTURA, INCLUYE: HERRAMIENTA, PAGO DE PERMISOS ANTE PARQUES Y JARDINES, CORTE DE FOLLAJE EN SECCIONES, APILE DE RAMAS Y TRONCOS, EXTRACCIÓN DE TOCÓN, RETIRO DE MATERIALES DE DESECHO FUERA DE LA OBRA A TIRADERO INDICADO POR SUPERVISIÓN, EQUIPO Y MANO DE OBRA.</t>
  </si>
  <si>
    <t>DESMONTAJE DE BARANDAL DE HERRERÍA EXISTENTE DE 0.50 A 1.50 M DE ALTURA SIN RECUPERACIÓN, INCLUYE: HERRAMIENTA, CORTES, DEMOLICIÓN DE ANCLAS, ACARREOS AL SITIO DE APILE, EQUIPO Y MANO DE OBRA.</t>
  </si>
  <si>
    <t xml:space="preserve">DESMONTAJE SIN RECUPERACIÓN DE CUBIERTA A BASE DE LÁMINA (GALVANIZADA, PVC, FIBROCEMENTO, CARTÓN PETROLIFICADO, POLICARBONATO Y/O MATERIALES SIMILARES) CON ESTRUCTURA DE PTR DE DISTINTAS MEDIDAS Y CALIBRES, A CUALQUIER ALTURA, INCLUYE: HERRAMIENTA, ACARREOS, APILE DE MATERIAL A BODEGA DONDE INDIQUE SUPERVISIÓN DENTRO Y FUERA DE LA OBRA, EQUIPO Y MANO DE OBRA. </t>
  </si>
  <si>
    <t>SUMINISTRO Y COLOCACIÓN DE MACETÓN DE CONCRETO ARMADO DE RESISTENCIA F'C= 250 KG/CM2, MOD. "HEXA-90", COLOR GRIS NATURAL ACABADO SEMIPULIDO, TIPO "PRISMA HEXAGONAL" O SIMILAR, MEDIDAS 0.50 CM POR LADO Y 90 CM DE ALTURA, INCLUYE: HERRAMIENTA, MATERIALES, ACARREOS, FIJACIÓN, EQUIPO Y MANO DE OBRA.</t>
  </si>
  <si>
    <t xml:space="preserve">SUMINISTRO Y PLANTACIÓN DE ÁRBOL ATMOSFÉRICA DE MÍNIMO 2.00 M DE ALTURA Y 2" DE DIÁMETRO EN TRONCO, INCLUYE: HERRAMIENTA, EXCAVACIÓN, CAPA  DE TIERRA VEGETAL, AGUA PARA RIEGO, MANO DE OBRA, RIEGO Y CUIDADOS POR 30 DÍAS. </t>
  </si>
  <si>
    <t>SUMINISTRO Y COLOCACIÓN DE BARRAS DE AMARRE CON VARILLA CORRUGADA DE 1/2" DE DIÁMETRO Y 75 CM DE DESARROLLO A CADA 60 CM DE SEPARACIÓN, FY= 2800 KG/CM2. INCLUYE: HERRAMIENTA, MATERIAL, DESPERDICIO, CORTES, COLOCACIÓN, ACARREOS, EQUIPO Y MANO DE OBRA.</t>
  </si>
  <si>
    <t>SUMINISTRO Y COLOCACIÓN DE CANASTILLA PASAJUNTAS A BASE 5 BARRAS DE 1" X 46 CM @ 30 CM DE SEPARACIÓN PARA LOSA DE 20 CM (LONGITUD DE 1.50 M), INCLUYE: HERRAMIENTA, FABRICACIÓN DE LA CANASTA EN ALAMBRÓN DE 5/16" PARA LARGUEROS Y ALAMBRÓN 1/4" EN PATAS, CORTES, DOBLECES, ELECTROSOLDADO DE LA CANASTA, ARMADO DE LA CANASTILLA CON ATIEZADORES EN ALAMBRÓN DE 1/4", SOLDADO CON SOLDADURA DE ARCO DE BARRAS DE REDONDO LISO DE 1"X0.46 GRADO G36 EN EXTREMOS ALTERNOS, DESPERDICIOS, COLOCACIÓN, MANO DE OBRA, EQUIPO Y MANO DE OBRA.</t>
  </si>
  <si>
    <t>DOPI-MUN-PP-EP-LP-020-2024</t>
  </si>
  <si>
    <t>Rehabilitación y obras complementarias del parque metropolitano denominado Mirador del Sol, etapa 01, ubicado en la confluencia de las calles Av. Patria, Helios, Av. Tepeyac, colonia Mirador del Sol, Municipio de Zapopan, Jalisco.</t>
  </si>
  <si>
    <t>B1</t>
  </si>
  <si>
    <t>B2</t>
  </si>
  <si>
    <t>B3</t>
  </si>
  <si>
    <t>B4</t>
  </si>
  <si>
    <t>E1</t>
  </si>
  <si>
    <t>F</t>
  </si>
  <si>
    <t>F1</t>
  </si>
  <si>
    <t>F2</t>
  </si>
  <si>
    <t>J</t>
  </si>
  <si>
    <t>K</t>
  </si>
  <si>
    <t>CONSTRUCCIÓN DE ANDADOR EN ADOQUÍN</t>
  </si>
  <si>
    <t>A1</t>
  </si>
  <si>
    <t>A2</t>
  </si>
  <si>
    <t>A3</t>
  </si>
  <si>
    <t>A4</t>
  </si>
  <si>
    <t>ACABADOS</t>
  </si>
  <si>
    <t>REDUCTOR DE VELOCIDAD</t>
  </si>
  <si>
    <t>POZO CAJA</t>
  </si>
  <si>
    <t>CAJA DE CONEXIÓN DE CONCRETO A BOCA DE TORMENTA</t>
  </si>
  <si>
    <t>BOCA DE TORMENTA</t>
  </si>
  <si>
    <t>REDUCTOR DE VELOCIDAD Y REUBICACIÓN DE BOCA DE TORMENTA</t>
  </si>
  <si>
    <t>D3</t>
  </si>
  <si>
    <t>D4</t>
  </si>
  <si>
    <t>D5</t>
  </si>
  <si>
    <t>E3</t>
  </si>
  <si>
    <t>E4</t>
  </si>
  <si>
    <t>COLOCACIÓN DE MOBILIARIO URBANO</t>
  </si>
  <si>
    <t>CONSTRUCCIÓN DE PUNTOS DE VENTA</t>
  </si>
  <si>
    <t>I1</t>
  </si>
  <si>
    <t>I2</t>
  </si>
  <si>
    <t>I3</t>
  </si>
  <si>
    <t>I4</t>
  </si>
  <si>
    <t>I5</t>
  </si>
  <si>
    <t>I5.1</t>
  </si>
  <si>
    <t>I5.2</t>
  </si>
  <si>
    <t>I6</t>
  </si>
  <si>
    <t>I7</t>
  </si>
  <si>
    <t>I8</t>
  </si>
  <si>
    <t>DEMOLICIÓN POR MEDIOS MECÁNICOS DE FIRME DE CONCRETO, INCLUYE: HERRAMIENTA, CORTE CON DISCO DE DIAMANTE PARA DELIMITAR ÁREA, ACARREO DEL MATERIAL A BANCO DE OBRA PARA SU POSTERIOR RETIRO, VOLUMEN MEDIDO EN SECCIÓN, ABUNDAMIENTO, EQUIPO Y MANO DE OBRA.</t>
  </si>
  <si>
    <t>J1</t>
  </si>
  <si>
    <t>J2</t>
  </si>
  <si>
    <t>J3</t>
  </si>
  <si>
    <t>J4</t>
  </si>
  <si>
    <t>J5</t>
  </si>
  <si>
    <t>D6</t>
  </si>
  <si>
    <t>E5</t>
  </si>
  <si>
    <t>F3</t>
  </si>
  <si>
    <t>F4</t>
  </si>
  <si>
    <t>I9</t>
  </si>
  <si>
    <t>ILUMINACIÓN GENERAL</t>
  </si>
  <si>
    <t>K1</t>
  </si>
  <si>
    <t>K2</t>
  </si>
  <si>
    <t>SUMINISTRO, HABILITADO Y COLOCACIÓN DE VARILLA DEL # 3 DE 30 CM DE LONGITUD A BASE DE ACERO DE REFUERZO DE FY= 4200 KG/CM2, FIJADA Y/O AHOGADA EN DENTELLÓN DE CONCRETO, INCLUYE: MATERIALES, CORTES, HABILITADO, AMARRES, MANO DE OBRA, EQUIPO Y HERRAMIENTA.</t>
  </si>
  <si>
    <t>BARRENO DE 7/16" DE DIÁMETRO Y 3.5 CM A 5 CM DE LONGITUD EN PIEZA DE ADOQUÍN HEXAGONAL, INCLUYE: EQUIPO ROTATORIO Y BROCA DE PUNTA DE DIAMANTE, MATERIALES, EQUIPO Y MANO DE OBRA.</t>
  </si>
  <si>
    <t>GUARNICIÓN TIPO "I" EN SECCIÓN 15X30 CM DE ALTURA A BASE DE CONCRETO PREMEZCLADO F'C= 200 KG/CM2, T.M.A. 19 MM, R.N., ACABADO PULIDO, INCLUYE: CORTES CON DISCO A CADA 1.5 M. CIMBRA, DESCIMBRA, COLADO, MATERIALES, CURADO, DESPERDICIOS, MANO DE OBRA, EQUIPO Y HERRAMIENTA.</t>
  </si>
  <si>
    <t>SUMINISTRO Y COLOCACIÓN DELUMINARIA PUNTA POSTE, OPERA MODULO INTEGRADO LED, 77W, 120-277V, 4000K, IP66, IK10, MERAK SYF MOD. MERSYF-GTF-5-VS-NDL-77W530-IAMXR-1-C1-BKMATE, INCLUYE: HERRAMIENTA, SUMINISTRO, FLETES, ACARREOS, ELEVACIÓN, CONEXIONES, PRUEBAS, EQUIPO Y MANO DE OBRA</t>
  </si>
  <si>
    <t>GUARNICIÓN TIPO "I" EN SECCIÓN 15X30 CM DE ALTURA A BASE DE CONCRETO PREMEZCLADO F'C= 200 KG/CM2, T.M.A. 19 MM, R.N., ACABADO PULIDO EN CORONA, INCLUYE:  CIMBRA, DESCIMBRA, COLADO, MATERIALES, CURADO, DESPERDICIOS, MANO DE OBRA, EQUIPO Y HERRAMIENTA.</t>
  </si>
  <si>
    <t>SUMINISTRO Y COLOCACIÓN DE MALLA ELECTROSOLDADA 6X6-10/10, INCLUYE: HABILITADO, DESPERDICIOS, CORTES, AJUSTES, ALAMBRE, TRASLAPES, SILLETAS, MATERIAL DE FIJACIÓN, ACARREO DEL MATERIAL AL SITIO DE SU COLOCACIÓN, MANO DE OBRA Y HERRAMIENTA.</t>
  </si>
  <si>
    <t>SUMINISTRO Y COLOCACIÓN  DE BRAZO MÓVIL TIPO "GRUA", MODELO DOG-004 O SIMILAR EN CALIDAD, MEDIDAS:  134 CM DE ALTURA, DE ACERO AL CARBÓN Y MADERA, COLOR GRIS OSCURO, INCLUYE: HERRAMIENTA, MATERIALES, ACARREOS, FIJACIÓN, EQUIPO Y MANO DE OBRA.</t>
  </si>
  <si>
    <t>DESMONTAJE SIN RECUPERACIÓN DE ESTRUCTURA METÁLICA A BASE DE LÁMINAS Y PERFILES ESTRUCTURALES DE DISTINTAS MEDIDAS Y CALIBRES, A CUALQUIER ALTURA, INCLUYE: HERRAMIENTA, ACARREO Y APILE DE MATERIAL A BODEGA DONDE INDIQUE SUPERVISIÓN DENTRO Y FUERA DE LA OBRA, EQUIPO Y MANO DE OBRA.</t>
  </si>
  <si>
    <t>SUMINISTRO, HABILITADO Y MONTAJE DE CARTABONES PARA PLACA BASE CON PLACA DE ACERO A-36 DE 7 X 7 CM, 5/16" DE ESPESOR, INCLUYE: CORTES, DESPERDICIOS, SOLDADURA, PINTURA PRIMARIO ANTICORROSIVO,  TRASLADO DE MATERIALES, MANO DE OBRA, EQUIPO Y HERRAMIENTA.</t>
  </si>
  <si>
    <t>SUMINISTRO, HABILITADO Y MONTAJE DE ESTRUCTURA METÁLICA PARA VIGAS DE CUBIERTA, SOLDADOS Y/O ATORNILLADOS, (IPR, PTR, CPS,MONTÉN, ÁNGULOS, ETC., DIFERENTES DIMENSIONES Y CALIBRES), INCLUYE: MATERIALES MENORES Y DE CONSUMO, TRAZO, CORTES, AJUSTES, DESPERDICIOS, ENDEREZADO, BISELADO, DESCALIBRES, BARRENOS, TORQUES, SOLDADURA, UNA PRUEBA RADIOGRÁFICA Y/O LÍQUIDOS PENETRANTES POR CADA 500 KG. DE ACERO, FLETES, SANDBLASTEO, PRIMARIO ANTICORROCIVO, MANO DE OBRA CALIFICADA, HERRAMIENTA, ANDAMIOS, EQUIPO, FLETES, ELEVACIONES, ACARREOS DE MATERIALES AL SITIO DE SU COLOCACIÓN, A CUALQUIER ALTURA.</t>
  </si>
  <si>
    <t>SUMINISTRO Y APLICACIÓN DE PINTURA DE ESMALTE 100 MATE COMEX O SIMILAR, COLOR S.M.A., EN ESTRUCTURAS METÁLICAS, INCLUYE: APLICACIÓN DE RECUBRIMIENTO A 4 MILÉSIMAS DE ESPESOR, MATERIALES, MANO DE OBRA, EQUIPO Y HERRAMIENTA.</t>
  </si>
  <si>
    <t>CIMBRA ACABADO APARENTE EN DALAS Y CASTILLOS A BASE DE MADERA DE PINO DE 3A, INCLUYE: HERRAMIENTA, SUMINISTRO DE MATERIALES, ACARREOS, CORTES, HABILITADO, CIMBRADO, DESCIMBRA, EQUIPO Y MANO DE OBRA.</t>
  </si>
  <si>
    <t>SUMINISTRO, ELABORACIÓN Y COLOCACIÓN DE PUERTA CORREDIZA DE HERRERÍA CON DOS HOJAS DE 1.29 M X  2.75 M, A BASE DE BASTIDOR DE PTR DE 1 1/2" X 1 1/2" COLOR ROJO, CON TRES DIVISIONES VERTICALES, RELLENO INTERIOR CON TUBULAR PERSIANA DE 31 MM Y 12 MM A LOS EXTREMOS, DE MANERA HORIZONTAL, SOLDADA A COLUMNA CON PTR DE 4" X 4" COLOR VERDE, JALADERA DE ÁNGULO DE 3/4" X 1/8" DE 10 CM, PLACA DE ACERO DE 3/16" DE 6 X 7.5 CM, DISEÑO SEGÚN PROYECTO, INCLUYE: 2 RIELES TUBULAR 1500 O "U"-30, FIJADOS A MONTÉN CON PTR DE 3"X3" COLOR VERDE Y SOLERA DE 4" X 1/4", 2 CORREDERAS D-300, 2 GUÍAS SIMPLES PG-35, CERRADURA DE EMBUTIR EN PUERTA DE HERRERÍA, MOD. X-1000 (3 LLAVES TETRA), HERRAMIENTA, ACARREOS, ELEVACIONES, HERRAJES, ANCLAJES, FIJACIÓN, PLOMEO, AJUSTES, MATERIALES, EQUIPO Y MANO DE OBRA.</t>
  </si>
  <si>
    <t>SUMINISTRO, ELABORACIÓN Y COLOCACIÓN DE PUERTA CORREDIZA DE HERRERÍA DE 1.30 M X  2.75 M, A BASE DE BASTIDOR DE PTR DE 1 1/2" X 1 1/2" COLOR ROJO, CON TRES DIVISIONES VERTICALES, RELLENO INTERIOR CON TUBULAR PERSIANA DE 31 MM Y 12 MM A LOS EXTREMOS, DE MANERA HORIZONTAL, SOLDADA A COLUMNA CON PTR DE 4" X 4" COLOR VERDE, JALADERA DE ÁNGULO DE 3/4" X 1/8" DE 10 CM, PLACA DE ACERO DE 3/16" DE 6 X 7.5 CM, DISEÑO SEGÚN PROYECTO, INCLUYE: RIEL TUBULAR 1500 O "U"-30, FIJADO A MONTÉN CON PTR DE 3"X3" COLOR VERDE Y SOLERA DE 4" X 1/4", CORREDERA D-300, GUÍA SIMPLE PG-35, CERRADURA DE EMBUTIR EN PUERTA DE HERRERÍA, MOD. X-1000 (3 LLAVES TETRA), HERRAMIENTA, ACARREOS, ELEVACIONES, HERRAJES, ANCLAJES, FIJACIÓN, PLOMEO, AJUSTES, MATERIALES, EQUIPO Y MANO DE OBRA.</t>
  </si>
  <si>
    <t>SUMINISTRO, ELABORACIÓN Y COLOCACIÓN DE PUERTA MAS DOS FIJOS, LA PUERTA ABATIBLE DE HERRERÍA DE 0.90 M X  2.75 M, A BASE DE BASTIDOR DE PTR DE 1 1/2" X 1 1/2" COLOR ROJO, RELLENO INTERIOR CON TUBULAR PERSIANA DE 31 MM Y 12 MM A LOS EXTREMOS, DE MANERA HORIZONTAL, JALADERA DE ÁNGULO DE 3/4" X 1/8" DE 10 CM, ADICIONADO CON DOS FIJOS, UNO DE 0.45 M X  2.75 M, A BASE DE BASTIDOR DE PTR DE 1 1/2" X 1 1/2" COLOR ROJO, RELLENO INTERIOR CON TUBULAR PERSIANA DE 31 MM Y 12 MM A LOS EXTREMOS, DE MANERA HORIZONTAL, Y OTRO DE  DE 1.35 M X  2.75 M, A BASE DE BASTIDOR DE PTR DE 1 1/2" X 1 1/2" COLOR ROJO, CON TRES DIVISIONES VERTICALES, RELLENO INTERIOR CON TUBULAR PERSIANA DE 31 MM Y 12 MM A LOS EXTREMOS, DE MANERA HORIZONTAL, DISEÑO SEGÚN PROYECTO, INCLUYE: 3 BISAGRAS TUBULAR DE 1/2", CERRADURA DE SOBREPONER EN PUERTA DE HERRERÍA, MOD. X-720 IF (IZQUIERDA) 3 LLAVES TETRA, HERRAMIENTA, ACARREOS, ELEVACIONES, HERRAJES, ANCLAJES, FIJACIÓN, PLOMEO, AJUSTES, MATERIALES, EQUIPO Y MANO DE OBRA.</t>
  </si>
  <si>
    <t>SUMINISTRO Y COLOCACIÓN A HUESO DE ADOQUÍN HEXAGONAL PARA ANDADOR PEATONAL (MODULADO SEGÚN PROYECTO), MEDIDAS DE 50 X 43 X 7 CM DE ESPESOR CON 3 MM DE TOLERANCIA (50 CM DE DIÁMETRO), ACABADO LISO, COLOR NATURAL, RESISTENCIA A LA COMPRESIÓN DE 250 KG/CM2, ASENTADO SOBRE CAMA DE 5 CM DE ESPESOR A BASE DE ARENA FINA LIBRE DE IMPUREZAS CON UNA HUMEDAD UNIFORME, INCLUYE: HERRAMIENTA, ACARREOS, DESPERDICIOS, NIVELADO, MATERIALES, EQUIPO Y MANO DE OBRA.</t>
  </si>
  <si>
    <t>DESMONTAJE Y RETIRO CON RECUPERACIÓN DE POSTE DE LUMINARIA Y PUNTA POSTE, ALTURA PROMEDIO DE HASTA 6.00 M, INCLUYE: HERRAMIENTA, DEMOLICIÓN DE DADO DE CONCRETO, DESCONEXIÓN, RETIRO DE CABLEADO, ACARREOS Y RETIRO FUERA DE LA OBRA AL LUGAR INDICADO POR LA SUPERVISIÓN, EQUIPO Y MANO DE OBRA.</t>
  </si>
  <si>
    <t>TRANSFORMADOR TIPO POSTE, MONOFÁSICO DOS BORNAS, 15 KVA, CON UNA RELACIÓN DE TRANSFORMACIÓN 23,000 - 220/110 VOLTS, CON 4 DERIVACIONES, 2 ARRIBA Y 2 ABAJO DEL VOLTAJE NOMINAL, CON 2.5% CADA UNA. ENFRIAMIENTO NATURAL AIRE/ACEITE.</t>
  </si>
  <si>
    <t>REDUCTOR DE VELOCIDAD A BASE DE PAVIMENTO DE CONCRETO HIDRÁULICO PREMEZCLADO MR-45 KG/CM2, FRAGUADO RÁPIDO 3 DÍAS, T.M.A. 3/4", DE LARGO Y ANCHO VARIABLE DEPENDIENDO LA VIALIDAD EXISTENTE, CON 0.20 M DE ESPESOR DE LOSA, MAS CORONA TRAPEZOIDAL DE 10 CM DE ALTURA PROMEDIO, ACABADO EN CORONA ESTAMPADO TIPO HEXAGONAL CON MEDIDAS PROMEDIO DE 10 CM EN CADA LADO Y CON UNA SEPARACIÓN DE 3.65 CM ENTRE HEXÁGONO Y EN LAS PENDIENTES CON ACABADO ESTRIADO TIPO VIBRADOR MONOLÍTICO, DISEÑO SEGÚN PROYECTO, INCLUYE: HERRAMIENTA, TRAZO, CIMBRA, COLADO, VIBRADO, CURADO, DESMOLDANTE, BARNIZ, PRUEBAS DE LABORATORIO, DESCIMBRA, MATERIALES, EQUIPO Y MANO DE OBRA.</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</si>
  <si>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</si>
  <si>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MEJORAMIENTO DEL TERRENO NATURAL CON SUELO CEMENTO EN PROPORCIÓN 8:1, COMPACTADO EN CAPAS DE NO MAS DE 20 CM AL 95% DE SU P.V.S.M., CONFORME A LA PRUEBA AASTHO ESTÁNDAR, INCLUYE: EXTENDIDO DEL MATERIAL, HOMOGENIZADO, AFINE DE LA SUPERFICIE, COMPACTADO, MANO DE OBRA, EQUIPO Y HERRAMIENTA.</t>
  </si>
  <si>
    <t>SUMINISTRO Y COLOCACIÓN DE CONCRETO PREMEZCLADO F´C= 250 KG/CM2, R.R., REV. 14 CM T.M.A. 19 MM, A 14 DÍAS, EN CIMENTACIÓN, INCLUYE: MATERIALES, COLADO, VIBRADO, DESCIMBRA, CURADO,  MANO DE OBRA, PRUEBAS DE LABORATORIO, EQUIPO Y HERRAMIENTA.</t>
  </si>
  <si>
    <t>SUMINISTRO Y COLOCACIÓN DE CONCRETO PREMEZCLADO F´C= 250 KG/CM2, R.N., REV. 14 CM T.M.A. 19 MM, EN CIMENTACIÓN, INCLUYE: MATERIALES, COLADO, VIBRADO, DESCIMBRA, CURADO,  MANO DE OBRA, PRUEBAS DE LABORATORIO, EQUIPO Y HERRAMIENTA.</t>
  </si>
  <si>
    <t>SUMINISTRO Y COLOCACIÓN  DE MÓDULO DE EJERCICIO TIPO "CLUSTER DE CALISTENIA", MODELO E3-3502 O SIMILAR EN CALIDAD, MEDIDAS: 327 X 198 X 278 CM, 171 KG, PARA 5 USUARIOS, INCLUYE: HERRAMIENTA, MATERIALES, ACARREOS, FIJACIÓN POR MEDIO DE TAQUETES, EQUIPO Y MANO DE OBRA.</t>
  </si>
  <si>
    <t>SUMINISTRO, HABILITADO Y COLOCACIÓN DE COLUMNA ESTRUCTURAL,  A BASE DE PERFILES ESTRUCTURALES, SOLDADOS Y/O ATORNILLADOS, (HSS, IPR, IPS, CPS, OR, OC, TUBOS, PTR, PLACAS, EN BASE A PROYECTO, INCLUYE: HERRAMIENTA, INGENIERÍA DE TALLER, CORTES, BISELADOS, SOLDADURA, NIVELACIÓN, ALINEAMIENTO Y PLOMEADO, ANDAMIOS, FONDO PRIMARIO ALQUIDÁLICO ANTICORROSIVO, GRÚA ARTICULADA, CARGA, TRASLADO, DESPERDICIOS, EQUIPO Y MANO DE OBRA.</t>
  </si>
  <si>
    <t>SUMINISTRO, HABILITADO, MONTAJE Y NIVELACIÓN DE ESTRUCTURA METÁLICA PARA CUBIERTA PERGOLADA DE UNA ALTURA DE HASTA 5.00 M, A BASE DE PERFILES ESTRUCTURALES, SOLDADOS Y/O ATORNILLADOS, (HSS, IPR, IPS, IR, CPS, OR, OC, TUBOS, PTR, PLACAS). INCLUYE: HERRAMIENTA,  PRIMARIO ANTICORROSIVO, TRAZO, CORTES, BARRENOS, SOLDADURA, MATERIALES, EQUIPO Y MANO DE OBRA</t>
  </si>
  <si>
    <t>TERRAZAS MULTIUSOS</t>
  </si>
  <si>
    <t>SUMINISTRO Y COLOCACIÓN DE PANEL PREFABRICADO TIPO MULTIPANEL TERNIUM ARKIRIB O SIMILAR DE 2” DE ESPESOR, COMPUESTO POR UN NÚCLEO DE ESPUMA RÍGIDA DE POLIURETANO Y DOS CARAS DE ACERO TERNIUM PINTRO CAL. 24/26, ACABADO LISO, COLOR S.M.A., INCLUYE: HERRAMIENTA, ELEMENTOS DE FIJACIÓN, ACARREOS, MANIOBRAS, ELEVACIONES, CORTES, SELLADO DE JUNTAS Y PERIMETRO CON SILICÓN DOW CORNING, DESPERDICIOS, AJUSTES, MATERIALES, EQUIPO Y MANO DE OBRA.</t>
  </si>
  <si>
    <t>LICITACIÓN PUBLICA No.</t>
  </si>
  <si>
    <t>DOPI-001</t>
  </si>
  <si>
    <t>DOPI-002</t>
  </si>
  <si>
    <t>DOPI-003</t>
  </si>
  <si>
    <t>DOPI-004</t>
  </si>
  <si>
    <t>DOPI-005</t>
  </si>
  <si>
    <t>DOPI-006</t>
  </si>
  <si>
    <t>DOPI-007</t>
  </si>
  <si>
    <t>DOPI-008</t>
  </si>
  <si>
    <t>DOPI-009</t>
  </si>
  <si>
    <t>DOPI-010</t>
  </si>
  <si>
    <t>DOPI-011</t>
  </si>
  <si>
    <t>DOPI-036</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</si>
  <si>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</si>
  <si>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</si>
  <si>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</si>
  <si>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</si>
  <si>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</si>
  <si>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</si>
  <si>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</si>
  <si>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</si>
  <si>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</si>
  <si>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</si>
  <si>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</si>
  <si>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</si>
  <si>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</si>
  <si>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</si>
  <si>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</si>
  <si>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</si>
  <si>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</si>
  <si>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</si>
  <si>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</si>
  <si>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</si>
  <si>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</si>
  <si>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</si>
  <si>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</si>
  <si>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</si>
  <si>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</si>
  <si>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</si>
  <si>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</si>
  <si>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</si>
  <si>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</si>
  <si>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</si>
  <si>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</si>
  <si>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</si>
  <si>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</si>
  <si>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</si>
  <si>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</si>
  <si>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</si>
  <si>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</si>
  <si>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</si>
  <si>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</si>
  <si>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</si>
  <si>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</si>
  <si>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</si>
  <si>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</si>
  <si>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</si>
  <si>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</si>
  <si>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</si>
  <si>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</si>
  <si>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</si>
  <si>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</si>
  <si>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</si>
  <si>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</si>
  <si>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</si>
  <si>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</si>
  <si>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</si>
  <si>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</si>
  <si>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</si>
  <si>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</si>
  <si>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</si>
  <si>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</si>
  <si>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</si>
  <si>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</si>
  <si>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</si>
  <si>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</si>
  <si>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</si>
  <si>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</si>
  <si>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</si>
  <si>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</si>
  <si>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</si>
  <si>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</si>
  <si>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</si>
  <si>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</si>
  <si>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</si>
  <si>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</si>
  <si>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</si>
  <si>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</si>
  <si>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</si>
  <si>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</si>
  <si>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</si>
  <si>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</si>
  <si>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</si>
  <si>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</si>
  <si>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</si>
  <si>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</si>
  <si>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</si>
  <si>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</si>
  <si>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</si>
  <si>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</si>
  <si>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</si>
  <si>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</si>
  <si>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</si>
  <si>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</si>
  <si>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</si>
  <si>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</si>
  <si>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</si>
  <si>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</si>
  <si>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</si>
  <si>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</si>
  <si>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</si>
  <si>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</si>
  <si>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</si>
  <si>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</si>
  <si>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</si>
  <si>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</si>
  <si>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</si>
  <si>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</si>
  <si>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</si>
  <si>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</si>
  <si>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</si>
  <si>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</si>
  <si>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</si>
  <si>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</si>
  <si>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</si>
  <si>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</si>
  <si>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</si>
  <si>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</si>
  <si>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</si>
  <si>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</si>
  <si>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</si>
  <si>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</si>
  <si>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</si>
  <si>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</si>
  <si>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</si>
  <si>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</si>
  <si>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</si>
  <si>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</si>
  <si>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</si>
  <si>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</si>
  <si>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</si>
  <si>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</si>
  <si>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</si>
  <si>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</si>
  <si>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</si>
  <si>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</si>
  <si>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</si>
  <si>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</si>
  <si>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</si>
  <si>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</si>
  <si>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</si>
  <si>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</si>
  <si>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</si>
  <si>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</si>
  <si>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</si>
  <si>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</si>
  <si>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</si>
  <si>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</si>
  <si>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</si>
  <si>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</si>
  <si>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</si>
  <si>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</si>
  <si>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</si>
  <si>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</si>
  <si>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</si>
  <si>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</si>
  <si>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</si>
  <si>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</si>
  <si>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</si>
  <si>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</si>
  <si>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</si>
  <si>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</si>
  <si>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</si>
  <si>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</si>
  <si>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</si>
  <si>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</si>
  <si>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</si>
  <si>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</si>
  <si>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</si>
  <si>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</si>
  <si>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</si>
  <si>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</si>
  <si>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</si>
  <si>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</si>
  <si>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</si>
  <si>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</si>
  <si>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</si>
  <si>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</si>
  <si>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</si>
  <si>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</si>
  <si>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</si>
  <si>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</si>
  <si>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</si>
  <si>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</si>
  <si>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</si>
  <si>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</si>
  <si>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</si>
  <si>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</si>
  <si>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</si>
  <si>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</si>
  <si>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</si>
  <si>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</si>
  <si>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</si>
  <si>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</si>
  <si>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</si>
  <si>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</si>
  <si>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</si>
  <si>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</si>
  <si>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</si>
  <si>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</si>
  <si>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</si>
  <si>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</si>
  <si>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</si>
  <si>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</si>
  <si>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</si>
  <si>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</si>
  <si>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</si>
  <si>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</si>
  <si>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</si>
  <si>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</si>
  <si>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</si>
  <si>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</si>
  <si>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</si>
  <si>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</si>
  <si>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</si>
  <si>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</si>
  <si>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</si>
  <si>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</si>
  <si>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</si>
  <si>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</si>
  <si>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</si>
  <si>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DOPI-231</t>
  </si>
  <si>
    <t>DOPI-232</t>
  </si>
  <si>
    <t>DOPI-233</t>
  </si>
  <si>
    <t>DOPI-234</t>
  </si>
  <si>
    <t>DOPI-235</t>
  </si>
  <si>
    <t>DOPI-236</t>
  </si>
  <si>
    <t>DOPI-237</t>
  </si>
  <si>
    <t>DOPI-238</t>
  </si>
  <si>
    <t>DOPI-239</t>
  </si>
  <si>
    <t>DOPI-240</t>
  </si>
  <si>
    <t>DOPI-241</t>
  </si>
  <si>
    <t>DOPI-242</t>
  </si>
  <si>
    <t>DOPI-243</t>
  </si>
  <si>
    <t>DOPI-244</t>
  </si>
  <si>
    <t>DOPI-245</t>
  </si>
  <si>
    <t>DOPI-246</t>
  </si>
  <si>
    <t>DOPI-247</t>
  </si>
  <si>
    <t>DOPI-248</t>
  </si>
  <si>
    <t>DOPI-249</t>
  </si>
  <si>
    <t>DOPI-250</t>
  </si>
  <si>
    <t>DOPI-251</t>
  </si>
  <si>
    <t>DOPI-252</t>
  </si>
  <si>
    <t>DOPI-253</t>
  </si>
  <si>
    <t>DOPI-254</t>
  </si>
  <si>
    <t>DOPI-255</t>
  </si>
  <si>
    <t>DOPI-256</t>
  </si>
  <si>
    <t>DOPI-257</t>
  </si>
  <si>
    <t>DOPI-258</t>
  </si>
  <si>
    <t>DOPI-259</t>
  </si>
  <si>
    <t>RESUMEN DE PARTIDAS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</si>
</sst>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33">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theme="8" tint="-0.249977111117893"/>
      <name val="Isidora Bold"/>
    </font>
    <font>
      <sz val="10"/>
      <color indexed="64"/>
      <name val="Isidora Bold"/>
    </font>
    <font>
      <b/>
      <sz val="10"/>
      <color indexed="64"/>
      <name val="Isidora Bold"/>
    </font>
    <font>
      <b/>
      <sz val="10"/>
      <name val="Isidora Bold"/>
    </font>
    <font>
      <sz val="8"/>
      <name val="Isidora Bold"/>
    </font>
    <font>
      <sz val="8"/>
      <color rgb="FF000000"/>
      <name val="Isidora Bold"/>
    </font>
    <font>
      <sz val="8"/>
      <color indexed="64"/>
      <name val="Isidora Bold"/>
    </font>
    <font>
      <b/>
      <sz val="10"/>
      <color rgb="FF0070C0"/>
      <name val="Isidora Bold"/>
    </font>
    <font>
      <b/>
      <sz val="9"/>
      <name val="Isidora Bold"/>
    </font>
    <font>
      <sz val="9"/>
      <name val="Isidora Bold"/>
    </font>
    <font>
      <b/>
      <sz val="14"/>
      <name val="Isidora Bold"/>
    </font>
    <font>
      <sz val="6"/>
      <name val="Isidora Bold"/>
    </font>
    <font>
      <sz val="11"/>
      <name val="Isidora Bold"/>
    </font>
    <font>
      <sz val="20"/>
      <name val="Isidora Bold"/>
    </font>
    <font>
      <b/>
      <sz val="11"/>
      <name val="Isidora Bold"/>
    </font>
    <font>
      <b/>
      <sz val="12"/>
      <name val="Isidora Bold"/>
    </font>
    <font>
      <b/>
      <sz val="10"/>
      <color theme="0"/>
      <name val="Isidora Bold"/>
    </font>
    <font>
      <b/>
      <sz val="10"/>
      <color theme="9" tint="-0.249977111117893"/>
      <name val="Isidora Bold"/>
    </font>
    <font>
      <sz val="12"/>
      <name val="Isidora Bold"/>
    </font>
    <font>
      <b/>
      <sz val="8"/>
      <color indexed="64"/>
      <name val="Isidora Bold"/>
    </font>
    <font>
      <sz val="10"/>
      <color theme="8" tint="-0.249977111117893"/>
      <name val="Arial"/>
      <family val="2"/>
    </font>
    <font>
      <sz val="8"/>
      <color indexed="8"/>
      <name val="Isidora Bold"/>
    </font>
    <font>
      <sz val="11"/>
      <color theme="1"/>
      <name val="Arial"/>
      <family val="2"/>
    </font>
    <font>
      <sz val="11"/>
      <color theme="1"/>
      <name val="Isidora Bold"/>
    </font>
    <font>
      <sz val="8"/>
      <color rgb="FFFF0000"/>
      <name val="Isidora Bold"/>
    </font>
    <font>
      <b/>
      <sz val="10"/>
      <color theme="0" tint="-0.499984740745262"/>
      <name val="Isidora Bold"/>
    </font>
    <font>
      <sz val="8"/>
      <name val="Calibri"/>
      <family val="2"/>
      <scheme val="minor"/>
    </font>
    <font>
      <b/>
      <sz val="8"/>
      <color theme="1"/>
      <name val="Isidora Bold"/>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0" fontId="2" fillId="0" borderId="0"/>
    <xf numFmtId="0" fontId="3" fillId="0" borderId="0"/>
    <xf numFmtId="0" fontId="27" fillId="0" borderId="0"/>
  </cellStyleXfs>
  <cellXfs count="125">
    <xf numFmtId="0" fontId="0" fillId="0" borderId="0" xfId="0"/>
    <xf numFmtId="0" fontId="6" fillId="0" borderId="0" xfId="3" applyFont="1"/>
    <xf numFmtId="2" fontId="7" fillId="3" borderId="0" xfId="3" applyNumberFormat="1" applyFont="1" applyFill="1" applyAlignment="1">
      <alignment vertical="top"/>
    </xf>
    <xf numFmtId="44" fontId="8" fillId="3" borderId="0" xfId="1" applyFont="1" applyFill="1" applyBorder="1" applyAlignment="1">
      <alignment horizontal="center" vertical="top" wrapText="1"/>
    </xf>
    <xf numFmtId="0" fontId="10" fillId="0" borderId="0" xfId="0" applyFont="1" applyAlignment="1">
      <alignment horizontal="center" vertical="top" wrapText="1"/>
    </xf>
    <xf numFmtId="44" fontId="11" fillId="0" borderId="0" xfId="1" applyFont="1" applyFill="1" applyBorder="1" applyAlignment="1">
      <alignment horizontal="center" vertical="top" wrapText="1"/>
    </xf>
    <xf numFmtId="4" fontId="10" fillId="0" borderId="0" xfId="0" applyNumberFormat="1" applyFont="1" applyAlignment="1">
      <alignment horizontal="center" vertical="top" wrapText="1"/>
    </xf>
    <xf numFmtId="0" fontId="7" fillId="3" borderId="0" xfId="3" applyFont="1" applyFill="1" applyAlignment="1">
      <alignment vertical="top" wrapText="1"/>
    </xf>
    <xf numFmtId="164" fontId="7" fillId="3" borderId="0" xfId="3" applyNumberFormat="1" applyFont="1" applyFill="1" applyAlignment="1">
      <alignment horizontal="right" vertical="top" wrapText="1"/>
    </xf>
    <xf numFmtId="2" fontId="10" fillId="0" borderId="0" xfId="0" applyNumberFormat="1" applyFont="1" applyAlignment="1">
      <alignment horizontal="center" vertical="top" wrapText="1"/>
    </xf>
    <xf numFmtId="2" fontId="7" fillId="3" borderId="0" xfId="3" applyNumberFormat="1" applyFont="1" applyFill="1" applyAlignment="1">
      <alignment horizontal="justify" vertical="top"/>
    </xf>
    <xf numFmtId="0" fontId="12" fillId="2" borderId="0" xfId="3" applyFont="1" applyFill="1" applyAlignment="1">
      <alignment horizontal="justify" vertical="top"/>
    </xf>
    <xf numFmtId="0" fontId="12" fillId="2" borderId="0" xfId="3" applyFont="1" applyFill="1" applyAlignment="1">
      <alignment horizontal="center" vertical="top" wrapText="1"/>
    </xf>
    <xf numFmtId="164" fontId="12" fillId="2" borderId="0" xfId="3" applyNumberFormat="1" applyFont="1" applyFill="1" applyAlignment="1">
      <alignment horizontal="right" vertical="top" wrapText="1"/>
    </xf>
    <xf numFmtId="164" fontId="12" fillId="2" borderId="0" xfId="3" applyNumberFormat="1" applyFont="1" applyFill="1" applyAlignment="1">
      <alignment horizontal="left" vertical="top" wrapText="1"/>
    </xf>
    <xf numFmtId="49" fontId="13" fillId="2" borderId="0" xfId="2" applyNumberFormat="1" applyFont="1" applyFill="1" applyAlignment="1">
      <alignment horizontal="center" vertical="center" wrapText="1"/>
    </xf>
    <xf numFmtId="0" fontId="13" fillId="0" borderId="2" xfId="2" applyFont="1" applyBorder="1" applyAlignment="1">
      <alignment horizontal="justify" vertical="top" wrapText="1"/>
    </xf>
    <xf numFmtId="0" fontId="14" fillId="0" borderId="2" xfId="2" applyFont="1" applyBorder="1" applyAlignment="1">
      <alignment vertical="top" wrapText="1"/>
    </xf>
    <xf numFmtId="0" fontId="13" fillId="0" borderId="6" xfId="2" applyFont="1" applyBorder="1" applyAlignment="1">
      <alignment horizontal="justify" vertical="top" wrapText="1"/>
    </xf>
    <xf numFmtId="0" fontId="14" fillId="0" borderId="6" xfId="2" applyFont="1" applyBorder="1" applyAlignment="1">
      <alignment vertical="top" wrapText="1"/>
    </xf>
    <xf numFmtId="165" fontId="16" fillId="0" borderId="6" xfId="2" applyNumberFormat="1" applyFont="1" applyBorder="1" applyAlignment="1">
      <alignment vertical="top"/>
    </xf>
    <xf numFmtId="0" fontId="13" fillId="0" borderId="6" xfId="2" applyFont="1" applyBorder="1" applyAlignment="1">
      <alignment horizontal="center" vertical="top" wrapText="1"/>
    </xf>
    <xf numFmtId="0" fontId="18" fillId="0" borderId="6" xfId="2" applyFont="1" applyBorder="1" applyAlignment="1">
      <alignment horizontal="left"/>
    </xf>
    <xf numFmtId="0" fontId="14" fillId="0" borderId="9" xfId="2" applyFont="1" applyBorder="1" applyAlignment="1">
      <alignment horizontal="center" vertical="top"/>
    </xf>
    <xf numFmtId="2" fontId="14" fillId="0" borderId="9" xfId="2" applyNumberFormat="1" applyFont="1" applyBorder="1" applyAlignment="1">
      <alignment horizontal="right" vertical="top"/>
    </xf>
    <xf numFmtId="164" fontId="13" fillId="0" borderId="9" xfId="2" applyNumberFormat="1" applyFont="1" applyBorder="1" applyAlignment="1">
      <alignment horizontal="right" vertical="top"/>
    </xf>
    <xf numFmtId="14" fontId="14" fillId="0" borderId="9" xfId="2" applyNumberFormat="1" applyFont="1" applyBorder="1" applyAlignment="1">
      <alignment horizontal="justify" vertical="top" wrapText="1"/>
    </xf>
    <xf numFmtId="0" fontId="14" fillId="0" borderId="6" xfId="2" applyFont="1" applyBorder="1" applyAlignment="1">
      <alignment vertical="top"/>
    </xf>
    <xf numFmtId="0" fontId="13" fillId="0" borderId="2" xfId="5" applyFont="1" applyBorder="1" applyAlignment="1">
      <alignment horizontal="center" vertical="top" wrapText="1"/>
    </xf>
    <xf numFmtId="0" fontId="6" fillId="0" borderId="0" xfId="3" applyFont="1" applyAlignment="1">
      <alignment wrapText="1"/>
    </xf>
    <xf numFmtId="49" fontId="7" fillId="0" borderId="0" xfId="3" applyNumberFormat="1" applyFont="1" applyAlignment="1">
      <alignment horizontal="center" vertical="center" wrapText="1"/>
    </xf>
    <xf numFmtId="164" fontId="7" fillId="0" borderId="0" xfId="3" applyNumberFormat="1" applyFont="1" applyAlignment="1">
      <alignment horizontal="right" vertical="top" wrapText="1"/>
    </xf>
    <xf numFmtId="0" fontId="12" fillId="0" borderId="0" xfId="3" applyFont="1" applyAlignment="1">
      <alignment horizontal="center" vertical="center" wrapText="1"/>
    </xf>
    <xf numFmtId="0" fontId="12" fillId="0" borderId="0" xfId="3" applyFont="1" applyAlignment="1">
      <alignment horizontal="justify" vertical="top"/>
    </xf>
    <xf numFmtId="0" fontId="7" fillId="0" borderId="0" xfId="3" applyFont="1" applyAlignment="1">
      <alignment vertical="top" wrapText="1"/>
    </xf>
    <xf numFmtId="4" fontId="21" fillId="0" borderId="0" xfId="3" applyNumberFormat="1" applyFont="1" applyAlignment="1">
      <alignment horizontal="right" vertical="top" wrapText="1"/>
    </xf>
    <xf numFmtId="164" fontId="12" fillId="0" borderId="0" xfId="1" applyNumberFormat="1" applyFont="1" applyFill="1" applyBorder="1" applyAlignment="1">
      <alignment horizontal="right" vertical="top"/>
    </xf>
    <xf numFmtId="49" fontId="22" fillId="0" borderId="0" xfId="3" applyNumberFormat="1" applyFont="1" applyAlignment="1">
      <alignment horizontal="center" vertical="center" wrapText="1"/>
    </xf>
    <xf numFmtId="2" fontId="22" fillId="0" borderId="0" xfId="3" applyNumberFormat="1" applyFont="1" applyAlignment="1">
      <alignment horizontal="justify" vertical="top"/>
    </xf>
    <xf numFmtId="0" fontId="22" fillId="0" borderId="0" xfId="3" applyFont="1" applyAlignment="1">
      <alignment vertical="top" wrapText="1"/>
    </xf>
    <xf numFmtId="164" fontId="22" fillId="0" borderId="0" xfId="3" applyNumberFormat="1" applyFont="1" applyAlignment="1">
      <alignment horizontal="right" vertical="top" wrapText="1"/>
    </xf>
    <xf numFmtId="0" fontId="14" fillId="0" borderId="1" xfId="2" applyFont="1" applyBorder="1" applyAlignment="1">
      <alignment vertical="top" wrapText="1"/>
    </xf>
    <xf numFmtId="0" fontId="14" fillId="0" borderId="5" xfId="2" applyFont="1" applyBorder="1" applyAlignment="1">
      <alignment vertical="top" wrapText="1"/>
    </xf>
    <xf numFmtId="0" fontId="14" fillId="0" borderId="8" xfId="2" applyFont="1" applyBorder="1" applyAlignment="1">
      <alignment vertical="top" wrapText="1"/>
    </xf>
    <xf numFmtId="0" fontId="23" fillId="0" borderId="0" xfId="2" applyFont="1" applyAlignment="1">
      <alignment horizontal="center"/>
    </xf>
    <xf numFmtId="0" fontId="23" fillId="0" borderId="0" xfId="2" applyFont="1" applyAlignment="1">
      <alignment horizontal="justify" wrapText="1"/>
    </xf>
    <xf numFmtId="0" fontId="23" fillId="0" borderId="0" xfId="2" applyFont="1" applyAlignment="1">
      <alignment horizontal="centerContinuous"/>
    </xf>
    <xf numFmtId="4" fontId="23" fillId="0" borderId="0" xfId="2" applyNumberFormat="1" applyFont="1" applyAlignment="1">
      <alignment horizontal="center"/>
    </xf>
    <xf numFmtId="0" fontId="24" fillId="0" borderId="0" xfId="3" applyFont="1" applyAlignment="1">
      <alignment horizontal="right" vertical="top"/>
    </xf>
    <xf numFmtId="0" fontId="11" fillId="0" borderId="0" xfId="3" applyFont="1" applyAlignment="1">
      <alignment vertical="top" wrapText="1"/>
    </xf>
    <xf numFmtId="4" fontId="6" fillId="0" borderId="0" xfId="3" applyNumberFormat="1" applyFont="1"/>
    <xf numFmtId="4" fontId="22" fillId="0" borderId="0" xfId="3" applyNumberFormat="1" applyFont="1" applyAlignment="1">
      <alignment horizontal="right" vertical="top" wrapText="1"/>
    </xf>
    <xf numFmtId="0" fontId="11" fillId="0" borderId="0" xfId="3" applyFont="1"/>
    <xf numFmtId="44" fontId="8" fillId="3" borderId="0" xfId="1" applyFont="1" applyFill="1" applyAlignment="1">
      <alignment horizontal="center" vertical="top" wrapText="1"/>
    </xf>
    <xf numFmtId="44" fontId="12" fillId="2" borderId="0" xfId="1" applyFont="1" applyFill="1" applyAlignment="1">
      <alignment horizontal="center" vertical="top" wrapText="1"/>
    </xf>
    <xf numFmtId="44" fontId="12" fillId="2" borderId="0" xfId="1" applyFont="1" applyFill="1" applyBorder="1" applyAlignment="1">
      <alignment horizontal="center" vertical="top" wrapText="1"/>
    </xf>
    <xf numFmtId="44" fontId="11" fillId="0" borderId="0" xfId="1" applyFont="1" applyAlignment="1">
      <alignment horizontal="center" vertical="top" wrapText="1"/>
    </xf>
    <xf numFmtId="0" fontId="28" fillId="0" borderId="0" xfId="10" applyFont="1" applyAlignment="1">
      <alignment horizontal="center" vertical="top"/>
    </xf>
    <xf numFmtId="0" fontId="12" fillId="4" borderId="0" xfId="3" applyFont="1" applyFill="1" applyAlignment="1">
      <alignment horizontal="justify" vertical="top"/>
    </xf>
    <xf numFmtId="0" fontId="12" fillId="4" borderId="0" xfId="3" applyFont="1" applyFill="1" applyAlignment="1">
      <alignment horizontal="center" vertical="top" wrapText="1"/>
    </xf>
    <xf numFmtId="164" fontId="12" fillId="4" borderId="0" xfId="3" applyNumberFormat="1" applyFont="1" applyFill="1" applyAlignment="1">
      <alignment horizontal="right" vertical="top" wrapText="1"/>
    </xf>
    <xf numFmtId="44" fontId="12" fillId="4" borderId="0" xfId="1" applyFont="1" applyFill="1" applyBorder="1" applyAlignment="1">
      <alignment horizontal="center" vertical="top" wrapText="1"/>
    </xf>
    <xf numFmtId="164" fontId="12" fillId="4" borderId="0" xfId="3" applyNumberFormat="1" applyFont="1" applyFill="1" applyAlignment="1">
      <alignment horizontal="left" vertical="top" wrapText="1"/>
    </xf>
    <xf numFmtId="0" fontId="30" fillId="0" borderId="0" xfId="3" applyFont="1" applyAlignment="1">
      <alignment horizontal="center" vertical="center" wrapText="1"/>
    </xf>
    <xf numFmtId="0" fontId="30" fillId="0" borderId="0" xfId="3" applyFont="1" applyAlignment="1">
      <alignment horizontal="justify" vertical="top"/>
    </xf>
    <xf numFmtId="49" fontId="9" fillId="0" borderId="0" xfId="0" applyNumberFormat="1" applyFont="1" applyAlignment="1">
      <alignment horizontal="center" vertical="top" wrapText="1"/>
    </xf>
    <xf numFmtId="0" fontId="9" fillId="0" borderId="0" xfId="0" applyFont="1" applyAlignment="1">
      <alignment horizontal="justify" vertical="top" wrapText="1"/>
    </xf>
    <xf numFmtId="0" fontId="9" fillId="0" borderId="0" xfId="0" applyFont="1" applyAlignment="1">
      <alignment horizontal="center" vertical="top"/>
    </xf>
    <xf numFmtId="4" fontId="9" fillId="0" borderId="0" xfId="0" applyNumberFormat="1" applyFont="1" applyAlignment="1">
      <alignment horizontal="right" vertical="top"/>
    </xf>
    <xf numFmtId="0" fontId="9" fillId="0" borderId="0" xfId="0" applyFont="1" applyFill="1" applyAlignment="1">
      <alignment horizontal="justify" vertical="top" wrapText="1"/>
    </xf>
    <xf numFmtId="0" fontId="9" fillId="0" borderId="0" xfId="0" applyFont="1" applyFill="1" applyAlignment="1">
      <alignment horizontal="center" vertical="top"/>
    </xf>
    <xf numFmtId="4" fontId="9" fillId="0" borderId="0" xfId="0" applyNumberFormat="1" applyFont="1" applyFill="1" applyAlignment="1">
      <alignment horizontal="right" vertical="top"/>
    </xf>
    <xf numFmtId="0" fontId="6" fillId="0" borderId="0" xfId="3" applyFont="1" applyAlignment="1">
      <alignment vertical="top"/>
    </xf>
    <xf numFmtId="49" fontId="7" fillId="3" borderId="0" xfId="3" applyNumberFormat="1" applyFont="1" applyFill="1" applyAlignment="1">
      <alignment horizontal="center" vertical="top" wrapText="1"/>
    </xf>
    <xf numFmtId="0" fontId="5" fillId="0" borderId="0" xfId="3" applyFont="1" applyAlignment="1">
      <alignment vertical="top" wrapText="1"/>
    </xf>
    <xf numFmtId="164" fontId="9" fillId="0" borderId="0" xfId="0" applyNumberFormat="1" applyFont="1" applyAlignment="1">
      <alignment horizontal="right" vertical="top"/>
    </xf>
    <xf numFmtId="0" fontId="28" fillId="0" borderId="0" xfId="10" applyFont="1" applyAlignment="1">
      <alignment vertical="top"/>
    </xf>
    <xf numFmtId="0" fontId="25" fillId="0" borderId="0" xfId="3" applyFont="1" applyAlignment="1">
      <alignment vertical="top" wrapText="1"/>
    </xf>
    <xf numFmtId="0" fontId="15" fillId="0" borderId="6" xfId="5" applyFont="1" applyBorder="1" applyAlignment="1">
      <alignment horizontal="center" vertical="center" wrapText="1"/>
    </xf>
    <xf numFmtId="0" fontId="15" fillId="0" borderId="11" xfId="5" applyFont="1" applyBorder="1" applyAlignment="1">
      <alignment horizontal="center" vertical="center" wrapText="1"/>
    </xf>
    <xf numFmtId="0" fontId="8" fillId="2" borderId="0" xfId="5" applyFont="1" applyFill="1" applyAlignment="1">
      <alignment horizontal="center" vertical="center" wrapText="1"/>
    </xf>
    <xf numFmtId="0" fontId="20" fillId="2" borderId="0" xfId="5" applyFont="1" applyFill="1" applyAlignment="1">
      <alignment horizontal="center" vertical="center" wrapText="1"/>
    </xf>
    <xf numFmtId="0" fontId="13" fillId="2" borderId="12" xfId="2" applyFont="1" applyFill="1" applyBorder="1" applyAlignment="1">
      <alignment horizontal="center" vertical="center"/>
    </xf>
    <xf numFmtId="0" fontId="13" fillId="2" borderId="13" xfId="2" applyFont="1" applyFill="1" applyBorder="1" applyAlignment="1">
      <alignment horizontal="center" vertical="center"/>
    </xf>
    <xf numFmtId="0" fontId="13" fillId="2" borderId="14" xfId="2" applyFont="1" applyFill="1" applyBorder="1" applyAlignment="1">
      <alignment horizontal="center" vertical="center"/>
    </xf>
    <xf numFmtId="0" fontId="6" fillId="0" borderId="0" xfId="3" applyFont="1" applyAlignment="1">
      <alignment horizontal="center"/>
    </xf>
    <xf numFmtId="2" fontId="7" fillId="0" borderId="0" xfId="3" applyNumberFormat="1" applyFont="1" applyAlignment="1">
      <alignment horizontal="left" vertical="top"/>
    </xf>
    <xf numFmtId="0" fontId="8" fillId="0" borderId="1" xfId="2" applyFont="1" applyBorder="1" applyAlignment="1">
      <alignment horizontal="center" vertical="top" wrapText="1"/>
    </xf>
    <xf numFmtId="0" fontId="8" fillId="0" borderId="3" xfId="2" applyFont="1" applyBorder="1" applyAlignment="1">
      <alignment horizontal="center" vertical="top" wrapText="1"/>
    </xf>
    <xf numFmtId="0" fontId="8" fillId="0" borderId="4" xfId="2" applyFont="1" applyBorder="1" applyAlignment="1">
      <alignment horizontal="center" vertical="top" wrapText="1"/>
    </xf>
    <xf numFmtId="2" fontId="17" fillId="0" borderId="6" xfId="4" applyNumberFormat="1" applyFont="1" applyBorder="1" applyAlignment="1">
      <alignment horizontal="justify" vertical="top" wrapText="1"/>
    </xf>
    <xf numFmtId="2" fontId="17" fillId="0" borderId="11" xfId="4" applyNumberFormat="1" applyFont="1" applyBorder="1" applyAlignment="1">
      <alignment horizontal="justify" vertical="top" wrapText="1"/>
    </xf>
    <xf numFmtId="0" fontId="13" fillId="0" borderId="1" xfId="2" applyFont="1" applyBorder="1" applyAlignment="1">
      <alignment horizontal="center" vertical="top" wrapText="1"/>
    </xf>
    <xf numFmtId="0" fontId="13" fillId="0" borderId="3" xfId="2" applyFont="1" applyBorder="1" applyAlignment="1">
      <alignment horizontal="center" vertical="top" wrapText="1"/>
    </xf>
    <xf numFmtId="0" fontId="13" fillId="0" borderId="4" xfId="2" applyFont="1" applyBorder="1" applyAlignment="1">
      <alignment horizontal="center" vertical="top" wrapText="1"/>
    </xf>
    <xf numFmtId="0" fontId="14" fillId="0" borderId="6" xfId="2" applyFont="1" applyBorder="1" applyAlignment="1">
      <alignment horizontal="justify" vertical="top" wrapText="1"/>
    </xf>
    <xf numFmtId="0" fontId="14" fillId="0" borderId="11" xfId="2" applyFont="1" applyBorder="1" applyAlignment="1">
      <alignment horizontal="justify" vertical="top" wrapText="1"/>
    </xf>
    <xf numFmtId="0" fontId="14" fillId="0" borderId="5" xfId="2" applyFont="1" applyBorder="1" applyAlignment="1">
      <alignment horizontal="center" vertical="top" wrapText="1"/>
    </xf>
    <xf numFmtId="0" fontId="14" fillId="0" borderId="0" xfId="2" applyFont="1" applyAlignment="1">
      <alignment horizontal="center" vertical="top" wrapText="1"/>
    </xf>
    <xf numFmtId="0" fontId="14" fillId="0" borderId="7" xfId="2" applyFont="1" applyBorder="1" applyAlignment="1">
      <alignment horizontal="center" vertical="top" wrapText="1"/>
    </xf>
    <xf numFmtId="0" fontId="14" fillId="0" borderId="8" xfId="2" applyFont="1" applyBorder="1" applyAlignment="1">
      <alignment horizontal="center" vertical="top" wrapText="1"/>
    </xf>
    <xf numFmtId="0" fontId="14" fillId="0" borderId="9" xfId="2" applyFont="1" applyBorder="1" applyAlignment="1">
      <alignment horizontal="center" vertical="top" wrapText="1"/>
    </xf>
    <xf numFmtId="0" fontId="14" fillId="0" borderId="10" xfId="2" applyFont="1" applyBorder="1" applyAlignment="1">
      <alignment horizontal="center" vertical="top" wrapText="1"/>
    </xf>
    <xf numFmtId="0" fontId="15" fillId="0" borderId="5" xfId="2" applyFont="1" applyFill="1" applyBorder="1" applyAlignment="1">
      <alignment horizontal="center" vertical="center" wrapText="1"/>
    </xf>
    <xf numFmtId="0" fontId="15" fillId="0" borderId="0" xfId="2" applyFont="1" applyFill="1" applyAlignment="1">
      <alignment horizontal="center" vertical="center" wrapText="1"/>
    </xf>
    <xf numFmtId="0" fontId="15" fillId="0" borderId="7" xfId="2" applyFont="1" applyFill="1" applyBorder="1" applyAlignment="1">
      <alignment horizontal="center" vertical="center" wrapText="1"/>
    </xf>
    <xf numFmtId="0" fontId="14" fillId="0" borderId="3" xfId="2" applyFont="1" applyFill="1" applyBorder="1" applyAlignment="1">
      <alignment horizontal="center" vertical="top"/>
    </xf>
    <xf numFmtId="2" fontId="14" fillId="0" borderId="3" xfId="2" applyNumberFormat="1" applyFont="1" applyFill="1" applyBorder="1" applyAlignment="1">
      <alignment horizontal="right" vertical="top"/>
    </xf>
    <xf numFmtId="164" fontId="13" fillId="0" borderId="3" xfId="2" applyNumberFormat="1" applyFont="1" applyFill="1" applyBorder="1" applyAlignment="1">
      <alignment horizontal="right" vertical="top"/>
    </xf>
    <xf numFmtId="14" fontId="14" fillId="0" borderId="3" xfId="2" applyNumberFormat="1" applyFont="1" applyFill="1" applyBorder="1" applyAlignment="1">
      <alignment horizontal="justify" vertical="top" wrapText="1"/>
    </xf>
    <xf numFmtId="0" fontId="14" fillId="0" borderId="0" xfId="2" applyFont="1" applyFill="1" applyAlignment="1">
      <alignment horizontal="center" vertical="top"/>
    </xf>
    <xf numFmtId="2" fontId="14" fillId="0" borderId="0" xfId="2" applyNumberFormat="1" applyFont="1" applyFill="1" applyAlignment="1">
      <alignment horizontal="right" vertical="top"/>
    </xf>
    <xf numFmtId="164" fontId="13" fillId="0" borderId="0" xfId="2" applyNumberFormat="1" applyFont="1" applyFill="1" applyAlignment="1">
      <alignment horizontal="right" vertical="top"/>
    </xf>
    <xf numFmtId="14" fontId="14" fillId="0" borderId="0" xfId="2" applyNumberFormat="1" applyFont="1" applyFill="1" applyAlignment="1">
      <alignment horizontal="justify" vertical="top" wrapText="1"/>
    </xf>
    <xf numFmtId="0" fontId="13" fillId="0" borderId="2" xfId="2" applyFont="1" applyBorder="1" applyAlignment="1">
      <alignment horizontal="left" vertical="center" wrapText="1"/>
    </xf>
    <xf numFmtId="49" fontId="13" fillId="2" borderId="0" xfId="2" applyNumberFormat="1" applyFont="1" applyFill="1" applyAlignment="1">
      <alignment horizontal="center" vertical="center"/>
    </xf>
    <xf numFmtId="0" fontId="6" fillId="0" borderId="0" xfId="3" applyFont="1" applyAlignment="1">
      <alignment horizontal="center" vertical="center"/>
    </xf>
    <xf numFmtId="0" fontId="8" fillId="2" borderId="0" xfId="5" applyFont="1" applyFill="1" applyAlignment="1">
      <alignment horizontal="right" vertical="top" wrapText="1"/>
    </xf>
    <xf numFmtId="44" fontId="8" fillId="0" borderId="0" xfId="1" applyNumberFormat="1" applyFont="1" applyFill="1" applyBorder="1" applyAlignment="1">
      <alignment horizontal="right" vertical="top"/>
    </xf>
    <xf numFmtId="44" fontId="12" fillId="0" borderId="0" xfId="1" applyNumberFormat="1" applyFont="1" applyFill="1" applyBorder="1" applyAlignment="1">
      <alignment horizontal="right" vertical="top"/>
    </xf>
    <xf numFmtId="44" fontId="30" fillId="0" borderId="0" xfId="1" applyNumberFormat="1" applyFont="1" applyFill="1" applyBorder="1" applyAlignment="1">
      <alignment horizontal="right" vertical="top"/>
    </xf>
    <xf numFmtId="44" fontId="22" fillId="0" borderId="0" xfId="1" applyNumberFormat="1" applyFont="1" applyFill="1" applyBorder="1" applyAlignment="1">
      <alignment horizontal="right" vertical="top"/>
    </xf>
    <xf numFmtId="44" fontId="19" fillId="2" borderId="0" xfId="3" applyNumberFormat="1" applyFont="1" applyFill="1" applyAlignment="1">
      <alignment horizontal="right" vertical="top" wrapText="1"/>
    </xf>
    <xf numFmtId="44" fontId="20" fillId="2" borderId="0" xfId="3" applyNumberFormat="1" applyFont="1" applyFill="1" applyAlignment="1">
      <alignment horizontal="right" vertical="top" wrapText="1"/>
    </xf>
    <xf numFmtId="2" fontId="32" fillId="0" borderId="0" xfId="3" applyNumberFormat="1" applyFont="1" applyAlignment="1">
      <alignment horizontal="justify" vertical="top"/>
    </xf>
  </cellXfs>
  <cellStyles count="11">
    <cellStyle name="Millares 2" xfId="7" xr:uid="{00000000-0005-0000-0000-000000000000}"/>
    <cellStyle name="Moneda" xfId="1" builtinId="4"/>
    <cellStyle name="Normal" xfId="0" builtinId="0"/>
    <cellStyle name="Normal 2" xfId="4" xr:uid="{00000000-0005-0000-0000-000003000000}"/>
    <cellStyle name="Normal 2 2" xfId="5" xr:uid="{00000000-0005-0000-0000-000004000000}"/>
    <cellStyle name="Normal 3" xfId="3" xr:uid="{00000000-0005-0000-0000-000005000000}"/>
    <cellStyle name="Normal 3 2" xfId="2" xr:uid="{00000000-0005-0000-0000-000006000000}"/>
    <cellStyle name="Normal 3 3" xfId="9" xr:uid="{00000000-0005-0000-0000-000007000000}"/>
    <cellStyle name="Normal 4" xfId="6" xr:uid="{00000000-0005-0000-0000-000008000000}"/>
    <cellStyle name="Normal 4 2" xfId="8" xr:uid="{00000000-0005-0000-0000-000009000000}"/>
    <cellStyle name="Normal 5" xfId="10" xr:uid="{5D0E0126-2A6F-41C9-A07E-DA224B01A109}"/>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7</xdr:col>
      <xdr:colOff>167447</xdr:colOff>
      <xdr:row>4</xdr:row>
      <xdr:rowOff>34804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439" y="215126"/>
          <a:ext cx="1277744" cy="751314"/>
        </a:xfrm>
        <a:prstGeom prst="rect">
          <a:avLst/>
        </a:prstGeom>
      </xdr:spPr>
    </xdr:pic>
    <xdr:clientData/>
  </xdr:twoCellAnchor>
  <xdr:twoCellAnchor editAs="oneCell">
    <xdr:from>
      <xdr:col>0</xdr:col>
      <xdr:colOff>0</xdr:colOff>
      <xdr:row>0</xdr:row>
      <xdr:rowOff>57150</xdr:rowOff>
    </xdr:from>
    <xdr:to>
      <xdr:col>0</xdr:col>
      <xdr:colOff>1030593</xdr:colOff>
      <xdr:row>5</xdr:row>
      <xdr:rowOff>168315</xdr:rowOff>
    </xdr:to>
    <xdr:pic>
      <xdr:nvPicPr>
        <xdr:cNvPr id="5" name="Imagen 4">
          <a:extLst>
            <a:ext uri="{FF2B5EF4-FFF2-40B4-BE49-F238E27FC236}">
              <a16:creationId xmlns:a16="http://schemas.microsoft.com/office/drawing/2014/main" id="{07CACD54-D6A2-4745-87B4-1240CA3F524D}"/>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80975" y="219075"/>
          <a:ext cx="1030593" cy="1139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47.239\Cat&#225;logos%20y%20Cuantificaci&#243;n\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rgb="FF00B0F0"/>
  </sheetPr>
  <dimension ref="A1:AE407"/>
  <sheetViews>
    <sheetView showGridLines="0" tabSelected="1" view="pageBreakPreview" topLeftCell="A358" zoomScaleNormal="70" zoomScaleSheetLayoutView="100" workbookViewId="0">
      <selection activeCell="B386" sqref="B386"/>
    </sheetView>
  </sheetViews>
  <sheetFormatPr baseColWidth="10" defaultColWidth="9.140625" defaultRowHeight="12.75" customHeight="1" outlineLevelCol="1"/>
  <cols>
    <col min="1" max="1" width="15.5703125" style="52" customWidth="1"/>
    <col min="2" max="2" width="74.7109375" style="1" customWidth="1"/>
    <col min="3" max="3" width="9.140625" style="1" customWidth="1"/>
    <col min="4" max="4" width="13.85546875" style="50" customWidth="1"/>
    <col min="5" max="5" width="16" style="1" customWidth="1"/>
    <col min="6" max="6" width="53.85546875" style="1" customWidth="1" outlineLevel="1"/>
    <col min="7" max="7" width="19.42578125" style="1" customWidth="1"/>
    <col min="8" max="8" width="14.28515625" style="1" bestFit="1" customWidth="1"/>
    <col min="9" max="16384" width="9.140625" style="1"/>
  </cols>
  <sheetData>
    <row r="1" spans="1:7">
      <c r="A1" s="41"/>
      <c r="B1" s="16" t="s">
        <v>0</v>
      </c>
      <c r="C1" s="87" t="s">
        <v>298</v>
      </c>
      <c r="D1" s="88"/>
      <c r="E1" s="88"/>
      <c r="F1" s="89"/>
      <c r="G1" s="17"/>
    </row>
    <row r="2" spans="1:7">
      <c r="A2" s="42"/>
      <c r="B2" s="18" t="s">
        <v>1</v>
      </c>
      <c r="C2" s="103" t="s">
        <v>216</v>
      </c>
      <c r="D2" s="104"/>
      <c r="E2" s="104"/>
      <c r="F2" s="105"/>
      <c r="G2" s="19"/>
    </row>
    <row r="3" spans="1:7" ht="13.5" thickBot="1">
      <c r="A3" s="42"/>
      <c r="B3" s="18" t="s">
        <v>2</v>
      </c>
      <c r="C3" s="103"/>
      <c r="D3" s="104"/>
      <c r="E3" s="104"/>
      <c r="F3" s="105"/>
      <c r="G3" s="19"/>
    </row>
    <row r="4" spans="1:7" ht="17.25" customHeight="1">
      <c r="A4" s="42"/>
      <c r="B4" s="114" t="s">
        <v>3</v>
      </c>
      <c r="C4" s="106"/>
      <c r="D4" s="107"/>
      <c r="E4" s="108" t="s">
        <v>21</v>
      </c>
      <c r="F4" s="109"/>
      <c r="G4" s="20"/>
    </row>
    <row r="5" spans="1:7" ht="17.25" customHeight="1">
      <c r="A5" s="42"/>
      <c r="B5" s="90" t="s">
        <v>217</v>
      </c>
      <c r="C5" s="110"/>
      <c r="D5" s="111"/>
      <c r="E5" s="112" t="s">
        <v>22</v>
      </c>
      <c r="F5" s="113"/>
      <c r="G5" s="21"/>
    </row>
    <row r="6" spans="1:7" ht="17.25" customHeight="1">
      <c r="A6" s="42"/>
      <c r="B6" s="90"/>
      <c r="C6" s="110"/>
      <c r="D6" s="111"/>
      <c r="E6" s="112" t="s">
        <v>4</v>
      </c>
      <c r="F6" s="113"/>
      <c r="G6" s="22"/>
    </row>
    <row r="7" spans="1:7" ht="17.25" customHeight="1" thickBot="1">
      <c r="A7" s="42"/>
      <c r="B7" s="91"/>
      <c r="C7" s="23"/>
      <c r="D7" s="24"/>
      <c r="E7" s="25" t="s">
        <v>23</v>
      </c>
      <c r="F7" s="26"/>
      <c r="G7" s="27"/>
    </row>
    <row r="8" spans="1:7">
      <c r="A8" s="42"/>
      <c r="B8" s="18" t="s">
        <v>5</v>
      </c>
      <c r="C8" s="92" t="s">
        <v>6</v>
      </c>
      <c r="D8" s="93"/>
      <c r="E8" s="93"/>
      <c r="F8" s="94"/>
      <c r="G8" s="28" t="s">
        <v>7</v>
      </c>
    </row>
    <row r="9" spans="1:7">
      <c r="A9" s="42"/>
      <c r="B9" s="95" t="s">
        <v>39</v>
      </c>
      <c r="C9" s="97"/>
      <c r="D9" s="98"/>
      <c r="E9" s="98"/>
      <c r="F9" s="99"/>
      <c r="G9" s="78"/>
    </row>
    <row r="10" spans="1:7" ht="13.5" thickBot="1">
      <c r="A10" s="43"/>
      <c r="B10" s="96"/>
      <c r="C10" s="100"/>
      <c r="D10" s="101"/>
      <c r="E10" s="101"/>
      <c r="F10" s="102"/>
      <c r="G10" s="79"/>
    </row>
    <row r="11" spans="1:7" ht="3" customHeight="1" thickBot="1">
      <c r="A11" s="44"/>
      <c r="B11" s="45"/>
      <c r="C11" s="46"/>
      <c r="D11" s="47"/>
      <c r="E11" s="44"/>
      <c r="F11" s="46"/>
      <c r="G11" s="46"/>
    </row>
    <row r="12" spans="1:7" ht="15.75" customHeight="1" thickBot="1">
      <c r="A12" s="82" t="s">
        <v>32</v>
      </c>
      <c r="B12" s="83"/>
      <c r="C12" s="83"/>
      <c r="D12" s="83"/>
      <c r="E12" s="83"/>
      <c r="F12" s="83"/>
      <c r="G12" s="84"/>
    </row>
    <row r="13" spans="1:7" ht="3" customHeight="1">
      <c r="A13" s="48"/>
      <c r="B13" s="49"/>
      <c r="C13" s="49"/>
    </row>
    <row r="14" spans="1:7" s="116" customFormat="1" ht="24">
      <c r="A14" s="115" t="s">
        <v>8</v>
      </c>
      <c r="B14" s="15" t="s">
        <v>9</v>
      </c>
      <c r="C14" s="115" t="s">
        <v>10</v>
      </c>
      <c r="D14" s="115" t="s">
        <v>11</v>
      </c>
      <c r="E14" s="15" t="s">
        <v>12</v>
      </c>
      <c r="F14" s="15" t="s">
        <v>13</v>
      </c>
      <c r="G14" s="15" t="s">
        <v>14</v>
      </c>
    </row>
    <row r="15" spans="1:7" ht="6" customHeight="1">
      <c r="A15" s="85"/>
      <c r="B15" s="85"/>
      <c r="C15" s="85"/>
      <c r="D15" s="85"/>
      <c r="E15" s="85"/>
      <c r="F15" s="85"/>
      <c r="G15" s="85"/>
    </row>
    <row r="16" spans="1:7" s="72" customFormat="1" ht="10.5" customHeight="1">
      <c r="A16" s="73" t="s">
        <v>52</v>
      </c>
      <c r="B16" s="10" t="s">
        <v>228</v>
      </c>
      <c r="C16" s="7"/>
      <c r="D16" s="8"/>
      <c r="E16" s="8"/>
      <c r="F16" s="8"/>
      <c r="G16" s="3">
        <f>ROUND(SUM(G17,G23,G29,G34),2)</f>
        <v>0</v>
      </c>
    </row>
    <row r="17" spans="1:8" s="74" customFormat="1" ht="10.5" customHeight="1">
      <c r="A17" s="12" t="s">
        <v>229</v>
      </c>
      <c r="B17" s="11" t="s">
        <v>42</v>
      </c>
      <c r="C17" s="12"/>
      <c r="D17" s="13"/>
      <c r="E17" s="55"/>
      <c r="F17" s="14"/>
      <c r="G17" s="55">
        <f>ROUND(SUM(G18:G22),2)</f>
        <v>0</v>
      </c>
    </row>
    <row r="18" spans="1:8" s="74" customFormat="1" ht="33.75">
      <c r="A18" s="65" t="s">
        <v>299</v>
      </c>
      <c r="B18" s="66" t="s">
        <v>196</v>
      </c>
      <c r="C18" s="67" t="s">
        <v>18</v>
      </c>
      <c r="D18" s="68">
        <v>1244.68</v>
      </c>
      <c r="E18" s="75"/>
      <c r="F18" s="4"/>
      <c r="G18" s="5"/>
    </row>
    <row r="19" spans="1:8" s="74" customFormat="1" ht="45">
      <c r="A19" s="65" t="s">
        <v>300</v>
      </c>
      <c r="B19" s="66" t="s">
        <v>200</v>
      </c>
      <c r="C19" s="67" t="s">
        <v>19</v>
      </c>
      <c r="D19" s="68">
        <v>42.58</v>
      </c>
      <c r="E19" s="75"/>
      <c r="F19" s="4"/>
      <c r="G19" s="5"/>
    </row>
    <row r="20" spans="1:8" s="74" customFormat="1" ht="45">
      <c r="A20" s="65" t="s">
        <v>301</v>
      </c>
      <c r="B20" s="66" t="s">
        <v>209</v>
      </c>
      <c r="C20" s="67" t="s">
        <v>26</v>
      </c>
      <c r="D20" s="68">
        <v>4</v>
      </c>
      <c r="E20" s="75"/>
      <c r="F20" s="4"/>
      <c r="G20" s="5"/>
    </row>
    <row r="21" spans="1:8" s="74" customFormat="1" ht="33.75">
      <c r="A21" s="65" t="s">
        <v>302</v>
      </c>
      <c r="B21" s="66" t="s">
        <v>43</v>
      </c>
      <c r="C21" s="67" t="s">
        <v>19</v>
      </c>
      <c r="D21" s="68">
        <v>167.05</v>
      </c>
      <c r="E21" s="75"/>
      <c r="F21" s="4"/>
      <c r="G21" s="5"/>
    </row>
    <row r="22" spans="1:8" s="74" customFormat="1" ht="33.75">
      <c r="A22" s="65" t="s">
        <v>303</v>
      </c>
      <c r="B22" s="66" t="s">
        <v>44</v>
      </c>
      <c r="C22" s="67" t="s">
        <v>20</v>
      </c>
      <c r="D22" s="68">
        <v>3006.9</v>
      </c>
      <c r="E22" s="75"/>
      <c r="F22" s="4"/>
      <c r="G22" s="5"/>
    </row>
    <row r="23" spans="1:8" s="74" customFormat="1">
      <c r="A23" s="12" t="s">
        <v>230</v>
      </c>
      <c r="B23" s="11" t="s">
        <v>31</v>
      </c>
      <c r="C23" s="12"/>
      <c r="D23" s="13"/>
      <c r="E23" s="55"/>
      <c r="F23" s="14"/>
      <c r="G23" s="55">
        <f>ROUND(SUM(G24:G28),2)</f>
        <v>0</v>
      </c>
    </row>
    <row r="24" spans="1:8" s="74" customFormat="1" ht="33.75">
      <c r="A24" s="65" t="s">
        <v>304</v>
      </c>
      <c r="B24" s="66" t="s">
        <v>45</v>
      </c>
      <c r="C24" s="67" t="s">
        <v>18</v>
      </c>
      <c r="D24" s="68">
        <v>1896.06</v>
      </c>
      <c r="E24" s="75"/>
      <c r="F24" s="4"/>
      <c r="G24" s="5"/>
    </row>
    <row r="25" spans="1:8" s="74" customFormat="1" ht="45">
      <c r="A25" s="65" t="s">
        <v>305</v>
      </c>
      <c r="B25" s="66" t="s">
        <v>40</v>
      </c>
      <c r="C25" s="67" t="s">
        <v>19</v>
      </c>
      <c r="D25" s="68">
        <v>716.47</v>
      </c>
      <c r="E25" s="75"/>
      <c r="F25" s="4"/>
      <c r="G25" s="5"/>
    </row>
    <row r="26" spans="1:8" s="74" customFormat="1" ht="56.25">
      <c r="A26" s="65" t="s">
        <v>306</v>
      </c>
      <c r="B26" s="66" t="s">
        <v>46</v>
      </c>
      <c r="C26" s="67" t="s">
        <v>19</v>
      </c>
      <c r="D26" s="68">
        <v>379.21</v>
      </c>
      <c r="E26" s="75"/>
      <c r="F26" s="4"/>
      <c r="G26" s="5"/>
    </row>
    <row r="27" spans="1:8" s="74" customFormat="1" ht="33.75">
      <c r="A27" s="65" t="s">
        <v>307</v>
      </c>
      <c r="B27" s="66" t="s">
        <v>43</v>
      </c>
      <c r="C27" s="67" t="s">
        <v>19</v>
      </c>
      <c r="D27" s="68">
        <v>716.47</v>
      </c>
      <c r="E27" s="75"/>
      <c r="F27" s="4"/>
      <c r="G27" s="5"/>
    </row>
    <row r="28" spans="1:8" s="74" customFormat="1" ht="33.75">
      <c r="A28" s="65" t="s">
        <v>308</v>
      </c>
      <c r="B28" s="66" t="s">
        <v>44</v>
      </c>
      <c r="C28" s="67" t="s">
        <v>20</v>
      </c>
      <c r="D28" s="68">
        <v>12896.46</v>
      </c>
      <c r="E28" s="75"/>
      <c r="F28" s="4"/>
      <c r="G28" s="5"/>
    </row>
    <row r="29" spans="1:8" s="74" customFormat="1">
      <c r="A29" s="12" t="s">
        <v>231</v>
      </c>
      <c r="B29" s="11" t="s">
        <v>108</v>
      </c>
      <c r="C29" s="12"/>
      <c r="D29" s="13"/>
      <c r="E29" s="55"/>
      <c r="F29" s="14"/>
      <c r="G29" s="55">
        <f>ROUND(SUM(G30:G33),2)</f>
        <v>0</v>
      </c>
    </row>
    <row r="30" spans="1:8" s="74" customFormat="1" ht="45">
      <c r="A30" s="65" t="s">
        <v>309</v>
      </c>
      <c r="B30" s="66" t="s">
        <v>107</v>
      </c>
      <c r="C30" s="67" t="s">
        <v>25</v>
      </c>
      <c r="D30" s="68">
        <v>1990.11</v>
      </c>
      <c r="E30" s="75"/>
      <c r="F30" s="4"/>
      <c r="G30" s="5"/>
    </row>
    <row r="31" spans="1:8" s="76" customFormat="1" ht="33.75">
      <c r="A31" s="65" t="s">
        <v>311</v>
      </c>
      <c r="B31" s="66" t="s">
        <v>270</v>
      </c>
      <c r="C31" s="67" t="s">
        <v>29</v>
      </c>
      <c r="D31" s="68">
        <f>0.168*4395</f>
        <v>738.36</v>
      </c>
      <c r="E31" s="75"/>
      <c r="F31" s="4"/>
      <c r="G31" s="5"/>
      <c r="H31" s="57"/>
    </row>
    <row r="32" spans="1:8" s="76" customFormat="1" ht="33.75">
      <c r="A32" s="65" t="s">
        <v>312</v>
      </c>
      <c r="B32" s="66" t="s">
        <v>271</v>
      </c>
      <c r="C32" s="67" t="s">
        <v>26</v>
      </c>
      <c r="D32" s="68">
        <v>4395</v>
      </c>
      <c r="E32" s="75"/>
      <c r="F32" s="4"/>
      <c r="G32" s="5"/>
      <c r="H32" s="57"/>
    </row>
    <row r="33" spans="1:7" s="74" customFormat="1" ht="67.5">
      <c r="A33" s="65" t="s">
        <v>313</v>
      </c>
      <c r="B33" s="66" t="s">
        <v>285</v>
      </c>
      <c r="C33" s="67" t="s">
        <v>18</v>
      </c>
      <c r="D33" s="68">
        <v>1896.06</v>
      </c>
      <c r="E33" s="75"/>
      <c r="F33" s="4"/>
      <c r="G33" s="5"/>
    </row>
    <row r="34" spans="1:7" s="74" customFormat="1">
      <c r="A34" s="12" t="s">
        <v>232</v>
      </c>
      <c r="B34" s="11" t="s">
        <v>27</v>
      </c>
      <c r="C34" s="12"/>
      <c r="D34" s="13"/>
      <c r="E34" s="55"/>
      <c r="F34" s="14"/>
      <c r="G34" s="55">
        <f>ROUND(SUM(G35),2)</f>
        <v>0</v>
      </c>
    </row>
    <row r="35" spans="1:7" s="74" customFormat="1" ht="22.5">
      <c r="A35" s="65" t="s">
        <v>314</v>
      </c>
      <c r="B35" s="66" t="s">
        <v>28</v>
      </c>
      <c r="C35" s="67" t="s">
        <v>18</v>
      </c>
      <c r="D35" s="68">
        <v>1896.06</v>
      </c>
      <c r="E35" s="75"/>
      <c r="F35" s="4"/>
      <c r="G35" s="5"/>
    </row>
    <row r="36" spans="1:7" s="72" customFormat="1">
      <c r="A36" s="73" t="s">
        <v>53</v>
      </c>
      <c r="B36" s="10" t="s">
        <v>90</v>
      </c>
      <c r="C36" s="7"/>
      <c r="D36" s="8"/>
      <c r="E36" s="8"/>
      <c r="F36" s="8"/>
      <c r="G36" s="3">
        <f>ROUND(SUM(G37,G39,G46,G48),2)</f>
        <v>0</v>
      </c>
    </row>
    <row r="37" spans="1:7" s="74" customFormat="1">
      <c r="A37" s="12" t="s">
        <v>218</v>
      </c>
      <c r="B37" s="11" t="s">
        <v>42</v>
      </c>
      <c r="C37" s="12"/>
      <c r="D37" s="13"/>
      <c r="E37" s="55"/>
      <c r="F37" s="14"/>
      <c r="G37" s="55">
        <f>ROUND(SUM(G38),2)</f>
        <v>0</v>
      </c>
    </row>
    <row r="38" spans="1:7" s="74" customFormat="1" ht="45">
      <c r="A38" s="65" t="s">
        <v>315</v>
      </c>
      <c r="B38" s="66" t="s">
        <v>209</v>
      </c>
      <c r="C38" s="67" t="s">
        <v>26</v>
      </c>
      <c r="D38" s="68">
        <v>4</v>
      </c>
      <c r="E38" s="75"/>
      <c r="F38" s="4"/>
      <c r="G38" s="5"/>
    </row>
    <row r="39" spans="1:7" s="74" customFormat="1">
      <c r="A39" s="12" t="s">
        <v>219</v>
      </c>
      <c r="B39" s="11" t="s">
        <v>31</v>
      </c>
      <c r="C39" s="12"/>
      <c r="D39" s="13"/>
      <c r="E39" s="55"/>
      <c r="F39" s="14"/>
      <c r="G39" s="55">
        <f>ROUND(SUM(G40:G45),2)</f>
        <v>0</v>
      </c>
    </row>
    <row r="40" spans="1:7" s="74" customFormat="1" ht="33.75">
      <c r="A40" s="65" t="s">
        <v>316</v>
      </c>
      <c r="B40" s="66" t="s">
        <v>45</v>
      </c>
      <c r="C40" s="67" t="s">
        <v>18</v>
      </c>
      <c r="D40" s="68">
        <v>1301.46</v>
      </c>
      <c r="E40" s="75"/>
      <c r="F40" s="4"/>
      <c r="G40" s="5"/>
    </row>
    <row r="41" spans="1:7" s="74" customFormat="1" ht="45">
      <c r="A41" s="65" t="s">
        <v>317</v>
      </c>
      <c r="B41" s="66" t="s">
        <v>40</v>
      </c>
      <c r="C41" s="67" t="s">
        <v>19</v>
      </c>
      <c r="D41" s="68">
        <v>238.61</v>
      </c>
      <c r="E41" s="75"/>
      <c r="F41" s="4"/>
      <c r="G41" s="5"/>
    </row>
    <row r="42" spans="1:7" s="74" customFormat="1" ht="45">
      <c r="A42" s="65" t="s">
        <v>318</v>
      </c>
      <c r="B42" s="66" t="s">
        <v>59</v>
      </c>
      <c r="C42" s="67" t="s">
        <v>19</v>
      </c>
      <c r="D42" s="68">
        <v>54.27</v>
      </c>
      <c r="E42" s="75"/>
      <c r="F42" s="4"/>
      <c r="G42" s="5"/>
    </row>
    <row r="43" spans="1:7" s="74" customFormat="1" ht="56.25">
      <c r="A43" s="65" t="s">
        <v>319</v>
      </c>
      <c r="B43" s="66" t="s">
        <v>46</v>
      </c>
      <c r="C43" s="67" t="s">
        <v>19</v>
      </c>
      <c r="D43" s="68">
        <v>173.5</v>
      </c>
      <c r="E43" s="75"/>
      <c r="F43" s="4"/>
      <c r="G43" s="5"/>
    </row>
    <row r="44" spans="1:7" s="74" customFormat="1" ht="33.75">
      <c r="A44" s="65" t="s">
        <v>320</v>
      </c>
      <c r="B44" s="66" t="s">
        <v>43</v>
      </c>
      <c r="C44" s="67" t="s">
        <v>19</v>
      </c>
      <c r="D44" s="68">
        <v>184.34</v>
      </c>
      <c r="E44" s="75"/>
      <c r="F44" s="4"/>
      <c r="G44" s="5"/>
    </row>
    <row r="45" spans="1:7" s="74" customFormat="1" ht="33.75">
      <c r="A45" s="65" t="s">
        <v>321</v>
      </c>
      <c r="B45" s="66" t="s">
        <v>44</v>
      </c>
      <c r="C45" s="67" t="s">
        <v>20</v>
      </c>
      <c r="D45" s="68">
        <v>3318.12</v>
      </c>
      <c r="E45" s="75"/>
      <c r="F45" s="4"/>
      <c r="G45" s="5"/>
    </row>
    <row r="46" spans="1:7" s="74" customFormat="1">
      <c r="A46" s="12" t="s">
        <v>220</v>
      </c>
      <c r="B46" s="11" t="s">
        <v>109</v>
      </c>
      <c r="C46" s="12"/>
      <c r="D46" s="13"/>
      <c r="E46" s="55"/>
      <c r="F46" s="14"/>
      <c r="G46" s="55">
        <f>ROUND(SUM(G47),2)</f>
        <v>0</v>
      </c>
    </row>
    <row r="47" spans="1:7" s="74" customFormat="1" ht="45">
      <c r="A47" s="65" t="s">
        <v>322</v>
      </c>
      <c r="B47" s="66" t="s">
        <v>272</v>
      </c>
      <c r="C47" s="67" t="s">
        <v>25</v>
      </c>
      <c r="D47" s="68">
        <v>1159.81</v>
      </c>
      <c r="E47" s="75"/>
      <c r="F47" s="4"/>
      <c r="G47" s="5"/>
    </row>
    <row r="48" spans="1:7" s="74" customFormat="1">
      <c r="A48" s="12" t="s">
        <v>221</v>
      </c>
      <c r="B48" s="11" t="s">
        <v>27</v>
      </c>
      <c r="C48" s="12"/>
      <c r="D48" s="13"/>
      <c r="E48" s="55"/>
      <c r="F48" s="14"/>
      <c r="G48" s="55">
        <f>ROUND(SUM(G49),2)</f>
        <v>0</v>
      </c>
    </row>
    <row r="49" spans="1:7" s="74" customFormat="1" ht="22.5">
      <c r="A49" s="65" t="s">
        <v>323</v>
      </c>
      <c r="B49" s="66" t="s">
        <v>28</v>
      </c>
      <c r="C49" s="67" t="s">
        <v>18</v>
      </c>
      <c r="D49" s="68">
        <v>1301.46</v>
      </c>
      <c r="E49" s="75"/>
      <c r="F49" s="4"/>
      <c r="G49" s="5"/>
    </row>
    <row r="50" spans="1:7" s="74" customFormat="1">
      <c r="A50" s="73" t="s">
        <v>54</v>
      </c>
      <c r="B50" s="2" t="s">
        <v>144</v>
      </c>
      <c r="C50" s="2"/>
      <c r="D50" s="2"/>
      <c r="E50" s="2"/>
      <c r="F50" s="2"/>
      <c r="G50" s="3">
        <f>ROUND(SUM(G51,G57,G65,G75),2)</f>
        <v>0</v>
      </c>
    </row>
    <row r="51" spans="1:7" s="74" customFormat="1">
      <c r="A51" s="12" t="s">
        <v>55</v>
      </c>
      <c r="B51" s="11" t="s">
        <v>42</v>
      </c>
      <c r="C51" s="12"/>
      <c r="D51" s="13"/>
      <c r="E51" s="55"/>
      <c r="F51" s="14"/>
      <c r="G51" s="55">
        <f>ROUND(SUM(G52:G56),2)</f>
        <v>0</v>
      </c>
    </row>
    <row r="52" spans="1:7" s="74" customFormat="1" ht="45">
      <c r="A52" s="65" t="s">
        <v>324</v>
      </c>
      <c r="B52" s="66" t="s">
        <v>200</v>
      </c>
      <c r="C52" s="67" t="s">
        <v>19</v>
      </c>
      <c r="D52" s="68">
        <v>9.43</v>
      </c>
      <c r="E52" s="75"/>
      <c r="F52" s="4"/>
      <c r="G52" s="5"/>
    </row>
    <row r="53" spans="1:7" s="74" customFormat="1" ht="45">
      <c r="A53" s="65" t="s">
        <v>325</v>
      </c>
      <c r="B53" s="66" t="s">
        <v>87</v>
      </c>
      <c r="C53" s="67" t="s">
        <v>19</v>
      </c>
      <c r="D53" s="68">
        <v>202.22</v>
      </c>
      <c r="E53" s="75"/>
      <c r="F53" s="4"/>
      <c r="G53" s="5"/>
    </row>
    <row r="54" spans="1:7" s="74" customFormat="1" ht="45">
      <c r="A54" s="65" t="s">
        <v>326</v>
      </c>
      <c r="B54" s="66" t="s">
        <v>199</v>
      </c>
      <c r="C54" s="67" t="s">
        <v>19</v>
      </c>
      <c r="D54" s="68">
        <v>0.55000000000000004</v>
      </c>
      <c r="E54" s="75"/>
      <c r="F54" s="4"/>
      <c r="G54" s="5"/>
    </row>
    <row r="55" spans="1:7" s="74" customFormat="1" ht="33.75">
      <c r="A55" s="65" t="s">
        <v>327</v>
      </c>
      <c r="B55" s="66" t="s">
        <v>43</v>
      </c>
      <c r="C55" s="67" t="s">
        <v>19</v>
      </c>
      <c r="D55" s="68">
        <v>212.2</v>
      </c>
      <c r="E55" s="75"/>
      <c r="F55" s="4"/>
      <c r="G55" s="5"/>
    </row>
    <row r="56" spans="1:7" s="74" customFormat="1" ht="33.75">
      <c r="A56" s="65" t="s">
        <v>328</v>
      </c>
      <c r="B56" s="66" t="s">
        <v>44</v>
      </c>
      <c r="C56" s="67" t="s">
        <v>20</v>
      </c>
      <c r="D56" s="68">
        <v>3819.6</v>
      </c>
      <c r="E56" s="75"/>
      <c r="F56" s="4"/>
      <c r="G56" s="5"/>
    </row>
    <row r="57" spans="1:7" s="74" customFormat="1">
      <c r="A57" s="12" t="s">
        <v>56</v>
      </c>
      <c r="B57" s="11" t="s">
        <v>31</v>
      </c>
      <c r="C57" s="12"/>
      <c r="D57" s="13"/>
      <c r="E57" s="55"/>
      <c r="F57" s="14"/>
      <c r="G57" s="55">
        <f>ROUND(SUM(G58:G64),2)</f>
        <v>0</v>
      </c>
    </row>
    <row r="58" spans="1:7" s="74" customFormat="1" ht="33.75">
      <c r="A58" s="65" t="s">
        <v>329</v>
      </c>
      <c r="B58" s="66" t="s">
        <v>45</v>
      </c>
      <c r="C58" s="67" t="s">
        <v>18</v>
      </c>
      <c r="D58" s="68">
        <v>2191.94</v>
      </c>
      <c r="E58" s="75"/>
      <c r="F58" s="4"/>
      <c r="G58" s="5"/>
    </row>
    <row r="59" spans="1:7" s="74" customFormat="1" ht="45">
      <c r="A59" s="65" t="s">
        <v>330</v>
      </c>
      <c r="B59" s="66" t="s">
        <v>41</v>
      </c>
      <c r="C59" s="67" t="s">
        <v>19</v>
      </c>
      <c r="D59" s="68">
        <v>98.64</v>
      </c>
      <c r="E59" s="75"/>
      <c r="F59" s="4"/>
      <c r="G59" s="5"/>
    </row>
    <row r="60" spans="1:7" s="74" customFormat="1" ht="45">
      <c r="A60" s="65" t="s">
        <v>331</v>
      </c>
      <c r="B60" s="66" t="s">
        <v>145</v>
      </c>
      <c r="C60" s="67" t="s">
        <v>18</v>
      </c>
      <c r="D60" s="68">
        <v>1534.35</v>
      </c>
      <c r="E60" s="75"/>
      <c r="F60" s="4"/>
      <c r="G60" s="5"/>
    </row>
    <row r="61" spans="1:7" s="74" customFormat="1" ht="45">
      <c r="A61" s="65" t="s">
        <v>332</v>
      </c>
      <c r="B61" s="66" t="s">
        <v>59</v>
      </c>
      <c r="C61" s="67" t="s">
        <v>19</v>
      </c>
      <c r="D61" s="68">
        <v>87.68</v>
      </c>
      <c r="E61" s="75"/>
      <c r="F61" s="4"/>
      <c r="G61" s="5"/>
    </row>
    <row r="62" spans="1:7" s="74" customFormat="1" ht="56.25">
      <c r="A62" s="65" t="s">
        <v>333</v>
      </c>
      <c r="B62" s="66" t="s">
        <v>84</v>
      </c>
      <c r="C62" s="67" t="s">
        <v>19</v>
      </c>
      <c r="D62" s="68">
        <v>131.52000000000001</v>
      </c>
      <c r="E62" s="75"/>
      <c r="F62" s="4"/>
      <c r="G62" s="5"/>
    </row>
    <row r="63" spans="1:7" s="74" customFormat="1" ht="33.75">
      <c r="A63" s="65" t="s">
        <v>334</v>
      </c>
      <c r="B63" s="66" t="s">
        <v>43</v>
      </c>
      <c r="C63" s="67" t="s">
        <v>19</v>
      </c>
      <c r="D63" s="68">
        <v>10.96</v>
      </c>
      <c r="E63" s="75"/>
      <c r="F63" s="4"/>
      <c r="G63" s="5"/>
    </row>
    <row r="64" spans="1:7" s="74" customFormat="1" ht="33.75">
      <c r="A64" s="65" t="s">
        <v>310</v>
      </c>
      <c r="B64" s="66" t="s">
        <v>44</v>
      </c>
      <c r="C64" s="67" t="s">
        <v>20</v>
      </c>
      <c r="D64" s="68">
        <v>197.28000000000003</v>
      </c>
      <c r="E64" s="75"/>
      <c r="F64" s="4"/>
      <c r="G64" s="5"/>
    </row>
    <row r="65" spans="1:7" s="74" customFormat="1">
      <c r="A65" s="12" t="s">
        <v>57</v>
      </c>
      <c r="B65" s="11" t="s">
        <v>233</v>
      </c>
      <c r="C65" s="12"/>
      <c r="D65" s="13"/>
      <c r="E65" s="55"/>
      <c r="F65" s="14"/>
      <c r="G65" s="55">
        <f>ROUND(SUM(G66:G74),2)</f>
        <v>0</v>
      </c>
    </row>
    <row r="66" spans="1:7" s="74" customFormat="1" ht="33.75">
      <c r="A66" s="65" t="s">
        <v>335</v>
      </c>
      <c r="B66" s="66" t="s">
        <v>149</v>
      </c>
      <c r="C66" s="67" t="s">
        <v>25</v>
      </c>
      <c r="D66" s="68">
        <v>87.1</v>
      </c>
      <c r="E66" s="75"/>
      <c r="F66" s="4"/>
      <c r="G66" s="5"/>
    </row>
    <row r="67" spans="1:7" s="74" customFormat="1" ht="45">
      <c r="A67" s="65" t="s">
        <v>336</v>
      </c>
      <c r="B67" s="66" t="s">
        <v>146</v>
      </c>
      <c r="C67" s="67" t="s">
        <v>25</v>
      </c>
      <c r="D67" s="68">
        <v>93.58</v>
      </c>
      <c r="E67" s="75"/>
      <c r="F67" s="4"/>
      <c r="G67" s="5"/>
    </row>
    <row r="68" spans="1:7" s="74" customFormat="1" ht="78.75">
      <c r="A68" s="65" t="s">
        <v>337</v>
      </c>
      <c r="B68" s="66" t="s">
        <v>150</v>
      </c>
      <c r="C68" s="67" t="s">
        <v>18</v>
      </c>
      <c r="D68" s="68">
        <v>79.86</v>
      </c>
      <c r="E68" s="75"/>
      <c r="F68" s="4"/>
      <c r="G68" s="5"/>
    </row>
    <row r="69" spans="1:7" s="74" customFormat="1" ht="45">
      <c r="A69" s="65" t="s">
        <v>338</v>
      </c>
      <c r="B69" s="66" t="s">
        <v>88</v>
      </c>
      <c r="C69" s="67" t="s">
        <v>18</v>
      </c>
      <c r="D69" s="68">
        <v>2112.08</v>
      </c>
      <c r="E69" s="75"/>
      <c r="F69" s="4"/>
      <c r="G69" s="5"/>
    </row>
    <row r="70" spans="1:7" s="74" customFormat="1" ht="22.5">
      <c r="A70" s="65" t="s">
        <v>339</v>
      </c>
      <c r="B70" s="66" t="s">
        <v>47</v>
      </c>
      <c r="C70" s="67" t="s">
        <v>25</v>
      </c>
      <c r="D70" s="68">
        <v>1559.7</v>
      </c>
      <c r="E70" s="75"/>
      <c r="F70" s="4"/>
      <c r="G70" s="5"/>
    </row>
    <row r="71" spans="1:7" s="74" customFormat="1" ht="90">
      <c r="A71" s="65" t="s">
        <v>340</v>
      </c>
      <c r="B71" s="66" t="s">
        <v>147</v>
      </c>
      <c r="C71" s="67" t="s">
        <v>26</v>
      </c>
      <c r="D71" s="68">
        <v>56</v>
      </c>
      <c r="E71" s="75"/>
      <c r="F71" s="4"/>
      <c r="G71" s="5"/>
    </row>
    <row r="72" spans="1:7" s="74" customFormat="1" ht="90">
      <c r="A72" s="65" t="s">
        <v>341</v>
      </c>
      <c r="B72" s="66" t="s">
        <v>148</v>
      </c>
      <c r="C72" s="67" t="s">
        <v>26</v>
      </c>
      <c r="D72" s="68">
        <v>670</v>
      </c>
      <c r="E72" s="75"/>
      <c r="F72" s="4"/>
      <c r="G72" s="5"/>
    </row>
    <row r="73" spans="1:7" s="74" customFormat="1" ht="33.75">
      <c r="A73" s="65" t="s">
        <v>342</v>
      </c>
      <c r="B73" s="66" t="s">
        <v>182</v>
      </c>
      <c r="C73" s="67" t="s">
        <v>18</v>
      </c>
      <c r="D73" s="68">
        <v>30.32</v>
      </c>
      <c r="E73" s="75"/>
      <c r="F73" s="4"/>
      <c r="G73" s="5"/>
    </row>
    <row r="74" spans="1:7" s="74" customFormat="1" ht="22.5">
      <c r="A74" s="65" t="s">
        <v>343</v>
      </c>
      <c r="B74" s="66" t="s">
        <v>183</v>
      </c>
      <c r="C74" s="67" t="s">
        <v>19</v>
      </c>
      <c r="D74" s="68">
        <v>4.55</v>
      </c>
      <c r="E74" s="75"/>
      <c r="F74" s="4"/>
      <c r="G74" s="5"/>
    </row>
    <row r="75" spans="1:7" s="74" customFormat="1">
      <c r="A75" s="12" t="s">
        <v>58</v>
      </c>
      <c r="B75" s="11" t="s">
        <v>27</v>
      </c>
      <c r="C75" s="12"/>
      <c r="D75" s="13"/>
      <c r="E75" s="55"/>
      <c r="F75" s="14"/>
      <c r="G75" s="55">
        <f>ROUND(SUM(G76),2)</f>
        <v>0</v>
      </c>
    </row>
    <row r="76" spans="1:7" s="74" customFormat="1" ht="22.5">
      <c r="A76" s="65" t="s">
        <v>344</v>
      </c>
      <c r="B76" s="66" t="s">
        <v>28</v>
      </c>
      <c r="C76" s="67" t="s">
        <v>18</v>
      </c>
      <c r="D76" s="68">
        <f>D58</f>
        <v>2191.94</v>
      </c>
      <c r="E76" s="75"/>
      <c r="F76" s="4"/>
      <c r="G76" s="5"/>
    </row>
    <row r="77" spans="1:7" s="74" customFormat="1">
      <c r="A77" s="73" t="s">
        <v>166</v>
      </c>
      <c r="B77" s="2" t="s">
        <v>238</v>
      </c>
      <c r="C77" s="2"/>
      <c r="D77" s="2"/>
      <c r="E77" s="2"/>
      <c r="F77" s="2"/>
      <c r="G77" s="3">
        <f>ROUND(SUM(G78,G86,G99,G117,G134,G144),2)</f>
        <v>0</v>
      </c>
    </row>
    <row r="78" spans="1:7" s="74" customFormat="1">
      <c r="A78" s="12" t="s">
        <v>167</v>
      </c>
      <c r="B78" s="11" t="s">
        <v>42</v>
      </c>
      <c r="C78" s="12"/>
      <c r="D78" s="13"/>
      <c r="E78" s="55"/>
      <c r="F78" s="14"/>
      <c r="G78" s="55">
        <f>ROUND(SUM(G79:G85),2)</f>
        <v>0</v>
      </c>
    </row>
    <row r="79" spans="1:7" s="74" customFormat="1" ht="22.5">
      <c r="A79" s="65" t="s">
        <v>345</v>
      </c>
      <c r="B79" s="66" t="s">
        <v>47</v>
      </c>
      <c r="C79" s="67" t="s">
        <v>25</v>
      </c>
      <c r="D79" s="68">
        <v>31.19</v>
      </c>
      <c r="E79" s="75"/>
      <c r="F79" s="4"/>
      <c r="G79" s="5"/>
    </row>
    <row r="80" spans="1:7" s="74" customFormat="1" ht="33.75">
      <c r="A80" s="65" t="s">
        <v>346</v>
      </c>
      <c r="B80" s="66" t="s">
        <v>198</v>
      </c>
      <c r="C80" s="67" t="s">
        <v>19</v>
      </c>
      <c r="D80" s="68">
        <v>63.66</v>
      </c>
      <c r="E80" s="75"/>
      <c r="F80" s="4"/>
      <c r="G80" s="5"/>
    </row>
    <row r="81" spans="1:7" s="74" customFormat="1" ht="45">
      <c r="A81" s="65" t="s">
        <v>347</v>
      </c>
      <c r="B81" s="66" t="s">
        <v>197</v>
      </c>
      <c r="C81" s="67" t="s">
        <v>19</v>
      </c>
      <c r="D81" s="68">
        <v>14.78</v>
      </c>
      <c r="E81" s="75"/>
      <c r="F81" s="4"/>
      <c r="G81" s="5"/>
    </row>
    <row r="82" spans="1:7" s="74" customFormat="1" ht="45">
      <c r="A82" s="65" t="s">
        <v>348</v>
      </c>
      <c r="B82" s="66" t="s">
        <v>199</v>
      </c>
      <c r="C82" s="67" t="s">
        <v>19</v>
      </c>
      <c r="D82" s="68">
        <v>6</v>
      </c>
      <c r="E82" s="75"/>
      <c r="F82" s="4"/>
      <c r="G82" s="5"/>
    </row>
    <row r="83" spans="1:7" s="74" customFormat="1" ht="78.75">
      <c r="A83" s="65" t="s">
        <v>349</v>
      </c>
      <c r="B83" s="66" t="s">
        <v>201</v>
      </c>
      <c r="C83" s="67" t="s">
        <v>18</v>
      </c>
      <c r="D83" s="68">
        <v>12.01</v>
      </c>
      <c r="E83" s="75"/>
      <c r="F83" s="9"/>
      <c r="G83" s="5"/>
    </row>
    <row r="84" spans="1:7" s="74" customFormat="1" ht="33.75">
      <c r="A84" s="65" t="s">
        <v>350</v>
      </c>
      <c r="B84" s="66" t="s">
        <v>43</v>
      </c>
      <c r="C84" s="67" t="s">
        <v>19</v>
      </c>
      <c r="D84" s="68">
        <v>84.44</v>
      </c>
      <c r="E84" s="75"/>
      <c r="F84" s="4"/>
      <c r="G84" s="5"/>
    </row>
    <row r="85" spans="1:7" s="74" customFormat="1" ht="33.75">
      <c r="A85" s="65" t="s">
        <v>351</v>
      </c>
      <c r="B85" s="66" t="s">
        <v>44</v>
      </c>
      <c r="C85" s="67" t="s">
        <v>20</v>
      </c>
      <c r="D85" s="68">
        <v>1519.92</v>
      </c>
      <c r="E85" s="75"/>
      <c r="F85" s="4"/>
      <c r="G85" s="5"/>
    </row>
    <row r="86" spans="1:7" s="74" customFormat="1">
      <c r="A86" s="12" t="s">
        <v>171</v>
      </c>
      <c r="B86" s="11" t="s">
        <v>234</v>
      </c>
      <c r="C86" s="12"/>
      <c r="D86" s="13"/>
      <c r="E86" s="55"/>
      <c r="F86" s="14"/>
      <c r="G86" s="55">
        <f>ROUND(SUM(G87:G98),2)</f>
        <v>0</v>
      </c>
    </row>
    <row r="87" spans="1:7" s="74" customFormat="1" ht="33.75">
      <c r="A87" s="65" t="s">
        <v>352</v>
      </c>
      <c r="B87" s="66" t="s">
        <v>45</v>
      </c>
      <c r="C87" s="67" t="s">
        <v>18</v>
      </c>
      <c r="D87" s="68">
        <v>174.25</v>
      </c>
      <c r="E87" s="75"/>
      <c r="F87" s="4"/>
      <c r="G87" s="5"/>
    </row>
    <row r="88" spans="1:7" s="74" customFormat="1" ht="45">
      <c r="A88" s="65" t="s">
        <v>353</v>
      </c>
      <c r="B88" s="66" t="s">
        <v>40</v>
      </c>
      <c r="C88" s="67" t="s">
        <v>19</v>
      </c>
      <c r="D88" s="68">
        <v>34.85</v>
      </c>
      <c r="E88" s="75"/>
      <c r="F88" s="4"/>
      <c r="G88" s="5"/>
    </row>
    <row r="89" spans="1:7" s="74" customFormat="1" ht="45">
      <c r="A89" s="65" t="s">
        <v>354</v>
      </c>
      <c r="B89" s="66" t="s">
        <v>177</v>
      </c>
      <c r="C89" s="67" t="s">
        <v>18</v>
      </c>
      <c r="D89" s="68">
        <v>174.25</v>
      </c>
      <c r="E89" s="75"/>
      <c r="F89" s="4"/>
      <c r="G89" s="5"/>
    </row>
    <row r="90" spans="1:7" s="74" customFormat="1" ht="56.25">
      <c r="A90" s="65" t="s">
        <v>355</v>
      </c>
      <c r="B90" s="66" t="s">
        <v>172</v>
      </c>
      <c r="C90" s="67" t="s">
        <v>19</v>
      </c>
      <c r="D90" s="68">
        <v>33.380000000000003</v>
      </c>
      <c r="E90" s="75"/>
      <c r="F90" s="4"/>
      <c r="G90" s="5"/>
    </row>
    <row r="91" spans="1:7" s="74" customFormat="1" ht="33.75">
      <c r="A91" s="65" t="s">
        <v>356</v>
      </c>
      <c r="B91" s="66" t="s">
        <v>274</v>
      </c>
      <c r="C91" s="67" t="s">
        <v>25</v>
      </c>
      <c r="D91" s="68">
        <v>71.010000000000005</v>
      </c>
      <c r="E91" s="75"/>
      <c r="F91" s="4"/>
      <c r="G91" s="5"/>
    </row>
    <row r="92" spans="1:7" s="74" customFormat="1" ht="101.25">
      <c r="A92" s="65" t="s">
        <v>357</v>
      </c>
      <c r="B92" s="66" t="s">
        <v>288</v>
      </c>
      <c r="C92" s="67" t="s">
        <v>18</v>
      </c>
      <c r="D92" s="68">
        <v>166.92</v>
      </c>
      <c r="E92" s="75"/>
      <c r="F92" s="4"/>
      <c r="G92" s="5"/>
    </row>
    <row r="93" spans="1:7" s="74" customFormat="1" ht="22.5">
      <c r="A93" s="65" t="s">
        <v>358</v>
      </c>
      <c r="B93" s="66" t="s">
        <v>47</v>
      </c>
      <c r="C93" s="67" t="s">
        <v>25</v>
      </c>
      <c r="D93" s="68">
        <v>143.74</v>
      </c>
      <c r="E93" s="75"/>
      <c r="F93" s="4"/>
      <c r="G93" s="5"/>
    </row>
    <row r="94" spans="1:7" s="74" customFormat="1" ht="45">
      <c r="A94" s="65" t="s">
        <v>359</v>
      </c>
      <c r="B94" s="66" t="s">
        <v>48</v>
      </c>
      <c r="C94" s="67" t="s">
        <v>25</v>
      </c>
      <c r="D94" s="68">
        <v>143.74</v>
      </c>
      <c r="E94" s="75"/>
      <c r="F94" s="4"/>
      <c r="G94" s="5"/>
    </row>
    <row r="95" spans="1:7" s="74" customFormat="1" ht="45">
      <c r="A95" s="65" t="s">
        <v>360</v>
      </c>
      <c r="B95" s="66" t="s">
        <v>214</v>
      </c>
      <c r="C95" s="67" t="s">
        <v>29</v>
      </c>
      <c r="D95" s="68">
        <v>120.29</v>
      </c>
      <c r="E95" s="75"/>
      <c r="F95" s="4"/>
      <c r="G95" s="5"/>
    </row>
    <row r="96" spans="1:7" s="74" customFormat="1" ht="78.75">
      <c r="A96" s="65" t="s">
        <v>361</v>
      </c>
      <c r="B96" s="66" t="s">
        <v>215</v>
      </c>
      <c r="C96" s="67" t="s">
        <v>26</v>
      </c>
      <c r="D96" s="68">
        <v>47</v>
      </c>
      <c r="E96" s="75"/>
      <c r="F96" s="4"/>
      <c r="G96" s="5"/>
    </row>
    <row r="97" spans="1:7" s="74" customFormat="1" ht="33.75">
      <c r="A97" s="65" t="s">
        <v>362</v>
      </c>
      <c r="B97" s="66" t="s">
        <v>43</v>
      </c>
      <c r="C97" s="67" t="s">
        <v>19</v>
      </c>
      <c r="D97" s="68">
        <v>34.85</v>
      </c>
      <c r="E97" s="75"/>
      <c r="F97" s="4"/>
      <c r="G97" s="5"/>
    </row>
    <row r="98" spans="1:7" s="74" customFormat="1" ht="33.75">
      <c r="A98" s="65" t="s">
        <v>363</v>
      </c>
      <c r="B98" s="66" t="s">
        <v>44</v>
      </c>
      <c r="C98" s="67" t="s">
        <v>20</v>
      </c>
      <c r="D98" s="68">
        <v>627.29999999999995</v>
      </c>
      <c r="E98" s="75"/>
      <c r="F98" s="4"/>
      <c r="G98" s="5"/>
    </row>
    <row r="99" spans="1:7" s="74" customFormat="1">
      <c r="A99" s="12" t="s">
        <v>239</v>
      </c>
      <c r="B99" s="11" t="s">
        <v>237</v>
      </c>
      <c r="C99" s="12"/>
      <c r="D99" s="13"/>
      <c r="E99" s="55"/>
      <c r="F99" s="14"/>
      <c r="G99" s="55">
        <f>ROUND(SUM(G100:G116),2)</f>
        <v>0</v>
      </c>
    </row>
    <row r="100" spans="1:7" s="74" customFormat="1" ht="45">
      <c r="A100" s="65" t="s">
        <v>364</v>
      </c>
      <c r="B100" s="66" t="s">
        <v>40</v>
      </c>
      <c r="C100" s="67" t="s">
        <v>19</v>
      </c>
      <c r="D100" s="68">
        <v>49.38</v>
      </c>
      <c r="E100" s="75"/>
      <c r="F100" s="4"/>
      <c r="G100" s="5"/>
    </row>
    <row r="101" spans="1:7" s="74" customFormat="1" ht="45">
      <c r="A101" s="65" t="s">
        <v>365</v>
      </c>
      <c r="B101" s="66" t="s">
        <v>59</v>
      </c>
      <c r="C101" s="67" t="s">
        <v>19</v>
      </c>
      <c r="D101" s="68">
        <v>9.14</v>
      </c>
      <c r="E101" s="75"/>
      <c r="F101" s="4"/>
      <c r="G101" s="5"/>
    </row>
    <row r="102" spans="1:7" s="74" customFormat="1" ht="56.25">
      <c r="A102" s="65" t="s">
        <v>366</v>
      </c>
      <c r="B102" s="66" t="s">
        <v>84</v>
      </c>
      <c r="C102" s="67" t="s">
        <v>19</v>
      </c>
      <c r="D102" s="68">
        <v>18.010000000000002</v>
      </c>
      <c r="E102" s="75"/>
      <c r="F102" s="4"/>
      <c r="G102" s="5"/>
    </row>
    <row r="103" spans="1:7" s="74" customFormat="1" ht="33.75">
      <c r="A103" s="65" t="s">
        <v>367</v>
      </c>
      <c r="B103" s="66" t="s">
        <v>30</v>
      </c>
      <c r="C103" s="67" t="s">
        <v>18</v>
      </c>
      <c r="D103" s="68">
        <v>24.06</v>
      </c>
      <c r="E103" s="75"/>
      <c r="F103" s="4"/>
      <c r="G103" s="5"/>
    </row>
    <row r="104" spans="1:7" s="74" customFormat="1" ht="33.75">
      <c r="A104" s="65" t="s">
        <v>368</v>
      </c>
      <c r="B104" s="66" t="s">
        <v>160</v>
      </c>
      <c r="C104" s="67" t="s">
        <v>19</v>
      </c>
      <c r="D104" s="68">
        <v>7.22</v>
      </c>
      <c r="E104" s="75"/>
      <c r="F104" s="4"/>
      <c r="G104" s="5"/>
    </row>
    <row r="105" spans="1:7" s="74" customFormat="1" ht="45">
      <c r="A105" s="65" t="s">
        <v>369</v>
      </c>
      <c r="B105" s="66" t="s">
        <v>161</v>
      </c>
      <c r="C105" s="67" t="s">
        <v>18</v>
      </c>
      <c r="D105" s="68">
        <v>14.44</v>
      </c>
      <c r="E105" s="75"/>
      <c r="F105" s="4"/>
      <c r="G105" s="5"/>
    </row>
    <row r="106" spans="1:7" s="74" customFormat="1" ht="33.75">
      <c r="A106" s="65" t="s">
        <v>370</v>
      </c>
      <c r="B106" s="66" t="s">
        <v>33</v>
      </c>
      <c r="C106" s="67" t="s">
        <v>18</v>
      </c>
      <c r="D106" s="68">
        <v>23.09</v>
      </c>
      <c r="E106" s="75"/>
      <c r="F106" s="4"/>
      <c r="G106" s="5"/>
    </row>
    <row r="107" spans="1:7" s="74" customFormat="1" ht="33.75">
      <c r="A107" s="65" t="s">
        <v>371</v>
      </c>
      <c r="B107" s="66" t="s">
        <v>34</v>
      </c>
      <c r="C107" s="67" t="s">
        <v>29</v>
      </c>
      <c r="D107" s="68">
        <v>359.13</v>
      </c>
      <c r="E107" s="75"/>
      <c r="F107" s="4"/>
      <c r="G107" s="5"/>
    </row>
    <row r="108" spans="1:7" s="74" customFormat="1" ht="22.5">
      <c r="A108" s="65" t="s">
        <v>372</v>
      </c>
      <c r="B108" s="66" t="s">
        <v>37</v>
      </c>
      <c r="C108" s="67" t="s">
        <v>19</v>
      </c>
      <c r="D108" s="68">
        <v>3.54</v>
      </c>
      <c r="E108" s="75"/>
      <c r="F108" s="4"/>
      <c r="G108" s="5"/>
    </row>
    <row r="109" spans="1:7" s="74" customFormat="1" ht="22.5">
      <c r="A109" s="65" t="s">
        <v>373</v>
      </c>
      <c r="B109" s="66" t="s">
        <v>155</v>
      </c>
      <c r="C109" s="67" t="s">
        <v>18</v>
      </c>
      <c r="D109" s="68">
        <v>40.14</v>
      </c>
      <c r="E109" s="75"/>
      <c r="F109" s="4"/>
      <c r="G109" s="5"/>
    </row>
    <row r="110" spans="1:7" s="74" customFormat="1" ht="45">
      <c r="A110" s="65" t="s">
        <v>374</v>
      </c>
      <c r="B110" s="66" t="s">
        <v>156</v>
      </c>
      <c r="C110" s="67" t="s">
        <v>18</v>
      </c>
      <c r="D110" s="68">
        <v>80.290000000000006</v>
      </c>
      <c r="E110" s="75"/>
      <c r="F110" s="4"/>
      <c r="G110" s="5"/>
    </row>
    <row r="111" spans="1:7" s="74" customFormat="1" ht="33.75">
      <c r="A111" s="65" t="s">
        <v>375</v>
      </c>
      <c r="B111" s="66" t="s">
        <v>162</v>
      </c>
      <c r="C111" s="67" t="s">
        <v>29</v>
      </c>
      <c r="D111" s="68">
        <v>1881.38</v>
      </c>
      <c r="E111" s="75"/>
      <c r="F111" s="4"/>
      <c r="G111" s="5"/>
    </row>
    <row r="112" spans="1:7" s="74" customFormat="1" ht="33.75">
      <c r="A112" s="65" t="s">
        <v>376</v>
      </c>
      <c r="B112" s="66" t="s">
        <v>163</v>
      </c>
      <c r="C112" s="67" t="s">
        <v>29</v>
      </c>
      <c r="D112" s="68">
        <v>180.77</v>
      </c>
      <c r="E112" s="75"/>
      <c r="F112" s="4"/>
      <c r="G112" s="5"/>
    </row>
    <row r="113" spans="1:7" s="74" customFormat="1" ht="33.75">
      <c r="A113" s="65" t="s">
        <v>377</v>
      </c>
      <c r="B113" s="66" t="s">
        <v>164</v>
      </c>
      <c r="C113" s="67" t="s">
        <v>29</v>
      </c>
      <c r="D113" s="68">
        <v>707.97</v>
      </c>
      <c r="E113" s="75"/>
      <c r="F113" s="4"/>
      <c r="G113" s="5"/>
    </row>
    <row r="114" spans="1:7" s="74" customFormat="1" ht="45">
      <c r="A114" s="65" t="s">
        <v>378</v>
      </c>
      <c r="B114" s="66" t="s">
        <v>165</v>
      </c>
      <c r="C114" s="67" t="s">
        <v>29</v>
      </c>
      <c r="D114" s="68">
        <v>140.46</v>
      </c>
      <c r="E114" s="75"/>
      <c r="F114" s="4"/>
      <c r="G114" s="5"/>
    </row>
    <row r="115" spans="1:7" s="74" customFormat="1" ht="33.75">
      <c r="A115" s="65" t="s">
        <v>379</v>
      </c>
      <c r="B115" s="66" t="s">
        <v>43</v>
      </c>
      <c r="C115" s="67" t="s">
        <v>19</v>
      </c>
      <c r="D115" s="68">
        <v>40.24</v>
      </c>
      <c r="E115" s="75"/>
      <c r="F115" s="6"/>
      <c r="G115" s="5"/>
    </row>
    <row r="116" spans="1:7" s="74" customFormat="1" ht="33.75">
      <c r="A116" s="65" t="s">
        <v>380</v>
      </c>
      <c r="B116" s="66" t="s">
        <v>44</v>
      </c>
      <c r="C116" s="67" t="s">
        <v>20</v>
      </c>
      <c r="D116" s="68">
        <v>724.32</v>
      </c>
      <c r="E116" s="75"/>
      <c r="F116" s="4"/>
      <c r="G116" s="5"/>
    </row>
    <row r="117" spans="1:7" s="74" customFormat="1">
      <c r="A117" s="12" t="s">
        <v>240</v>
      </c>
      <c r="B117" s="11" t="s">
        <v>236</v>
      </c>
      <c r="C117" s="12"/>
      <c r="D117" s="13"/>
      <c r="E117" s="55"/>
      <c r="F117" s="14"/>
      <c r="G117" s="55">
        <f>ROUND(SUM(G118:G133),2)</f>
        <v>0</v>
      </c>
    </row>
    <row r="118" spans="1:7" s="74" customFormat="1" ht="45">
      <c r="A118" s="65" t="s">
        <v>381</v>
      </c>
      <c r="B118" s="66" t="s">
        <v>40</v>
      </c>
      <c r="C118" s="67" t="s">
        <v>19</v>
      </c>
      <c r="D118" s="68">
        <v>30.8</v>
      </c>
      <c r="E118" s="75"/>
      <c r="F118" s="4"/>
      <c r="G118" s="5"/>
    </row>
    <row r="119" spans="1:7" s="74" customFormat="1" ht="45">
      <c r="A119" s="65" t="s">
        <v>382</v>
      </c>
      <c r="B119" s="66" t="s">
        <v>153</v>
      </c>
      <c r="C119" s="67" t="s">
        <v>19</v>
      </c>
      <c r="D119" s="68">
        <v>10.01</v>
      </c>
      <c r="E119" s="75"/>
      <c r="F119" s="4"/>
      <c r="G119" s="5"/>
    </row>
    <row r="120" spans="1:7" s="74" customFormat="1" ht="45">
      <c r="A120" s="65" t="s">
        <v>383</v>
      </c>
      <c r="B120" s="66" t="s">
        <v>59</v>
      </c>
      <c r="C120" s="67" t="s">
        <v>19</v>
      </c>
      <c r="D120" s="68">
        <v>9.31</v>
      </c>
      <c r="E120" s="75"/>
      <c r="F120" s="4"/>
      <c r="G120" s="5"/>
    </row>
    <row r="121" spans="1:7" s="74" customFormat="1" ht="56.25">
      <c r="A121" s="65" t="s">
        <v>384</v>
      </c>
      <c r="B121" s="66" t="s">
        <v>84</v>
      </c>
      <c r="C121" s="67" t="s">
        <v>19</v>
      </c>
      <c r="D121" s="68">
        <v>3.08</v>
      </c>
      <c r="E121" s="75"/>
      <c r="F121" s="4"/>
      <c r="G121" s="5"/>
    </row>
    <row r="122" spans="1:7" s="74" customFormat="1" ht="33.75">
      <c r="A122" s="65" t="s">
        <v>385</v>
      </c>
      <c r="B122" s="66" t="s">
        <v>30</v>
      </c>
      <c r="C122" s="67" t="s">
        <v>18</v>
      </c>
      <c r="D122" s="68">
        <v>15.4</v>
      </c>
      <c r="E122" s="75"/>
      <c r="F122" s="4"/>
      <c r="G122" s="5"/>
    </row>
    <row r="123" spans="1:7" s="74" customFormat="1" ht="33.75">
      <c r="A123" s="65" t="s">
        <v>386</v>
      </c>
      <c r="B123" s="66" t="s">
        <v>168</v>
      </c>
      <c r="C123" s="67" t="s">
        <v>18</v>
      </c>
      <c r="D123" s="68">
        <v>100.83</v>
      </c>
      <c r="E123" s="75"/>
      <c r="F123" s="4"/>
      <c r="G123" s="5"/>
    </row>
    <row r="124" spans="1:7" s="74" customFormat="1" ht="33.75">
      <c r="A124" s="65" t="s">
        <v>387</v>
      </c>
      <c r="B124" s="66" t="s">
        <v>82</v>
      </c>
      <c r="C124" s="67" t="s">
        <v>18</v>
      </c>
      <c r="D124" s="68">
        <v>16.739999999999998</v>
      </c>
      <c r="E124" s="75"/>
      <c r="F124" s="4"/>
      <c r="G124" s="5"/>
    </row>
    <row r="125" spans="1:7" s="74" customFormat="1" ht="33.75">
      <c r="A125" s="65" t="s">
        <v>388</v>
      </c>
      <c r="B125" s="66" t="s">
        <v>34</v>
      </c>
      <c r="C125" s="67" t="s">
        <v>29</v>
      </c>
      <c r="D125" s="68">
        <v>1947.52</v>
      </c>
      <c r="E125" s="75"/>
      <c r="F125" s="4"/>
      <c r="G125" s="5"/>
    </row>
    <row r="126" spans="1:7" s="74" customFormat="1" ht="45">
      <c r="A126" s="65" t="s">
        <v>389</v>
      </c>
      <c r="B126" s="66" t="s">
        <v>173</v>
      </c>
      <c r="C126" s="67" t="s">
        <v>19</v>
      </c>
      <c r="D126" s="68">
        <v>2.2999999999999998</v>
      </c>
      <c r="E126" s="75"/>
      <c r="F126" s="4"/>
      <c r="G126" s="5"/>
    </row>
    <row r="127" spans="1:7" s="74" customFormat="1" ht="45">
      <c r="A127" s="65" t="s">
        <v>390</v>
      </c>
      <c r="B127" s="66" t="s">
        <v>169</v>
      </c>
      <c r="C127" s="67" t="s">
        <v>19</v>
      </c>
      <c r="D127" s="68">
        <v>2.2999999999999998</v>
      </c>
      <c r="E127" s="75"/>
      <c r="F127" s="4"/>
      <c r="G127" s="5"/>
    </row>
    <row r="128" spans="1:7" s="74" customFormat="1" ht="33.75">
      <c r="A128" s="65" t="s">
        <v>391</v>
      </c>
      <c r="B128" s="66" t="s">
        <v>170</v>
      </c>
      <c r="C128" s="67" t="s">
        <v>25</v>
      </c>
      <c r="D128" s="68">
        <v>25.21</v>
      </c>
      <c r="E128" s="75"/>
      <c r="F128" s="4"/>
      <c r="G128" s="5"/>
    </row>
    <row r="129" spans="1:7" s="74" customFormat="1" ht="45">
      <c r="A129" s="65" t="s">
        <v>392</v>
      </c>
      <c r="B129" s="66" t="s">
        <v>174</v>
      </c>
      <c r="C129" s="67" t="s">
        <v>19</v>
      </c>
      <c r="D129" s="68">
        <v>5.04</v>
      </c>
      <c r="E129" s="75"/>
      <c r="F129" s="4"/>
      <c r="G129" s="5"/>
    </row>
    <row r="130" spans="1:7" s="74" customFormat="1" ht="45">
      <c r="A130" s="65" t="s">
        <v>393</v>
      </c>
      <c r="B130" s="66" t="s">
        <v>175</v>
      </c>
      <c r="C130" s="67" t="s">
        <v>19</v>
      </c>
      <c r="D130" s="68">
        <v>5.04</v>
      </c>
      <c r="E130" s="75"/>
      <c r="F130" s="4"/>
      <c r="G130" s="5"/>
    </row>
    <row r="131" spans="1:7" s="74" customFormat="1" ht="45">
      <c r="A131" s="65" t="s">
        <v>394</v>
      </c>
      <c r="B131" s="66" t="s">
        <v>158</v>
      </c>
      <c r="C131" s="67" t="s">
        <v>26</v>
      </c>
      <c r="D131" s="68">
        <v>5</v>
      </c>
      <c r="E131" s="75"/>
      <c r="F131" s="4"/>
      <c r="G131" s="5"/>
    </row>
    <row r="132" spans="1:7" s="74" customFormat="1" ht="33.75">
      <c r="A132" s="65" t="s">
        <v>395</v>
      </c>
      <c r="B132" s="66" t="s">
        <v>97</v>
      </c>
      <c r="C132" s="67" t="s">
        <v>19</v>
      </c>
      <c r="D132" s="68">
        <v>31.5</v>
      </c>
      <c r="E132" s="75"/>
      <c r="F132" s="4"/>
      <c r="G132" s="5"/>
    </row>
    <row r="133" spans="1:7" s="74" customFormat="1" ht="33.75">
      <c r="A133" s="65" t="s">
        <v>396</v>
      </c>
      <c r="B133" s="66" t="s">
        <v>98</v>
      </c>
      <c r="C133" s="67" t="s">
        <v>20</v>
      </c>
      <c r="D133" s="68">
        <v>567</v>
      </c>
      <c r="E133" s="75"/>
      <c r="F133" s="4"/>
      <c r="G133" s="5"/>
    </row>
    <row r="134" spans="1:7" s="74" customFormat="1">
      <c r="A134" s="12" t="s">
        <v>241</v>
      </c>
      <c r="B134" s="11" t="s">
        <v>235</v>
      </c>
      <c r="C134" s="12"/>
      <c r="D134" s="13"/>
      <c r="E134" s="55"/>
      <c r="F134" s="14"/>
      <c r="G134" s="55">
        <f>ROUND(SUM(G135:G143),2)</f>
        <v>0</v>
      </c>
    </row>
    <row r="135" spans="1:7" s="74" customFormat="1" ht="78.75">
      <c r="A135" s="65" t="s">
        <v>397</v>
      </c>
      <c r="B135" s="66" t="s">
        <v>176</v>
      </c>
      <c r="C135" s="67" t="s">
        <v>26</v>
      </c>
      <c r="D135" s="68">
        <v>1</v>
      </c>
      <c r="E135" s="75"/>
      <c r="F135" s="4"/>
      <c r="G135" s="5"/>
    </row>
    <row r="136" spans="1:7" s="74" customFormat="1" ht="45">
      <c r="A136" s="65" t="s">
        <v>398</v>
      </c>
      <c r="B136" s="66" t="s">
        <v>157</v>
      </c>
      <c r="C136" s="67" t="s">
        <v>18</v>
      </c>
      <c r="D136" s="68">
        <v>7.97</v>
      </c>
      <c r="E136" s="75"/>
      <c r="F136" s="4"/>
      <c r="G136" s="5"/>
    </row>
    <row r="137" spans="1:7" s="74" customFormat="1" ht="45">
      <c r="A137" s="65" t="s">
        <v>399</v>
      </c>
      <c r="B137" s="66" t="s">
        <v>159</v>
      </c>
      <c r="C137" s="67" t="s">
        <v>26</v>
      </c>
      <c r="D137" s="68">
        <v>2</v>
      </c>
      <c r="E137" s="75"/>
      <c r="F137" s="4"/>
      <c r="G137" s="5"/>
    </row>
    <row r="138" spans="1:7" s="74" customFormat="1" ht="33.75">
      <c r="A138" s="65" t="s">
        <v>400</v>
      </c>
      <c r="B138" s="66" t="s">
        <v>33</v>
      </c>
      <c r="C138" s="67" t="s">
        <v>18</v>
      </c>
      <c r="D138" s="68">
        <v>2.76</v>
      </c>
      <c r="E138" s="75"/>
      <c r="F138" s="4"/>
      <c r="G138" s="5"/>
    </row>
    <row r="139" spans="1:7" s="74" customFormat="1" ht="33.75">
      <c r="A139" s="65" t="s">
        <v>401</v>
      </c>
      <c r="B139" s="66" t="s">
        <v>34</v>
      </c>
      <c r="C139" s="67" t="s">
        <v>29</v>
      </c>
      <c r="D139" s="68">
        <v>78.13</v>
      </c>
      <c r="E139" s="75"/>
      <c r="F139" s="4"/>
      <c r="G139" s="5"/>
    </row>
    <row r="140" spans="1:7" s="74" customFormat="1" ht="22.5">
      <c r="A140" s="65" t="s">
        <v>402</v>
      </c>
      <c r="B140" s="66" t="s">
        <v>37</v>
      </c>
      <c r="C140" s="67" t="s">
        <v>19</v>
      </c>
      <c r="D140" s="68">
        <v>0.65</v>
      </c>
      <c r="E140" s="75"/>
      <c r="F140" s="4"/>
      <c r="G140" s="5"/>
    </row>
    <row r="141" spans="1:7" s="74" customFormat="1" ht="33.75">
      <c r="A141" s="65" t="s">
        <v>403</v>
      </c>
      <c r="B141" s="66" t="s">
        <v>154</v>
      </c>
      <c r="C141" s="67" t="s">
        <v>18</v>
      </c>
      <c r="D141" s="68">
        <v>1.44</v>
      </c>
      <c r="E141" s="75"/>
      <c r="F141" s="4"/>
      <c r="G141" s="5"/>
    </row>
    <row r="142" spans="1:7" s="74" customFormat="1" ht="22.5">
      <c r="A142" s="65" t="s">
        <v>404</v>
      </c>
      <c r="B142" s="66" t="s">
        <v>155</v>
      </c>
      <c r="C142" s="67" t="s">
        <v>18</v>
      </c>
      <c r="D142" s="68">
        <v>5.56</v>
      </c>
      <c r="E142" s="75"/>
      <c r="F142" s="4"/>
      <c r="G142" s="5"/>
    </row>
    <row r="143" spans="1:7" s="74" customFormat="1" ht="45">
      <c r="A143" s="65" t="s">
        <v>405</v>
      </c>
      <c r="B143" s="66" t="s">
        <v>156</v>
      </c>
      <c r="C143" s="67" t="s">
        <v>18</v>
      </c>
      <c r="D143" s="68">
        <v>4.24</v>
      </c>
      <c r="E143" s="75"/>
      <c r="F143" s="4"/>
      <c r="G143" s="5"/>
    </row>
    <row r="144" spans="1:7" s="74" customFormat="1">
      <c r="A144" s="12" t="s">
        <v>262</v>
      </c>
      <c r="B144" s="11" t="s">
        <v>27</v>
      </c>
      <c r="C144" s="12"/>
      <c r="D144" s="13"/>
      <c r="E144" s="55"/>
      <c r="F144" s="14"/>
      <c r="G144" s="55">
        <f>ROUND(SUM(G145),2)</f>
        <v>0</v>
      </c>
    </row>
    <row r="145" spans="1:7" s="74" customFormat="1" ht="22.5">
      <c r="A145" s="65" t="s">
        <v>406</v>
      </c>
      <c r="B145" s="66" t="s">
        <v>28</v>
      </c>
      <c r="C145" s="67" t="s">
        <v>18</v>
      </c>
      <c r="D145" s="68">
        <v>174.25</v>
      </c>
      <c r="E145" s="75"/>
      <c r="F145" s="4"/>
      <c r="G145" s="5"/>
    </row>
    <row r="146" spans="1:7" s="72" customFormat="1">
      <c r="A146" s="73" t="s">
        <v>151</v>
      </c>
      <c r="B146" s="10" t="s">
        <v>111</v>
      </c>
      <c r="C146" s="7"/>
      <c r="D146" s="8"/>
      <c r="E146" s="2"/>
      <c r="F146" s="2"/>
      <c r="G146" s="53">
        <f>ROUND(SUM(G147,G153,G159,G163,G168),2)</f>
        <v>0</v>
      </c>
    </row>
    <row r="147" spans="1:7" s="74" customFormat="1">
      <c r="A147" s="12" t="s">
        <v>222</v>
      </c>
      <c r="B147" s="11" t="s">
        <v>42</v>
      </c>
      <c r="C147" s="12"/>
      <c r="D147" s="13"/>
      <c r="E147" s="55"/>
      <c r="F147" s="14"/>
      <c r="G147" s="55">
        <f>ROUND(SUM(G148:G152),2)</f>
        <v>0</v>
      </c>
    </row>
    <row r="148" spans="1:7" s="74" customFormat="1" ht="45">
      <c r="A148" s="65" t="s">
        <v>407</v>
      </c>
      <c r="B148" s="66" t="s">
        <v>204</v>
      </c>
      <c r="C148" s="67" t="s">
        <v>26</v>
      </c>
      <c r="D148" s="68">
        <v>1</v>
      </c>
      <c r="E148" s="75"/>
      <c r="F148" s="9"/>
      <c r="G148" s="5"/>
    </row>
    <row r="149" spans="1:7" s="74" customFormat="1" ht="45">
      <c r="A149" s="65" t="s">
        <v>408</v>
      </c>
      <c r="B149" s="66" t="s">
        <v>205</v>
      </c>
      <c r="C149" s="67" t="s">
        <v>26</v>
      </c>
      <c r="D149" s="68">
        <v>1</v>
      </c>
      <c r="E149" s="75"/>
      <c r="F149" s="9"/>
      <c r="G149" s="5"/>
    </row>
    <row r="150" spans="1:7" s="74" customFormat="1" ht="56.25">
      <c r="A150" s="65" t="s">
        <v>409</v>
      </c>
      <c r="B150" s="66" t="s">
        <v>206</v>
      </c>
      <c r="C150" s="67" t="s">
        <v>26</v>
      </c>
      <c r="D150" s="68">
        <v>1</v>
      </c>
      <c r="E150" s="75"/>
      <c r="F150" s="9"/>
      <c r="G150" s="5"/>
    </row>
    <row r="151" spans="1:7" s="74" customFormat="1" ht="45">
      <c r="A151" s="65" t="s">
        <v>410</v>
      </c>
      <c r="B151" s="66" t="s">
        <v>207</v>
      </c>
      <c r="C151" s="67" t="s">
        <v>26</v>
      </c>
      <c r="D151" s="68">
        <v>1</v>
      </c>
      <c r="E151" s="75"/>
      <c r="F151" s="9"/>
      <c r="G151" s="5"/>
    </row>
    <row r="152" spans="1:7" s="74" customFormat="1" ht="45">
      <c r="A152" s="65" t="s">
        <v>411</v>
      </c>
      <c r="B152" s="66" t="s">
        <v>208</v>
      </c>
      <c r="C152" s="67" t="s">
        <v>26</v>
      </c>
      <c r="D152" s="68">
        <v>2</v>
      </c>
      <c r="E152" s="75"/>
      <c r="F152" s="9"/>
      <c r="G152" s="5"/>
    </row>
    <row r="153" spans="1:7" s="74" customFormat="1">
      <c r="A153" s="12" t="s">
        <v>152</v>
      </c>
      <c r="B153" s="11" t="s">
        <v>31</v>
      </c>
      <c r="C153" s="12"/>
      <c r="D153" s="13"/>
      <c r="E153" s="54"/>
      <c r="F153" s="14"/>
      <c r="G153" s="54">
        <f>ROUND(SUM(G154:G158),2)</f>
        <v>0</v>
      </c>
    </row>
    <row r="154" spans="1:7" s="74" customFormat="1" ht="33.75">
      <c r="A154" s="65" t="s">
        <v>412</v>
      </c>
      <c r="B154" s="66" t="s">
        <v>45</v>
      </c>
      <c r="C154" s="67" t="s">
        <v>18</v>
      </c>
      <c r="D154" s="68">
        <v>325.79000000000002</v>
      </c>
      <c r="E154" s="75"/>
      <c r="F154" s="9"/>
      <c r="G154" s="5"/>
    </row>
    <row r="155" spans="1:7" s="74" customFormat="1" ht="45">
      <c r="A155" s="65" t="s">
        <v>413</v>
      </c>
      <c r="B155" s="66" t="s">
        <v>40</v>
      </c>
      <c r="C155" s="67" t="s">
        <v>19</v>
      </c>
      <c r="D155" s="68">
        <v>76.849999999999994</v>
      </c>
      <c r="E155" s="75"/>
      <c r="F155" s="9"/>
      <c r="G155" s="5"/>
    </row>
    <row r="156" spans="1:7" s="74" customFormat="1" ht="56.25">
      <c r="A156" s="65" t="s">
        <v>414</v>
      </c>
      <c r="B156" s="66" t="s">
        <v>46</v>
      </c>
      <c r="C156" s="67" t="s">
        <v>19</v>
      </c>
      <c r="D156" s="68">
        <v>48.72</v>
      </c>
      <c r="E156" s="75"/>
      <c r="F156" s="9"/>
      <c r="G156" s="5"/>
    </row>
    <row r="157" spans="1:7" s="74" customFormat="1" ht="33.75">
      <c r="A157" s="65" t="s">
        <v>415</v>
      </c>
      <c r="B157" s="66" t="s">
        <v>43</v>
      </c>
      <c r="C157" s="67" t="s">
        <v>19</v>
      </c>
      <c r="D157" s="68">
        <v>69.8</v>
      </c>
      <c r="E157" s="75"/>
      <c r="F157" s="6"/>
      <c r="G157" s="5"/>
    </row>
    <row r="158" spans="1:7" s="74" customFormat="1" ht="33.75">
      <c r="A158" s="65" t="s">
        <v>416</v>
      </c>
      <c r="B158" s="66" t="s">
        <v>44</v>
      </c>
      <c r="C158" s="67" t="s">
        <v>20</v>
      </c>
      <c r="D158" s="68">
        <v>1256.4000000000001</v>
      </c>
      <c r="E158" s="75"/>
      <c r="F158" s="4"/>
      <c r="G158" s="5"/>
    </row>
    <row r="159" spans="1:7" s="74" customFormat="1">
      <c r="A159" s="12" t="s">
        <v>242</v>
      </c>
      <c r="B159" s="11" t="s">
        <v>114</v>
      </c>
      <c r="C159" s="12"/>
      <c r="D159" s="13"/>
      <c r="E159" s="54"/>
      <c r="F159" s="14"/>
      <c r="G159" s="54">
        <f>ROUND(SUM(G160:G162),2)</f>
        <v>0</v>
      </c>
    </row>
    <row r="160" spans="1:7" s="74" customFormat="1" ht="33.75">
      <c r="A160" s="65" t="s">
        <v>417</v>
      </c>
      <c r="B160" s="66" t="s">
        <v>112</v>
      </c>
      <c r="C160" s="67" t="s">
        <v>18</v>
      </c>
      <c r="D160" s="68">
        <v>277.79000000000002</v>
      </c>
      <c r="E160" s="75"/>
      <c r="F160" s="9"/>
      <c r="G160" s="5"/>
    </row>
    <row r="161" spans="1:7" s="74" customFormat="1" ht="56.25">
      <c r="A161" s="65" t="s">
        <v>418</v>
      </c>
      <c r="B161" s="66" t="s">
        <v>113</v>
      </c>
      <c r="C161" s="67" t="s">
        <v>18</v>
      </c>
      <c r="D161" s="68">
        <v>277.79000000000002</v>
      </c>
      <c r="E161" s="75"/>
      <c r="F161" s="4"/>
      <c r="G161" s="5"/>
    </row>
    <row r="162" spans="1:7" s="74" customFormat="1" ht="33.75">
      <c r="A162" s="65" t="s">
        <v>419</v>
      </c>
      <c r="B162" s="66" t="s">
        <v>115</v>
      </c>
      <c r="C162" s="67" t="s">
        <v>25</v>
      </c>
      <c r="D162" s="68">
        <v>160.08000000000001</v>
      </c>
      <c r="E162" s="75"/>
      <c r="F162" s="4"/>
      <c r="G162" s="5"/>
    </row>
    <row r="163" spans="1:7" s="74" customFormat="1">
      <c r="A163" s="12" t="s">
        <v>243</v>
      </c>
      <c r="B163" s="11" t="s">
        <v>38</v>
      </c>
      <c r="C163" s="12"/>
      <c r="D163" s="13"/>
      <c r="E163" s="54"/>
      <c r="F163" s="14"/>
      <c r="G163" s="54">
        <f>ROUND(SUM(G164:G167),2)</f>
        <v>0</v>
      </c>
    </row>
    <row r="164" spans="1:7" s="74" customFormat="1" ht="45">
      <c r="A164" s="65" t="s">
        <v>420</v>
      </c>
      <c r="B164" s="66" t="s">
        <v>140</v>
      </c>
      <c r="C164" s="67" t="s">
        <v>26</v>
      </c>
      <c r="D164" s="68">
        <v>1</v>
      </c>
      <c r="E164" s="75"/>
      <c r="F164" s="4"/>
      <c r="G164" s="5"/>
    </row>
    <row r="165" spans="1:7" s="74" customFormat="1" ht="45">
      <c r="A165" s="65" t="s">
        <v>421</v>
      </c>
      <c r="B165" s="66" t="s">
        <v>141</v>
      </c>
      <c r="C165" s="67" t="s">
        <v>26</v>
      </c>
      <c r="D165" s="68">
        <v>2</v>
      </c>
      <c r="E165" s="75"/>
      <c r="F165" s="4"/>
      <c r="G165" s="5"/>
    </row>
    <row r="166" spans="1:7" s="74" customFormat="1" ht="45">
      <c r="A166" s="65" t="s">
        <v>422</v>
      </c>
      <c r="B166" s="66" t="s">
        <v>142</v>
      </c>
      <c r="C166" s="67" t="s">
        <v>26</v>
      </c>
      <c r="D166" s="68">
        <v>1</v>
      </c>
      <c r="E166" s="75"/>
      <c r="F166" s="4"/>
      <c r="G166" s="5"/>
    </row>
    <row r="167" spans="1:7" s="74" customFormat="1" ht="33.75">
      <c r="A167" s="65" t="s">
        <v>423</v>
      </c>
      <c r="B167" s="66" t="s">
        <v>143</v>
      </c>
      <c r="C167" s="67" t="s">
        <v>26</v>
      </c>
      <c r="D167" s="68">
        <v>1</v>
      </c>
      <c r="E167" s="75"/>
      <c r="F167" s="4"/>
      <c r="G167" s="5"/>
    </row>
    <row r="168" spans="1:7" s="74" customFormat="1">
      <c r="A168" s="12" t="s">
        <v>263</v>
      </c>
      <c r="B168" s="11" t="s">
        <v>27</v>
      </c>
      <c r="C168" s="12"/>
      <c r="D168" s="13"/>
      <c r="E168" s="55"/>
      <c r="F168" s="14"/>
      <c r="G168" s="54">
        <f>ROUND(SUM(G169),2)</f>
        <v>0</v>
      </c>
    </row>
    <row r="169" spans="1:7" s="74" customFormat="1" ht="22.5">
      <c r="A169" s="65" t="s">
        <v>424</v>
      </c>
      <c r="B169" s="66" t="s">
        <v>28</v>
      </c>
      <c r="C169" s="67" t="s">
        <v>18</v>
      </c>
      <c r="D169" s="68">
        <v>325.79000000000002</v>
      </c>
      <c r="E169" s="75"/>
      <c r="F169" s="4"/>
      <c r="G169" s="5"/>
    </row>
    <row r="170" spans="1:7" s="72" customFormat="1">
      <c r="A170" s="73" t="s">
        <v>223</v>
      </c>
      <c r="B170" s="10" t="s">
        <v>117</v>
      </c>
      <c r="C170" s="7"/>
      <c r="D170" s="8"/>
      <c r="E170" s="2"/>
      <c r="F170" s="2"/>
      <c r="G170" s="53">
        <f>ROUND(SUM(G171,G177,G183,G190),2)</f>
        <v>0</v>
      </c>
    </row>
    <row r="171" spans="1:7" s="74" customFormat="1">
      <c r="A171" s="12" t="s">
        <v>224</v>
      </c>
      <c r="B171" s="11" t="s">
        <v>31</v>
      </c>
      <c r="C171" s="12"/>
      <c r="D171" s="13"/>
      <c r="E171" s="54"/>
      <c r="F171" s="14"/>
      <c r="G171" s="54">
        <f>ROUND(SUM(G172:G176),2)</f>
        <v>0</v>
      </c>
    </row>
    <row r="172" spans="1:7" s="74" customFormat="1" ht="33.75">
      <c r="A172" s="65" t="s">
        <v>425</v>
      </c>
      <c r="B172" s="66" t="s">
        <v>45</v>
      </c>
      <c r="C172" s="67" t="s">
        <v>18</v>
      </c>
      <c r="D172" s="68">
        <v>227.28</v>
      </c>
      <c r="E172" s="75"/>
      <c r="F172" s="9"/>
      <c r="G172" s="5"/>
    </row>
    <row r="173" spans="1:7" s="74" customFormat="1" ht="45">
      <c r="A173" s="65" t="s">
        <v>426</v>
      </c>
      <c r="B173" s="66" t="s">
        <v>40</v>
      </c>
      <c r="C173" s="67" t="s">
        <v>19</v>
      </c>
      <c r="D173" s="68">
        <v>45.46</v>
      </c>
      <c r="E173" s="75"/>
      <c r="F173" s="9"/>
      <c r="G173" s="5"/>
    </row>
    <row r="174" spans="1:7" s="74" customFormat="1" ht="56.25">
      <c r="A174" s="65" t="s">
        <v>427</v>
      </c>
      <c r="B174" s="66" t="s">
        <v>46</v>
      </c>
      <c r="C174" s="67" t="s">
        <v>19</v>
      </c>
      <c r="D174" s="68">
        <v>45.46</v>
      </c>
      <c r="E174" s="75"/>
      <c r="F174" s="9"/>
      <c r="G174" s="5"/>
    </row>
    <row r="175" spans="1:7" s="74" customFormat="1" ht="33.75">
      <c r="A175" s="65" t="s">
        <v>428</v>
      </c>
      <c r="B175" s="66" t="s">
        <v>43</v>
      </c>
      <c r="C175" s="67" t="s">
        <v>19</v>
      </c>
      <c r="D175" s="68">
        <v>45.46</v>
      </c>
      <c r="E175" s="75"/>
      <c r="F175" s="6"/>
      <c r="G175" s="5"/>
    </row>
    <row r="176" spans="1:7" s="74" customFormat="1" ht="33.75">
      <c r="A176" s="65" t="s">
        <v>429</v>
      </c>
      <c r="B176" s="66" t="s">
        <v>44</v>
      </c>
      <c r="C176" s="67" t="s">
        <v>20</v>
      </c>
      <c r="D176" s="68">
        <v>818.28</v>
      </c>
      <c r="E176" s="75"/>
      <c r="F176" s="4"/>
      <c r="G176" s="5"/>
    </row>
    <row r="177" spans="1:7" s="74" customFormat="1">
      <c r="A177" s="12" t="s">
        <v>225</v>
      </c>
      <c r="B177" s="11" t="s">
        <v>120</v>
      </c>
      <c r="C177" s="12"/>
      <c r="D177" s="13"/>
      <c r="E177" s="54"/>
      <c r="F177" s="14"/>
      <c r="G177" s="54">
        <f>ROUND(SUM(G178:G182),2)</f>
        <v>0</v>
      </c>
    </row>
    <row r="178" spans="1:7" s="74" customFormat="1" ht="45">
      <c r="A178" s="65" t="s">
        <v>430</v>
      </c>
      <c r="B178" s="66" t="s">
        <v>124</v>
      </c>
      <c r="C178" s="67" t="s">
        <v>18</v>
      </c>
      <c r="D178" s="68">
        <v>126.27</v>
      </c>
      <c r="E178" s="75"/>
      <c r="F178" s="9"/>
      <c r="G178" s="5"/>
    </row>
    <row r="179" spans="1:7" s="74" customFormat="1" ht="45">
      <c r="A179" s="65" t="s">
        <v>431</v>
      </c>
      <c r="B179" s="66" t="s">
        <v>125</v>
      </c>
      <c r="C179" s="67" t="s">
        <v>18</v>
      </c>
      <c r="D179" s="68">
        <v>101.01</v>
      </c>
      <c r="E179" s="75"/>
      <c r="F179" s="9"/>
      <c r="G179" s="5"/>
    </row>
    <row r="180" spans="1:7" s="74" customFormat="1" ht="22.5">
      <c r="A180" s="65" t="s">
        <v>432</v>
      </c>
      <c r="B180" s="66" t="s">
        <v>47</v>
      </c>
      <c r="C180" s="67" t="s">
        <v>25</v>
      </c>
      <c r="D180" s="68">
        <v>249.74</v>
      </c>
      <c r="E180" s="75"/>
      <c r="F180" s="9"/>
      <c r="G180" s="5"/>
    </row>
    <row r="181" spans="1:7" s="74" customFormat="1" ht="45">
      <c r="A181" s="65" t="s">
        <v>433</v>
      </c>
      <c r="B181" s="66" t="s">
        <v>48</v>
      </c>
      <c r="C181" s="67" t="s">
        <v>25</v>
      </c>
      <c r="D181" s="68">
        <v>249.74</v>
      </c>
      <c r="E181" s="75"/>
      <c r="F181" s="4"/>
      <c r="G181" s="5"/>
    </row>
    <row r="182" spans="1:7" s="74" customFormat="1" ht="56.25">
      <c r="A182" s="65" t="s">
        <v>434</v>
      </c>
      <c r="B182" s="66" t="s">
        <v>122</v>
      </c>
      <c r="C182" s="67" t="s">
        <v>29</v>
      </c>
      <c r="D182" s="68">
        <v>1472.29</v>
      </c>
      <c r="E182" s="75"/>
      <c r="F182" s="4"/>
      <c r="G182" s="5"/>
    </row>
    <row r="183" spans="1:7" s="74" customFormat="1">
      <c r="A183" s="12" t="s">
        <v>264</v>
      </c>
      <c r="B183" s="11" t="s">
        <v>38</v>
      </c>
      <c r="C183" s="12"/>
      <c r="D183" s="13"/>
      <c r="E183" s="54"/>
      <c r="F183" s="14"/>
      <c r="G183" s="54">
        <f>ROUND(SUM(G184:G189),2)</f>
        <v>0</v>
      </c>
    </row>
    <row r="184" spans="1:7" s="74" customFormat="1" ht="33.75">
      <c r="A184" s="65" t="s">
        <v>435</v>
      </c>
      <c r="B184" s="66" t="s">
        <v>135</v>
      </c>
      <c r="C184" s="67" t="s">
        <v>26</v>
      </c>
      <c r="D184" s="68">
        <v>2</v>
      </c>
      <c r="E184" s="75"/>
      <c r="F184" s="4"/>
      <c r="G184" s="56"/>
    </row>
    <row r="185" spans="1:7" s="74" customFormat="1" ht="45">
      <c r="A185" s="65" t="s">
        <v>436</v>
      </c>
      <c r="B185" s="66" t="s">
        <v>293</v>
      </c>
      <c r="C185" s="67" t="s">
        <v>26</v>
      </c>
      <c r="D185" s="68">
        <v>2</v>
      </c>
      <c r="E185" s="75"/>
      <c r="F185" s="4"/>
      <c r="G185" s="56"/>
    </row>
    <row r="186" spans="1:7" s="74" customFormat="1" ht="33.75">
      <c r="A186" s="65" t="s">
        <v>437</v>
      </c>
      <c r="B186" s="66" t="s">
        <v>136</v>
      </c>
      <c r="C186" s="67" t="s">
        <v>26</v>
      </c>
      <c r="D186" s="68">
        <v>2</v>
      </c>
      <c r="E186" s="75"/>
      <c r="F186" s="4"/>
      <c r="G186" s="56"/>
    </row>
    <row r="187" spans="1:7" s="74" customFormat="1" ht="33.75">
      <c r="A187" s="65" t="s">
        <v>438</v>
      </c>
      <c r="B187" s="66" t="s">
        <v>137</v>
      </c>
      <c r="C187" s="67" t="s">
        <v>26</v>
      </c>
      <c r="D187" s="68">
        <v>4</v>
      </c>
      <c r="E187" s="75"/>
      <c r="F187" s="4"/>
      <c r="G187" s="56"/>
    </row>
    <row r="188" spans="1:7" s="74" customFormat="1" ht="45">
      <c r="A188" s="65" t="s">
        <v>439</v>
      </c>
      <c r="B188" s="66" t="s">
        <v>138</v>
      </c>
      <c r="C188" s="67" t="s">
        <v>26</v>
      </c>
      <c r="D188" s="68">
        <v>2</v>
      </c>
      <c r="E188" s="75"/>
      <c r="F188" s="4"/>
      <c r="G188" s="56"/>
    </row>
    <row r="189" spans="1:7" s="74" customFormat="1" ht="45">
      <c r="A189" s="65" t="s">
        <v>440</v>
      </c>
      <c r="B189" s="66" t="s">
        <v>139</v>
      </c>
      <c r="C189" s="67" t="s">
        <v>26</v>
      </c>
      <c r="D189" s="68">
        <v>1</v>
      </c>
      <c r="E189" s="75"/>
      <c r="F189" s="4"/>
      <c r="G189" s="56"/>
    </row>
    <row r="190" spans="1:7" s="74" customFormat="1">
      <c r="A190" s="12" t="s">
        <v>265</v>
      </c>
      <c r="B190" s="11" t="s">
        <v>27</v>
      </c>
      <c r="C190" s="12"/>
      <c r="D190" s="13"/>
      <c r="E190" s="55"/>
      <c r="F190" s="14"/>
      <c r="G190" s="54">
        <f>ROUND(SUM(G191),2)</f>
        <v>0</v>
      </c>
    </row>
    <row r="191" spans="1:7" s="74" customFormat="1" ht="22.5">
      <c r="A191" s="65" t="s">
        <v>441</v>
      </c>
      <c r="B191" s="66" t="s">
        <v>28</v>
      </c>
      <c r="C191" s="67" t="s">
        <v>18</v>
      </c>
      <c r="D191" s="68">
        <v>325.79000000000002</v>
      </c>
      <c r="E191" s="75"/>
      <c r="F191" s="4"/>
      <c r="G191" s="5"/>
    </row>
    <row r="192" spans="1:7" s="72" customFormat="1">
      <c r="A192" s="73" t="s">
        <v>116</v>
      </c>
      <c r="B192" s="10" t="s">
        <v>244</v>
      </c>
      <c r="C192" s="7"/>
      <c r="D192" s="8"/>
      <c r="E192" s="2"/>
      <c r="F192" s="2"/>
      <c r="G192" s="53">
        <f>ROUND(SUM(G193,G196),2)</f>
        <v>0</v>
      </c>
    </row>
    <row r="193" spans="1:7" s="74" customFormat="1">
      <c r="A193" s="12" t="s">
        <v>118</v>
      </c>
      <c r="B193" s="11" t="s">
        <v>42</v>
      </c>
      <c r="C193" s="12"/>
      <c r="D193" s="13"/>
      <c r="E193" s="55"/>
      <c r="F193" s="14"/>
      <c r="G193" s="55">
        <f>ROUND(SUM(G194:G195),2)</f>
        <v>0</v>
      </c>
    </row>
    <row r="194" spans="1:7" s="74" customFormat="1" ht="56.25">
      <c r="A194" s="65" t="s">
        <v>442</v>
      </c>
      <c r="B194" s="66" t="s">
        <v>202</v>
      </c>
      <c r="C194" s="67" t="s">
        <v>26</v>
      </c>
      <c r="D194" s="68">
        <v>10</v>
      </c>
      <c r="E194" s="75"/>
      <c r="F194" s="9"/>
      <c r="G194" s="5"/>
    </row>
    <row r="195" spans="1:7" s="74" customFormat="1" ht="56.25">
      <c r="A195" s="65" t="s">
        <v>443</v>
      </c>
      <c r="B195" s="66" t="s">
        <v>203</v>
      </c>
      <c r="C195" s="67" t="s">
        <v>26</v>
      </c>
      <c r="D195" s="68">
        <v>2</v>
      </c>
      <c r="E195" s="75"/>
      <c r="F195" s="9"/>
      <c r="G195" s="5"/>
    </row>
    <row r="196" spans="1:7" s="74" customFormat="1">
      <c r="A196" s="12" t="s">
        <v>119</v>
      </c>
      <c r="B196" s="11" t="s">
        <v>38</v>
      </c>
      <c r="C196" s="12"/>
      <c r="D196" s="13"/>
      <c r="E196" s="55"/>
      <c r="F196" s="14"/>
      <c r="G196" s="55">
        <f>ROUND(SUM(G197:G205),2)</f>
        <v>0</v>
      </c>
    </row>
    <row r="197" spans="1:7" s="74" customFormat="1" ht="101.25">
      <c r="A197" s="65" t="s">
        <v>444</v>
      </c>
      <c r="B197" s="66" t="s">
        <v>127</v>
      </c>
      <c r="C197" s="67" t="s">
        <v>26</v>
      </c>
      <c r="D197" s="68">
        <v>41</v>
      </c>
      <c r="E197" s="75"/>
      <c r="F197" s="4"/>
      <c r="G197" s="5"/>
    </row>
    <row r="198" spans="1:7" s="74" customFormat="1" ht="45">
      <c r="A198" s="65" t="s">
        <v>445</v>
      </c>
      <c r="B198" s="66" t="s">
        <v>129</v>
      </c>
      <c r="C198" s="67" t="s">
        <v>26</v>
      </c>
      <c r="D198" s="68">
        <v>20</v>
      </c>
      <c r="E198" s="75"/>
      <c r="F198" s="4"/>
      <c r="G198" s="5"/>
    </row>
    <row r="199" spans="1:7" s="74" customFormat="1" ht="45">
      <c r="A199" s="65" t="s">
        <v>446</v>
      </c>
      <c r="B199" s="66" t="s">
        <v>128</v>
      </c>
      <c r="C199" s="67" t="s">
        <v>26</v>
      </c>
      <c r="D199" s="68">
        <v>10</v>
      </c>
      <c r="E199" s="75"/>
      <c r="F199" s="4"/>
      <c r="G199" s="5"/>
    </row>
    <row r="200" spans="1:7" s="74" customFormat="1" ht="45">
      <c r="A200" s="65" t="s">
        <v>447</v>
      </c>
      <c r="B200" s="66" t="s">
        <v>212</v>
      </c>
      <c r="C200" s="67" t="s">
        <v>26</v>
      </c>
      <c r="D200" s="68">
        <v>14</v>
      </c>
      <c r="E200" s="75"/>
      <c r="F200" s="4"/>
      <c r="G200" s="5"/>
    </row>
    <row r="201" spans="1:7" s="74" customFormat="1" ht="33.75">
      <c r="A201" s="65" t="s">
        <v>448</v>
      </c>
      <c r="B201" s="66" t="s">
        <v>178</v>
      </c>
      <c r="C201" s="67" t="s">
        <v>26</v>
      </c>
      <c r="D201" s="68">
        <v>3</v>
      </c>
      <c r="E201" s="75"/>
      <c r="F201" s="4"/>
      <c r="G201" s="5"/>
    </row>
    <row r="202" spans="1:7" s="74" customFormat="1" ht="33.75">
      <c r="A202" s="65" t="s">
        <v>449</v>
      </c>
      <c r="B202" s="66" t="s">
        <v>213</v>
      </c>
      <c r="C202" s="67" t="s">
        <v>26</v>
      </c>
      <c r="D202" s="68">
        <v>3</v>
      </c>
      <c r="E202" s="75"/>
      <c r="F202" s="4"/>
      <c r="G202" s="5"/>
    </row>
    <row r="203" spans="1:7" s="74" customFormat="1" ht="33.75">
      <c r="A203" s="65" t="s">
        <v>450</v>
      </c>
      <c r="B203" s="66" t="s">
        <v>179</v>
      </c>
      <c r="C203" s="67" t="s">
        <v>26</v>
      </c>
      <c r="D203" s="68">
        <v>3</v>
      </c>
      <c r="E203" s="75"/>
      <c r="F203" s="4"/>
      <c r="G203" s="5"/>
    </row>
    <row r="204" spans="1:7" s="74" customFormat="1" ht="33.75">
      <c r="A204" s="65" t="s">
        <v>451</v>
      </c>
      <c r="B204" s="66" t="s">
        <v>180</v>
      </c>
      <c r="C204" s="67" t="s">
        <v>26</v>
      </c>
      <c r="D204" s="68">
        <v>3</v>
      </c>
      <c r="E204" s="75"/>
      <c r="F204" s="4"/>
      <c r="G204" s="5"/>
    </row>
    <row r="205" spans="1:7" s="74" customFormat="1" ht="33.75">
      <c r="A205" s="65" t="s">
        <v>452</v>
      </c>
      <c r="B205" s="66" t="s">
        <v>181</v>
      </c>
      <c r="C205" s="67" t="s">
        <v>26</v>
      </c>
      <c r="D205" s="68">
        <v>2</v>
      </c>
      <c r="E205" s="75"/>
      <c r="F205" s="4"/>
      <c r="G205" s="5"/>
    </row>
    <row r="206" spans="1:7" s="72" customFormat="1">
      <c r="A206" s="73" t="s">
        <v>110</v>
      </c>
      <c r="B206" s="10" t="s">
        <v>130</v>
      </c>
      <c r="C206" s="7"/>
      <c r="D206" s="8"/>
      <c r="E206" s="2"/>
      <c r="F206" s="2"/>
      <c r="G206" s="53">
        <f>ROUND(SUM(G207:G214),2)</f>
        <v>0</v>
      </c>
    </row>
    <row r="207" spans="1:7" s="77" customFormat="1" ht="45">
      <c r="A207" s="65" t="s">
        <v>453</v>
      </c>
      <c r="B207" s="66" t="s">
        <v>63</v>
      </c>
      <c r="C207" s="67" t="s">
        <v>19</v>
      </c>
      <c r="D207" s="68">
        <v>5.27</v>
      </c>
      <c r="E207" s="75"/>
      <c r="F207" s="4"/>
      <c r="G207" s="5"/>
    </row>
    <row r="208" spans="1:7" s="77" customFormat="1" ht="33.75">
      <c r="A208" s="65" t="s">
        <v>454</v>
      </c>
      <c r="B208" s="66" t="s">
        <v>35</v>
      </c>
      <c r="C208" s="67" t="s">
        <v>18</v>
      </c>
      <c r="D208" s="68">
        <v>42.12</v>
      </c>
      <c r="E208" s="75"/>
      <c r="F208" s="4"/>
      <c r="G208" s="5"/>
    </row>
    <row r="209" spans="1:7" s="77" customFormat="1" ht="22.5">
      <c r="A209" s="65" t="s">
        <v>455</v>
      </c>
      <c r="B209" s="66" t="s">
        <v>36</v>
      </c>
      <c r="C209" s="67" t="s">
        <v>19</v>
      </c>
      <c r="D209" s="68">
        <v>5.27</v>
      </c>
      <c r="E209" s="75"/>
      <c r="F209" s="4"/>
      <c r="G209" s="5"/>
    </row>
    <row r="210" spans="1:7" s="74" customFormat="1" ht="33.75">
      <c r="A210" s="65" t="s">
        <v>456</v>
      </c>
      <c r="B210" s="66" t="s">
        <v>131</v>
      </c>
      <c r="C210" s="67" t="s">
        <v>26</v>
      </c>
      <c r="D210" s="68">
        <v>10</v>
      </c>
      <c r="E210" s="75"/>
      <c r="F210" s="4"/>
      <c r="G210" s="56"/>
    </row>
    <row r="211" spans="1:7" s="74" customFormat="1" ht="33.75">
      <c r="A211" s="65" t="s">
        <v>457</v>
      </c>
      <c r="B211" s="66" t="s">
        <v>276</v>
      </c>
      <c r="C211" s="67" t="s">
        <v>26</v>
      </c>
      <c r="D211" s="68">
        <v>3</v>
      </c>
      <c r="E211" s="75"/>
      <c r="F211" s="4"/>
      <c r="G211" s="56"/>
    </row>
    <row r="212" spans="1:7" s="74" customFormat="1" ht="45">
      <c r="A212" s="65" t="s">
        <v>458</v>
      </c>
      <c r="B212" s="66" t="s">
        <v>132</v>
      </c>
      <c r="C212" s="67" t="s">
        <v>26</v>
      </c>
      <c r="D212" s="68">
        <v>6</v>
      </c>
      <c r="E212" s="75"/>
      <c r="F212" s="4"/>
      <c r="G212" s="56"/>
    </row>
    <row r="213" spans="1:7" s="74" customFormat="1" ht="45">
      <c r="A213" s="65" t="s">
        <v>459</v>
      </c>
      <c r="B213" s="66" t="s">
        <v>133</v>
      </c>
      <c r="C213" s="67" t="s">
        <v>26</v>
      </c>
      <c r="D213" s="68">
        <v>2</v>
      </c>
      <c r="E213" s="75"/>
      <c r="F213" s="4"/>
      <c r="G213" s="56"/>
    </row>
    <row r="214" spans="1:7" s="74" customFormat="1" ht="45">
      <c r="A214" s="65" t="s">
        <v>460</v>
      </c>
      <c r="B214" s="66" t="s">
        <v>134</v>
      </c>
      <c r="C214" s="67" t="s">
        <v>26</v>
      </c>
      <c r="D214" s="68">
        <v>2</v>
      </c>
      <c r="E214" s="75"/>
      <c r="F214" s="4"/>
      <c r="G214" s="56"/>
    </row>
    <row r="215" spans="1:7" s="72" customFormat="1">
      <c r="A215" s="73" t="s">
        <v>126</v>
      </c>
      <c r="B215" s="10" t="s">
        <v>245</v>
      </c>
      <c r="C215" s="7"/>
      <c r="D215" s="8"/>
      <c r="E215" s="8"/>
      <c r="F215" s="8"/>
      <c r="G215" s="53">
        <f>ROUND(SUM(G216,G223,G229,G238,G241,G247,G253,G257,G261),2)</f>
        <v>0</v>
      </c>
    </row>
    <row r="216" spans="1:7" s="74" customFormat="1">
      <c r="A216" s="12" t="s">
        <v>246</v>
      </c>
      <c r="B216" s="11" t="s">
        <v>42</v>
      </c>
      <c r="C216" s="12"/>
      <c r="D216" s="13"/>
      <c r="E216" s="55"/>
      <c r="F216" s="14"/>
      <c r="G216" s="55">
        <f>ROUND(SUM(G217:G222),2)</f>
        <v>0</v>
      </c>
    </row>
    <row r="217" spans="1:7" s="74" customFormat="1" ht="33.75">
      <c r="A217" s="65" t="s">
        <v>461</v>
      </c>
      <c r="B217" s="66" t="s">
        <v>256</v>
      </c>
      <c r="C217" s="67" t="s">
        <v>19</v>
      </c>
      <c r="D217" s="68">
        <v>2.5299999999999998</v>
      </c>
      <c r="E217" s="75"/>
      <c r="F217" s="4"/>
      <c r="G217" s="5"/>
    </row>
    <row r="218" spans="1:7" s="74" customFormat="1" ht="33.75">
      <c r="A218" s="65" t="s">
        <v>462</v>
      </c>
      <c r="B218" s="66" t="s">
        <v>210</v>
      </c>
      <c r="C218" s="67" t="s">
        <v>25</v>
      </c>
      <c r="D218" s="68">
        <v>16.2</v>
      </c>
      <c r="E218" s="75"/>
      <c r="F218" s="4"/>
      <c r="G218" s="5"/>
    </row>
    <row r="219" spans="1:7" s="74" customFormat="1" ht="56.25">
      <c r="A219" s="65" t="s">
        <v>463</v>
      </c>
      <c r="B219" s="66" t="s">
        <v>211</v>
      </c>
      <c r="C219" s="67" t="s">
        <v>18</v>
      </c>
      <c r="D219" s="68">
        <v>40.909999999999997</v>
      </c>
      <c r="E219" s="75"/>
      <c r="F219" s="4"/>
      <c r="G219" s="5"/>
    </row>
    <row r="220" spans="1:7" s="74" customFormat="1" ht="45">
      <c r="A220" s="65" t="s">
        <v>464</v>
      </c>
      <c r="B220" s="66" t="s">
        <v>277</v>
      </c>
      <c r="C220" s="67" t="s">
        <v>29</v>
      </c>
      <c r="D220" s="68">
        <v>810</v>
      </c>
      <c r="E220" s="75"/>
      <c r="F220" s="4"/>
      <c r="G220" s="5"/>
    </row>
    <row r="221" spans="1:7" s="74" customFormat="1" ht="33.75">
      <c r="A221" s="65" t="s">
        <v>465</v>
      </c>
      <c r="B221" s="66" t="s">
        <v>43</v>
      </c>
      <c r="C221" s="67" t="s">
        <v>19</v>
      </c>
      <c r="D221" s="68">
        <v>2.5299999999999998</v>
      </c>
      <c r="E221" s="75"/>
      <c r="F221" s="6"/>
      <c r="G221" s="5"/>
    </row>
    <row r="222" spans="1:7" s="74" customFormat="1" ht="33.75">
      <c r="A222" s="65" t="s">
        <v>466</v>
      </c>
      <c r="B222" s="66" t="s">
        <v>44</v>
      </c>
      <c r="C222" s="67" t="s">
        <v>20</v>
      </c>
      <c r="D222" s="68">
        <v>45.54</v>
      </c>
      <c r="E222" s="75"/>
      <c r="F222" s="4"/>
      <c r="G222" s="5"/>
    </row>
    <row r="223" spans="1:7" s="74" customFormat="1">
      <c r="A223" s="12" t="s">
        <v>247</v>
      </c>
      <c r="B223" s="11" t="s">
        <v>31</v>
      </c>
      <c r="C223" s="12"/>
      <c r="D223" s="13"/>
      <c r="E223" s="55"/>
      <c r="F223" s="14"/>
      <c r="G223" s="55">
        <f>ROUND(SUM(G224:G228),2)</f>
        <v>0</v>
      </c>
    </row>
    <row r="224" spans="1:7" s="74" customFormat="1" ht="33.75">
      <c r="A224" s="65" t="s">
        <v>467</v>
      </c>
      <c r="B224" s="66" t="s">
        <v>45</v>
      </c>
      <c r="C224" s="67" t="s">
        <v>18</v>
      </c>
      <c r="D224" s="68">
        <v>72.099999999999994</v>
      </c>
      <c r="E224" s="75"/>
      <c r="F224" s="9"/>
      <c r="G224" s="5"/>
    </row>
    <row r="225" spans="1:7" s="74" customFormat="1" ht="45">
      <c r="A225" s="65" t="s">
        <v>468</v>
      </c>
      <c r="B225" s="66" t="s">
        <v>40</v>
      </c>
      <c r="C225" s="67" t="s">
        <v>19</v>
      </c>
      <c r="D225" s="68">
        <v>39.54</v>
      </c>
      <c r="E225" s="75"/>
      <c r="F225" s="9"/>
      <c r="G225" s="5"/>
    </row>
    <row r="226" spans="1:7" s="74" customFormat="1" ht="56.25">
      <c r="A226" s="65" t="s">
        <v>469</v>
      </c>
      <c r="B226" s="66" t="s">
        <v>46</v>
      </c>
      <c r="C226" s="67" t="s">
        <v>19</v>
      </c>
      <c r="D226" s="68">
        <v>30.93</v>
      </c>
      <c r="E226" s="75"/>
      <c r="F226" s="4"/>
      <c r="G226" s="5"/>
    </row>
    <row r="227" spans="1:7" s="74" customFormat="1" ht="33.75">
      <c r="A227" s="65" t="s">
        <v>470</v>
      </c>
      <c r="B227" s="66" t="s">
        <v>43</v>
      </c>
      <c r="C227" s="67" t="s">
        <v>19</v>
      </c>
      <c r="D227" s="68">
        <v>16.190000000000001</v>
      </c>
      <c r="E227" s="75"/>
      <c r="F227" s="6"/>
      <c r="G227" s="5"/>
    </row>
    <row r="228" spans="1:7" s="74" customFormat="1" ht="33.75">
      <c r="A228" s="65" t="s">
        <v>471</v>
      </c>
      <c r="B228" s="66" t="s">
        <v>44</v>
      </c>
      <c r="C228" s="67" t="s">
        <v>20</v>
      </c>
      <c r="D228" s="68">
        <v>291.42</v>
      </c>
      <c r="E228" s="75"/>
      <c r="F228" s="4"/>
      <c r="G228" s="5"/>
    </row>
    <row r="229" spans="1:7" s="74" customFormat="1">
      <c r="A229" s="12" t="s">
        <v>248</v>
      </c>
      <c r="B229" s="11" t="s">
        <v>49</v>
      </c>
      <c r="C229" s="12"/>
      <c r="D229" s="13"/>
      <c r="E229" s="55"/>
      <c r="F229" s="14"/>
      <c r="G229" s="55">
        <f>ROUND(SUM(G230:G237),2)</f>
        <v>0</v>
      </c>
    </row>
    <row r="230" spans="1:7" s="74" customFormat="1" ht="33.75">
      <c r="A230" s="65" t="s">
        <v>472</v>
      </c>
      <c r="B230" s="66" t="s">
        <v>30</v>
      </c>
      <c r="C230" s="67" t="s">
        <v>18</v>
      </c>
      <c r="D230" s="68">
        <v>21.6</v>
      </c>
      <c r="E230" s="75"/>
      <c r="F230" s="4"/>
      <c r="G230" s="5"/>
    </row>
    <row r="231" spans="1:7" s="74" customFormat="1" ht="33.75">
      <c r="A231" s="65" t="s">
        <v>473</v>
      </c>
      <c r="B231" s="66" t="s">
        <v>50</v>
      </c>
      <c r="C231" s="67" t="s">
        <v>18</v>
      </c>
      <c r="D231" s="68">
        <v>53.57</v>
      </c>
      <c r="E231" s="75"/>
      <c r="F231" s="4"/>
      <c r="G231" s="5"/>
    </row>
    <row r="232" spans="1:7" s="74" customFormat="1" ht="33.75">
      <c r="A232" s="65" t="s">
        <v>474</v>
      </c>
      <c r="B232" s="66" t="s">
        <v>34</v>
      </c>
      <c r="C232" s="67" t="s">
        <v>29</v>
      </c>
      <c r="D232" s="68">
        <v>994.07</v>
      </c>
      <c r="E232" s="75"/>
      <c r="F232" s="4"/>
      <c r="G232" s="5"/>
    </row>
    <row r="233" spans="1:7" s="74" customFormat="1" ht="22.5">
      <c r="A233" s="65" t="s">
        <v>475</v>
      </c>
      <c r="B233" s="66" t="s">
        <v>37</v>
      </c>
      <c r="C233" s="67" t="s">
        <v>19</v>
      </c>
      <c r="D233" s="68">
        <v>7.08</v>
      </c>
      <c r="E233" s="75"/>
      <c r="F233" s="4"/>
      <c r="G233" s="5"/>
    </row>
    <row r="234" spans="1:7" s="74" customFormat="1" ht="33.75">
      <c r="A234" s="65" t="s">
        <v>476</v>
      </c>
      <c r="B234" s="66" t="s">
        <v>100</v>
      </c>
      <c r="C234" s="67" t="s">
        <v>26</v>
      </c>
      <c r="D234" s="68">
        <v>20</v>
      </c>
      <c r="E234" s="75"/>
      <c r="F234" s="9"/>
      <c r="G234" s="5"/>
    </row>
    <row r="235" spans="1:7" s="74" customFormat="1" ht="56.25">
      <c r="A235" s="65" t="s">
        <v>477</v>
      </c>
      <c r="B235" s="66" t="s">
        <v>123</v>
      </c>
      <c r="C235" s="67" t="s">
        <v>26</v>
      </c>
      <c r="D235" s="68">
        <v>80</v>
      </c>
      <c r="E235" s="75"/>
      <c r="F235" s="9"/>
      <c r="G235" s="5"/>
    </row>
    <row r="236" spans="1:7" s="74" customFormat="1" ht="33.75">
      <c r="A236" s="65" t="s">
        <v>478</v>
      </c>
      <c r="B236" s="66" t="s">
        <v>278</v>
      </c>
      <c r="C236" s="67" t="s">
        <v>26</v>
      </c>
      <c r="D236" s="68">
        <v>80</v>
      </c>
      <c r="E236" s="75"/>
      <c r="F236" s="9"/>
      <c r="G236" s="5"/>
    </row>
    <row r="237" spans="1:7" s="74" customFormat="1" ht="22.5">
      <c r="A237" s="65" t="s">
        <v>479</v>
      </c>
      <c r="B237" s="66" t="s">
        <v>99</v>
      </c>
      <c r="C237" s="67" t="s">
        <v>19</v>
      </c>
      <c r="D237" s="68">
        <v>0.13</v>
      </c>
      <c r="E237" s="75"/>
      <c r="F237" s="9"/>
      <c r="G237" s="5"/>
    </row>
    <row r="238" spans="1:7" s="74" customFormat="1">
      <c r="A238" s="12" t="s">
        <v>249</v>
      </c>
      <c r="B238" s="11" t="s">
        <v>51</v>
      </c>
      <c r="C238" s="12"/>
      <c r="D238" s="13"/>
      <c r="E238" s="55"/>
      <c r="F238" s="14"/>
      <c r="G238" s="55">
        <f>ROUND(SUM(G239:G240),2)</f>
        <v>0</v>
      </c>
    </row>
    <row r="239" spans="1:7" s="77" customFormat="1" ht="45">
      <c r="A239" s="65" t="s">
        <v>480</v>
      </c>
      <c r="B239" s="66" t="s">
        <v>101</v>
      </c>
      <c r="C239" s="67" t="s">
        <v>29</v>
      </c>
      <c r="D239" s="68">
        <v>1124.83</v>
      </c>
      <c r="E239" s="75"/>
      <c r="F239" s="9"/>
      <c r="G239" s="5"/>
    </row>
    <row r="240" spans="1:7" s="77" customFormat="1" ht="33.75">
      <c r="A240" s="65" t="s">
        <v>481</v>
      </c>
      <c r="B240" s="66" t="s">
        <v>89</v>
      </c>
      <c r="C240" s="67" t="s">
        <v>29</v>
      </c>
      <c r="D240" s="68">
        <v>1124.83</v>
      </c>
      <c r="E240" s="75"/>
      <c r="F240" s="9"/>
      <c r="G240" s="5"/>
    </row>
    <row r="241" spans="1:8" s="74" customFormat="1">
      <c r="A241" s="12" t="s">
        <v>250</v>
      </c>
      <c r="B241" s="11" t="s">
        <v>102</v>
      </c>
      <c r="C241" s="12"/>
      <c r="D241" s="13"/>
      <c r="E241" s="55"/>
      <c r="F241" s="14"/>
      <c r="G241" s="55">
        <f>ROUND(SUM(G242,G245),2)</f>
        <v>0</v>
      </c>
    </row>
    <row r="242" spans="1:8" s="74" customFormat="1">
      <c r="A242" s="59" t="s">
        <v>251</v>
      </c>
      <c r="B242" s="58" t="s">
        <v>51</v>
      </c>
      <c r="C242" s="59"/>
      <c r="D242" s="60"/>
      <c r="E242" s="61"/>
      <c r="F242" s="62"/>
      <c r="G242" s="61">
        <f>ROUND(SUM(G243:G244),2)</f>
        <v>0</v>
      </c>
    </row>
    <row r="243" spans="1:8" s="77" customFormat="1" ht="90">
      <c r="A243" s="65" t="s">
        <v>482</v>
      </c>
      <c r="B243" s="66" t="s">
        <v>279</v>
      </c>
      <c r="C243" s="67" t="s">
        <v>29</v>
      </c>
      <c r="D243" s="68">
        <v>1829.03</v>
      </c>
      <c r="E243" s="75"/>
      <c r="F243" s="9"/>
      <c r="G243" s="5"/>
    </row>
    <row r="244" spans="1:8" s="77" customFormat="1" ht="33.75">
      <c r="A244" s="65" t="s">
        <v>483</v>
      </c>
      <c r="B244" s="66" t="s">
        <v>280</v>
      </c>
      <c r="C244" s="67" t="s">
        <v>29</v>
      </c>
      <c r="D244" s="68">
        <v>1829.03</v>
      </c>
      <c r="E244" s="75"/>
      <c r="F244" s="9"/>
      <c r="G244" s="5"/>
    </row>
    <row r="245" spans="1:8" s="74" customFormat="1">
      <c r="A245" s="59" t="s">
        <v>252</v>
      </c>
      <c r="B245" s="58" t="s">
        <v>103</v>
      </c>
      <c r="C245" s="59"/>
      <c r="D245" s="60"/>
      <c r="E245" s="61"/>
      <c r="F245" s="62"/>
      <c r="G245" s="61">
        <f>ROUND(SUM(G246:G246),2)</f>
        <v>0</v>
      </c>
    </row>
    <row r="246" spans="1:8" s="74" customFormat="1" ht="67.5">
      <c r="A246" s="65" t="s">
        <v>484</v>
      </c>
      <c r="B246" s="66" t="s">
        <v>297</v>
      </c>
      <c r="C246" s="67" t="s">
        <v>18</v>
      </c>
      <c r="D246" s="68">
        <v>25.92</v>
      </c>
      <c r="E246" s="75"/>
      <c r="F246" s="9"/>
      <c r="G246" s="5"/>
    </row>
    <row r="247" spans="1:8" s="77" customFormat="1">
      <c r="A247" s="12" t="s">
        <v>253</v>
      </c>
      <c r="B247" s="11" t="s">
        <v>83</v>
      </c>
      <c r="C247" s="12"/>
      <c r="D247" s="13"/>
      <c r="E247" s="55"/>
      <c r="F247" s="14"/>
      <c r="G247" s="55">
        <f>ROUND(SUM(G248:G252),2)</f>
        <v>0</v>
      </c>
    </row>
    <row r="248" spans="1:8" s="74" customFormat="1" ht="33.75">
      <c r="A248" s="65" t="s">
        <v>485</v>
      </c>
      <c r="B248" s="66" t="s">
        <v>281</v>
      </c>
      <c r="C248" s="67" t="s">
        <v>18</v>
      </c>
      <c r="D248" s="68">
        <v>29.23</v>
      </c>
      <c r="E248" s="75"/>
      <c r="F248" s="9"/>
      <c r="G248" s="5"/>
    </row>
    <row r="249" spans="1:8" s="76" customFormat="1" ht="33.75">
      <c r="A249" s="65" t="s">
        <v>486</v>
      </c>
      <c r="B249" s="66" t="s">
        <v>34</v>
      </c>
      <c r="C249" s="67" t="s">
        <v>29</v>
      </c>
      <c r="D249" s="68">
        <v>16.04</v>
      </c>
      <c r="E249" s="75"/>
      <c r="F249" s="4"/>
      <c r="G249" s="5"/>
      <c r="H249" s="57"/>
    </row>
    <row r="250" spans="1:8" s="74" customFormat="1" ht="33.75">
      <c r="A250" s="65" t="s">
        <v>487</v>
      </c>
      <c r="B250" s="66" t="s">
        <v>104</v>
      </c>
      <c r="C250" s="67" t="s">
        <v>25</v>
      </c>
      <c r="D250" s="68">
        <v>97.44</v>
      </c>
      <c r="E250" s="75"/>
      <c r="F250" s="4"/>
      <c r="G250" s="5"/>
    </row>
    <row r="251" spans="1:8" s="76" customFormat="1" ht="22.5">
      <c r="A251" s="65" t="s">
        <v>488</v>
      </c>
      <c r="B251" s="66" t="s">
        <v>36</v>
      </c>
      <c r="C251" s="67" t="s">
        <v>19</v>
      </c>
      <c r="D251" s="68">
        <v>1.46</v>
      </c>
      <c r="E251" s="75"/>
      <c r="F251" s="4"/>
      <c r="G251" s="5"/>
      <c r="H251" s="57"/>
    </row>
    <row r="252" spans="1:8" s="74" customFormat="1" ht="56.25">
      <c r="A252" s="65" t="s">
        <v>489</v>
      </c>
      <c r="B252" s="66" t="s">
        <v>105</v>
      </c>
      <c r="C252" s="67" t="s">
        <v>18</v>
      </c>
      <c r="D252" s="68">
        <v>21.71</v>
      </c>
      <c r="E252" s="75"/>
      <c r="F252" s="9"/>
      <c r="G252" s="5"/>
    </row>
    <row r="253" spans="1:8" s="74" customFormat="1">
      <c r="A253" s="12" t="s">
        <v>254</v>
      </c>
      <c r="B253" s="11" t="s">
        <v>120</v>
      </c>
      <c r="C253" s="12"/>
      <c r="D253" s="13"/>
      <c r="E253" s="55"/>
      <c r="F253" s="14"/>
      <c r="G253" s="55">
        <f>ROUND(SUM(G254:G256),2)</f>
        <v>0</v>
      </c>
    </row>
    <row r="254" spans="1:8" s="74" customFormat="1" ht="33.75">
      <c r="A254" s="65" t="s">
        <v>490</v>
      </c>
      <c r="B254" s="66" t="s">
        <v>121</v>
      </c>
      <c r="C254" s="67" t="s">
        <v>18</v>
      </c>
      <c r="D254" s="68">
        <v>50.5</v>
      </c>
      <c r="E254" s="75"/>
      <c r="F254" s="4"/>
      <c r="G254" s="5"/>
    </row>
    <row r="255" spans="1:8" s="74" customFormat="1" ht="33.75">
      <c r="A255" s="65" t="s">
        <v>491</v>
      </c>
      <c r="B255" s="66" t="s">
        <v>275</v>
      </c>
      <c r="C255" s="67" t="s">
        <v>18</v>
      </c>
      <c r="D255" s="68">
        <v>50.5</v>
      </c>
      <c r="E255" s="75"/>
      <c r="F255" s="4"/>
      <c r="G255" s="5"/>
    </row>
    <row r="256" spans="1:8" s="74" customFormat="1" ht="56.25">
      <c r="A256" s="65" t="s">
        <v>492</v>
      </c>
      <c r="B256" s="66" t="s">
        <v>122</v>
      </c>
      <c r="C256" s="67" t="s">
        <v>29</v>
      </c>
      <c r="D256" s="68">
        <v>392.61</v>
      </c>
      <c r="E256" s="75"/>
      <c r="F256" s="4"/>
      <c r="G256" s="5"/>
    </row>
    <row r="257" spans="1:7" s="74" customFormat="1">
      <c r="A257" s="12" t="s">
        <v>255</v>
      </c>
      <c r="B257" s="11" t="s">
        <v>106</v>
      </c>
      <c r="C257" s="12"/>
      <c r="D257" s="13"/>
      <c r="E257" s="55"/>
      <c r="F257" s="14"/>
      <c r="G257" s="55">
        <f>ROUND(SUM(G258:G260),2)</f>
        <v>0</v>
      </c>
    </row>
    <row r="258" spans="1:7" s="74" customFormat="1" ht="112.5">
      <c r="A258" s="65" t="s">
        <v>493</v>
      </c>
      <c r="B258" s="66" t="s">
        <v>282</v>
      </c>
      <c r="C258" s="67" t="s">
        <v>26</v>
      </c>
      <c r="D258" s="68">
        <v>2</v>
      </c>
      <c r="E258" s="75"/>
      <c r="F258" s="9"/>
      <c r="G258" s="5"/>
    </row>
    <row r="259" spans="1:7" s="74" customFormat="1" ht="101.25">
      <c r="A259" s="65" t="s">
        <v>494</v>
      </c>
      <c r="B259" s="66" t="s">
        <v>283</v>
      </c>
      <c r="C259" s="67" t="s">
        <v>26</v>
      </c>
      <c r="D259" s="68">
        <v>2</v>
      </c>
      <c r="E259" s="75"/>
      <c r="F259" s="9"/>
      <c r="G259" s="5"/>
    </row>
    <row r="260" spans="1:7" s="74" customFormat="1" ht="135">
      <c r="A260" s="65" t="s">
        <v>495</v>
      </c>
      <c r="B260" s="66" t="s">
        <v>284</v>
      </c>
      <c r="C260" s="67" t="s">
        <v>26</v>
      </c>
      <c r="D260" s="68">
        <v>2</v>
      </c>
      <c r="E260" s="75"/>
      <c r="F260" s="9"/>
      <c r="G260" s="5"/>
    </row>
    <row r="261" spans="1:7" s="74" customFormat="1">
      <c r="A261" s="12" t="s">
        <v>266</v>
      </c>
      <c r="B261" s="11" t="s">
        <v>27</v>
      </c>
      <c r="C261" s="12"/>
      <c r="D261" s="13"/>
      <c r="E261" s="55"/>
      <c r="F261" s="14"/>
      <c r="G261" s="55">
        <f>ROUND(SUM(G262),2)</f>
        <v>0</v>
      </c>
    </row>
    <row r="262" spans="1:7" s="74" customFormat="1" ht="22.5">
      <c r="A262" s="65" t="s">
        <v>496</v>
      </c>
      <c r="B262" s="66" t="s">
        <v>28</v>
      </c>
      <c r="C262" s="67" t="s">
        <v>18</v>
      </c>
      <c r="D262" s="68">
        <v>72.099999999999994</v>
      </c>
      <c r="E262" s="75"/>
      <c r="F262" s="4"/>
      <c r="G262" s="5"/>
    </row>
    <row r="263" spans="1:7" s="72" customFormat="1">
      <c r="A263" s="73" t="s">
        <v>226</v>
      </c>
      <c r="B263" s="10" t="s">
        <v>296</v>
      </c>
      <c r="C263" s="7"/>
      <c r="D263" s="8"/>
      <c r="E263" s="8"/>
      <c r="F263" s="8"/>
      <c r="G263" s="53">
        <f>ROUND(SUM(G264,G272,G282,G286,G290),2)</f>
        <v>0</v>
      </c>
    </row>
    <row r="264" spans="1:7" s="74" customFormat="1">
      <c r="A264" s="12" t="s">
        <v>257</v>
      </c>
      <c r="B264" s="11" t="s">
        <v>31</v>
      </c>
      <c r="C264" s="12"/>
      <c r="D264" s="13"/>
      <c r="E264" s="55"/>
      <c r="F264" s="14"/>
      <c r="G264" s="55">
        <f>ROUND(SUM(G265:G271),2)</f>
        <v>0</v>
      </c>
    </row>
    <row r="265" spans="1:7" s="74" customFormat="1" ht="33.75">
      <c r="A265" s="65" t="s">
        <v>497</v>
      </c>
      <c r="B265" s="66" t="s">
        <v>45</v>
      </c>
      <c r="C265" s="67" t="s">
        <v>18</v>
      </c>
      <c r="D265" s="68">
        <v>378.8</v>
      </c>
      <c r="E265" s="75"/>
      <c r="F265" s="9"/>
      <c r="G265" s="5"/>
    </row>
    <row r="266" spans="1:7" s="74" customFormat="1" ht="45">
      <c r="A266" s="65" t="s">
        <v>498</v>
      </c>
      <c r="B266" s="69" t="s">
        <v>289</v>
      </c>
      <c r="C266" s="70" t="s">
        <v>19</v>
      </c>
      <c r="D266" s="71">
        <v>317.60000000000002</v>
      </c>
      <c r="E266" s="75"/>
      <c r="F266" s="9"/>
      <c r="G266" s="5"/>
    </row>
    <row r="267" spans="1:7" s="74" customFormat="1" ht="45">
      <c r="A267" s="65" t="s">
        <v>499</v>
      </c>
      <c r="B267" s="69" t="s">
        <v>59</v>
      </c>
      <c r="C267" s="70" t="s">
        <v>19</v>
      </c>
      <c r="D267" s="71">
        <v>17.22</v>
      </c>
      <c r="E267" s="75"/>
      <c r="F267" s="4"/>
      <c r="G267" s="5"/>
    </row>
    <row r="268" spans="1:7" s="74" customFormat="1" ht="56.25">
      <c r="A268" s="65" t="s">
        <v>500</v>
      </c>
      <c r="B268" s="69" t="s">
        <v>46</v>
      </c>
      <c r="C268" s="70" t="s">
        <v>19</v>
      </c>
      <c r="D268" s="71">
        <v>68.290000000000006</v>
      </c>
      <c r="E268" s="75"/>
      <c r="F268" s="4"/>
      <c r="G268" s="5"/>
    </row>
    <row r="269" spans="1:7" s="74" customFormat="1" ht="45">
      <c r="A269" s="65" t="s">
        <v>501</v>
      </c>
      <c r="B269" s="69" t="s">
        <v>290</v>
      </c>
      <c r="C269" s="70" t="s">
        <v>19</v>
      </c>
      <c r="D269" s="71">
        <v>145.11000000000001</v>
      </c>
      <c r="E269" s="75"/>
      <c r="F269" s="6"/>
      <c r="G269" s="5"/>
    </row>
    <row r="270" spans="1:7" s="74" customFormat="1" ht="33.75">
      <c r="A270" s="65" t="s">
        <v>502</v>
      </c>
      <c r="B270" s="69" t="s">
        <v>43</v>
      </c>
      <c r="C270" s="70" t="s">
        <v>19</v>
      </c>
      <c r="D270" s="71">
        <v>224.62</v>
      </c>
      <c r="E270" s="75"/>
      <c r="F270" s="6"/>
      <c r="G270" s="5"/>
    </row>
    <row r="271" spans="1:7" s="74" customFormat="1" ht="33.75">
      <c r="A271" s="65" t="s">
        <v>503</v>
      </c>
      <c r="B271" s="69" t="s">
        <v>44</v>
      </c>
      <c r="C271" s="70" t="s">
        <v>20</v>
      </c>
      <c r="D271" s="71">
        <v>4043.16</v>
      </c>
      <c r="E271" s="75"/>
      <c r="F271" s="4"/>
      <c r="G271" s="5"/>
    </row>
    <row r="272" spans="1:7" s="74" customFormat="1">
      <c r="A272" s="12" t="s">
        <v>258</v>
      </c>
      <c r="B272" s="11" t="s">
        <v>49</v>
      </c>
      <c r="C272" s="12"/>
      <c r="D272" s="13"/>
      <c r="E272" s="55"/>
      <c r="F272" s="14"/>
      <c r="G272" s="55">
        <f>ROUND(SUM(G273:G281),2)</f>
        <v>0</v>
      </c>
    </row>
    <row r="273" spans="1:7" s="74" customFormat="1" ht="33.75">
      <c r="A273" s="65" t="s">
        <v>504</v>
      </c>
      <c r="B273" s="69" t="s">
        <v>30</v>
      </c>
      <c r="C273" s="70" t="s">
        <v>18</v>
      </c>
      <c r="D273" s="71">
        <v>80.61</v>
      </c>
      <c r="E273" s="75"/>
      <c r="F273" s="4"/>
      <c r="G273" s="5"/>
    </row>
    <row r="274" spans="1:7" s="74" customFormat="1" ht="33.75">
      <c r="A274" s="65" t="s">
        <v>505</v>
      </c>
      <c r="B274" s="69" t="s">
        <v>50</v>
      </c>
      <c r="C274" s="70" t="s">
        <v>18</v>
      </c>
      <c r="D274" s="71">
        <v>122.86</v>
      </c>
      <c r="E274" s="75"/>
      <c r="F274" s="4"/>
      <c r="G274" s="5"/>
    </row>
    <row r="275" spans="1:7" s="74" customFormat="1" ht="33.75">
      <c r="A275" s="65" t="s">
        <v>506</v>
      </c>
      <c r="B275" s="69" t="s">
        <v>34</v>
      </c>
      <c r="C275" s="70" t="s">
        <v>29</v>
      </c>
      <c r="D275" s="71">
        <v>1320.14</v>
      </c>
      <c r="E275" s="75"/>
      <c r="F275" s="4"/>
      <c r="G275" s="5"/>
    </row>
    <row r="276" spans="1:7" s="74" customFormat="1" ht="33.75">
      <c r="A276" s="65" t="s">
        <v>507</v>
      </c>
      <c r="B276" s="69" t="s">
        <v>291</v>
      </c>
      <c r="C276" s="70" t="s">
        <v>19</v>
      </c>
      <c r="D276" s="71">
        <v>11.42</v>
      </c>
      <c r="E276" s="75"/>
      <c r="F276" s="4"/>
      <c r="G276" s="5"/>
    </row>
    <row r="277" spans="1:7" s="74" customFormat="1" ht="33.75">
      <c r="A277" s="65" t="s">
        <v>508</v>
      </c>
      <c r="B277" s="69" t="s">
        <v>292</v>
      </c>
      <c r="C277" s="70" t="s">
        <v>19</v>
      </c>
      <c r="D277" s="71">
        <v>11.42</v>
      </c>
      <c r="E277" s="75"/>
      <c r="F277" s="9"/>
      <c r="G277" s="5"/>
    </row>
    <row r="278" spans="1:7" s="74" customFormat="1" ht="33.75">
      <c r="A278" s="65" t="s">
        <v>509</v>
      </c>
      <c r="B278" s="69" t="s">
        <v>100</v>
      </c>
      <c r="C278" s="70" t="s">
        <v>26</v>
      </c>
      <c r="D278" s="71">
        <v>42</v>
      </c>
      <c r="E278" s="75"/>
      <c r="F278" s="9"/>
      <c r="G278" s="5"/>
    </row>
    <row r="279" spans="1:7" s="74" customFormat="1" ht="56.25">
      <c r="A279" s="65" t="s">
        <v>510</v>
      </c>
      <c r="B279" s="69" t="s">
        <v>123</v>
      </c>
      <c r="C279" s="70" t="s">
        <v>26</v>
      </c>
      <c r="D279" s="71">
        <v>168</v>
      </c>
      <c r="E279" s="75"/>
      <c r="F279" s="9"/>
      <c r="G279" s="5"/>
    </row>
    <row r="280" spans="1:7" s="74" customFormat="1" ht="33.75">
      <c r="A280" s="65" t="s">
        <v>511</v>
      </c>
      <c r="B280" s="69" t="s">
        <v>278</v>
      </c>
      <c r="C280" s="70" t="s">
        <v>26</v>
      </c>
      <c r="D280" s="71">
        <v>168</v>
      </c>
      <c r="E280" s="75"/>
      <c r="F280" s="9"/>
      <c r="G280" s="5"/>
    </row>
    <row r="281" spans="1:7" s="74" customFormat="1" ht="22.5">
      <c r="A281" s="65" t="s">
        <v>512</v>
      </c>
      <c r="B281" s="66" t="s">
        <v>99</v>
      </c>
      <c r="C281" s="67" t="s">
        <v>19</v>
      </c>
      <c r="D281" s="71">
        <v>0.28000000000000003</v>
      </c>
      <c r="E281" s="75"/>
      <c r="F281" s="9"/>
      <c r="G281" s="5"/>
    </row>
    <row r="282" spans="1:7" s="74" customFormat="1">
      <c r="A282" s="12" t="s">
        <v>259</v>
      </c>
      <c r="B282" s="11" t="s">
        <v>51</v>
      </c>
      <c r="C282" s="12"/>
      <c r="D282" s="13"/>
      <c r="E282" s="55"/>
      <c r="F282" s="14"/>
      <c r="G282" s="55">
        <f>ROUND(SUM(G283:G285),2)</f>
        <v>0</v>
      </c>
    </row>
    <row r="283" spans="1:7" s="77" customFormat="1" ht="67.5">
      <c r="A283" s="65" t="s">
        <v>513</v>
      </c>
      <c r="B283" s="69" t="s">
        <v>294</v>
      </c>
      <c r="C283" s="70" t="s">
        <v>29</v>
      </c>
      <c r="D283" s="71">
        <v>3522.98</v>
      </c>
      <c r="E283" s="75"/>
      <c r="F283" s="9"/>
      <c r="G283" s="5"/>
    </row>
    <row r="284" spans="1:7" s="77" customFormat="1" ht="56.25">
      <c r="A284" s="65" t="s">
        <v>514</v>
      </c>
      <c r="B284" s="69" t="s">
        <v>295</v>
      </c>
      <c r="C284" s="70" t="s">
        <v>29</v>
      </c>
      <c r="D284" s="71">
        <v>8812.48</v>
      </c>
      <c r="E284" s="75"/>
      <c r="F284" s="9"/>
      <c r="G284" s="5"/>
    </row>
    <row r="285" spans="1:7" s="77" customFormat="1" ht="33.75">
      <c r="A285" s="65" t="s">
        <v>515</v>
      </c>
      <c r="B285" s="69" t="s">
        <v>89</v>
      </c>
      <c r="C285" s="70" t="s">
        <v>29</v>
      </c>
      <c r="D285" s="71">
        <v>12335.46</v>
      </c>
      <c r="E285" s="75"/>
      <c r="F285" s="9"/>
      <c r="G285" s="5"/>
    </row>
    <row r="286" spans="1:7" s="74" customFormat="1">
      <c r="A286" s="12" t="s">
        <v>260</v>
      </c>
      <c r="B286" s="11" t="s">
        <v>120</v>
      </c>
      <c r="C286" s="12"/>
      <c r="D286" s="13"/>
      <c r="E286" s="55"/>
      <c r="F286" s="14"/>
      <c r="G286" s="55">
        <f>ROUND(SUM(G287:G289),2)</f>
        <v>0</v>
      </c>
    </row>
    <row r="287" spans="1:7" s="74" customFormat="1" ht="33.75">
      <c r="A287" s="65" t="s">
        <v>516</v>
      </c>
      <c r="B287" s="66" t="s">
        <v>121</v>
      </c>
      <c r="C287" s="67" t="s">
        <v>18</v>
      </c>
      <c r="D287" s="68">
        <v>378.8</v>
      </c>
      <c r="E287" s="75"/>
      <c r="F287" s="4"/>
      <c r="G287" s="5"/>
    </row>
    <row r="288" spans="1:7" s="74" customFormat="1" ht="33.75">
      <c r="A288" s="65" t="s">
        <v>517</v>
      </c>
      <c r="B288" s="66" t="s">
        <v>275</v>
      </c>
      <c r="C288" s="67" t="s">
        <v>18</v>
      </c>
      <c r="D288" s="68">
        <v>378.8</v>
      </c>
      <c r="E288" s="75"/>
      <c r="F288" s="4"/>
      <c r="G288" s="5"/>
    </row>
    <row r="289" spans="1:7" s="74" customFormat="1" ht="56.25">
      <c r="A289" s="65" t="s">
        <v>518</v>
      </c>
      <c r="B289" s="66" t="s">
        <v>122</v>
      </c>
      <c r="C289" s="67" t="s">
        <v>29</v>
      </c>
      <c r="D289" s="68">
        <v>2257.5100000000002</v>
      </c>
      <c r="E289" s="75"/>
      <c r="F289" s="4"/>
      <c r="G289" s="5"/>
    </row>
    <row r="290" spans="1:7" s="74" customFormat="1">
      <c r="A290" s="12" t="s">
        <v>261</v>
      </c>
      <c r="B290" s="11" t="s">
        <v>27</v>
      </c>
      <c r="C290" s="12"/>
      <c r="D290" s="13"/>
      <c r="E290" s="55"/>
      <c r="F290" s="14"/>
      <c r="G290" s="55">
        <f>ROUND(SUM(G291),2)</f>
        <v>0</v>
      </c>
    </row>
    <row r="291" spans="1:7" s="74" customFormat="1" ht="22.5">
      <c r="A291" s="65" t="s">
        <v>519</v>
      </c>
      <c r="B291" s="66" t="s">
        <v>28</v>
      </c>
      <c r="C291" s="67" t="s">
        <v>18</v>
      </c>
      <c r="D291" s="68">
        <v>378.8</v>
      </c>
      <c r="E291" s="75"/>
      <c r="F291" s="4"/>
      <c r="G291" s="5"/>
    </row>
    <row r="292" spans="1:7" s="74" customFormat="1">
      <c r="A292" s="73" t="s">
        <v>227</v>
      </c>
      <c r="B292" s="2" t="s">
        <v>184</v>
      </c>
      <c r="C292" s="2"/>
      <c r="D292" s="2"/>
      <c r="E292" s="2"/>
      <c r="F292" s="2"/>
      <c r="G292" s="3">
        <f>ROUND(SUM(G293,G300),2)</f>
        <v>0</v>
      </c>
    </row>
    <row r="293" spans="1:7" s="74" customFormat="1">
      <c r="A293" s="12" t="s">
        <v>268</v>
      </c>
      <c r="B293" s="11" t="s">
        <v>185</v>
      </c>
      <c r="C293" s="12"/>
      <c r="D293" s="13"/>
      <c r="E293" s="55"/>
      <c r="F293" s="14"/>
      <c r="G293" s="55">
        <f>ROUND(SUM(G294:G299),2)</f>
        <v>0</v>
      </c>
    </row>
    <row r="294" spans="1:7" s="74" customFormat="1" ht="56.25">
      <c r="A294" s="65" t="s">
        <v>520</v>
      </c>
      <c r="B294" s="66" t="s">
        <v>186</v>
      </c>
      <c r="C294" s="67" t="s">
        <v>18</v>
      </c>
      <c r="D294" s="68">
        <v>5.92</v>
      </c>
      <c r="E294" s="75"/>
      <c r="F294" s="4"/>
      <c r="G294" s="5"/>
    </row>
    <row r="295" spans="1:7" s="74" customFormat="1" ht="67.5">
      <c r="A295" s="65" t="s">
        <v>521</v>
      </c>
      <c r="B295" s="66" t="s">
        <v>187</v>
      </c>
      <c r="C295" s="67" t="s">
        <v>18</v>
      </c>
      <c r="D295" s="68">
        <v>209.56</v>
      </c>
      <c r="E295" s="75"/>
      <c r="F295" s="4"/>
      <c r="G295" s="5"/>
    </row>
    <row r="296" spans="1:7" s="74" customFormat="1" ht="56.25">
      <c r="A296" s="65" t="s">
        <v>522</v>
      </c>
      <c r="B296" s="66" t="s">
        <v>188</v>
      </c>
      <c r="C296" s="67" t="s">
        <v>25</v>
      </c>
      <c r="D296" s="68">
        <v>137.76</v>
      </c>
      <c r="E296" s="75"/>
      <c r="F296" s="4"/>
      <c r="G296" s="5"/>
    </row>
    <row r="297" spans="1:7" s="74" customFormat="1" ht="56.25">
      <c r="A297" s="65" t="s">
        <v>523</v>
      </c>
      <c r="B297" s="66" t="s">
        <v>189</v>
      </c>
      <c r="C297" s="67" t="s">
        <v>25</v>
      </c>
      <c r="D297" s="68">
        <v>87.48</v>
      </c>
      <c r="E297" s="75"/>
      <c r="F297" s="4"/>
      <c r="G297" s="5"/>
    </row>
    <row r="298" spans="1:7" s="74" customFormat="1" ht="56.25">
      <c r="A298" s="65" t="s">
        <v>524</v>
      </c>
      <c r="B298" s="66" t="s">
        <v>190</v>
      </c>
      <c r="C298" s="67" t="s">
        <v>26</v>
      </c>
      <c r="D298" s="68">
        <v>17</v>
      </c>
      <c r="E298" s="75"/>
      <c r="F298" s="4"/>
      <c r="G298" s="5"/>
    </row>
    <row r="299" spans="1:7" s="77" customFormat="1" ht="78.75">
      <c r="A299" s="65" t="s">
        <v>525</v>
      </c>
      <c r="B299" s="66" t="s">
        <v>191</v>
      </c>
      <c r="C299" s="67" t="s">
        <v>26</v>
      </c>
      <c r="D299" s="68">
        <v>2</v>
      </c>
      <c r="E299" s="75"/>
      <c r="F299" s="4"/>
      <c r="G299" s="5"/>
    </row>
    <row r="300" spans="1:7" s="74" customFormat="1">
      <c r="A300" s="12" t="s">
        <v>269</v>
      </c>
      <c r="B300" s="11" t="s">
        <v>192</v>
      </c>
      <c r="C300" s="12"/>
      <c r="D300" s="13"/>
      <c r="E300" s="55"/>
      <c r="F300" s="14"/>
      <c r="G300" s="55">
        <f>ROUND(SUM(G301:G303),2)</f>
        <v>0</v>
      </c>
    </row>
    <row r="301" spans="1:7" s="74" customFormat="1" ht="67.5">
      <c r="A301" s="65" t="s">
        <v>526</v>
      </c>
      <c r="B301" s="66" t="s">
        <v>193</v>
      </c>
      <c r="C301" s="67" t="s">
        <v>26</v>
      </c>
      <c r="D301" s="68">
        <v>10</v>
      </c>
      <c r="E301" s="75"/>
      <c r="F301" s="4"/>
      <c r="G301" s="5"/>
    </row>
    <row r="302" spans="1:7" s="74" customFormat="1" ht="90">
      <c r="A302" s="65" t="s">
        <v>527</v>
      </c>
      <c r="B302" s="66" t="s">
        <v>194</v>
      </c>
      <c r="C302" s="67" t="s">
        <v>26</v>
      </c>
      <c r="D302" s="68">
        <v>3</v>
      </c>
      <c r="E302" s="75"/>
      <c r="F302" s="4"/>
      <c r="G302" s="5"/>
    </row>
    <row r="303" spans="1:7" s="74" customFormat="1" ht="45">
      <c r="A303" s="65" t="s">
        <v>528</v>
      </c>
      <c r="B303" s="66" t="s">
        <v>195</v>
      </c>
      <c r="C303" s="67" t="s">
        <v>26</v>
      </c>
      <c r="D303" s="68">
        <v>9</v>
      </c>
      <c r="E303" s="75"/>
      <c r="F303" s="4"/>
      <c r="G303" s="5"/>
    </row>
    <row r="304" spans="1:7" s="72" customFormat="1">
      <c r="A304" s="73" t="s">
        <v>81</v>
      </c>
      <c r="B304" s="2" t="s">
        <v>60</v>
      </c>
      <c r="C304" s="2"/>
      <c r="D304" s="2"/>
      <c r="E304" s="2"/>
      <c r="F304" s="2"/>
      <c r="G304" s="3">
        <f>ROUND(SUM(G305,G307),2)</f>
        <v>0</v>
      </c>
    </row>
    <row r="305" spans="1:7" s="72" customFormat="1">
      <c r="A305" s="12" t="s">
        <v>85</v>
      </c>
      <c r="B305" s="11" t="s">
        <v>42</v>
      </c>
      <c r="C305" s="12"/>
      <c r="D305" s="13"/>
      <c r="E305" s="55"/>
      <c r="F305" s="14"/>
      <c r="G305" s="55">
        <f>ROUND(SUM(G306:G306),2)</f>
        <v>0</v>
      </c>
    </row>
    <row r="306" spans="1:7" s="74" customFormat="1" ht="45">
      <c r="A306" s="65" t="s">
        <v>529</v>
      </c>
      <c r="B306" s="66" t="s">
        <v>286</v>
      </c>
      <c r="C306" s="67" t="s">
        <v>26</v>
      </c>
      <c r="D306" s="68">
        <v>33</v>
      </c>
      <c r="E306" s="75"/>
      <c r="F306" s="4"/>
      <c r="G306" s="5"/>
    </row>
    <row r="307" spans="1:7" s="72" customFormat="1">
      <c r="A307" s="12" t="s">
        <v>86</v>
      </c>
      <c r="B307" s="11" t="s">
        <v>267</v>
      </c>
      <c r="C307" s="12"/>
      <c r="D307" s="13"/>
      <c r="E307" s="55"/>
      <c r="F307" s="14"/>
      <c r="G307" s="55">
        <f>ROUND(SUM(G308:G335),2)</f>
        <v>0</v>
      </c>
    </row>
    <row r="308" spans="1:7" s="74" customFormat="1" ht="33.75">
      <c r="A308" s="65" t="s">
        <v>530</v>
      </c>
      <c r="B308" s="66" t="s">
        <v>61</v>
      </c>
      <c r="C308" s="67" t="s">
        <v>25</v>
      </c>
      <c r="D308" s="68">
        <v>1722.64</v>
      </c>
      <c r="E308" s="75"/>
      <c r="F308" s="4"/>
      <c r="G308" s="5"/>
    </row>
    <row r="309" spans="1:7" s="74" customFormat="1" ht="22.5">
      <c r="A309" s="65" t="s">
        <v>531</v>
      </c>
      <c r="B309" s="66" t="s">
        <v>62</v>
      </c>
      <c r="C309" s="67" t="s">
        <v>25</v>
      </c>
      <c r="D309" s="68">
        <v>1722.64</v>
      </c>
      <c r="E309" s="75"/>
      <c r="F309" s="4"/>
      <c r="G309" s="5"/>
    </row>
    <row r="310" spans="1:7" s="74" customFormat="1" ht="45">
      <c r="A310" s="65" t="s">
        <v>532</v>
      </c>
      <c r="B310" s="66" t="s">
        <v>63</v>
      </c>
      <c r="C310" s="67" t="s">
        <v>19</v>
      </c>
      <c r="D310" s="68">
        <v>275.63</v>
      </c>
      <c r="E310" s="75"/>
      <c r="F310" s="4"/>
      <c r="G310" s="5"/>
    </row>
    <row r="311" spans="1:7" s="74" customFormat="1" ht="45">
      <c r="A311" s="65" t="s">
        <v>533</v>
      </c>
      <c r="B311" s="66" t="s">
        <v>59</v>
      </c>
      <c r="C311" s="67" t="s">
        <v>19</v>
      </c>
      <c r="D311" s="68">
        <v>275.63</v>
      </c>
      <c r="E311" s="75"/>
      <c r="F311" s="4"/>
      <c r="G311" s="5"/>
    </row>
    <row r="312" spans="1:7" s="74" customFormat="1" ht="22.5">
      <c r="A312" s="65" t="s">
        <v>534</v>
      </c>
      <c r="B312" s="66" t="s">
        <v>64</v>
      </c>
      <c r="C312" s="67" t="s">
        <v>25</v>
      </c>
      <c r="D312" s="68">
        <v>75</v>
      </c>
      <c r="E312" s="75"/>
      <c r="F312" s="4"/>
      <c r="G312" s="5"/>
    </row>
    <row r="313" spans="1:7" s="74" customFormat="1" ht="22.5">
      <c r="A313" s="65" t="s">
        <v>535</v>
      </c>
      <c r="B313" s="66" t="s">
        <v>91</v>
      </c>
      <c r="C313" s="67" t="s">
        <v>26</v>
      </c>
      <c r="D313" s="68">
        <v>75</v>
      </c>
      <c r="E313" s="75"/>
      <c r="F313" s="4"/>
      <c r="G313" s="5"/>
    </row>
    <row r="314" spans="1:7" s="74" customFormat="1" ht="45">
      <c r="A314" s="65" t="s">
        <v>536</v>
      </c>
      <c r="B314" s="66" t="s">
        <v>65</v>
      </c>
      <c r="C314" s="67" t="s">
        <v>26</v>
      </c>
      <c r="D314" s="68">
        <v>74</v>
      </c>
      <c r="E314" s="75"/>
      <c r="F314" s="4"/>
      <c r="G314" s="5"/>
    </row>
    <row r="315" spans="1:7" s="74" customFormat="1" ht="45">
      <c r="A315" s="65" t="s">
        <v>537</v>
      </c>
      <c r="B315" s="66" t="s">
        <v>66</v>
      </c>
      <c r="C315" s="67" t="s">
        <v>26</v>
      </c>
      <c r="D315" s="68">
        <v>8</v>
      </c>
      <c r="E315" s="75"/>
      <c r="F315" s="4"/>
      <c r="G315" s="5"/>
    </row>
    <row r="316" spans="1:7" s="74" customFormat="1" ht="22.5">
      <c r="A316" s="65" t="s">
        <v>538</v>
      </c>
      <c r="B316" s="66" t="s">
        <v>67</v>
      </c>
      <c r="C316" s="67" t="s">
        <v>19</v>
      </c>
      <c r="D316" s="68">
        <v>3.28</v>
      </c>
      <c r="E316" s="75"/>
      <c r="F316" s="4"/>
      <c r="G316" s="5"/>
    </row>
    <row r="317" spans="1:7" s="74" customFormat="1" ht="45">
      <c r="A317" s="65" t="s">
        <v>539</v>
      </c>
      <c r="B317" s="66" t="s">
        <v>273</v>
      </c>
      <c r="C317" s="67" t="s">
        <v>26</v>
      </c>
      <c r="D317" s="68">
        <v>75</v>
      </c>
      <c r="E317" s="75"/>
      <c r="F317" s="4"/>
      <c r="G317" s="5"/>
    </row>
    <row r="318" spans="1:7" s="74" customFormat="1" ht="123.75">
      <c r="A318" s="65" t="s">
        <v>540</v>
      </c>
      <c r="B318" s="66" t="s">
        <v>92</v>
      </c>
      <c r="C318" s="67" t="s">
        <v>26</v>
      </c>
      <c r="D318" s="68">
        <v>75</v>
      </c>
      <c r="E318" s="75"/>
      <c r="F318" s="4"/>
      <c r="G318" s="5"/>
    </row>
    <row r="319" spans="1:7" s="74" customFormat="1" ht="78.75">
      <c r="A319" s="65" t="s">
        <v>541</v>
      </c>
      <c r="B319" s="66" t="s">
        <v>93</v>
      </c>
      <c r="C319" s="67" t="s">
        <v>26</v>
      </c>
      <c r="D319" s="68">
        <v>75</v>
      </c>
      <c r="E319" s="75"/>
      <c r="F319" s="4"/>
      <c r="G319" s="5"/>
    </row>
    <row r="320" spans="1:7" s="74" customFormat="1" ht="33.75">
      <c r="A320" s="65" t="s">
        <v>542</v>
      </c>
      <c r="B320" s="66" t="s">
        <v>68</v>
      </c>
      <c r="C320" s="67" t="s">
        <v>26</v>
      </c>
      <c r="D320" s="68">
        <v>24</v>
      </c>
      <c r="E320" s="75"/>
      <c r="F320" s="4"/>
      <c r="G320" s="5"/>
    </row>
    <row r="321" spans="1:31" s="74" customFormat="1" ht="45">
      <c r="A321" s="65" t="s">
        <v>543</v>
      </c>
      <c r="B321" s="66" t="s">
        <v>69</v>
      </c>
      <c r="C321" s="67" t="s">
        <v>26</v>
      </c>
      <c r="D321" s="68">
        <v>225</v>
      </c>
      <c r="E321" s="75"/>
      <c r="F321" s="4"/>
      <c r="G321" s="5"/>
    </row>
    <row r="322" spans="1:31" s="74" customFormat="1" ht="45">
      <c r="A322" s="65" t="s">
        <v>544</v>
      </c>
      <c r="B322" s="66" t="s">
        <v>70</v>
      </c>
      <c r="C322" s="67" t="s">
        <v>25</v>
      </c>
      <c r="D322" s="68">
        <v>1603.8</v>
      </c>
      <c r="E322" s="75"/>
      <c r="F322" s="4"/>
      <c r="G322" s="5"/>
    </row>
    <row r="323" spans="1:31" s="74" customFormat="1" ht="281.25">
      <c r="A323" s="65" t="s">
        <v>545</v>
      </c>
      <c r="B323" s="66" t="s">
        <v>94</v>
      </c>
      <c r="C323" s="67" t="s">
        <v>26</v>
      </c>
      <c r="D323" s="68">
        <v>2</v>
      </c>
      <c r="E323" s="75"/>
      <c r="F323" s="4"/>
      <c r="G323" s="5"/>
    </row>
    <row r="324" spans="1:31" s="74" customFormat="1" ht="78.75">
      <c r="A324" s="65" t="s">
        <v>546</v>
      </c>
      <c r="B324" s="66" t="s">
        <v>71</v>
      </c>
      <c r="C324" s="67" t="s">
        <v>26</v>
      </c>
      <c r="D324" s="68">
        <v>2</v>
      </c>
      <c r="E324" s="75"/>
      <c r="F324" s="4"/>
      <c r="G324" s="5"/>
    </row>
    <row r="325" spans="1:31" s="74" customFormat="1" ht="33.75">
      <c r="A325" s="65" t="s">
        <v>547</v>
      </c>
      <c r="B325" s="66" t="s">
        <v>287</v>
      </c>
      <c r="C325" s="67" t="s">
        <v>26</v>
      </c>
      <c r="D325" s="68">
        <v>2</v>
      </c>
      <c r="E325" s="75"/>
      <c r="F325" s="4"/>
      <c r="G325" s="5"/>
    </row>
    <row r="326" spans="1:31" s="74" customFormat="1" ht="33.75">
      <c r="A326" s="65" t="s">
        <v>548</v>
      </c>
      <c r="B326" s="66" t="s">
        <v>72</v>
      </c>
      <c r="C326" s="67" t="s">
        <v>26</v>
      </c>
      <c r="D326" s="68">
        <v>24</v>
      </c>
      <c r="E326" s="75"/>
      <c r="F326" s="4"/>
      <c r="G326" s="5"/>
    </row>
    <row r="327" spans="1:31" s="74" customFormat="1" ht="33.75">
      <c r="A327" s="65" t="s">
        <v>549</v>
      </c>
      <c r="B327" s="66" t="s">
        <v>95</v>
      </c>
      <c r="C327" s="67" t="s">
        <v>26</v>
      </c>
      <c r="D327" s="68">
        <v>225</v>
      </c>
      <c r="E327" s="75"/>
      <c r="F327" s="4"/>
      <c r="G327" s="5"/>
    </row>
    <row r="328" spans="1:31" s="74" customFormat="1" ht="56.25">
      <c r="A328" s="65" t="s">
        <v>550</v>
      </c>
      <c r="B328" s="66" t="s">
        <v>73</v>
      </c>
      <c r="C328" s="67" t="s">
        <v>26</v>
      </c>
      <c r="D328" s="68">
        <v>2</v>
      </c>
      <c r="E328" s="75"/>
      <c r="F328" s="4"/>
      <c r="G328" s="5"/>
    </row>
    <row r="329" spans="1:31" s="74" customFormat="1" ht="22.5">
      <c r="A329" s="65" t="s">
        <v>551</v>
      </c>
      <c r="B329" s="66" t="s">
        <v>74</v>
      </c>
      <c r="C329" s="67" t="s">
        <v>26</v>
      </c>
      <c r="D329" s="68">
        <v>24</v>
      </c>
      <c r="E329" s="75"/>
      <c r="F329" s="4"/>
      <c r="G329" s="5"/>
    </row>
    <row r="330" spans="1:31" s="74" customFormat="1" ht="22.5">
      <c r="A330" s="65" t="s">
        <v>552</v>
      </c>
      <c r="B330" s="66" t="s">
        <v>75</v>
      </c>
      <c r="C330" s="67" t="s">
        <v>26</v>
      </c>
      <c r="D330" s="68">
        <v>12</v>
      </c>
      <c r="E330" s="75"/>
      <c r="F330" s="4"/>
      <c r="G330" s="5"/>
    </row>
    <row r="331" spans="1:31" s="74" customFormat="1" ht="33.75">
      <c r="A331" s="65" t="s">
        <v>553</v>
      </c>
      <c r="B331" s="66" t="s">
        <v>76</v>
      </c>
      <c r="C331" s="67" t="s">
        <v>26</v>
      </c>
      <c r="D331" s="68">
        <v>6</v>
      </c>
      <c r="E331" s="75"/>
      <c r="F331" s="4"/>
      <c r="G331" s="5"/>
    </row>
    <row r="332" spans="1:31" s="74" customFormat="1" ht="33.75">
      <c r="A332" s="65" t="s">
        <v>554</v>
      </c>
      <c r="B332" s="66" t="s">
        <v>77</v>
      </c>
      <c r="C332" s="67" t="s">
        <v>78</v>
      </c>
      <c r="D332" s="68">
        <v>5</v>
      </c>
      <c r="E332" s="75"/>
      <c r="F332" s="4"/>
      <c r="G332" s="5"/>
    </row>
    <row r="333" spans="1:31" s="74" customFormat="1" ht="33.75">
      <c r="A333" s="65" t="s">
        <v>555</v>
      </c>
      <c r="B333" s="66" t="s">
        <v>79</v>
      </c>
      <c r="C333" s="67" t="s">
        <v>78</v>
      </c>
      <c r="D333" s="68">
        <v>1</v>
      </c>
      <c r="E333" s="75"/>
      <c r="F333" s="4"/>
      <c r="G333" s="5"/>
    </row>
    <row r="334" spans="1:31" s="74" customFormat="1" ht="33.75">
      <c r="A334" s="65" t="s">
        <v>556</v>
      </c>
      <c r="B334" s="66" t="s">
        <v>80</v>
      </c>
      <c r="C334" s="67" t="s">
        <v>25</v>
      </c>
      <c r="D334" s="68">
        <v>23.4</v>
      </c>
      <c r="E334" s="75"/>
      <c r="F334" s="4"/>
      <c r="G334" s="5"/>
    </row>
    <row r="335" spans="1:31" s="74" customFormat="1" ht="22.5">
      <c r="A335" s="65" t="s">
        <v>557</v>
      </c>
      <c r="B335" s="66" t="s">
        <v>96</v>
      </c>
      <c r="C335" s="67" t="s">
        <v>19</v>
      </c>
      <c r="D335" s="68">
        <v>0.5</v>
      </c>
      <c r="E335" s="75"/>
      <c r="F335" s="4"/>
      <c r="G335" s="5"/>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row>
    <row r="336" spans="1:31" s="29" customFormat="1">
      <c r="A336" s="32"/>
      <c r="B336" s="33"/>
      <c r="C336" s="34"/>
      <c r="D336" s="35"/>
      <c r="E336" s="31"/>
      <c r="F336" s="31"/>
      <c r="G336" s="36"/>
    </row>
    <row r="337" spans="1:7" s="72" customFormat="1">
      <c r="A337" s="73"/>
      <c r="B337" s="2" t="s">
        <v>558</v>
      </c>
      <c r="C337" s="2"/>
      <c r="D337" s="2"/>
      <c r="E337" s="2"/>
      <c r="F337" s="2"/>
      <c r="G337" s="3"/>
    </row>
    <row r="338" spans="1:7" s="29" customFormat="1" ht="33.75">
      <c r="A338" s="32"/>
      <c r="B338" s="124" t="str">
        <f>+B5</f>
        <v>Rehabilitación y obras complementarias del parque metropolitano denominado Mirador del Sol, etapa 01, ubicado en la confluencia de las calles Av. Patria, Helios, Av. Tepeyac, colonia Mirador del Sol, Municipio de Zapopan, Jalisco.</v>
      </c>
      <c r="C338" s="34"/>
      <c r="D338" s="35"/>
      <c r="E338" s="31"/>
      <c r="F338" s="31"/>
      <c r="G338" s="36"/>
    </row>
    <row r="339" spans="1:7" s="29" customFormat="1">
      <c r="A339" s="32"/>
      <c r="B339" s="33"/>
      <c r="C339" s="34"/>
      <c r="D339" s="35"/>
      <c r="E339" s="31"/>
      <c r="F339" s="31"/>
      <c r="G339" s="36"/>
    </row>
    <row r="340" spans="1:7" s="29" customFormat="1">
      <c r="A340" s="32"/>
      <c r="B340" s="33"/>
      <c r="C340" s="34"/>
      <c r="D340" s="35"/>
      <c r="E340" s="31"/>
      <c r="F340" s="31"/>
      <c r="G340" s="36"/>
    </row>
    <row r="341" spans="1:7" s="29" customFormat="1">
      <c r="A341" s="30" t="str">
        <f>A16</f>
        <v>A</v>
      </c>
      <c r="B341" s="86" t="str">
        <f>B16</f>
        <v>CONSTRUCCIÓN DE ANDADOR EN ADOQUÍN</v>
      </c>
      <c r="C341" s="86"/>
      <c r="D341" s="86"/>
      <c r="E341" s="86"/>
      <c r="F341" s="31"/>
      <c r="G341" s="118">
        <f>G16</f>
        <v>0</v>
      </c>
    </row>
    <row r="342" spans="1:7" s="29" customFormat="1">
      <c r="A342" s="32" t="str">
        <f>A17</f>
        <v>A1</v>
      </c>
      <c r="B342" s="33" t="str">
        <f>B17</f>
        <v>PRELIMINARES</v>
      </c>
      <c r="C342" s="34"/>
      <c r="D342" s="35"/>
      <c r="E342" s="31"/>
      <c r="F342" s="31"/>
      <c r="G342" s="119">
        <f>G17</f>
        <v>0</v>
      </c>
    </row>
    <row r="343" spans="1:7" s="29" customFormat="1">
      <c r="A343" s="32" t="str">
        <f>A23</f>
        <v>A2</v>
      </c>
      <c r="B343" s="33" t="str">
        <f>B23</f>
        <v>EXCAVACIONES Y RELLENOS</v>
      </c>
      <c r="C343" s="34"/>
      <c r="D343" s="35"/>
      <c r="E343" s="31"/>
      <c r="F343" s="31"/>
      <c r="G343" s="119">
        <f>G23</f>
        <v>0</v>
      </c>
    </row>
    <row r="344" spans="1:7" s="29" customFormat="1">
      <c r="A344" s="32" t="str">
        <f>A29</f>
        <v>A3</v>
      </c>
      <c r="B344" s="33" t="str">
        <f>B29</f>
        <v>PISOS DE ADOQUÍN</v>
      </c>
      <c r="C344" s="34"/>
      <c r="D344" s="35"/>
      <c r="E344" s="31"/>
      <c r="F344" s="31"/>
      <c r="G344" s="119">
        <f>G29</f>
        <v>0</v>
      </c>
    </row>
    <row r="345" spans="1:7" s="29" customFormat="1">
      <c r="A345" s="32" t="str">
        <f>A34</f>
        <v>A4</v>
      </c>
      <c r="B345" s="33" t="str">
        <f>B34</f>
        <v>LIMPIEZA</v>
      </c>
      <c r="C345" s="34"/>
      <c r="D345" s="35"/>
      <c r="E345" s="31"/>
      <c r="F345" s="31"/>
      <c r="G345" s="119">
        <f>G34</f>
        <v>0</v>
      </c>
    </row>
    <row r="346" spans="1:7" s="29" customFormat="1">
      <c r="A346" s="30" t="str">
        <f>A36</f>
        <v>B</v>
      </c>
      <c r="B346" s="86" t="str">
        <f>B36</f>
        <v>PISTA DE TROTE</v>
      </c>
      <c r="C346" s="86"/>
      <c r="D346" s="86"/>
      <c r="E346" s="86"/>
      <c r="F346" s="31"/>
      <c r="G346" s="118">
        <f>G36</f>
        <v>0</v>
      </c>
    </row>
    <row r="347" spans="1:7" s="29" customFormat="1">
      <c r="A347" s="32" t="str">
        <f>A37</f>
        <v>B1</v>
      </c>
      <c r="B347" s="33" t="str">
        <f>B37</f>
        <v>PRELIMINARES</v>
      </c>
      <c r="C347" s="34"/>
      <c r="D347" s="35"/>
      <c r="E347" s="31"/>
      <c r="F347" s="31"/>
      <c r="G347" s="119">
        <f>G37</f>
        <v>0</v>
      </c>
    </row>
    <row r="348" spans="1:7" s="29" customFormat="1">
      <c r="A348" s="32" t="str">
        <f>A39</f>
        <v>B2</v>
      </c>
      <c r="B348" s="33" t="str">
        <f>B39</f>
        <v>EXCAVACIONES Y RELLENOS</v>
      </c>
      <c r="C348" s="34"/>
      <c r="D348" s="35"/>
      <c r="E348" s="31"/>
      <c r="F348" s="31"/>
      <c r="G348" s="119">
        <f>G39</f>
        <v>0</v>
      </c>
    </row>
    <row r="349" spans="1:7" s="29" customFormat="1">
      <c r="A349" s="32" t="str">
        <f>A46</f>
        <v>B3</v>
      </c>
      <c r="B349" s="33" t="str">
        <f>B46</f>
        <v>GUARNICIÓN</v>
      </c>
      <c r="C349" s="34"/>
      <c r="D349" s="35"/>
      <c r="E349" s="31"/>
      <c r="F349" s="31"/>
      <c r="G349" s="119">
        <f>G46</f>
        <v>0</v>
      </c>
    </row>
    <row r="350" spans="1:7" s="29" customFormat="1">
      <c r="A350" s="32" t="str">
        <f>A48</f>
        <v>B4</v>
      </c>
      <c r="B350" s="33" t="str">
        <f>B48</f>
        <v>LIMPIEZA</v>
      </c>
      <c r="C350" s="34"/>
      <c r="D350" s="35"/>
      <c r="E350" s="31"/>
      <c r="F350" s="31"/>
      <c r="G350" s="119">
        <f>G48</f>
        <v>0</v>
      </c>
    </row>
    <row r="351" spans="1:7" s="29" customFormat="1">
      <c r="A351" s="30" t="str">
        <f>A50</f>
        <v>C</v>
      </c>
      <c r="B351" s="86" t="str">
        <f>B50</f>
        <v>REHABILITACIÓN DE BANQUETAS Y CRUCEROS SEGUROS</v>
      </c>
      <c r="C351" s="86"/>
      <c r="D351" s="86"/>
      <c r="E351" s="86"/>
      <c r="F351" s="31"/>
      <c r="G351" s="118">
        <f>G50</f>
        <v>0</v>
      </c>
    </row>
    <row r="352" spans="1:7" s="29" customFormat="1">
      <c r="A352" s="32" t="str">
        <f>A51</f>
        <v>C1</v>
      </c>
      <c r="B352" s="33" t="str">
        <f>B51</f>
        <v>PRELIMINARES</v>
      </c>
      <c r="C352" s="34"/>
      <c r="D352" s="35"/>
      <c r="E352" s="31"/>
      <c r="F352" s="31"/>
      <c r="G352" s="119">
        <f>G51</f>
        <v>0</v>
      </c>
    </row>
    <row r="353" spans="1:7" s="29" customFormat="1">
      <c r="A353" s="32" t="str">
        <f>A57</f>
        <v>C2</v>
      </c>
      <c r="B353" s="33" t="str">
        <f>B57</f>
        <v>EXCAVACIONES Y RELLENOS</v>
      </c>
      <c r="C353" s="34"/>
      <c r="D353" s="35"/>
      <c r="E353" s="31"/>
      <c r="F353" s="31"/>
      <c r="G353" s="119">
        <f>G57</f>
        <v>0</v>
      </c>
    </row>
    <row r="354" spans="1:7" s="29" customFormat="1">
      <c r="A354" s="32" t="str">
        <f>A65</f>
        <v>C3</v>
      </c>
      <c r="B354" s="33" t="str">
        <f>B65</f>
        <v>ACABADOS</v>
      </c>
      <c r="C354" s="34"/>
      <c r="D354" s="35"/>
      <c r="E354" s="31"/>
      <c r="F354" s="31"/>
      <c r="G354" s="119">
        <f>G65</f>
        <v>0</v>
      </c>
    </row>
    <row r="355" spans="1:7" s="29" customFormat="1">
      <c r="A355" s="32" t="str">
        <f>A75</f>
        <v>C4</v>
      </c>
      <c r="B355" s="33" t="str">
        <f>B75</f>
        <v>LIMPIEZA</v>
      </c>
      <c r="C355" s="34"/>
      <c r="D355" s="35"/>
      <c r="E355" s="31"/>
      <c r="F355" s="31"/>
      <c r="G355" s="119">
        <f>G75</f>
        <v>0</v>
      </c>
    </row>
    <row r="356" spans="1:7" s="29" customFormat="1">
      <c r="A356" s="30" t="str">
        <f>A77</f>
        <v>D</v>
      </c>
      <c r="B356" s="86" t="str">
        <f>B77</f>
        <v>REDUCTOR DE VELOCIDAD Y REUBICACIÓN DE BOCA DE TORMENTA</v>
      </c>
      <c r="C356" s="86"/>
      <c r="D356" s="86"/>
      <c r="E356" s="86"/>
      <c r="F356" s="31"/>
      <c r="G356" s="118">
        <f>G77</f>
        <v>0</v>
      </c>
    </row>
    <row r="357" spans="1:7" s="29" customFormat="1">
      <c r="A357" s="32" t="str">
        <f>A78</f>
        <v>D1</v>
      </c>
      <c r="B357" s="33" t="str">
        <f>B78</f>
        <v>PRELIMINARES</v>
      </c>
      <c r="C357" s="34"/>
      <c r="D357" s="35"/>
      <c r="E357" s="31"/>
      <c r="F357" s="31"/>
      <c r="G357" s="119">
        <f>G78</f>
        <v>0</v>
      </c>
    </row>
    <row r="358" spans="1:7" s="29" customFormat="1">
      <c r="A358" s="32" t="str">
        <f>A86</f>
        <v>D2</v>
      </c>
      <c r="B358" s="33" t="str">
        <f>B86</f>
        <v>REDUCTOR DE VELOCIDAD</v>
      </c>
      <c r="C358" s="34"/>
      <c r="D358" s="35"/>
      <c r="E358" s="31"/>
      <c r="F358" s="31"/>
      <c r="G358" s="119">
        <f>G86</f>
        <v>0</v>
      </c>
    </row>
    <row r="359" spans="1:7" s="29" customFormat="1">
      <c r="A359" s="32" t="str">
        <f>A99</f>
        <v>D3</v>
      </c>
      <c r="B359" s="33" t="str">
        <f>B99</f>
        <v>BOCA DE TORMENTA</v>
      </c>
      <c r="C359" s="34"/>
      <c r="D359" s="35"/>
      <c r="E359" s="31"/>
      <c r="F359" s="31"/>
      <c r="G359" s="119">
        <f>G99</f>
        <v>0</v>
      </c>
    </row>
    <row r="360" spans="1:7" s="29" customFormat="1">
      <c r="A360" s="32" t="str">
        <f>A117</f>
        <v>D4</v>
      </c>
      <c r="B360" s="33" t="str">
        <f>B117</f>
        <v>CAJA DE CONEXIÓN DE CONCRETO A BOCA DE TORMENTA</v>
      </c>
      <c r="C360" s="34"/>
      <c r="D360" s="35"/>
      <c r="E360" s="31"/>
      <c r="F360" s="31"/>
      <c r="G360" s="119">
        <f>G117</f>
        <v>0</v>
      </c>
    </row>
    <row r="361" spans="1:7" s="29" customFormat="1">
      <c r="A361" s="32" t="str">
        <f>A134</f>
        <v>D5</v>
      </c>
      <c r="B361" s="33" t="str">
        <f>B134</f>
        <v>POZO CAJA</v>
      </c>
      <c r="C361" s="34"/>
      <c r="D361" s="35"/>
      <c r="E361" s="31"/>
      <c r="F361" s="31"/>
      <c r="G361" s="119">
        <f>G134</f>
        <v>0</v>
      </c>
    </row>
    <row r="362" spans="1:7" s="29" customFormat="1">
      <c r="A362" s="32" t="str">
        <f>A144</f>
        <v>D6</v>
      </c>
      <c r="B362" s="33" t="str">
        <f>B144</f>
        <v>LIMPIEZA</v>
      </c>
      <c r="C362" s="34"/>
      <c r="D362" s="35"/>
      <c r="E362" s="31"/>
      <c r="F362" s="31"/>
      <c r="G362" s="119">
        <f>G144</f>
        <v>0</v>
      </c>
    </row>
    <row r="363" spans="1:7" s="29" customFormat="1">
      <c r="A363" s="30" t="str">
        <f>A146</f>
        <v>E</v>
      </c>
      <c r="B363" s="86" t="str">
        <f>B146</f>
        <v>ÁREA DE JUEGOS INFANTILES</v>
      </c>
      <c r="C363" s="86"/>
      <c r="D363" s="86"/>
      <c r="E363" s="86"/>
      <c r="F363" s="31"/>
      <c r="G363" s="118">
        <f>G146</f>
        <v>0</v>
      </c>
    </row>
    <row r="364" spans="1:7" s="29" customFormat="1">
      <c r="A364" s="32" t="str">
        <f>A147</f>
        <v>E1</v>
      </c>
      <c r="B364" s="33" t="str">
        <f>B147</f>
        <v>PRELIMINARES</v>
      </c>
      <c r="C364" s="34"/>
      <c r="D364" s="35"/>
      <c r="E364" s="31"/>
      <c r="F364" s="31"/>
      <c r="G364" s="119">
        <f>G147</f>
        <v>0</v>
      </c>
    </row>
    <row r="365" spans="1:7" s="29" customFormat="1">
      <c r="A365" s="32" t="str">
        <f>A153</f>
        <v>E2</v>
      </c>
      <c r="B365" s="33" t="str">
        <f>B153</f>
        <v>EXCAVACIONES Y RELLENOS</v>
      </c>
      <c r="C365" s="34"/>
      <c r="D365" s="35"/>
      <c r="E365" s="31"/>
      <c r="F365" s="31"/>
      <c r="G365" s="119">
        <f>G153</f>
        <v>0</v>
      </c>
    </row>
    <row r="366" spans="1:7" s="29" customFormat="1">
      <c r="A366" s="32" t="str">
        <f>A159</f>
        <v>E3</v>
      </c>
      <c r="B366" s="33" t="str">
        <f>B159</f>
        <v>PISO AMORTIGUANTE Y GUARNICIÓN</v>
      </c>
      <c r="C366" s="34"/>
      <c r="D366" s="35"/>
      <c r="E366" s="31"/>
      <c r="F366" s="31"/>
      <c r="G366" s="119">
        <f>G159</f>
        <v>0</v>
      </c>
    </row>
    <row r="367" spans="1:7" s="29" customFormat="1">
      <c r="A367" s="32" t="str">
        <f>A163</f>
        <v>E4</v>
      </c>
      <c r="B367" s="33" t="str">
        <f>B163</f>
        <v>MOBILIARIO</v>
      </c>
      <c r="C367" s="34"/>
      <c r="D367" s="35"/>
      <c r="E367" s="31"/>
      <c r="F367" s="31"/>
      <c r="G367" s="119">
        <f>G163</f>
        <v>0</v>
      </c>
    </row>
    <row r="368" spans="1:7" s="29" customFormat="1">
      <c r="A368" s="32" t="str">
        <f>A168</f>
        <v>E5</v>
      </c>
      <c r="B368" s="33" t="str">
        <f>B168</f>
        <v>LIMPIEZA</v>
      </c>
      <c r="C368" s="34"/>
      <c r="D368" s="35"/>
      <c r="E368" s="31"/>
      <c r="F368" s="31"/>
      <c r="G368" s="119">
        <f>G168</f>
        <v>0</v>
      </c>
    </row>
    <row r="369" spans="1:7" s="29" customFormat="1">
      <c r="A369" s="30" t="str">
        <f>A170</f>
        <v>F</v>
      </c>
      <c r="B369" s="86" t="str">
        <f>B170</f>
        <v>ÁREA DE EJERCITADORES Y CALISTENIA</v>
      </c>
      <c r="C369" s="86"/>
      <c r="D369" s="86"/>
      <c r="E369" s="86"/>
      <c r="F369" s="31"/>
      <c r="G369" s="118">
        <f>G170</f>
        <v>0</v>
      </c>
    </row>
    <row r="370" spans="1:7" s="29" customFormat="1">
      <c r="A370" s="32" t="str">
        <f>A171</f>
        <v>F1</v>
      </c>
      <c r="B370" s="33" t="str">
        <f>B171</f>
        <v>EXCAVACIONES Y RELLENOS</v>
      </c>
      <c r="C370" s="34"/>
      <c r="D370" s="35"/>
      <c r="E370" s="31"/>
      <c r="F370" s="31"/>
      <c r="G370" s="119">
        <f>G171</f>
        <v>0</v>
      </c>
    </row>
    <row r="371" spans="1:7" s="29" customFormat="1" ht="15.75" customHeight="1">
      <c r="A371" s="32" t="str">
        <f>A177</f>
        <v>F2</v>
      </c>
      <c r="B371" s="33" t="str">
        <f>B177</f>
        <v>PISO DE CONCRETO</v>
      </c>
      <c r="C371" s="34"/>
      <c r="D371" s="35"/>
      <c r="E371" s="31"/>
      <c r="F371" s="31"/>
      <c r="G371" s="119">
        <f>G177</f>
        <v>0</v>
      </c>
    </row>
    <row r="372" spans="1:7" s="29" customFormat="1">
      <c r="A372" s="32" t="str">
        <f>A183</f>
        <v>F3</v>
      </c>
      <c r="B372" s="33" t="str">
        <f>B183</f>
        <v>MOBILIARIO</v>
      </c>
      <c r="C372" s="34"/>
      <c r="D372" s="35"/>
      <c r="E372" s="31"/>
      <c r="F372" s="31"/>
      <c r="G372" s="119">
        <f>G183</f>
        <v>0</v>
      </c>
    </row>
    <row r="373" spans="1:7" s="29" customFormat="1" ht="15.75" customHeight="1">
      <c r="A373" s="32" t="str">
        <f>A190</f>
        <v>F4</v>
      </c>
      <c r="B373" s="33" t="str">
        <f>B190</f>
        <v>LIMPIEZA</v>
      </c>
      <c r="C373" s="34"/>
      <c r="D373" s="35"/>
      <c r="E373" s="31"/>
      <c r="F373" s="31"/>
      <c r="G373" s="119">
        <f>G190</f>
        <v>0</v>
      </c>
    </row>
    <row r="374" spans="1:7" s="29" customFormat="1">
      <c r="A374" s="30" t="str">
        <f>A192</f>
        <v>G</v>
      </c>
      <c r="B374" s="86" t="str">
        <f>B192</f>
        <v>COLOCACIÓN DE MOBILIARIO URBANO</v>
      </c>
      <c r="C374" s="86"/>
      <c r="D374" s="86"/>
      <c r="E374" s="86"/>
      <c r="F374" s="31"/>
      <c r="G374" s="118">
        <f>G192</f>
        <v>0</v>
      </c>
    </row>
    <row r="375" spans="1:7" s="29" customFormat="1">
      <c r="A375" s="32" t="str">
        <f>A193</f>
        <v>G1</v>
      </c>
      <c r="B375" s="33" t="str">
        <f>B193</f>
        <v>PRELIMINARES</v>
      </c>
      <c r="C375" s="34"/>
      <c r="D375" s="35"/>
      <c r="E375" s="31"/>
      <c r="F375" s="31"/>
      <c r="G375" s="119">
        <f>G193</f>
        <v>0</v>
      </c>
    </row>
    <row r="376" spans="1:7" s="29" customFormat="1" ht="15.75" customHeight="1">
      <c r="A376" s="32" t="str">
        <f>A196</f>
        <v>G2</v>
      </c>
      <c r="B376" s="33" t="str">
        <f>B196</f>
        <v>MOBILIARIO</v>
      </c>
      <c r="C376" s="34"/>
      <c r="D376" s="35"/>
      <c r="E376" s="31"/>
      <c r="F376" s="31"/>
      <c r="G376" s="119">
        <f>G196</f>
        <v>0</v>
      </c>
    </row>
    <row r="377" spans="1:7" s="29" customFormat="1">
      <c r="A377" s="30" t="str">
        <f>A206</f>
        <v>H</v>
      </c>
      <c r="B377" s="86" t="str">
        <f>B206</f>
        <v>DOG PARK</v>
      </c>
      <c r="C377" s="86"/>
      <c r="D377" s="86"/>
      <c r="E377" s="86"/>
      <c r="F377" s="31"/>
      <c r="G377" s="118">
        <f>G206</f>
        <v>0</v>
      </c>
    </row>
    <row r="378" spans="1:7" s="29" customFormat="1">
      <c r="A378" s="30" t="str">
        <f>A215</f>
        <v>I</v>
      </c>
      <c r="B378" s="86" t="str">
        <f>B215</f>
        <v>CONSTRUCCIÓN DE PUNTOS DE VENTA</v>
      </c>
      <c r="C378" s="86"/>
      <c r="D378" s="86"/>
      <c r="E378" s="86"/>
      <c r="F378" s="31"/>
      <c r="G378" s="118">
        <f>G215</f>
        <v>0</v>
      </c>
    </row>
    <row r="379" spans="1:7" s="29" customFormat="1">
      <c r="A379" s="32" t="str">
        <f>A216</f>
        <v>I1</v>
      </c>
      <c r="B379" s="33" t="str">
        <f>B216</f>
        <v>PRELIMINARES</v>
      </c>
      <c r="C379" s="34"/>
      <c r="D379" s="35"/>
      <c r="E379" s="31"/>
      <c r="F379" s="31"/>
      <c r="G379" s="119">
        <f>G216</f>
        <v>0</v>
      </c>
    </row>
    <row r="380" spans="1:7" s="29" customFormat="1">
      <c r="A380" s="32" t="str">
        <f>A223</f>
        <v>I2</v>
      </c>
      <c r="B380" s="33" t="str">
        <f>B223</f>
        <v>EXCAVACIONES Y RELLENOS</v>
      </c>
      <c r="C380" s="34"/>
      <c r="D380" s="35"/>
      <c r="E380" s="31"/>
      <c r="F380" s="31"/>
      <c r="G380" s="119">
        <f>G223</f>
        <v>0</v>
      </c>
    </row>
    <row r="381" spans="1:7" s="29" customFormat="1">
      <c r="A381" s="32" t="str">
        <f>A229</f>
        <v>I3</v>
      </c>
      <c r="B381" s="33" t="str">
        <f>B229</f>
        <v>CIMENTACIÓN</v>
      </c>
      <c r="C381" s="34"/>
      <c r="D381" s="35"/>
      <c r="E381" s="31"/>
      <c r="F381" s="31"/>
      <c r="G381" s="119">
        <f>G229</f>
        <v>0</v>
      </c>
    </row>
    <row r="382" spans="1:7" s="29" customFormat="1">
      <c r="A382" s="32" t="str">
        <f>A238</f>
        <v>I4</v>
      </c>
      <c r="B382" s="33" t="str">
        <f>B238</f>
        <v>ESTRUCTURA</v>
      </c>
      <c r="C382" s="34"/>
      <c r="D382" s="35"/>
      <c r="E382" s="31"/>
      <c r="F382" s="31"/>
      <c r="G382" s="119">
        <f>G238</f>
        <v>0</v>
      </c>
    </row>
    <row r="383" spans="1:7" s="29" customFormat="1">
      <c r="A383" s="32" t="str">
        <f>A241</f>
        <v>I5</v>
      </c>
      <c r="B383" s="33" t="str">
        <f>B241</f>
        <v>CUBIERTA</v>
      </c>
      <c r="C383" s="34"/>
      <c r="D383" s="35"/>
      <c r="E383" s="31"/>
      <c r="F383" s="31"/>
      <c r="G383" s="119">
        <f>G241</f>
        <v>0</v>
      </c>
    </row>
    <row r="384" spans="1:7" s="29" customFormat="1">
      <c r="A384" s="63" t="str">
        <f>A242</f>
        <v>I5.1</v>
      </c>
      <c r="B384" s="64" t="str">
        <f>B242</f>
        <v>ESTRUCTURA</v>
      </c>
      <c r="C384" s="34"/>
      <c r="D384" s="35"/>
      <c r="E384" s="31"/>
      <c r="F384" s="31"/>
      <c r="G384" s="120">
        <f>G242</f>
        <v>0</v>
      </c>
    </row>
    <row r="385" spans="1:7" s="29" customFormat="1">
      <c r="A385" s="63" t="str">
        <f>A245</f>
        <v>I5.2</v>
      </c>
      <c r="B385" s="64" t="str">
        <f>B245</f>
        <v>MULTYTECHO</v>
      </c>
      <c r="C385" s="34"/>
      <c r="D385" s="35"/>
      <c r="E385" s="31"/>
      <c r="F385" s="31"/>
      <c r="G385" s="120">
        <f>G245</f>
        <v>0</v>
      </c>
    </row>
    <row r="386" spans="1:7" s="29" customFormat="1">
      <c r="A386" s="32" t="str">
        <f>A247</f>
        <v>I6</v>
      </c>
      <c r="B386" s="33" t="str">
        <f>B247</f>
        <v>ALBAÑILERIAS</v>
      </c>
      <c r="C386" s="34"/>
      <c r="D386" s="35"/>
      <c r="E386" s="31"/>
      <c r="F386" s="31"/>
      <c r="G386" s="119">
        <f>G247</f>
        <v>0</v>
      </c>
    </row>
    <row r="387" spans="1:7" s="29" customFormat="1">
      <c r="A387" s="32" t="str">
        <f>A253</f>
        <v>I7</v>
      </c>
      <c r="B387" s="33" t="str">
        <f>B253</f>
        <v>PISO DE CONCRETO</v>
      </c>
      <c r="C387" s="34"/>
      <c r="D387" s="35"/>
      <c r="E387" s="31"/>
      <c r="F387" s="31"/>
      <c r="G387" s="119">
        <f>G253</f>
        <v>0</v>
      </c>
    </row>
    <row r="388" spans="1:7" s="29" customFormat="1">
      <c r="A388" s="32" t="str">
        <f>A257</f>
        <v>I8</v>
      </c>
      <c r="B388" s="33" t="str">
        <f>B257</f>
        <v xml:space="preserve">PUERTAS Y HERRERÍA </v>
      </c>
      <c r="C388" s="34"/>
      <c r="D388" s="35"/>
      <c r="E388" s="31"/>
      <c r="F388" s="31"/>
      <c r="G388" s="119">
        <f>G257</f>
        <v>0</v>
      </c>
    </row>
    <row r="389" spans="1:7" s="29" customFormat="1">
      <c r="A389" s="32" t="str">
        <f>A261</f>
        <v>I9</v>
      </c>
      <c r="B389" s="33" t="str">
        <f>B261</f>
        <v>LIMPIEZA</v>
      </c>
      <c r="C389" s="34"/>
      <c r="D389" s="35"/>
      <c r="E389" s="31"/>
      <c r="F389" s="31"/>
      <c r="G389" s="119">
        <f>G261</f>
        <v>0</v>
      </c>
    </row>
    <row r="390" spans="1:7" s="29" customFormat="1">
      <c r="A390" s="30" t="str">
        <f>A263</f>
        <v>J</v>
      </c>
      <c r="B390" s="86" t="str">
        <f>B263</f>
        <v>TERRAZAS MULTIUSOS</v>
      </c>
      <c r="C390" s="86"/>
      <c r="D390" s="86"/>
      <c r="E390" s="86"/>
      <c r="F390" s="31"/>
      <c r="G390" s="118">
        <f>G263</f>
        <v>0</v>
      </c>
    </row>
    <row r="391" spans="1:7" s="29" customFormat="1">
      <c r="A391" s="32" t="str">
        <f>A264</f>
        <v>J1</v>
      </c>
      <c r="B391" s="33" t="str">
        <f>B264</f>
        <v>EXCAVACIONES Y RELLENOS</v>
      </c>
      <c r="C391" s="34"/>
      <c r="D391" s="35"/>
      <c r="E391" s="31"/>
      <c r="F391" s="31"/>
      <c r="G391" s="119">
        <f>G264</f>
        <v>0</v>
      </c>
    </row>
    <row r="392" spans="1:7" s="29" customFormat="1">
      <c r="A392" s="32" t="str">
        <f>A272</f>
        <v>J2</v>
      </c>
      <c r="B392" s="33" t="str">
        <f>B272</f>
        <v>CIMENTACIÓN</v>
      </c>
      <c r="C392" s="34"/>
      <c r="D392" s="35"/>
      <c r="E392" s="31"/>
      <c r="F392" s="31"/>
      <c r="G392" s="119">
        <f>G272</f>
        <v>0</v>
      </c>
    </row>
    <row r="393" spans="1:7" s="29" customFormat="1">
      <c r="A393" s="32" t="str">
        <f>A282</f>
        <v>J3</v>
      </c>
      <c r="B393" s="33" t="str">
        <f>B282</f>
        <v>ESTRUCTURA</v>
      </c>
      <c r="C393" s="34"/>
      <c r="D393" s="35"/>
      <c r="E393" s="31"/>
      <c r="F393" s="31"/>
      <c r="G393" s="119">
        <f>G282</f>
        <v>0</v>
      </c>
    </row>
    <row r="394" spans="1:7" s="29" customFormat="1">
      <c r="A394" s="32" t="str">
        <f>A286</f>
        <v>J4</v>
      </c>
      <c r="B394" s="33" t="str">
        <f>B286</f>
        <v>PISO DE CONCRETO</v>
      </c>
      <c r="C394" s="34"/>
      <c r="D394" s="35"/>
      <c r="E394" s="31"/>
      <c r="F394" s="31"/>
      <c r="G394" s="119">
        <f>G286</f>
        <v>0</v>
      </c>
    </row>
    <row r="395" spans="1:7" s="29" customFormat="1">
      <c r="A395" s="32" t="str">
        <f>A290</f>
        <v>J5</v>
      </c>
      <c r="B395" s="33" t="str">
        <f>B290</f>
        <v>LIMPIEZA</v>
      </c>
      <c r="C395" s="34"/>
      <c r="D395" s="35"/>
      <c r="E395" s="31"/>
      <c r="F395" s="31"/>
      <c r="G395" s="119">
        <f>G290</f>
        <v>0</v>
      </c>
    </row>
    <row r="396" spans="1:7" s="29" customFormat="1">
      <c r="A396" s="30" t="str">
        <f>A292</f>
        <v>K</v>
      </c>
      <c r="B396" s="86" t="str">
        <f>B292</f>
        <v>SEÑALAMIENTO HORIZONTAL Y VERTICAL</v>
      </c>
      <c r="C396" s="86"/>
      <c r="D396" s="86"/>
      <c r="E396" s="86"/>
      <c r="F396" s="31"/>
      <c r="G396" s="118">
        <f>G292</f>
        <v>0</v>
      </c>
    </row>
    <row r="397" spans="1:7" s="29" customFormat="1">
      <c r="A397" s="32" t="str">
        <f>A293</f>
        <v>K1</v>
      </c>
      <c r="B397" s="33" t="str">
        <f>B293</f>
        <v>SEÑALAMIENTO HORIZONTAL</v>
      </c>
      <c r="C397" s="34"/>
      <c r="D397" s="35"/>
      <c r="E397" s="31"/>
      <c r="F397" s="31"/>
      <c r="G397" s="119">
        <f>G293</f>
        <v>0</v>
      </c>
    </row>
    <row r="398" spans="1:7" s="29" customFormat="1">
      <c r="A398" s="32" t="str">
        <f>A300</f>
        <v>K2</v>
      </c>
      <c r="B398" s="33" t="str">
        <f>B300</f>
        <v>SEÑALAMIENTO VERTICAL</v>
      </c>
      <c r="C398" s="34"/>
      <c r="D398" s="35"/>
      <c r="E398" s="31"/>
      <c r="F398" s="31"/>
      <c r="G398" s="119">
        <f>G300</f>
        <v>0</v>
      </c>
    </row>
    <row r="399" spans="1:7" s="29" customFormat="1">
      <c r="A399" s="30" t="str">
        <f>A304</f>
        <v>L</v>
      </c>
      <c r="B399" s="86" t="str">
        <f>B304</f>
        <v>RED DE ALUMBRADO PÚBLICO</v>
      </c>
      <c r="C399" s="86"/>
      <c r="D399" s="86"/>
      <c r="E399" s="86"/>
      <c r="F399" s="31"/>
      <c r="G399" s="118">
        <f>G304</f>
        <v>0</v>
      </c>
    </row>
    <row r="400" spans="1:7" s="29" customFormat="1">
      <c r="A400" s="32" t="str">
        <f>A305</f>
        <v>L1</v>
      </c>
      <c r="B400" s="33" t="str">
        <f>B305</f>
        <v>PRELIMINARES</v>
      </c>
      <c r="C400" s="34"/>
      <c r="D400" s="35"/>
      <c r="E400" s="31"/>
      <c r="F400" s="31"/>
      <c r="G400" s="119">
        <f>G305</f>
        <v>0</v>
      </c>
    </row>
    <row r="401" spans="1:7" s="29" customFormat="1">
      <c r="A401" s="32" t="str">
        <f>A307</f>
        <v>L2</v>
      </c>
      <c r="B401" s="33" t="str">
        <f>B307</f>
        <v>ILUMINACIÓN GENERAL</v>
      </c>
      <c r="C401" s="34"/>
      <c r="D401" s="35"/>
      <c r="E401" s="31"/>
      <c r="F401" s="31"/>
      <c r="G401" s="119">
        <f>G307</f>
        <v>0</v>
      </c>
    </row>
    <row r="402" spans="1:7" s="29" customFormat="1">
      <c r="A402" s="32"/>
      <c r="B402" s="33"/>
      <c r="C402" s="34"/>
      <c r="D402" s="35"/>
      <c r="E402" s="31"/>
      <c r="F402" s="31"/>
      <c r="G402" s="119"/>
    </row>
    <row r="403" spans="1:7" s="29" customFormat="1">
      <c r="A403" s="37"/>
      <c r="B403" s="38"/>
      <c r="C403" s="39"/>
      <c r="D403" s="51"/>
      <c r="E403" s="40"/>
      <c r="F403" s="40"/>
      <c r="G403" s="121"/>
    </row>
    <row r="404" spans="1:7" s="29" customFormat="1">
      <c r="A404" s="32"/>
      <c r="B404" s="33"/>
      <c r="C404" s="34"/>
      <c r="D404" s="35"/>
      <c r="E404" s="31"/>
      <c r="F404" s="31"/>
      <c r="G404" s="119"/>
    </row>
    <row r="405" spans="1:7" s="29" customFormat="1" ht="15" customHeight="1">
      <c r="A405" s="80" t="s">
        <v>24</v>
      </c>
      <c r="B405" s="80"/>
      <c r="C405" s="80"/>
      <c r="D405" s="80"/>
      <c r="E405" s="80"/>
      <c r="F405" s="117" t="s">
        <v>15</v>
      </c>
      <c r="G405" s="122">
        <f>ROUND(SUM(G378,G341,G346,G399,G390,G363,G369,G374,G377,G351,G396,G356),2)</f>
        <v>0</v>
      </c>
    </row>
    <row r="406" spans="1:7" s="29" customFormat="1" ht="15" customHeight="1">
      <c r="A406" s="81"/>
      <c r="B406" s="81"/>
      <c r="C406" s="81"/>
      <c r="D406" s="81"/>
      <c r="E406" s="81"/>
      <c r="F406" s="117" t="s">
        <v>16</v>
      </c>
      <c r="G406" s="122">
        <f>ROUND(PRODUCT(G405,0.16),2)</f>
        <v>0</v>
      </c>
    </row>
    <row r="407" spans="1:7" s="29" customFormat="1" ht="15.75">
      <c r="A407" s="81"/>
      <c r="B407" s="81"/>
      <c r="C407" s="81"/>
      <c r="D407" s="81"/>
      <c r="E407" s="81"/>
      <c r="F407" s="117" t="s">
        <v>17</v>
      </c>
      <c r="G407" s="123">
        <f>ROUND(SUM(G405,G406),2)</f>
        <v>0</v>
      </c>
    </row>
  </sheetData>
  <protectedRanges>
    <protectedRange sqref="B9:C9 B5" name="DATOS_3"/>
    <protectedRange sqref="C1" name="DATOS_1_2"/>
    <protectedRange sqref="F4:F7" name="DATOS_3_1"/>
  </protectedRanges>
  <mergeCells count="23">
    <mergeCell ref="A405:E405"/>
    <mergeCell ref="A406:E407"/>
    <mergeCell ref="B377:E377"/>
    <mergeCell ref="C1:F1"/>
    <mergeCell ref="C2:F3"/>
    <mergeCell ref="B5:B7"/>
    <mergeCell ref="C8:F8"/>
    <mergeCell ref="B9:B10"/>
    <mergeCell ref="C9:F10"/>
    <mergeCell ref="G9:G10"/>
    <mergeCell ref="A12:G12"/>
    <mergeCell ref="A15:G15"/>
    <mergeCell ref="B378:E378"/>
    <mergeCell ref="B341:E341"/>
    <mergeCell ref="B399:E399"/>
    <mergeCell ref="B346:E346"/>
    <mergeCell ref="B390:E390"/>
    <mergeCell ref="B351:E351"/>
    <mergeCell ref="B396:E396"/>
    <mergeCell ref="B356:E356"/>
    <mergeCell ref="B363:E363"/>
    <mergeCell ref="B369:E369"/>
    <mergeCell ref="B374:E374"/>
  </mergeCells>
  <phoneticPr fontId="31" type="noConversion"/>
  <printOptions horizontalCentered="1"/>
  <pageMargins left="0.39370078740157483" right="0.39370078740157483" top="0.39370078740157483" bottom="0.39370078740157483" header="0.27559055118110237" footer="0.19685039370078741"/>
  <pageSetup scale="61" fitToWidth="6" fitToHeight="6" orientation="landscape" r:id="rId1"/>
  <headerFooter>
    <oddFooter>&amp;CPágina &amp;P de &amp;N</oddFooter>
  </headerFooter>
  <rowBreaks count="3" manualBreakCount="3">
    <brk id="322" max="6" man="1"/>
    <brk id="336" max="6" man="1"/>
    <brk id="373"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DOPI-MUN-PP-EP-LP-020-2024</vt:lpstr>
      <vt:lpstr>'DOPI-MUN-PP-EP-LP-020-2024'!Área_de_impresión</vt:lpstr>
      <vt:lpstr>'DOPI-MUN-PP-EP-LP-020-2024'!Títulos_a_imprimir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Jose Salvador Ceja Hermosillo</cp:lastModifiedBy>
  <cp:lastPrinted>2024-04-16T00:19:24Z</cp:lastPrinted>
  <dcterms:created xsi:type="dcterms:W3CDTF">2019-08-15T17:13:54Z</dcterms:created>
  <dcterms:modified xsi:type="dcterms:W3CDTF">2024-04-22T22:06:43Z</dcterms:modified>
</cp:coreProperties>
</file>