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20.47.239\Presupuesto Base\CATALOGOS 2024\UEP-UPCOP\26 - 15.Abr-2024 PP10 Parque metropolitano Mirador del Sol\"/>
    </mc:Choice>
  </mc:AlternateContent>
  <xr:revisionPtr revIDLastSave="0" documentId="13_ncr:1_{8264409E-1C47-4F11-AA1D-47BCD6B8EFA8}" xr6:coauthVersionLast="47" xr6:coauthVersionMax="47" xr10:uidLastSave="{00000000-0000-0000-0000-000000000000}"/>
  <bookViews>
    <workbookView xWindow="-120" yWindow="-120" windowWidth="29040" windowHeight="15720" xr2:uid="{00000000-000D-0000-FFFF-FFFF00000000}"/>
  </bookViews>
  <sheets>
    <sheet name="DOPI-MUN-PP-EP-LP-020-2024" sheetId="3" r:id="rId1"/>
  </sheets>
  <externalReferences>
    <externalReference r:id="rId2"/>
    <externalReference r:id="rId3"/>
  </externalReferences>
  <definedNames>
    <definedName name="_xlnm._FilterDatabase" localSheetId="0" hidden="1">'DOPI-MUN-PP-EP-LP-020-2024'!$A$14:$G$335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'DOPI-MUN-PP-EP-LP-020-2024'!$A$1:$G$407</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'DOPI-MUN-PP-EP-LP-020-2024'!$1:$14</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8" i="3" l="1"/>
  <c r="D31" i="3"/>
  <c r="B401" i="3" l="1"/>
  <c r="A401" i="3"/>
  <c r="B400" i="3"/>
  <c r="A400" i="3"/>
  <c r="B395" i="3"/>
  <c r="A395" i="3"/>
  <c r="B394" i="3"/>
  <c r="A394" i="3"/>
  <c r="B389" i="3"/>
  <c r="A389" i="3"/>
  <c r="B381" i="3"/>
  <c r="A381" i="3"/>
  <c r="B380" i="3"/>
  <c r="A380" i="3"/>
  <c r="B379" i="3"/>
  <c r="A379" i="3"/>
  <c r="B376" i="3"/>
  <c r="A376" i="3"/>
  <c r="B375" i="3"/>
  <c r="A375" i="3"/>
  <c r="B373" i="3"/>
  <c r="A373" i="3"/>
  <c r="B372" i="3"/>
  <c r="A372" i="3"/>
  <c r="B368" i="3"/>
  <c r="A368" i="3"/>
  <c r="B367" i="3"/>
  <c r="A367" i="3"/>
  <c r="A366" i="3"/>
  <c r="B366" i="3"/>
  <c r="B364" i="3"/>
  <c r="A364" i="3"/>
  <c r="B362" i="3"/>
  <c r="A362" i="3"/>
  <c r="B358" i="3"/>
  <c r="A358" i="3"/>
  <c r="B357" i="3"/>
  <c r="A357" i="3"/>
  <c r="B355" i="3"/>
  <c r="A355" i="3"/>
  <c r="B354" i="3"/>
  <c r="A354" i="3"/>
  <c r="B353" i="3"/>
  <c r="A353" i="3"/>
  <c r="B352" i="3"/>
  <c r="A352" i="3"/>
  <c r="B350" i="3"/>
  <c r="A350" i="3"/>
  <c r="B347" i="3"/>
  <c r="A347" i="3"/>
  <c r="B345" i="3"/>
  <c r="A345" i="3"/>
  <c r="B342" i="3"/>
  <c r="A342" i="3"/>
  <c r="A341" i="3"/>
  <c r="B341" i="3"/>
  <c r="G290" i="3"/>
  <c r="G395" i="3" s="1"/>
  <c r="G261" i="3"/>
  <c r="G389" i="3" s="1"/>
  <c r="G190" i="3"/>
  <c r="G373" i="3" s="1"/>
  <c r="G168" i="3"/>
  <c r="G368" i="3" s="1"/>
  <c r="G144" i="3"/>
  <c r="G362" i="3" s="1"/>
  <c r="G37" i="3"/>
  <c r="G347" i="3" s="1"/>
  <c r="D76" i="3"/>
  <c r="G75" i="3" s="1"/>
  <c r="G355" i="3" s="1"/>
  <c r="G48" i="3"/>
  <c r="G350" i="3" s="1"/>
  <c r="G34" i="3"/>
  <c r="G345" i="3" s="1"/>
  <c r="B361" i="3"/>
  <c r="A361" i="3"/>
  <c r="B360" i="3"/>
  <c r="A360" i="3"/>
  <c r="B359" i="3"/>
  <c r="A359" i="3"/>
  <c r="A356" i="3"/>
  <c r="B356" i="3"/>
  <c r="B398" i="3"/>
  <c r="A398" i="3"/>
  <c r="B397" i="3"/>
  <c r="A397" i="3"/>
  <c r="A396" i="3"/>
  <c r="B396" i="3"/>
  <c r="A351" i="3"/>
  <c r="B351" i="3"/>
  <c r="A377" i="3"/>
  <c r="B377" i="3"/>
  <c r="A374" i="3"/>
  <c r="B374" i="3"/>
  <c r="B371" i="3"/>
  <c r="A371" i="3"/>
  <c r="B370" i="3"/>
  <c r="A370" i="3"/>
  <c r="A369" i="3"/>
  <c r="B369" i="3"/>
  <c r="B365" i="3"/>
  <c r="A365" i="3"/>
  <c r="B363" i="3"/>
  <c r="A363" i="3"/>
  <c r="B393" i="3"/>
  <c r="A393" i="3"/>
  <c r="B392" i="3"/>
  <c r="A392" i="3"/>
  <c r="B391" i="3"/>
  <c r="A391" i="3"/>
  <c r="B390" i="3"/>
  <c r="A390" i="3"/>
  <c r="B388" i="3"/>
  <c r="A388" i="3"/>
  <c r="B387" i="3"/>
  <c r="A387" i="3"/>
  <c r="B386" i="3"/>
  <c r="A386" i="3"/>
  <c r="B385" i="3"/>
  <c r="A385" i="3"/>
  <c r="B384" i="3"/>
  <c r="A384" i="3"/>
  <c r="B383" i="3"/>
  <c r="A383" i="3"/>
  <c r="G282" i="3" l="1"/>
  <c r="G393" i="3" s="1"/>
  <c r="G147" i="3"/>
  <c r="G364" i="3" s="1"/>
  <c r="G286" i="3"/>
  <c r="G394" i="3" s="1"/>
  <c r="G272" i="3"/>
  <c r="G392" i="3" s="1"/>
  <c r="G264" i="3"/>
  <c r="G263" i="3" l="1"/>
  <c r="G391" i="3"/>
  <c r="G17" i="3" l="1"/>
  <c r="G342" i="3" s="1"/>
  <c r="G78" i="3" l="1"/>
  <c r="G357" i="3" s="1"/>
  <c r="G51" i="3"/>
  <c r="G352" i="3" s="1"/>
  <c r="G293" i="3"/>
  <c r="G397" i="3" s="1"/>
  <c r="G300" i="3"/>
  <c r="G398" i="3" s="1"/>
  <c r="G292" i="3" l="1"/>
  <c r="G396" i="3" s="1"/>
  <c r="G86" i="3" l="1"/>
  <c r="G358" i="3" s="1"/>
  <c r="G117" i="3" l="1"/>
  <c r="G360" i="3" s="1"/>
  <c r="G99" i="3" l="1"/>
  <c r="G134" i="3"/>
  <c r="G361" i="3" s="1"/>
  <c r="G359" i="3" l="1"/>
  <c r="G77" i="3"/>
  <c r="G356" i="3" s="1"/>
  <c r="G57" i="3" l="1"/>
  <c r="G353" i="3" s="1"/>
  <c r="G65" i="3"/>
  <c r="G354" i="3" s="1"/>
  <c r="G50" i="3" l="1"/>
  <c r="G351" i="3" s="1"/>
  <c r="G163" i="3" l="1"/>
  <c r="G367" i="3" s="1"/>
  <c r="G183" i="3"/>
  <c r="G372" i="3" s="1"/>
  <c r="G206" i="3"/>
  <c r="G377" i="3" s="1"/>
  <c r="G196" i="3"/>
  <c r="G376" i="3" s="1"/>
  <c r="G253" i="3" l="1"/>
  <c r="G387" i="3" s="1"/>
  <c r="G46" i="3" l="1"/>
  <c r="G177" i="3"/>
  <c r="G371" i="3" s="1"/>
  <c r="G159" i="3"/>
  <c r="G366" i="3" s="1"/>
  <c r="G171" i="3"/>
  <c r="G153" i="3"/>
  <c r="G370" i="3" l="1"/>
  <c r="G170" i="3"/>
  <c r="G365" i="3"/>
  <c r="G146" i="3"/>
  <c r="G369" i="3" l="1"/>
  <c r="G363" i="3"/>
  <c r="G29" i="3" l="1"/>
  <c r="G257" i="3" l="1"/>
  <c r="G388" i="3" s="1"/>
  <c r="G247" i="3" l="1"/>
  <c r="G386" i="3" s="1"/>
  <c r="G238" i="3"/>
  <c r="G242" i="3"/>
  <c r="G384" i="3" s="1"/>
  <c r="G245" i="3"/>
  <c r="G385" i="3" s="1"/>
  <c r="G241" i="3" l="1"/>
  <c r="G383" i="3" s="1"/>
  <c r="G307" i="3" l="1"/>
  <c r="G401" i="3" s="1"/>
  <c r="B399" i="3"/>
  <c r="A399" i="3"/>
  <c r="B349" i="3" l="1"/>
  <c r="A349" i="3"/>
  <c r="B348" i="3"/>
  <c r="A348" i="3"/>
  <c r="A346" i="3"/>
  <c r="B346" i="3"/>
  <c r="B344" i="3"/>
  <c r="A344" i="3"/>
  <c r="B343" i="3"/>
  <c r="A343" i="3"/>
  <c r="B382" i="3"/>
  <c r="A382" i="3"/>
  <c r="B378" i="3"/>
  <c r="A378" i="3"/>
  <c r="G349" i="3" l="1"/>
  <c r="G344" i="3"/>
  <c r="G23" i="3"/>
  <c r="G16" i="3" s="1"/>
  <c r="G341" i="3" s="1"/>
  <c r="G39" i="3"/>
  <c r="G36" i="3" s="1"/>
  <c r="G346" i="3" l="1"/>
  <c r="G343" i="3"/>
  <c r="G348" i="3"/>
  <c r="G390" i="3" l="1"/>
  <c r="G223" i="3" l="1"/>
  <c r="G380" i="3" s="1"/>
  <c r="G305" i="3" l="1"/>
  <c r="G400" i="3" s="1"/>
  <c r="G304" i="3" l="1"/>
  <c r="G399" i="3" s="1"/>
  <c r="G229" i="3"/>
  <c r="G193" i="3"/>
  <c r="G192" i="3" l="1"/>
  <c r="G374" i="3" s="1"/>
  <c r="G375" i="3"/>
  <c r="G216" i="3"/>
  <c r="G381" i="3"/>
  <c r="G215" i="3" l="1"/>
  <c r="G378" i="3" s="1"/>
  <c r="G405" i="3" s="1"/>
  <c r="G379" i="3"/>
  <c r="G382" i="3"/>
  <c r="G406" i="3" l="1"/>
  <c r="G407" i="3" l="1"/>
</calcChain>
</file>

<file path=xl/sharedStrings.xml><?xml version="1.0" encoding="utf-8"?>
<sst xmlns="http://schemas.openxmlformats.org/spreadsheetml/2006/main" count="927" uniqueCount="559">
  <si>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</si>
  <si>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</si>
  <si>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</si>
  <si>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</si>
  <si>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</si>
  <si>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</si>
  <si>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</si>
  <si>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</si>
  <si>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</si>
  <si>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</si>
  <si>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</si>
  <si>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</si>
  <si>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</si>
  <si>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</si>
  <si>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</si>
  <si>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SUBTOTAL M. N.</t>
  </si>
  <si>
    <t>IVA M. N.</t>
  </si>
  <si>
    <t>TOTAL M. N.</t>
  </si>
  <si>
    <t>M2</t>
  </si>
  <si>
    <t>M3</t>
  </si>
  <si>
    <t>M3-KM</t>
  </si>
  <si>
    <t>FECHA DE INICIO:</t>
  </si>
  <si>
    <t>FECHA DE TERMINACIÓN:</t>
  </si>
  <si>
    <t>FECHA DE PRESENTACIÓN:</t>
  </si>
  <si>
    <t>IMPORTE TOTAL CON LETRA</t>
  </si>
  <si>
    <t>M</t>
  </si>
  <si>
    <t>PZA</t>
  </si>
  <si>
    <t>LIMPIEZA</t>
  </si>
  <si>
    <t>LIMPIEZA GRUESA DE OBRA, INCLUYE: ACARREO A BANCO DE OBRA, MANO DE OBRA, EQUIPO Y HERRAMIENTA.</t>
  </si>
  <si>
    <t>KG</t>
  </si>
  <si>
    <t>PLANTILLA DE 5 CM DE ESPESOR DE CONCRETO HECHO EN OBRA DE F´C=100 KG/CM2, INCLUYE: PREPARACIÓN DE LA SUPERFICIE, NIVELACIÓN, MAESTREADO, COLADO, MANO DE OBRA, EQUIPO Y HERRAMIENTA.</t>
  </si>
  <si>
    <t>EXCAVACIONES Y RELLENOS</t>
  </si>
  <si>
    <t>CATÁLOGO DE CONCEPTOS</t>
  </si>
  <si>
    <t>CIMBRA ACABADO COMÚN EN DALAS Y CASTILLOS A BASE DE MADERA DE PINO DE 3A, INCLUYE: HERRAMIENTA, SUMINISTRO DE MATERIALES, ACARREOS, CORTES, HABILITADO, CIMBRADO, DESCIMBRA, EQUIPO Y MANO DE OBRA.</t>
  </si>
  <si>
    <t>SUMINISTRO, HABILITADO Y COLOCACIÓN DE ACERO DE REFUERZO DE FY= 4200 KG/CM2, INCLUYE: MATERIALES, TRASLAPES, SILLETAS, HABILITADO, AMARRES, MANO DE OBRA, EQUIPO Y HERRAMIENTA.</t>
  </si>
  <si>
    <t>CIMBRA EN DADOS DE CIMENTACIÓN, ACABADO COMÚN, INCLUYE: SUMINISTRO DE MATERIALES, ACARREOS, CORTES, HABILITADO, CIMBRADO, DESCIMBRADO, MANO DE OBRA, LIMPIEZA, EQUIPO Y HERRAMIENTA.</t>
  </si>
  <si>
    <t>CONCRETO HECHO EN OBRA DE F'C= 200 KG/CM2, T.MA. 3/4", R.N., INCLUYE: HERRAMIENTA, ELABORACIÓN DE CONCRETO, ACARREOS, COLADO, VIBRADO, EQUIPO Y MANO DE OBRA.</t>
  </si>
  <si>
    <t>CONCRETO HECHO EN OBRA DE F'C= 250 KG/CM2, T.MA. 3/4", R.N., INCLUYE: HERRAMIENTA, ELABORACIÓN DE CONCRETO, ACARREOS, COLADO, VIBRADO, EQUIPO Y MANO DE OBRA.</t>
  </si>
  <si>
    <t>MOBILIARIO</t>
  </si>
  <si>
    <t xml:space="preserve"> </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</si>
  <si>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</si>
  <si>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</si>
  <si>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PRELIMINARES</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</si>
  <si>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</si>
  <si>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</si>
  <si>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</si>
  <si>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</si>
  <si>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CORTE CON DISCO DE DIAMANTE HASTA 1/3 DE ESPESOR DE LA LOSA Y HASTA 3 MM DE ANCHO, INCLUYE: EQUIPO, DISCO DE DIAMANTE, HERRAMIENTA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</si>
  <si>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</si>
  <si>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CIMENTACIÓN</t>
  </si>
  <si>
    <t>CIMBRA EN CIMENTACIÓN, ACABADO COMÚN, INCLUYE: SUMINISTRO DE MATERIALES, ACARREOS, CORTES, HABILITADO, CIMBRADO, DESCIMBRADO, MANO DE OBRA, LIMPIEZA, EQUIPO Y HERRAMIENTA.</t>
  </si>
  <si>
    <t>ESTRUCTURA</t>
  </si>
  <si>
    <t>A</t>
  </si>
  <si>
    <t>B</t>
  </si>
  <si>
    <t>C</t>
  </si>
  <si>
    <t>C1</t>
  </si>
  <si>
    <t>C2</t>
  </si>
  <si>
    <t>C3</t>
  </si>
  <si>
    <t>C4</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</si>
  <si>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</si>
  <si>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RED DE ALUMBRADO PÚBLICO</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</si>
  <si>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</si>
  <si>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</si>
  <si>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</si>
  <si>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E INSTALACIÓN DE TUBO PVC CONDUIT S. P. DE 35 MM, INCLUYE: HERRAMIENTA, MATERIAL, DESPERDICIO, ACARREO AL SITIO DE COLOCACIÓN, GUIADO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</si>
  <si>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</si>
  <si>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</si>
  <si>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</si>
  <si>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E INSTALACIÓN DE SISTEMA DE TIERRA, INCLUYE: 1 VARILLA COOPER WELD 5/8 X 3.00 M, CARGA CADWELD NO 90, 4.00 M DE CABLE DE COBRE DESNUDO CAL 2, CONECTOR DE VARILLA DE 5/8", INCLUYE: MANO DE OBRA, EQUIPO Y HERRAMIENTA.</t>
  </si>
  <si>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</si>
  <si>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</si>
  <si>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</si>
  <si>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t>TERMINAL ZAPATA PARA TIERRA, DE ALUMINIO BIMETALICO PARA ALOJAR CABLES CALIBRE DESDE 14 AWG HASTA 2 AWG, CON UN ORIFICIO D FIJACIÓN DE 1/4", OPRESOR TIPO ALLEN. INCLUYE PIJABROCA DE 1/4" X 1", GALVANIZADA, CABEZA HEXAGONAL.</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</si>
  <si>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</si>
  <si>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</si>
  <si>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</si>
  <si>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</si>
  <si>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</si>
  <si>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</si>
  <si>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</si>
  <si>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</si>
  <si>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L</t>
  </si>
  <si>
    <t>CIMBRA ACABADO COMÚN EN LOSAS A BASE DE MADERA DE PINO DE 3A, INCLUYE: HERRAMIENTA, SUMINISTRO DE MATERIALES, ACARREOS, CORTES, HABILITADO, CIMBRADO, DESCIMBRA, EQUIPO Y MANO DE OBRA.</t>
  </si>
  <si>
    <t>ALBAÑILERIAS</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</si>
  <si>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</si>
  <si>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L1</t>
  </si>
  <si>
    <t>L2</t>
  </si>
  <si>
    <t>DEMOLICIÓN POR MEDIOS MECÁNICOS DE CONCRETO SIMPLE EN BANQUETAS, INCLUYE: HERRAMIENTA, CORTE CON DISCO DE DIAMANTE PARA DELIMITAR ÁREA, ACARREO DEL MATERIAL A BANCO DE OBRA PARA SU POSTERIOR RETIRO, VOLUMEN MEDIDO EN SECCIÓN, ABUNDAMIENTO, EQUIPO Y MANO DE OBRA.</t>
  </si>
  <si>
    <t>BANQUETA DE 10 CM DE ESPESOR DE CONCRETO PREMEZCLADO F'C= 200  KG/CM2., R.N., T.M.A. 19 MM, CON ACABADO ESCOBILLADO, INCLUYE: CIMBRA, DESCIMBRA, COLADO, CURADO, MATERIALES, ACARREOS, DESPERDICIOS,  MANO DE OBRA, PRUEBAS DE LABORATORIO, EQUIPO Y HERRAMIENTA.</t>
  </si>
  <si>
    <t>SUMINISTRO Y APLICACIÓN DE PINTURA DE ESMALTE 100 MATE COMEX O SIMILAR, EN ESTRUCTURAS METÁLICAS, INCLUYE: APLICACIÓN DE RECUBRIMIENTO A 4 MILÉSIMAS DE ESPESOR, MATERIALES, MANO DE OBRA, EQUIPO Y HERRAMIENTA.</t>
  </si>
  <si>
    <t>PISTA DE TROTE</t>
  </si>
  <si>
    <t>SUMINISTRO E INSTALACIÓN DE CURVA PVC CONDUIT S. P. DE 21 MM, INCLUYE: HERRAMIENTA, MATERIAL, DESPERDICIO, ACARREO AL SITIO DE COLOCACIÓN, GUIADO Y MANO DE OBRA.</t>
  </si>
  <si>
    <t>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PRIMARIO ANTICORROSIVO ROJO OXIDO Y PINTURA PARA ACABADO SEGÚN COLOR ACORDADO CON LA SUPERVISIÓN DE OBRA, INCLUYE: HERRAMIENTA, SUMINISTRO, FLETES, ACARREOS, ELEVACIÓN, PLOMEADO, EQUIPO Y MANO DE OBRA.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</si>
  <si>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</si>
  <si>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60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</si>
  <si>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</si>
  <si>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ASENTAMIENTO DE PLACAS METÁLICAS DE POSTES A BASE DE GROUT NO METÁLICO, INCLUYE: MATERIALES, MANO DE OBRA, EQUIPO Y HERRAMIENTA.</t>
  </si>
  <si>
    <t>CARGA MECÁNICA Y ACARREO EN CAMIÓN 1 ER. KILOMETRO, DE MATERIAL PRODUCTO DE EXCAVACIÓN, DEMOLICIÓN Y/O ESCOMBROS, INCLUYE: REGALÍAS AL BANCO DE TIRO, MANO DE OBRA, EQUIPO Y HERRAMIENTA.</t>
  </si>
  <si>
    <t>ACARREO EN CAMIÓN KILÓMETROS SUBSECUENTES DE MATERIAL PRODUCTO DE EXCAVACIÓN, DEMOLICIÓN Y/O ESCOMBROS A TIRADERO AUTORIZADO POR SUPERVISIÓN, INCLUYE: MANO DE OBRA, EQUIPO Y HERRAMIENTA.</t>
  </si>
  <si>
    <t>ASENTAMIENTO DE PLACAS METÁLICAS A BASE DE GROUT NO METÁLICO, INCLUYE: MATERIALES, MANO DE OBRA, EQUIPO Y HERRAMIENTA.</t>
  </si>
  <si>
    <t>SUMINISTRO, HABILITADO Y MONTAJE DE PLACA DE ACERO A-36 DE 30 X 30 CM Y 5/8", INCLUYE: HERRAMIENTA, 4 PERFORACIONES PARA COLOCAR ANCLAS DE 3/4", TRAZO, MATERIALES, CORTES, SOLDADURA, FIJACIÓN, MANO DE OBRA, EQUIPO Y MANO DE OBRA.</t>
  </si>
  <si>
    <t>SUMINISTRO, HABILITADO, MONTAJE Y NIVELACIÓN DE COLUMNA ESTRUCTURAL, A BASE DE PERFILES ESTRUCTURALES, SOLDADOS Y/O ATORNILLADOS, (HSS, IPR, IPS, CPS, OR, OC, TUBOS, PTR, PLACAS). INCLUYE: HERRAMIENTA,  PRIMARIO ANTICORROSIVO, TRAZO, CORTES, BARRENOS, SOLDADURA, MATERIALES, EQUIPO Y MANO DE OBRA</t>
  </si>
  <si>
    <t>CUBIERTA</t>
  </si>
  <si>
    <t>MULTYTECHO</t>
  </si>
  <si>
    <t>SUMINISTRO, HABILITADO Y COLOCACIÓN DE ARMEX DE REFUERZO, 12 X 12 - 4 CON FY= 6000 KG/CM2, INCLUYE: HERRAMIENTA, EQUIPO, MATERIALES, TRASLAPES, DESPERDICIOS, SILLETAS, HABILITADO, AMARRES Y MANO DE OBRA.</t>
  </si>
  <si>
    <t>MURO DE BLOCK DE CONCRETO SIMPLE HUECO DE 10 ESPESOR PROMEDIO, A SOGA, CON BLOCK DE CONCRETO SIMPLE HUECO DE 10X20X40 CM, ASENTADO CON MORTERO CEMENTO-ARENA EN PROPORCIÓN 1:3, CON JUNTA PULIDA, ACABADO APARENTE, DE 0.00 A 3.00 M DE ALTURA, INCLUYE: HERRAMIENTA, TRAZO, NIVELACIÓN, PLOMEO, ANDAMIOS, CORTES, DESPERDICIOS, ELEVACIONES, MATERIALES, EQUIPO Y MANO DE OBRA.</t>
  </si>
  <si>
    <t xml:space="preserve">PUERTAS Y HERRERÍA </t>
  </si>
  <si>
    <t xml:space="preserve">DENTELLÓN TIPO "I" EN SECCIÓN 15X30 CM DE ALTURA A BASE DE CONCRETO PREMEZCLADO F'C=200 KG/CM2, T.M.A. 19 MM, R.N., ACABADO COMÚN, INCLUYE: HERRAMIENTA, CIMBRA, DESCIMBRA, COLADO, CURADO, SUMINISTRO DE MATERIALES, EQUIPO Y MANO DE OBRA.
</t>
  </si>
  <si>
    <t>PISOS DE ADOQUÍN</t>
  </si>
  <si>
    <t>GUARNICIÓN</t>
  </si>
  <si>
    <t>H</t>
  </si>
  <si>
    <t>ÁREA DE JUEGOS INFANTILES</t>
  </si>
  <si>
    <t>FIRME DE 8 CM DE ESPESOR DE CONCRETO PREMEZCLADO F´C= 150 KG/CM2, ACABADO COMÚN, INCLUYE: CIMBRA, DESCIMBRA, COLADO, CURADO, SUMINISTRO DE MATERIALES, DESPERDICIOS Y  MANO DE OBRA, EQUIPO Y HERRAMIENTA.</t>
  </si>
  <si>
    <t>SUMINISTRO Y COLOCACIÓN DE PISO AMORTIGUANTE VACIADO EN SITIO RESISTENTE A LA ABRASIÓN, IMPERMEABLE,  RESISTENTE AL INTEMPERISMO,  ANTIDERRAPANTE SIN JUNTAS CONSTRUCTIVAS, COLOR DE ACUERDO A PROYECTO DE 3 CM DE ESPESOR, BICAPA CON CUBIERTA SUPERFICIAL DE EDPM AL 50%, INCLUYE: HERRAMIENTA,  PEGAMENTO PARA LIGA DE CAPAS, MATERIALES DE FIJACIÓN,  DESPERDICIOS, FLETES, ACARREOS, EQUIPO Y MANO DE OBRA.</t>
  </si>
  <si>
    <t>PISO AMORTIGUANTE Y GUARNICIÓN</t>
  </si>
  <si>
    <t>GUARNICIÓN TIPO "I" EN SECCIÓN 15X30 CM DE ALTURA A BASE DE CONCRETO PREMEZCLADO F'C= 200 KG/CM2, T.M.A. 19 MM, R.N., ACABADO PULIDO, INCLUYE:  CIMBRA, DESCIMBRA, COLADO, MATERIALES, CURADO, DESPERDICIOS, MANO DE OBRA, EQUIPO Y HERRAMIENTA.</t>
  </si>
  <si>
    <t>G</t>
  </si>
  <si>
    <t>ÁREA DE EJERCITADORES Y CALISTENIA</t>
  </si>
  <si>
    <t>G1</t>
  </si>
  <si>
    <t>G2</t>
  </si>
  <si>
    <t>PISO DE CONCRETO</t>
  </si>
  <si>
    <t>FIRME DE 10 CM DE ESPESOR DE CONCRETO PREMEZCLADO F´C= 200 KG/CM2, ACABADO LAVADO CON GRANO DE MÁRMOL "GH" #3, (5 KG POR M2), INCLUYE: CIMBRA, DESCIMBRA, COLADO, CURADO, SUMINISTRO DE MATERIALES, DESPERDICIOS Y  MANO DE OBRA, EQUIPO Y HERRAMIENTA.</t>
  </si>
  <si>
    <t>SUMINISTRO Y COLOCACIÓN DE PLACA PARA DELIMITAR LOSA A BASE DE PLACA DE ACERO DE 1/4", FIJADA A PISO DE CONCRETO CON 1 VARILLA DEL #3 DE 25 CM DE LARGO A CADA 100 CM, INCLUYE: HERRAMIENTA, FLETES, ACARREOS, CORTES, DESPERDICIOS, SOLDADURA, PRIMARIO ANTICORROSIVO, ACABADO EN ESMALTE 100 DE COMEX COLOR NEGRO MATE, MATERIAL Y MANO DE OBRA.</t>
  </si>
  <si>
    <r>
      <t>SUMINISTRO, HABILITADO Y MONTAJE DE ANCLA DE ACERO A-36  A BASE DE REDONDO LISO DE 3/4" DE DIÁMETRO CON UN DESARROLLO DE</t>
    </r>
    <r>
      <rPr>
        <sz val="8"/>
        <color rgb="FFFF0000"/>
        <rFont val="Isidora Bold"/>
      </rPr>
      <t xml:space="preserve"> </t>
    </r>
    <r>
      <rPr>
        <sz val="8"/>
        <rFont val="Isidora Bold"/>
      </rPr>
      <t>90 CM CON ROSCA EN LA PARTE SUPERIOR DE 20 CM, INCLUYE: HERRAMIENTA, ACARREOS, TUERCA HEXAGONAL ESTRUCTURAL DE 3/4"" PESADA GRADO 5 CON RONDANA PLANA, CONTRATUERCA PARA NIVELAR COLUMNA, CORTES, DESPERDICIOS, PLOMEO, NIVELADO, MATERIALES, FIJACIÓN, EQUIPO Y MANO DE OBRA.</t>
    </r>
  </si>
  <si>
    <t>PISO DE CONCRETO PREMEZCLADO F'C= 200 KG/CM2, T.MA. 3/4", R.N. DE 10 CM DE ESPESOR, CON COLOR INTEGRAL MISISIPI (PBIC0011) AL 6%, ACABADO SEMIPULIDO, INCLUYE: HERRAMIENTA, ACARREOS, PREPARACIÓN DE LA SUPERFICIE, CIMBRA, DESCIMBRA, NIVELACIÓN, COLADO, VIBRADO, CURADO, MATERIALES, EQUIPO Y MANO DE OBRA.</t>
  </si>
  <si>
    <t>PISO DE CONCRETO PREMEZCLADO F'C= 200 KG/CM2, T.MA. 3/4", R.N. DE 10 CM DE ESPESOR, CON COLOR INTEGRAL MISISIPI (PBIC0011) AL 2%, ACABADO SEMIPULIDO, INCLUYE: HERRAMIENTA, ACARREOS, PREPARACIÓN DE LA SUPERFICIE, CIMBRA, DESCIMBRA, NIVELACIÓN, COLADO, VIBRADO, CURADO, MATERIALES, EQUIPO Y MANO DE OBRA.</t>
  </si>
  <si>
    <t>I</t>
  </si>
  <si>
    <t>SUMINISTRO Y COLOCACIÓN DE BANCA MODELO BT- 15 DIMENSIONES 1500 MM DE LARGO X 700 MM DE ANCHO X 850 MM ALTURA, FABRICADA EN PRT 2" X 2" CALIBRE 14 EN ACERO AL CARBÓN, PARA LA ESTRUCTURA EN GENERAL, ASIENTO Y RESPALDO ELABORADOS EN TUBULAR DE 1" X 1" CALIBRE 14 EN ACERO AL CARBÓN, SOPORTADO EN SOLERA DE 1/8" X 1", PARA DESCANSABRAZO SOLERA DE ¼" X 2". PARA ELABORACIÓN, SOLDADURA DE MICRO ALAMBRE S6 035 X 15, DETALLADO CON DISCO DE LIJA GRANO 80 Y DESBASTE, LIMPIEZA A BASE DE QUÍMICOS SAN BLAS, ELIMINADO TODAS LAS IMPUREZAS DEL ACERO, APLICACIÓN DE PINTURA ELECTROSTÁTICA, HORNEADA A ALTAS TEMPERATURAS, INCLUYE: FIJACIÓN POR MEDIO DE TAQUETES, MATERIALES, MANO DE OBRA Y HERRAMIENTA.</t>
  </si>
  <si>
    <t>SUMINISTRO Y COLOCACIÓN DE BANCA DE CONCRETO ARMADO DE RESISTENCIA F'C= 250 KG/CM2, MOD. "HEXA-60", COLOR GRIS NATURAL ACABADO SEMIPULIDO, TIPO "PRISMA HEXAGONAL" O SIMILAR, MEDIDAS 0.50 CM POR LADO Y 60 CM DE ALTURA, INCLUYE: HERRAMIENTA, MATERIALES, ACARREOS, FIJACIÓN, EQUIPO Y MANO DE OBRA.</t>
  </si>
  <si>
    <t>SUMINISTRO Y COLOCACIÓN DE BANCA DE CONCRETO ARMADO DE RESISTENCIA F'C= 250 KG/CM2, MOD. "HEXA-40", COLOR GRIS NATURAL ACABADO SEMIPULIDO, TIPO "PRISMA HEXAGONAL" O SIMILAR, MEDIDAS 0.50 CM POR LADO Y 40 CM DE ALTURA, INCLUYE: HERRAMIENTA, MATERIALES, ACARREOS, FIJACIÓN, EQUIPO Y MANO DE OBRA.</t>
  </si>
  <si>
    <t>DOG PARK</t>
  </si>
  <si>
    <t>SUMINISTRO Y COLOCACIÓN  DE SLÁLOM OBSTÁCULO TIPO "POSTE SLÁLOM", MODELO DOG-003 O SIMILAR EN CALIDAD, MEDIDAS: 8 CM DE DIÁMETRO Y 94 CM DE ALTURA, DE ACERO AL CARBÓN Y MADERA, INCLUYE: HERRAMIENTA, MATERIALES, ACARREOS, FIJACIÓN, EQUIPO Y MANO DE OBRA.</t>
  </si>
  <si>
    <t>SUMINISTRO Y COLOCACIÓN  DE ARO OBSTÁCULO PARA ADIESTRAMIENTO TIPO "ARO", MODELO DOG-005 O SIMILAR EN CALIDAD, MEDIDAS:  92 CM DE ALTURA Y 67 CM DE ANCHO, DE ACERO AL CARBÓN Y MADERA, COLOR GRIS OSCURO, INCLUYE: HERRAMIENTA, MATERIALES, ACARREOS, FIJACIÓN, EQUIPO Y MANO DE OBRA.</t>
  </si>
  <si>
    <t>SUMINISTRO Y COLOCACIÓN  DE PASARELA PARA PERRO CHICA "PASARELA", MODELO DOG-006 O SIMILAR EN CALIDAD, MEDIDAS:  372 CM X 105 CM X 124 CM, DE ACERO AL CARBÓN Y MADERA, COLOR GRIS OSCURO, INCLUYE: HERRAMIENTA, MATERIALES, ACARREOS, FIJACIÓN, EQUIPO Y MANO DE OBRA.</t>
  </si>
  <si>
    <t>SUMINISTRO Y COLOCACIÓN  DE PASARELA PARA PERRO GRANDE CON BRINCO "PASARELA", MODELO DOG-006 O SIMILAR EN CALIDAD, MEDIDAS:  591 CM X 105 CM X 124 CM, DE ACERO AL CARBÓN Y MADERA, COLOR GRIS OSCURO, INCLUYE: HERRAMIENTA, MATERIALES, ACARREOS, FIJACIÓN, EQUIPO Y MANO DE OBRA.</t>
  </si>
  <si>
    <t>SUMINISTRO Y COLOCACIÓN  DE MÓDULO DE EJERCICIO TIPO "PASAMANOS", MODELO E2-2304 O SIMILAR EN CALIDAD, MEDIDAS: 314 X 138 X 212 CM, 278 KG, INCLUYE: HERRAMIENTA, MATERIALES, ACARREOS, FIJACIÓN POR MEDIO DE TAQUETES, EQUIPO Y MANO DE OBRA.</t>
  </si>
  <si>
    <t>SUMINISTRO Y COLOCACIÓN  DE MÓDULO DE EJERCICIO TIPO "CAMA DE ABDOMINALES", MODELO E2-2314 O SIMILAR EN CALIDAD, MEDIDAS: 198 X 56 X 94 CM, INCLUYE: HERRAMIENTA, MATERIALES, ACARREOS, FIJACIÓN POR MEDIO DE TAQUETES, EQUIPO Y MANO DE OBRA.</t>
  </si>
  <si>
    <t>SUMINISTRO Y COLOCACIÓN  DE MÓDULO DE EJERCICIO TIPO "FONDOS", MODELO E2-2305 O SIMILAR EN CALIDAD, MEDIDAS: 162 X 65 X 150 CM, DE 35 KG, INCLUYE: HERRAMIENTA, MATERIALES, ACARREOS, FIJACIÓN POR MEDIO DE TAQUETES, EQUIPO Y MANO DE OBRA.</t>
  </si>
  <si>
    <t>SUMINISTRO Y COLOCACIÓN  DE MÓDULO DE EJERCICIO TIPO "ESCALONES DE EJERCITAMIENTO", MODELO E2-2102 O SIMILAR EN CALIDAD, MEDIDAS: 127 X 28 X 30 CM, DE 29 KG, INCLUYE: HERRAMIENTA, MATERIALES, ACARREOS, FIJACIÓN POR MEDIO DE TAQUETES, EQUIPO Y MANO DE OBRA.</t>
  </si>
  <si>
    <t>SUMINISTRO Y COLOCACIÓN  DE MÓDULO DE EJERCICIO TIPO "CLUSTER CALISTENIA", MODELO E3-3501 O SIMILAR EN CALIDAD, MEDIDAS: 503 X 350 X 268 CM, DE 278 KG, PARA 5 USUARIOS, INCLUYE: HERRAMIENTA, MATERIALES, ACARREOS, FIJACIÓN POR MEDIO DE TAQUETES, EQUIPO Y MANO DE OBRA.</t>
  </si>
  <si>
    <t>SUMINISTRO Y COLOCACIÓN DE ESCALADOR DE CUERDA EN FORMA DE EMBUDO CON COLUMPIOS DE CANASTA Y TÁNDEM TIPO "ESCALADOR DE EMBUDO", CÓDIGO INP-ESC57 O SIMILAR, MEDIDAS 5.70 X 3.30 X 5.60 M, INCLUYE: HERRAMIENTA, MATERIALES, ACARREOS, FIJACIÓN POR MEDIO DE TAQUETES, EQUIPO Y MANO DE OBRA.</t>
  </si>
  <si>
    <t>SUMINISTRO Y COLOCACIÓN DE COLUMPIO LINEAL DE ARCOS, CON ASIENTOS TIPO TÁNDEM TIPO "COLUMPIO LINEAL DE ARCO", CÓDIGO INP-AR01 O SIMILAR, MEDIDAS 5.85 X 2.20 X 1.00 M, INCLUYE: HERRAMIENTA, MATERIALES, ACARREOS, FIJACIÓN POR MEDIO DE TAQUETES, EQUIPO Y MANO DE OBRA.</t>
  </si>
  <si>
    <t>SUMINISTRO Y COLOCACIÓN DE ESCALADOR DE CUERDA CON OBSTÁCULOS DE SALTO TIPO "ESCALADOR TRIÁNGULO", CÓDIGO INP-SP023 O SIMILAR, MEDIDAS 4.20 X 2.00 X 3.70 M, INCLUYE: HERRAMIENTA, MATERIALES, ACARREOS, FIJACIÓN POR MEDIO DE TAQUETES, EQUIPO Y MANO DE OBRA.</t>
  </si>
  <si>
    <t>SUMINISTRO Y COLOCACIÓN DE COLUMPIO ROLADO TRIPLE TIPO TÁNDEM TIPO "COLUMPIO TÁNDEM TRIPLE", CÓDIGO INP-AR08 O SIMILAR, MEDIDAS 3.80 X 3.40 X 2.00 M, INCLUYE: HERRAMIENTA, MATERIALES, ACARREOS, FIJACIÓN POR MEDIO DE TAQUETES, EQUIPO Y MANO DE OBRA.</t>
  </si>
  <si>
    <t>REHABILITACIÓN DE BANQUETAS Y CRUCEROS SEGUROS</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</si>
  <si>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</si>
  <si>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</si>
  <si>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</si>
  <si>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</si>
  <si>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LOSA DE AJUSTE EN SECCIÓN 120 X 25 CM DE CONCRETO F'C=250 KG/CM2, T.M.A. 19 MM, R.N, PREMEZCLADO, INCLUYE: CIMBRA, DESCIMBRA, COLADO, MATERIALES, DESPERDICIOS, CURADO, MANO DE OBRA, PRUEBAS DE LABORATORIO, EQUIPO Y HERRAMIENTA.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</si>
  <si>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</si>
  <si>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E</t>
  </si>
  <si>
    <t>E2</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</si>
  <si>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</si>
  <si>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CIMBRA ACABADO COMÚN EN PERALTES DE LOSA (DIAMANTE) A BASE DE MADERA DE PINO DE 3A, INCLUYE: HERRAMIENTA, MATERIALES, ACARREOS, CORTES, HABILITADO, CIMBRADO, DESCIMBRA, EQUIPO Y MANO DE OBRA.</t>
  </si>
  <si>
    <t>MURO TIPO TEZON DE BLOCK 11 X 14 X 28 CM ASENTADO CON MORTERO CEMENTO-ARENA 1:3, ACABADO COMÚN, INCLUYE: MATERIALES,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</si>
  <si>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</si>
  <si>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</si>
  <si>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</si>
  <si>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BROCAL Y TAPA CON "ESCUDO" DEL GOBIERNO DE ZAPOPAN, FABRICADO A BASE DE HIERRO DÚCTIL DE 0.60 M DE DIÁMETRO TIPO PESADO PARA POZO DE VISITA. INCLUYE: HERRAMIENTA, SUMINISTRO Y COLOCACIÓN, NIVELACIÓN, MATERIALES, EQUIPO Y MANO DE OBRA.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</si>
  <si>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</si>
  <si>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</si>
  <si>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</si>
  <si>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</si>
  <si>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</si>
  <si>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HERRERÍA ESTRUCTURAL A BASE DE PERFILES IPR, IPS, PARA UTILIZAR EN BOCAS DE TORMENTA, INCLUYE, HERRAMIENTA, HABILITADO, ACARREOS, CORTES, DESPERDICIOS, SOLDADURAS, PINTURA ANTICORROSIVA (PRIMER), MATERIALES, EQUIPO Y MANO DE OBRA.</t>
  </si>
  <si>
    <t>D</t>
  </si>
  <si>
    <t>D1</t>
  </si>
  <si>
    <t xml:space="preserve">CIMBRA PARA MUROS DE CONCRETO, ACABADO COMÚN, INCLUYE: SUMINISTRO DE MATERIALES, ACARREOS, CORTES, HABILITADO, CIMBRADO, DESCIMBRADO, MANO DE OBRA, LIMPIEZA, EQUIPO Y HERRAMIENTA. </t>
  </si>
  <si>
    <t>SUMINISTRO Y COLOCACIÓN DE CONCRETO PREMEZCLADO F'C= 250 KG/CM2, A 14 DÍAS, T.M.A. 19 MM REV. 14, TIRO DIRECTO, ADICIONANDO IMPERMEABILIZANTE INTEGRAL AL 4% FESTEGRAL O SIMILAR (2 KG POR CADA SACO DE CEMENTO DE 50 KG), INCLUYE: HERRAMIENTA, MATERIALES, COLADO, VIBRADO, DESCIMBRA, CURADO, EQUIPO Y MANO DE OBRA.</t>
  </si>
  <si>
    <t>SUMINISTRO Y COLOCACIÓN DE BANDA OJILLADA DE PVC DE 6" DE ANCHO PARA JUNTA CONSTRUCTIVA, INCLUYE: HERRAMIENTA, FIJACIÓN DE BANDA OJILLADA, MATERIALES MENORES Y DE CONSUMO, DESPERDICIOS Y MANO DE OBRA.</t>
  </si>
  <si>
    <t>D2</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</si>
  <si>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</si>
  <si>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Y COLOCACIÓN DE CONCRETO PREMEZCLADO DE F'C= 250 KG/CM2, T.M.A. 19 MM, R. N. TIRO DIRECTO, ADICIONANDO IMPERMEABILIZANTE INTEGRAL AL 4% FESTEGRAL O SIMILAR (2 KG POR CADA SACO DE CEMENTO DE 50 KG),INCLUYE: HERRAMIENTA, MATERIALES, COLADO, VIBRADO, DESCIMBRA, CURADO, EQUIPO Y MANO DE OBRA.</t>
  </si>
  <si>
    <t>SUMINISTRO Y COLOCACIÓN DE CONCRETO PREMEZCLADO BOMBEABLE  F'C=250 KG/CM2, T.M.A. 19 MM, R. N. ADICIONANDO IMPERMEABILIZANTE INTEGRAL AL 4% FESTEGRAL O SIMILAR (2 KG POR CADA SACO DE CEMENTO DE 50 KG),INCLUYE: HERRAMIENTA, MATERIALES, COLADO, VIBRADO, DESCIMBRA, CURADO, EQUIPO Y MANO DE OBRA.</t>
  </si>
  <si>
    <t>SUMINISTRO Y COLOCACIÓN DE CONCRETO PREMEZCLADO BOMBEABLE  F'C=250 KG/CM2, T.M.A. 19 MM, A 14 DÍAS, ADICIONANDO IMPERMEABILIZANTE INTEGRAL AL 4% FESTEGRAL O SIMILAR (2 KG POR CADA SACO DE CEMENTO DE 50 KG),INCLUYE: HERRAMIENTA, MATERIALES, COLADO, VIBRADO, DESCIMBRA, CURADO, EQUIPO Y MANO DE OBRA.</t>
  </si>
  <si>
    <t>RENIVELACIÓN DE POZO DE VISITA TIPO "COMÚN" DE HASTA 30 CM DE ALTURA Y 60 CM DE DIÁMETRO INTERIOR, EN ÁREA DE VIALIDADES, A BASE DE MURO DE BLOCK DE JALCRETO DE 11X14X28 CM DE 28 CM DE ESPESOR (TEZÓN), ASENTADO CON MORTERO CEMENTO-ARENA EN PROPORCIÓN 1:3, APLANADO DE 3 CM DE ESPESOR EN MURO CON MORTERO CEMENTO-ARENA 1:3 CON IMPERMEABILIZANTE INTEGRAL A RAZÓN DE 0.20 KG/M2, ACABADO PULIDO, INCLUYE: HERRAMIENTA, ELABORACIÓN DE MORTEROS, NIVELACIÓN, MATERIALES, EQUIPO Y MANO DE OBRA.</t>
  </si>
  <si>
    <t>AFINE Y CONFORMACIÓN DEL TERRENO NATURAL POR MEDIOS MECÁNICOS, COMPACTADO CON EQUIPO DE IMPACTO AL 90% ± 2 DE SU P.V.S.M., PRUEBA AASHTO ESTANDAR, CBR DEL 5% MÍNIMO, INCLUYE: AFINE DE LA SUPERFICIE, EXTENDIDO DEL MATERIAL, HOMOGENIZADO, COMPACTADO, MANO DE OBRA, EQUIPO Y HERRAMIENTA.</t>
  </si>
  <si>
    <t xml:space="preserve">SUMINISTRO Y PLANTACIÓN DE ÁRBOL OLIVO NEGRO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</si>
  <si>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</si>
  <si>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</si>
  <si>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</si>
  <si>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</si>
  <si>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SUMINISTRO Y COLOCACIÓN DE TIERRA VEGETAL PREPARADA PARA JARDINERÍA, INCLUYE: SUMINISTRO, ACARREO, COLOCACIÓN, MANO DE OBRA, EQUIPO Y HERRAMIENTA.</t>
  </si>
  <si>
    <t>SEÑALAMIENTO HORIZONTAL Y VERTICAL</t>
  </si>
  <si>
    <t>SEÑALAMIENTO HORIZONTAL</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</si>
  <si>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</si>
  <si>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</si>
  <si>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</si>
  <si>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</si>
  <si>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</si>
  <si>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</si>
  <si>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SEÑALAMIENTO VERTICAL</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</si>
  <si>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</si>
  <si>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</si>
  <si>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</si>
  <si>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</si>
  <si>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</si>
  <si>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POR MEDIOS MECÁNICOS DE PAVIMENTO Y/O LOSA DE CONCRETO EXISTENTE,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</si>
  <si>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</si>
  <si>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</si>
  <si>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DESMONTAJE Y RETIRO POR MEDIOS MECÁNICOS CON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</si>
  <si>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DESMONTAJE Y RETIRO DE BANCAS DE HERRERÍA A BASE DE SOLERAS Y PTR EXISTENTES PROMEDIO DE 2.50 M DE LARGO, ANCHO DE 0.55 M Y CON UNA ALTURA DE 0.80 M, CON RECUPERACIÓN, INCLUYE: HERRAMIENTA, DEMOLICIÓN DE DADOS DE CONCRETO, ACARREOS HACÍA ALMACÉN DE LA OBRA Y POSTERIOR RETIRO FUERA DE LA OBRA DONDE INDIQUE SUPERVISOR, EQUIPO Y MANO DE OBRA.</t>
  </si>
  <si>
    <t>DESMONTAJE Y RETIRO DE BANCAS DE HERRERÍA A BASE DE LÁMINA Y REDONDO EXISTENTES PROMEDIO DE 2.09 M DE LARGO, ANCHO DE 0.80 M Y CON UNA ALTURA DE 0.80 M, CON RECUPERACIÓN, INCLUYE: HERRAMIENTA, DEMOLICIÓN DE DADOS DE CONCRETO, ACARREOS HACÍA ALMACÉN DE LA OBRA Y POSTERIOR RETIRO FUERA DE LA OBRA DONDE INDIQUE SUPERVISOR, EQUIPO Y MANO DE OBRA.</t>
  </si>
  <si>
    <t>DESMONTAJE Y RETIRO DE JUEGO INFANTIL "COLUMPIO" CON DIMENSIONES DE 4.30 M DE LARGO, 1.70 M DE ANCHO Y 2.60 M DE ALTURA A BASE DE HERRERÍA, CON RECUPERACIÓN.  INCLUYE: HERRAMIENTA, DEMOLICIÓN DE DADOS DE CONCRETO, ACARREOS HACÍA ALMACÉN DE LA OBRA Y POSTERIOR RETIRO FUERA DE LA OBRA DONDE INDIQUE SUPERVISOR, EQUIPO Y MANO DE OBRA.</t>
  </si>
  <si>
    <t>DESMONTAJE Y RETIRO DE JUEGO INFANTIL "COLUMPIO" CON DIMENSIONES DE 3.15 M DE LARGO, 1.35 M DE ANCHO Y 2.08 M DE ALTURA A BASE DE HERRERÍA, CON RECUPERACIÓN.  INCLUYE: HERRAMIENTA, DEMOLICIÓN DE DADOS DE CONCRETO, ACARREOS HACÍA ALMACÉN DE LA OBRA Y POSTERIOR RETIRO FUERA DE LA OBRA DONDE INDIQUE SUPERVISOR, EQUIPO Y MANO DE OBRA.</t>
  </si>
  <si>
    <t>DESMONTAJE Y RETIRO DE JUEGO INFANTIL "RESBALADILLA" CON DIMENSIONES DE 3.45 M DE LARGO, 0.45 M DE ANCHO Y 1.80 M DE ALTURA A BASE DE HERRERÍA, CON RECUPERACIÓN.  INCLUYE: HERRAMIENTA, DEMOLICIÓN DE DADOS DE CONCRETO, ACARREOS HACÍA ALMACÉN DE LA OBRA Y POSTERIOR RETIRO FUERA DE LA OBRA DONDE INDIQUE SUPERVISOR, EQUIPO Y MANO DE OBRA.</t>
  </si>
  <si>
    <t>DESMONTAJE Y RETIRO DE JUEGO INFANTIL "SUBE Y BAJA" DE 2.10 M DE LARGO Y 0.30 M DE ALTURA, A BASE DE HERRERÍA, SIN RECUPERACIÓN. INCLUYE: HERRAMIENTA, DEMOLICIÓN DE DADOS DE CONCRETO, ACARREOS HACÍA ALMACÉN DE LA OBRA Y POSTERIOR RETIRO FUERA DE LA OBRA DONDE INDIQUE SUPERVISOR, EQUIPO Y MANO DE OBRA.</t>
  </si>
  <si>
    <t>DESMONTAJE Y RETIRO DE JUEGO INFANTIL "SUBE Y BAJA" DE 3.18 M DE LARGO Y 0.30 M DE ALTURA, A BASE DE HERRERÍA, SIN RECUPERACIÓN. INCLUYE: HERRAMIENTA, DEMOLICIÓN DE DADOS DE CONCRETO, ACARREOS HACÍA ALMACÉN DE LA OBRA Y POSTERIOR RETIRO FUERA DE LA OBRA DONDE INDIQUE SUPERVISOR,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</si>
  <si>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</si>
  <si>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DESMONTAJE DE BARANDAL DE HERRERÍA EXISTENTE DE 0.50 A 1.50 M DE ALTURA SIN RECUPERACIÓN, INCLUYE: HERRAMIENTA, CORTES, DEMOLICIÓN DE ANCLAS, ACARREOS AL SITIO DE APILE, EQUIPO Y MANO DE OBRA.</t>
  </si>
  <si>
    <t xml:space="preserve">DESMONTAJE SIN RECUPERACIÓN DE CUBIERTA A BASE DE LÁMINA (GALVANIZADA, PVC, FIBROCEMENTO, CARTÓN PETROLIFICADO, POLICARBONATO Y/O MATERIALES SIMILARES) CON ESTRUCTURA DE PTR DE DISTINTAS MEDIDAS Y CALIBRES, A CUALQUIER ALTURA, INCLUYE: HERRAMIENTA, ACARREOS, APILE DE MATERIAL A BODEGA DONDE INDIQUE SUPERVISIÓN DENTRO Y FUERA DE LA OBRA, EQUIPO Y MANO DE OBRA. </t>
  </si>
  <si>
    <t>SUMINISTRO Y COLOCACIÓN DE MACETÓN DE CONCRETO ARMADO DE RESISTENCIA F'C= 250 KG/CM2, MOD. "HEXA-90", COLOR GRIS NATURAL ACABADO SEMIPULIDO, TIPO "PRISMA HEXAGONAL" O SIMILAR, MEDIDAS 0.50 CM POR LADO Y 90 CM DE ALTURA, INCLUYE: HERRAMIENTA, MATERIALES, ACARREOS, FIJACIÓN, EQUIPO Y MANO DE OBRA.</t>
  </si>
  <si>
    <t xml:space="preserve">SUMINISTRO Y PLANTACIÓN DE ÁRBOL ATMOSFÉRICA DE MÍNIMO 2.00 M DE ALTURA Y 2" DE DIÁMETRO EN TRONCO, INCLUYE: HERRAMIENTA, EXCAVACIÓN, CAPA  DE TIERRA VEGETAL, AGUA PARA RIEGO, MANO DE OBRA, RIEGO Y CUIDADOS POR 30 DÍAS. </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</si>
  <si>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</si>
  <si>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</si>
  <si>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DOPI-MUN-PP-EP-LP-020-2024</t>
  </si>
  <si>
    <t>Rehabilitación y obras complementarias del parque metropolitano denominado Mirador del Sol, etapa 01, ubicado en la confluencia de las calles Av. Patria, Helios, Av. Tepeyac, colonia Mirador del Sol, Municipio de Zapopan, Jalisco.</t>
  </si>
  <si>
    <t>B1</t>
  </si>
  <si>
    <t>B2</t>
  </si>
  <si>
    <t>B3</t>
  </si>
  <si>
    <t>B4</t>
  </si>
  <si>
    <t>E1</t>
  </si>
  <si>
    <t>F</t>
  </si>
  <si>
    <t>F1</t>
  </si>
  <si>
    <t>F2</t>
  </si>
  <si>
    <t>J</t>
  </si>
  <si>
    <t>K</t>
  </si>
  <si>
    <t>CONSTRUCCIÓN DE ANDADOR EN ADOQUÍN</t>
  </si>
  <si>
    <t>A1</t>
  </si>
  <si>
    <t>A2</t>
  </si>
  <si>
    <t>A3</t>
  </si>
  <si>
    <t>A4</t>
  </si>
  <si>
    <t>ACABADOS</t>
  </si>
  <si>
    <t>REDUCTOR DE VELOCIDAD</t>
  </si>
  <si>
    <t>POZO CAJA</t>
  </si>
  <si>
    <t>CAJA DE CONEXIÓN DE CONCRETO A BOCA DE TORMENTA</t>
  </si>
  <si>
    <t>BOCA DE TORMENTA</t>
  </si>
  <si>
    <t>REDUCTOR DE VELOCIDAD Y REUBICACIÓN DE BOCA DE TORMENTA</t>
  </si>
  <si>
    <t>D3</t>
  </si>
  <si>
    <t>D4</t>
  </si>
  <si>
    <t>D5</t>
  </si>
  <si>
    <t>E3</t>
  </si>
  <si>
    <t>E4</t>
  </si>
  <si>
    <t>COLOCACIÓN DE MOBILIARIO URBANO</t>
  </si>
  <si>
    <t>CONSTRUCCIÓN DE PUNTOS DE VENTA</t>
  </si>
  <si>
    <t>I1</t>
  </si>
  <si>
    <t>I2</t>
  </si>
  <si>
    <t>I3</t>
  </si>
  <si>
    <t>I4</t>
  </si>
  <si>
    <t>I5</t>
  </si>
  <si>
    <t>I5.1</t>
  </si>
  <si>
    <t>I5.2</t>
  </si>
  <si>
    <t>I6</t>
  </si>
  <si>
    <t>I7</t>
  </si>
  <si>
    <t>I8</t>
  </si>
  <si>
    <t>DEMOLICIÓN POR MEDIOS MECÁNICOS DE FIRME DE CONCRETO, INCLUYE: HERRAMIENTA, CORTE CON DISCO DE DIAMANTE PARA DELIMITAR ÁREA, ACARREO DEL MATERIAL A BANCO DE OBRA PARA SU POSTERIOR RETIRO, VOLUMEN MEDIDO EN SECCIÓN, ABUNDAMIENTO, EQUIPO Y MANO DE OBRA.</t>
  </si>
  <si>
    <t>J1</t>
  </si>
  <si>
    <t>J2</t>
  </si>
  <si>
    <t>J3</t>
  </si>
  <si>
    <t>J4</t>
  </si>
  <si>
    <t>J5</t>
  </si>
  <si>
    <t>D6</t>
  </si>
  <si>
    <t>E5</t>
  </si>
  <si>
    <t>F3</t>
  </si>
  <si>
    <t>F4</t>
  </si>
  <si>
    <t>I9</t>
  </si>
  <si>
    <t>ILUMINACIÓN GENERAL</t>
  </si>
  <si>
    <t>K1</t>
  </si>
  <si>
    <t>K2</t>
  </si>
  <si>
    <t>SUMINISTRO, HABILITADO Y COLOCACIÓN DE VARILLA DEL # 3 DE 30 CM DE LONGITUD A BASE DE ACERO DE REFUERZO DE FY= 4200 KG/CM2, FIJADA Y/O AHOGADA EN DENTELLÓN DE CONCRETO, INCLUYE: MATERIALES, CORTES, HABILITADO, AMARRES, MANO DE OBRA, EQUIPO Y HERRAMIENTA.</t>
  </si>
  <si>
    <t>BARRENO DE 7/16" DE DIÁMETRO Y 3.5 CM A 5 CM DE LONGITUD EN PIEZA DE ADOQUÍN HEXAGONAL, INCLUYE: EQUIPO ROTATORIO Y BROCA DE PUNTA DE DIAMANTE, MATERIALES, EQUIPO Y MANO DE OBRA.</t>
  </si>
  <si>
    <t>GUARNICIÓN TIPO "I" EN SECCIÓN 15X30 CM DE ALTURA A BASE DE CONCRETO PREMEZCLADO F'C= 200 KG/CM2, T.M.A. 19 MM, R.N., ACABADO PULIDO, INCLUYE: CORTES CON DISCO A CADA 1.5 M. CIMBRA, DESCIMBRA, COLADO, MATERIALES, CURADO, DESPERDICIOS, MANO DE OBRA, EQUIPO Y HERRAMIENTA.</t>
  </si>
  <si>
    <t>SUMINISTRO Y COLOCACIÓN DELUMINARIA PUNTA POSTE, OPERA MODULO INTEGRADO LED, 77W, 120-277V, 4000K, IP66, IK10, MERAK SYF MOD. MERSYF-GTF-5-VS-NDL-77W530-IAMXR-1-C1-BKMATE, INCLUYE: HERRAMIENTA, SUMINISTRO, FLETES, ACARREOS, ELEVACIÓN, CONEXIONES, PRUEBAS, EQUIPO Y MANO DE OBRA</t>
  </si>
  <si>
    <t>GUARNICIÓN TIPO "I" EN SECCIÓN 15X30 CM DE ALTURA A BASE DE CONCRETO PREMEZCLADO F'C= 200 KG/CM2, T.M.A. 19 MM, R.N., ACABADO PULIDO EN CORONA, INCLUYE:  CIMBRA, DESCIMBRA, COLADO, MATERIALES, CURADO, DESPERDICIOS, MANO DE OBRA, EQUIPO Y HERRAMIENTA.</t>
  </si>
  <si>
    <t>SUMINISTRO Y COLOCACIÓN DE MALLA ELECTROSOLDADA 6X6-10/10, INCLUYE: HABILITADO, DESPERDICIOS, CORTES, AJUSTES, ALAMBRE, TRASLAPES, SILLETAS, MATERIAL DE FIJACIÓN, ACARREO DEL MATERIAL AL SITIO DE SU COLOCACIÓN, MANO DE OBRA Y HERRAMIENTA.</t>
  </si>
  <si>
    <t>SUMINISTRO Y COLOCACIÓN  DE BRAZO MÓVIL TIPO "GRUA", MODELO DOG-004 O SIMILAR EN CALIDAD, MEDIDAS:  134 CM DE ALTURA, DE ACERO AL CARBÓN Y MADERA, COLOR GRIS OSCURO, INCLUYE: HERRAMIENTA, MATERIALES, ACARREOS, FIJACIÓN, EQUIPO Y MANO DE OBRA.</t>
  </si>
  <si>
    <t>DESMONTAJE SIN RECUPERACIÓN DE ESTRUCTURA METÁLICA A BASE DE LÁMINAS Y PERFILES ESTRUCTURALES DE DISTINTAS MEDIDAS Y CALIBRES, A CUALQUIER ALTURA, INCLUYE: HERRAMIENTA, ACARREO Y APILE DE MATERIAL A BODEGA DONDE INDIQUE SUPERVISIÓN DENTRO Y FUERA DE LA OBRA, EQUIPO Y MANO DE OBRA.</t>
  </si>
  <si>
    <t>SUMINISTRO, HABILITADO Y MONTAJE DE CARTABONES PARA PLACA BASE CON PLACA DE ACERO A-36 DE 7 X 7 CM, 5/16" DE ESPESOR, INCLUYE: CORTES, DESPERDICIOS, SOLDADURA, PINTURA PRIMARIO ANTICORROSIVO,  TRASLADO DE MATERIALES, MANO DE OBRA, EQUIPO Y HERRAMIENTA.</t>
  </si>
  <si>
    <t>SUMINISTRO, HABILITADO Y MONTAJE DE ESTRUCTURA METÁLICA PARA VIGAS DE CUBIERTA, SOLDADOS Y/O ATORNILLADOS, (IPR, PTR, CPS,MONTÉN, ÁNGULOS, ETC., DIFERENTES DIMENSIONES Y CALIBRES), INCLUYE: MATERIALES MENORES Y DE CONSUMO, TRAZO, CORTES, AJUSTES, DESPERDICIOS, ENDEREZADO, BISELADO, DESCALIBRES, BARRENOS, TORQUES, SOLDADURA, UNA PRUEBA RADIOGRÁFICA Y/O LÍQUIDOS PENETRANTES POR CADA 500 KG. DE ACERO, FLETES, SANDBLASTEO, PRIMARIO ANTICORROCIVO, MANO DE OBRA CALIFICADA, HERRAMIENTA, ANDAMIOS, EQUIPO, FLETES, ELEVACIONES, ACARREOS DE MATERIALES AL SITIO DE SU COLOCACIÓN, A CUALQUIER ALTURA.</t>
  </si>
  <si>
    <t>SUMINISTRO Y APLICACIÓN DE PINTURA DE ESMALTE 100 MATE COMEX O SIMILAR, COLOR S.M.A., EN ESTRUCTURAS METÁLICAS, INCLUYE: APLICACIÓN DE RECUBRIMIENTO A 4 MILÉSIMAS DE ESPESOR, MATERIALES, MANO DE OBRA, EQUIPO Y HERRAMIENTA.</t>
  </si>
  <si>
    <t>CIMBRA ACABADO APARENTE EN DALAS Y CASTILLOS A BASE DE MADERA DE PINO DE 3A, INCLUYE: HERRAMIENTA, SUMINISTRO DE MATERIALES, ACARREOS, CORTES, HABILITADO, CIMBRADO, DESCIMBRA, EQUIPO Y MANO DE OBRA.</t>
  </si>
  <si>
    <t>SUMINISTRO, ELABORACIÓN Y COLOCACIÓN DE PUERTA CORREDIZA DE HERRERÍA CON DOS HOJAS DE 1.29 M X  2.75 M, A BASE DE BASTIDOR DE PTR DE 1 1/2" X 1 1/2" COLOR ROJO, CON TRES DIVISIONES VERTICALES, RELLENO INTERIOR CON TUBULAR PERSIANA DE 31 MM Y 12 MM A LOS EXTREMOS, DE MANERA HORIZONTAL, SOLDADA A COLUMNA CON PTR DE 4" X 4" COLOR VERDE, JALADERA DE ÁNGULO DE 3/4" X 1/8" DE 10 CM, PLACA DE ACERO DE 3/16" DE 6 X 7.5 CM, DISEÑO SEGÚN PROYECTO, INCLUYE: 2 RIELES TUBULAR 1500 O "U"-30, FIJADOS A MONTÉN CON PTR DE 3"X3" COLOR VERDE Y SOLERA DE 4" X 1/4", 2 CORREDERAS D-300, 2 GUÍAS SIMPLES PG-35, CERRADURA DE EMBUTIR EN PUERTA DE HERRERÍA, MOD. X-1000 (3 LLAVES TETRA), HERRAMIENTA, ACARREOS, ELEVACIONES, HERRAJES, ANCLAJES, FIJACIÓN, PLOMEO, AJUSTES, MATERIALES, EQUIPO Y MANO DE OBRA.</t>
  </si>
  <si>
    <t>SUMINISTRO, ELABORACIÓN Y COLOCACIÓN DE PUERTA CORREDIZA DE HERRERÍA DE 1.30 M X  2.75 M, A BASE DE BASTIDOR DE PTR DE 1 1/2" X 1 1/2" COLOR ROJO, CON TRES DIVISIONES VERTICALES, RELLENO INTERIOR CON TUBULAR PERSIANA DE 31 MM Y 12 MM A LOS EXTREMOS, DE MANERA HORIZONTAL, SOLDADA A COLUMNA CON PTR DE 4" X 4" COLOR VERDE, JALADERA DE ÁNGULO DE 3/4" X 1/8" DE 10 CM, PLACA DE ACERO DE 3/16" DE 6 X 7.5 CM, DISEÑO SEGÚN PROYECTO, INCLUYE: RIEL TUBULAR 1500 O "U"-30, FIJADO A MONTÉN CON PTR DE 3"X3" COLOR VERDE Y SOLERA DE 4" X 1/4", CORREDERA D-300, GUÍA SIMPLE PG-35, CERRADURA DE EMBUTIR EN PUERTA DE HERRERÍA, MOD. X-1000 (3 LLAVES TETRA), HERRAMIENTA, ACARREOS, ELEVACIONES, HERRAJES, ANCLAJES, FIJACIÓN, PLOMEO, AJUSTES, MATERIALES, EQUIPO Y MANO DE OBRA.</t>
  </si>
  <si>
    <t>SUMINISTRO, ELABORACIÓN Y COLOCACIÓN DE PUERTA MAS DOS FIJOS, LA PUERTA ABATIBLE DE HERRERÍA DE 0.90 M X  2.75 M, A BASE DE BASTIDOR DE PTR DE 1 1/2" X 1 1/2" COLOR ROJO, RELLENO INTERIOR CON TUBULAR PERSIANA DE 31 MM Y 12 MM A LOS EXTREMOS, DE MANERA HORIZONTAL, JALADERA DE ÁNGULO DE 3/4" X 1/8" DE 10 CM, ADICIONADO CON DOS FIJOS, UNO DE 0.45 M X  2.75 M, A BASE DE BASTIDOR DE PTR DE 1 1/2" X 1 1/2" COLOR ROJO, RELLENO INTERIOR CON TUBULAR PERSIANA DE 31 MM Y 12 MM A LOS EXTREMOS, DE MANERA HORIZONTAL, Y OTRO DE  DE 1.35 M X  2.75 M, A BASE DE BASTIDOR DE PTR DE 1 1/2" X 1 1/2" COLOR ROJO, CON TRES DIVISIONES VERTICALES, RELLENO INTERIOR CON TUBULAR PERSIANA DE 31 MM Y 12 MM A LOS EXTREMOS, DE MANERA HORIZONTAL, DISEÑO SEGÚN PROYECTO, INCLUYE: 3 BISAGRAS TUBULAR DE 1/2", CERRADURA DE SOBREPONER EN PUERTA DE HERRERÍA, MOD. X-720 IF (IZQUIERDA) 3 LLAVES TETRA, HERRAMIENTA, ACARREOS, ELEVACIONES, HERRAJES, ANCLAJES, FIJACIÓN, PLOMEO, AJUSTES, MATERIALES, EQUIPO Y MANO DE OBRA.</t>
  </si>
  <si>
    <t>SUMINISTRO Y COLOCACIÓN A HUESO DE ADOQUÍN HEXAGONAL PARA ANDADOR PEATONAL (MODULADO SEGÚN PROYECTO), MEDIDAS DE 50 X 43 X 7 CM DE ESPESOR CON 3 MM DE TOLERANCIA (50 CM DE DIÁMETRO), ACABADO LISO, COLOR NATURAL, RESISTENCIA A LA COMPRESIÓN DE 250 KG/CM2, ASENTADO SOBRE CAMA DE 5 CM DE ESPESOR A BASE DE ARENA FINA LIBRE DE IMPUREZAS CON UNA HUMEDAD UNIFORME, INCLUYE: HERRAMIENTA, ACARREOS, DESPERDICIOS, NIVELADO, MATERIALES, EQUIPO Y MANO DE OBRA.</t>
  </si>
  <si>
    <t>DESMONTAJE Y RETIRO CON RECUPERACIÓN DE POSTE DE LUMINARIA Y PUNTA POSTE, ALTURA PROMEDIO DE HASTA 6.00 M, INCLUYE: HERRAMIENTA, DEMOLICIÓN DE DADO DE CONCRETO, DESCONEXIÓN, RETIRO DE CABLEADO, ACARREOS Y RETIRO FUERA DE LA OBRA AL LUGAR INDICADO POR LA SUPERVISIÓN, EQUIPO Y MANO DE OBRA.</t>
  </si>
  <si>
    <t>TRANSFORMADOR TIPO POSTE, MONOFÁSICO DOS BORNAS, 15 KVA, CON UNA RELACIÓN DE TRANSFORMACIÓN 23,000 - 220/110 VOLTS, CON 4 DERIVACIONES, 2 ARRIBA Y 2 ABAJO DEL VOLTAJE NOMINAL, CON 2.5% CADA UNA. ENFRIAMIENTO NATURAL AIRE/ACEITE.</t>
  </si>
  <si>
    <t>REDUCTOR DE VELOCIDAD A BASE DE PAVIMENTO DE CONCRETO HIDRÁULICO PREMEZCLADO MR-45 KG/CM2, FRAGUADO RÁPIDO 3 DÍAS, T.M.A. 3/4", DE LARGO Y ANCHO VARIABLE DEPENDIENDO LA VIALIDAD EXISTENTE, CON 0.20 M DE ESPESOR DE LOSA, MAS CORONA TRAPEZOIDAL DE 10 CM DE ALTURA PROMEDIO, ACABADO EN CORONA ESTAMPADO TIPO HEXAGONAL CON MEDIDAS PROMEDIO DE 10 CM EN CADA LADO Y CON UNA SEPARACIÓN DE 3.65 CM ENTRE HEXÁGONO Y EN LAS PENDIENTES CON ACABADO ESTRIADO TIPO VIBRADOR MONOLÍTICO, DISEÑO SEGÚN PROYECTO, INCLUYE: HERRAMIENTA, TRAZO, CIMBRA, COLADO, VIBRADO, CURADO, DESMOLDANTE, BARNIZ, PRUEBAS DE LABORATORIO, DESCIMBRA, MATERIALES, EQUIPO Y MANO DE OBRA.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</si>
  <si>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</si>
  <si>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MEJORAMIENTO DEL TERRENO NATURAL CON SUELO CEMENTO EN PROPORCIÓN 8:1, COMPACTADO EN CAPAS DE NO MAS DE 20 CM AL 95% DE SU P.V.S.M., CONFORME A LA PRUEBA AASTHO ESTÁNDAR, INCLUYE: EXTENDIDO DEL MATERIAL, HOMOGENIZADO, AFINE DE LA SUPERFICIE, COMPACTADO, MANO DE OBRA, EQUIPO Y HERRAMIENTA.</t>
  </si>
  <si>
    <t>SUMINISTRO Y COLOCACIÓN DE CONCRETO PREMEZCLADO F´C= 250 KG/CM2, R.R., REV. 14 CM T.M.A. 19 MM, A 14 DÍAS, EN CIMENTACIÓN, INCLUYE: MATERIALES, COLADO, VIBRADO, DESCIMBRA, CURADO,  MANO DE OBRA, PRUEBAS DE LABORATORIO, EQUIPO Y HERRAMIENTA.</t>
  </si>
  <si>
    <t>SUMINISTRO Y COLOCACIÓN DE CONCRETO PREMEZCLADO F´C= 250 KG/CM2, R.N., REV. 14 CM T.M.A. 19 MM, EN CIMENTACIÓN, INCLUYE: MATERIALES, COLADO, VIBRADO, DESCIMBRA, CURADO,  MANO DE OBRA, PRUEBAS DE LABORATORIO, EQUIPO Y HERRAMIENTA.</t>
  </si>
  <si>
    <t>SUMINISTRO Y COLOCACIÓN  DE MÓDULO DE EJERCICIO TIPO "CLUSTER DE CALISTENIA", MODELO E3-3502 O SIMILAR EN CALIDAD, MEDIDAS: 327 X 198 X 278 CM, 171 KG, PARA 5 USUARIOS, INCLUYE: HERRAMIENTA, MATERIALES, ACARREOS, FIJACIÓN POR MEDIO DE TAQUETES, EQUIPO Y MANO DE OBRA.</t>
  </si>
  <si>
    <t>SUMINISTRO, HABILITADO Y COLOCACIÓN DE COLUMNA ESTRUCTURAL,  A BASE DE PERFILES ESTRUCTURALES, SOLDADOS Y/O ATORNILLADOS, (HSS, IPR, IPS, CPS, OR, OC, TUBOS, PTR, PLACAS, EN BASE A PROYECTO, INCLUYE: HERRAMIENTA, INGENIERÍA DE TALLER, CORTES, BISELADOS, SOLDADURA, NIVELACIÓN, ALINEAMIENTO Y PLOMEADO, ANDAMIOS, FONDO PRIMARIO ALQUIDÁLICO ANTICORROSIVO, GRÚA ARTICULADA, CARGA, TRASLADO, DESPERDICIOS, EQUIPO Y MANO DE OBRA.</t>
  </si>
  <si>
    <t>SUMINISTRO, HABILITADO, MONTAJE Y NIVELACIÓN DE ESTRUCTURA METÁLICA PARA CUBIERTA PERGOLADA DE UNA ALTURA DE HASTA 5.00 M, A BASE DE PERFILES ESTRUCTURALES, SOLDADOS Y/O ATORNILLADOS, (HSS, IPR, IPS, IR, CPS, OR, OC, TUBOS, PTR, PLACAS). INCLUYE: HERRAMIENTA,  PRIMARIO ANTICORROSIVO, TRAZO, CORTES, BARRENOS, SOLDADURA, MATERIALES, EQUIPO Y MANO DE OBRA</t>
  </si>
  <si>
    <t>TERRAZAS MULTIUSOS</t>
  </si>
  <si>
    <t>SUMINISTRO Y COLOCACIÓN DE PANEL PREFABRICADO TIPO MULTIPANEL TERNIUM ARKIRIB O SIMILAR DE 2” DE ESPESOR, COMPUESTO POR UN NÚCLEO DE ESPUMA RÍGIDA DE POLIURETANO Y DOS CARAS DE ACERO TERNIUM PINTRO CAL. 24/26, ACABADO LISO, COLOR S.M.A., INCLUYE: HERRAMIENTA, ELEMENTOS DE FIJACIÓN, ACARREOS, MANIOBRAS, ELEVACIONES, CORTES, SELLADO DE JUNTAS Y PERIMETRO CON SILICÓN DOW CORNING, DESPERDICIOS, AJUSTES, MATERIALES, EQUIPO Y MANO DE OBRA.</t>
  </si>
  <si>
    <t>LICITACIÓN PUBLICA No.</t>
  </si>
  <si>
    <t>DOPI-001</t>
  </si>
  <si>
    <t>DOPI-002</t>
  </si>
  <si>
    <t>DOPI-003</t>
  </si>
  <si>
    <t>DOPI-004</t>
  </si>
  <si>
    <t>DOPI-005</t>
  </si>
  <si>
    <t>DOPI-006</t>
  </si>
  <si>
    <t>DOPI-007</t>
  </si>
  <si>
    <t>DOPI-008</t>
  </si>
  <si>
    <t>DOPI-009</t>
  </si>
  <si>
    <t>DOPI-010</t>
  </si>
  <si>
    <t>DOPI-011</t>
  </si>
  <si>
    <t>DOPI-036</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</si>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</sst>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3">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theme="8" tint="-0.249977111117893"/>
      <name val="Isidora Bold"/>
    </font>
    <font>
      <sz val="10"/>
      <color indexed="64"/>
      <name val="Isidora Bold"/>
    </font>
    <font>
      <b/>
      <sz val="10"/>
      <color indexed="64"/>
      <name val="Isidora Bold"/>
    </font>
    <font>
      <b/>
      <sz val="10"/>
      <name val="Isidora Bold"/>
    </font>
    <font>
      <sz val="8"/>
      <name val="Isidora Bold"/>
    </font>
    <font>
      <sz val="8"/>
      <color rgb="FF000000"/>
      <name val="Isidora Bold"/>
    </font>
    <font>
      <sz val="8"/>
      <color indexed="64"/>
      <name val="Isidora Bold"/>
    </font>
    <font>
      <b/>
      <sz val="10"/>
      <color rgb="FF0070C0"/>
      <name val="Isidora Bold"/>
    </font>
    <font>
      <b/>
      <sz val="9"/>
      <name val="Isidora Bold"/>
    </font>
    <font>
      <sz val="9"/>
      <name val="Isidora Bold"/>
    </font>
    <font>
      <b/>
      <sz val="14"/>
      <name val="Isidora Bold"/>
    </font>
    <font>
      <sz val="6"/>
      <name val="Isidora Bold"/>
    </font>
    <font>
      <sz val="11"/>
      <name val="Isidora Bold"/>
    </font>
    <font>
      <sz val="20"/>
      <name val="Isidora Bold"/>
    </font>
    <font>
      <b/>
      <sz val="11"/>
      <name val="Isidora Bold"/>
    </font>
    <font>
      <b/>
      <sz val="12"/>
      <name val="Isidora Bold"/>
    </font>
    <font>
      <b/>
      <sz val="10"/>
      <color theme="0"/>
      <name val="Isidora Bold"/>
    </font>
    <font>
      <b/>
      <sz val="10"/>
      <color theme="9" tint="-0.249977111117893"/>
      <name val="Isidora Bold"/>
    </font>
    <font>
      <sz val="12"/>
      <name val="Isidora Bold"/>
    </font>
    <font>
      <b/>
      <sz val="8"/>
      <color indexed="64"/>
      <name val="Isidora Bold"/>
    </font>
    <font>
      <sz val="10"/>
      <color theme="8" tint="-0.249977111117893"/>
      <name val="Arial"/>
      <family val="2"/>
    </font>
    <font>
      <sz val="8"/>
      <color indexed="8"/>
      <name val="Isidora Bold"/>
    </font>
    <font>
      <sz val="11"/>
      <color theme="1"/>
      <name val="Arial"/>
      <family val="2"/>
    </font>
    <font>
      <sz val="11"/>
      <color theme="1"/>
      <name val="Isidora Bold"/>
    </font>
    <font>
      <sz val="8"/>
      <color rgb="FFFF0000"/>
      <name val="Isidora Bold"/>
    </font>
    <font>
      <b/>
      <sz val="10"/>
      <color theme="0" tint="-0.499984740745262"/>
      <name val="Isidora Bold"/>
    </font>
    <font>
      <sz val="8"/>
      <name val="Calibri"/>
      <family val="2"/>
      <scheme val="minor"/>
    </font>
    <font>
      <b/>
      <sz val="8"/>
      <color theme="1"/>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3" fillId="0" borderId="0"/>
    <xf numFmtId="0" fontId="27" fillId="0" borderId="0"/>
  </cellStyleXfs>
  <cellXfs count="125">
    <xf numFmtId="0" fontId="0" fillId="0" borderId="0" xfId="0"/>
    <xf numFmtId="0" fontId="6" fillId="0" borderId="0" xfId="3" applyFont="1"/>
    <xf numFmtId="2" fontId="7" fillId="3" borderId="0" xfId="3" applyNumberFormat="1" applyFont="1" applyFill="1" applyAlignment="1">
      <alignment vertical="top"/>
    </xf>
    <xf numFmtId="44" fontId="8" fillId="3" borderId="0" xfId="1" applyFont="1" applyFill="1" applyBorder="1" applyAlignment="1">
      <alignment horizontal="center" vertical="top" wrapText="1"/>
    </xf>
    <xf numFmtId="0" fontId="10" fillId="0" borderId="0" xfId="0" applyFont="1" applyAlignment="1">
      <alignment horizontal="center" vertical="top" wrapText="1"/>
    </xf>
    <xf numFmtId="44" fontId="11" fillId="0" borderId="0" xfId="1" applyFont="1" applyFill="1" applyBorder="1" applyAlignment="1">
      <alignment horizontal="center" vertical="top" wrapText="1"/>
    </xf>
    <xf numFmtId="4" fontId="10" fillId="0" borderId="0" xfId="0" applyNumberFormat="1" applyFont="1" applyAlignment="1">
      <alignment horizontal="center" vertical="top" wrapText="1"/>
    </xf>
    <xf numFmtId="0" fontId="7" fillId="3" borderId="0" xfId="3" applyFont="1" applyFill="1" applyAlignment="1">
      <alignment vertical="top" wrapText="1"/>
    </xf>
    <xf numFmtId="164" fontId="7" fillId="3" borderId="0" xfId="3" applyNumberFormat="1" applyFont="1" applyFill="1" applyAlignment="1">
      <alignment horizontal="right" vertical="top" wrapText="1"/>
    </xf>
    <xf numFmtId="2" fontId="10" fillId="0" borderId="0" xfId="0" applyNumberFormat="1" applyFont="1" applyAlignment="1">
      <alignment horizontal="center" vertical="top" wrapText="1"/>
    </xf>
    <xf numFmtId="2" fontId="7" fillId="3" borderId="0" xfId="3" applyNumberFormat="1" applyFont="1" applyFill="1" applyAlignment="1">
      <alignment horizontal="justify" vertical="top"/>
    </xf>
    <xf numFmtId="0" fontId="12" fillId="2" borderId="0" xfId="3" applyFont="1" applyFill="1" applyAlignment="1">
      <alignment horizontal="justify" vertical="top"/>
    </xf>
    <xf numFmtId="0" fontId="12" fillId="2" borderId="0" xfId="3" applyFont="1" applyFill="1" applyAlignment="1">
      <alignment horizontal="center" vertical="top" wrapText="1"/>
    </xf>
    <xf numFmtId="164" fontId="12" fillId="2" borderId="0" xfId="3" applyNumberFormat="1" applyFont="1" applyFill="1" applyAlignment="1">
      <alignment horizontal="right" vertical="top" wrapText="1"/>
    </xf>
    <xf numFmtId="164" fontId="12" fillId="2" borderId="0" xfId="3" applyNumberFormat="1" applyFont="1" applyFill="1" applyAlignment="1">
      <alignment horizontal="left" vertical="top" wrapText="1"/>
    </xf>
    <xf numFmtId="49" fontId="13" fillId="2" borderId="0" xfId="2" applyNumberFormat="1" applyFont="1" applyFill="1" applyAlignment="1">
      <alignment horizontal="center" vertical="center" wrapText="1"/>
    </xf>
    <xf numFmtId="0" fontId="13" fillId="0" borderId="2" xfId="2" applyFont="1" applyBorder="1" applyAlignment="1">
      <alignment horizontal="justify" vertical="top" wrapText="1"/>
    </xf>
    <xf numFmtId="0" fontId="14" fillId="0" borderId="2" xfId="2" applyFont="1" applyBorder="1" applyAlignment="1">
      <alignment vertical="top" wrapText="1"/>
    </xf>
    <xf numFmtId="0" fontId="13" fillId="0" borderId="6" xfId="2" applyFont="1" applyBorder="1" applyAlignment="1">
      <alignment horizontal="justify" vertical="top" wrapText="1"/>
    </xf>
    <xf numFmtId="0" fontId="14" fillId="0" borderId="6" xfId="2" applyFont="1" applyBorder="1" applyAlignment="1">
      <alignment vertical="top" wrapText="1"/>
    </xf>
    <xf numFmtId="165" fontId="16" fillId="0" borderId="6" xfId="2" applyNumberFormat="1" applyFont="1" applyBorder="1" applyAlignment="1">
      <alignment vertical="top"/>
    </xf>
    <xf numFmtId="0" fontId="13" fillId="0" borderId="6" xfId="2" applyFont="1" applyBorder="1" applyAlignment="1">
      <alignment horizontal="center" vertical="top" wrapText="1"/>
    </xf>
    <xf numFmtId="0" fontId="18" fillId="0" borderId="6" xfId="2" applyFont="1" applyBorder="1" applyAlignment="1">
      <alignment horizontal="left"/>
    </xf>
    <xf numFmtId="0" fontId="14" fillId="0" borderId="9" xfId="2" applyFont="1" applyBorder="1" applyAlignment="1">
      <alignment horizontal="center" vertical="top"/>
    </xf>
    <xf numFmtId="2" fontId="14" fillId="0" borderId="9" xfId="2" applyNumberFormat="1" applyFont="1" applyBorder="1" applyAlignment="1">
      <alignment horizontal="right" vertical="top"/>
    </xf>
    <xf numFmtId="164" fontId="13" fillId="0" borderId="9" xfId="2" applyNumberFormat="1" applyFont="1" applyBorder="1" applyAlignment="1">
      <alignment horizontal="right" vertical="top"/>
    </xf>
    <xf numFmtId="14" fontId="14" fillId="0" borderId="9" xfId="2" applyNumberFormat="1" applyFont="1" applyBorder="1" applyAlignment="1">
      <alignment horizontal="justify" vertical="top" wrapText="1"/>
    </xf>
    <xf numFmtId="0" fontId="14" fillId="0" borderId="6" xfId="2" applyFont="1" applyBorder="1" applyAlignment="1">
      <alignment vertical="top"/>
    </xf>
    <xf numFmtId="0" fontId="13" fillId="0" borderId="2" xfId="5" applyFont="1" applyBorder="1" applyAlignment="1">
      <alignment horizontal="center" vertical="top" wrapText="1"/>
    </xf>
    <xf numFmtId="0" fontId="6" fillId="0" borderId="0" xfId="3" applyFont="1" applyAlignment="1">
      <alignment wrapText="1"/>
    </xf>
    <xf numFmtId="49" fontId="7" fillId="0" borderId="0" xfId="3" applyNumberFormat="1" applyFont="1" applyAlignment="1">
      <alignment horizontal="center" vertical="center" wrapText="1"/>
    </xf>
    <xf numFmtId="164" fontId="7" fillId="0" borderId="0" xfId="3" applyNumberFormat="1" applyFont="1" applyAlignment="1">
      <alignment horizontal="right" vertical="top" wrapText="1"/>
    </xf>
    <xf numFmtId="0" fontId="12" fillId="0" borderId="0" xfId="3" applyFont="1" applyAlignment="1">
      <alignment horizontal="center" vertical="center" wrapText="1"/>
    </xf>
    <xf numFmtId="0" fontId="12" fillId="0" borderId="0" xfId="3" applyFont="1" applyAlignment="1">
      <alignment horizontal="justify" vertical="top"/>
    </xf>
    <xf numFmtId="0" fontId="7" fillId="0" borderId="0" xfId="3" applyFont="1" applyAlignment="1">
      <alignment vertical="top" wrapText="1"/>
    </xf>
    <xf numFmtId="4" fontId="21" fillId="0" borderId="0" xfId="3" applyNumberFormat="1" applyFont="1" applyAlignment="1">
      <alignment horizontal="right" vertical="top" wrapText="1"/>
    </xf>
    <xf numFmtId="164" fontId="12" fillId="0" borderId="0" xfId="1" applyNumberFormat="1" applyFont="1" applyFill="1" applyBorder="1" applyAlignment="1">
      <alignment horizontal="right" vertical="top"/>
    </xf>
    <xf numFmtId="49" fontId="22" fillId="0" borderId="0" xfId="3" applyNumberFormat="1" applyFont="1" applyAlignment="1">
      <alignment horizontal="center" vertical="center" wrapText="1"/>
    </xf>
    <xf numFmtId="2" fontId="22" fillId="0" borderId="0" xfId="3" applyNumberFormat="1" applyFont="1" applyAlignment="1">
      <alignment horizontal="justify" vertical="top"/>
    </xf>
    <xf numFmtId="0" fontId="22" fillId="0" borderId="0" xfId="3" applyFont="1" applyAlignment="1">
      <alignment vertical="top" wrapText="1"/>
    </xf>
    <xf numFmtId="164" fontId="22" fillId="0" borderId="0" xfId="3" applyNumberFormat="1" applyFont="1" applyAlignment="1">
      <alignment horizontal="right" vertical="top" wrapText="1"/>
    </xf>
    <xf numFmtId="0" fontId="14" fillId="0" borderId="1" xfId="2" applyFont="1" applyBorder="1" applyAlignment="1">
      <alignment vertical="top" wrapText="1"/>
    </xf>
    <xf numFmtId="0" fontId="14" fillId="0" borderId="5" xfId="2" applyFont="1" applyBorder="1" applyAlignment="1">
      <alignment vertical="top" wrapText="1"/>
    </xf>
    <xf numFmtId="0" fontId="14" fillId="0" borderId="8" xfId="2" applyFont="1" applyBorder="1" applyAlignment="1">
      <alignment vertical="top" wrapText="1"/>
    </xf>
    <xf numFmtId="0" fontId="23" fillId="0" borderId="0" xfId="2" applyFont="1" applyAlignment="1">
      <alignment horizontal="center"/>
    </xf>
    <xf numFmtId="0" fontId="23" fillId="0" borderId="0" xfId="2" applyFont="1" applyAlignment="1">
      <alignment horizontal="justify" wrapText="1"/>
    </xf>
    <xf numFmtId="0" fontId="23" fillId="0" borderId="0" xfId="2" applyFont="1" applyAlignment="1">
      <alignment horizontal="centerContinuous"/>
    </xf>
    <xf numFmtId="4" fontId="23" fillId="0" borderId="0" xfId="2" applyNumberFormat="1" applyFont="1" applyAlignment="1">
      <alignment horizontal="center"/>
    </xf>
    <xf numFmtId="0" fontId="24" fillId="0" borderId="0" xfId="3" applyFont="1" applyAlignment="1">
      <alignment horizontal="right" vertical="top"/>
    </xf>
    <xf numFmtId="0" fontId="11" fillId="0" borderId="0" xfId="3" applyFont="1" applyAlignment="1">
      <alignment vertical="top" wrapText="1"/>
    </xf>
    <xf numFmtId="4" fontId="6" fillId="0" borderId="0" xfId="3" applyNumberFormat="1" applyFont="1"/>
    <xf numFmtId="4" fontId="22" fillId="0" borderId="0" xfId="3" applyNumberFormat="1" applyFont="1" applyAlignment="1">
      <alignment horizontal="right" vertical="top" wrapText="1"/>
    </xf>
    <xf numFmtId="0" fontId="11" fillId="0" borderId="0" xfId="3" applyFont="1"/>
    <xf numFmtId="44" fontId="8" fillId="3" borderId="0" xfId="1" applyFont="1" applyFill="1" applyAlignment="1">
      <alignment horizontal="center" vertical="top" wrapText="1"/>
    </xf>
    <xf numFmtId="44" fontId="12" fillId="2" borderId="0" xfId="1" applyFont="1" applyFill="1" applyAlignment="1">
      <alignment horizontal="center" vertical="top" wrapText="1"/>
    </xf>
    <xf numFmtId="44" fontId="12" fillId="2" borderId="0" xfId="1" applyFont="1" applyFill="1" applyBorder="1" applyAlignment="1">
      <alignment horizontal="center" vertical="top" wrapText="1"/>
    </xf>
    <xf numFmtId="44" fontId="11" fillId="0" borderId="0" xfId="1" applyFont="1" applyAlignment="1">
      <alignment horizontal="center" vertical="top" wrapText="1"/>
    </xf>
    <xf numFmtId="0" fontId="28" fillId="0" borderId="0" xfId="10" applyFont="1" applyAlignment="1">
      <alignment horizontal="center" vertical="top"/>
    </xf>
    <xf numFmtId="0" fontId="12" fillId="4" borderId="0" xfId="3" applyFont="1" applyFill="1" applyAlignment="1">
      <alignment horizontal="justify" vertical="top"/>
    </xf>
    <xf numFmtId="0" fontId="12" fillId="4" borderId="0" xfId="3" applyFont="1" applyFill="1" applyAlignment="1">
      <alignment horizontal="center" vertical="top" wrapText="1"/>
    </xf>
    <xf numFmtId="164" fontId="12" fillId="4" borderId="0" xfId="3" applyNumberFormat="1" applyFont="1" applyFill="1" applyAlignment="1">
      <alignment horizontal="right" vertical="top" wrapText="1"/>
    </xf>
    <xf numFmtId="44" fontId="12" fillId="4" borderId="0" xfId="1" applyFont="1" applyFill="1" applyBorder="1" applyAlignment="1">
      <alignment horizontal="center" vertical="top" wrapText="1"/>
    </xf>
    <xf numFmtId="164" fontId="12" fillId="4" borderId="0" xfId="3" applyNumberFormat="1" applyFont="1" applyFill="1" applyAlignment="1">
      <alignment horizontal="left" vertical="top" wrapText="1"/>
    </xf>
    <xf numFmtId="0" fontId="30" fillId="0" borderId="0" xfId="3" applyFont="1" applyAlignment="1">
      <alignment horizontal="center" vertical="center" wrapText="1"/>
    </xf>
    <xf numFmtId="0" fontId="30" fillId="0" borderId="0" xfId="3" applyFont="1" applyAlignment="1">
      <alignment horizontal="justify" vertical="top"/>
    </xf>
    <xf numFmtId="49" fontId="9" fillId="0" borderId="0" xfId="0" applyNumberFormat="1" applyFont="1" applyAlignment="1">
      <alignment horizontal="center" vertical="top" wrapText="1"/>
    </xf>
    <xf numFmtId="0" fontId="9" fillId="0" borderId="0" xfId="0" applyFont="1" applyAlignment="1">
      <alignment horizontal="justify" vertical="top" wrapText="1"/>
    </xf>
    <xf numFmtId="0" fontId="9" fillId="0" borderId="0" xfId="0" applyFont="1" applyAlignment="1">
      <alignment horizontal="center" vertical="top"/>
    </xf>
    <xf numFmtId="4" fontId="9" fillId="0" borderId="0" xfId="0" applyNumberFormat="1" applyFont="1" applyAlignment="1">
      <alignment horizontal="right" vertical="top"/>
    </xf>
    <xf numFmtId="0" fontId="9" fillId="0" borderId="0" xfId="0" applyFont="1" applyFill="1" applyAlignment="1">
      <alignment horizontal="justify" vertical="top" wrapText="1"/>
    </xf>
    <xf numFmtId="0" fontId="9" fillId="0" borderId="0" xfId="0" applyFont="1" applyFill="1" applyAlignment="1">
      <alignment horizontal="center" vertical="top"/>
    </xf>
    <xf numFmtId="4" fontId="9" fillId="0" borderId="0" xfId="0" applyNumberFormat="1" applyFont="1" applyFill="1" applyAlignment="1">
      <alignment horizontal="right" vertical="top"/>
    </xf>
    <xf numFmtId="0" fontId="6" fillId="0" borderId="0" xfId="3" applyFont="1" applyAlignment="1">
      <alignment vertical="top"/>
    </xf>
    <xf numFmtId="49" fontId="7" fillId="3" borderId="0" xfId="3" applyNumberFormat="1" applyFont="1" applyFill="1" applyAlignment="1">
      <alignment horizontal="center" vertical="top" wrapText="1"/>
    </xf>
    <xf numFmtId="0" fontId="5" fillId="0" borderId="0" xfId="3" applyFont="1" applyAlignment="1">
      <alignment vertical="top" wrapText="1"/>
    </xf>
    <xf numFmtId="164" fontId="9" fillId="0" borderId="0" xfId="0" applyNumberFormat="1" applyFont="1" applyAlignment="1">
      <alignment horizontal="right" vertical="top"/>
    </xf>
    <xf numFmtId="0" fontId="28" fillId="0" borderId="0" xfId="10" applyFont="1" applyAlignment="1">
      <alignment vertical="top"/>
    </xf>
    <xf numFmtId="0" fontId="25" fillId="0" borderId="0" xfId="3" applyFont="1" applyAlignment="1">
      <alignment vertical="top" wrapText="1"/>
    </xf>
    <xf numFmtId="0" fontId="15" fillId="0" borderId="6" xfId="5" applyFont="1" applyBorder="1" applyAlignment="1">
      <alignment horizontal="center" vertical="center" wrapText="1"/>
    </xf>
    <xf numFmtId="0" fontId="15" fillId="0" borderId="11" xfId="5" applyFont="1" applyBorder="1" applyAlignment="1">
      <alignment horizontal="center" vertical="center" wrapText="1"/>
    </xf>
    <xf numFmtId="0" fontId="8" fillId="2" borderId="0" xfId="5" applyFont="1" applyFill="1" applyAlignment="1">
      <alignment horizontal="center" vertical="center" wrapText="1"/>
    </xf>
    <xf numFmtId="0" fontId="20" fillId="2" borderId="0" xfId="5" applyFont="1" applyFill="1" applyAlignment="1">
      <alignment horizontal="center" vertical="center" wrapTex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14" xfId="2" applyFont="1" applyFill="1" applyBorder="1" applyAlignment="1">
      <alignment horizontal="center" vertical="center"/>
    </xf>
    <xf numFmtId="0" fontId="6" fillId="0" borderId="0" xfId="3" applyFont="1" applyAlignment="1">
      <alignment horizontal="center"/>
    </xf>
    <xf numFmtId="2" fontId="7" fillId="0" borderId="0" xfId="3" applyNumberFormat="1" applyFont="1" applyAlignment="1">
      <alignment horizontal="left" vertical="top"/>
    </xf>
    <xf numFmtId="0" fontId="8" fillId="0" borderId="1" xfId="2" applyFont="1" applyBorder="1" applyAlignment="1">
      <alignment horizontal="center" vertical="top" wrapText="1"/>
    </xf>
    <xf numFmtId="0" fontId="8" fillId="0" borderId="3" xfId="2" applyFont="1" applyBorder="1" applyAlignment="1">
      <alignment horizontal="center" vertical="top" wrapText="1"/>
    </xf>
    <xf numFmtId="0" fontId="8" fillId="0" borderId="4" xfId="2" applyFont="1" applyBorder="1" applyAlignment="1">
      <alignment horizontal="center" vertical="top" wrapText="1"/>
    </xf>
    <xf numFmtId="2" fontId="17" fillId="0" borderId="6" xfId="4" applyNumberFormat="1" applyFont="1" applyBorder="1" applyAlignment="1">
      <alignment horizontal="justify" vertical="top" wrapText="1"/>
    </xf>
    <xf numFmtId="2" fontId="17" fillId="0" borderId="11" xfId="4" applyNumberFormat="1" applyFont="1" applyBorder="1" applyAlignment="1">
      <alignment horizontal="justify" vertical="top" wrapText="1"/>
    </xf>
    <xf numFmtId="0" fontId="13" fillId="0" borderId="1" xfId="2" applyFont="1" applyBorder="1" applyAlignment="1">
      <alignment horizontal="center" vertical="top" wrapText="1"/>
    </xf>
    <xf numFmtId="0" fontId="13" fillId="0" borderId="3" xfId="2" applyFont="1" applyBorder="1" applyAlignment="1">
      <alignment horizontal="center" vertical="top" wrapText="1"/>
    </xf>
    <xf numFmtId="0" fontId="13" fillId="0" borderId="4" xfId="2" applyFont="1" applyBorder="1" applyAlignment="1">
      <alignment horizontal="center" vertical="top" wrapText="1"/>
    </xf>
    <xf numFmtId="0" fontId="14" fillId="0" borderId="6" xfId="2" applyFont="1" applyBorder="1" applyAlignment="1">
      <alignment horizontal="justify" vertical="top" wrapText="1"/>
    </xf>
    <xf numFmtId="0" fontId="14" fillId="0" borderId="11" xfId="2" applyFont="1" applyBorder="1" applyAlignment="1">
      <alignment horizontal="justify" vertical="top" wrapText="1"/>
    </xf>
    <xf numFmtId="0" fontId="14" fillId="0" borderId="5" xfId="2" applyFont="1" applyBorder="1" applyAlignment="1">
      <alignment horizontal="center" vertical="top" wrapText="1"/>
    </xf>
    <xf numFmtId="0" fontId="14" fillId="0" borderId="0" xfId="2" applyFont="1" applyAlignment="1">
      <alignment horizontal="center" vertical="top" wrapText="1"/>
    </xf>
    <xf numFmtId="0" fontId="14" fillId="0" borderId="7" xfId="2" applyFont="1" applyBorder="1" applyAlignment="1">
      <alignment horizontal="center" vertical="top" wrapText="1"/>
    </xf>
    <xf numFmtId="0" fontId="14" fillId="0" borderId="8"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0" fontId="15" fillId="0" borderId="5" xfId="2" applyFont="1" applyFill="1" applyBorder="1" applyAlignment="1">
      <alignment horizontal="center" vertical="center" wrapText="1"/>
    </xf>
    <xf numFmtId="0" fontId="15" fillId="0" borderId="0" xfId="2" applyFont="1" applyFill="1" applyAlignment="1">
      <alignment horizontal="center" vertical="center" wrapText="1"/>
    </xf>
    <xf numFmtId="0" fontId="15" fillId="0" borderId="7" xfId="2" applyFont="1" applyFill="1" applyBorder="1" applyAlignment="1">
      <alignment horizontal="center" vertical="center" wrapText="1"/>
    </xf>
    <xf numFmtId="0" fontId="14" fillId="0" borderId="3" xfId="2" applyFont="1" applyFill="1" applyBorder="1" applyAlignment="1">
      <alignment horizontal="center" vertical="top"/>
    </xf>
    <xf numFmtId="2" fontId="14" fillId="0" borderId="3" xfId="2" applyNumberFormat="1" applyFont="1" applyFill="1" applyBorder="1" applyAlignment="1">
      <alignment horizontal="right" vertical="top"/>
    </xf>
    <xf numFmtId="164" fontId="13" fillId="0" borderId="3" xfId="2" applyNumberFormat="1" applyFont="1" applyFill="1" applyBorder="1" applyAlignment="1">
      <alignment horizontal="right" vertical="top"/>
    </xf>
    <xf numFmtId="14" fontId="14" fillId="0" borderId="3" xfId="2" applyNumberFormat="1" applyFont="1" applyFill="1" applyBorder="1" applyAlignment="1">
      <alignment horizontal="justify" vertical="top" wrapText="1"/>
    </xf>
    <xf numFmtId="0" fontId="14" fillId="0" borderId="0" xfId="2" applyFont="1" applyFill="1" applyAlignment="1">
      <alignment horizontal="center" vertical="top"/>
    </xf>
    <xf numFmtId="2" fontId="14" fillId="0" borderId="0" xfId="2" applyNumberFormat="1" applyFont="1" applyFill="1" applyAlignment="1">
      <alignment horizontal="right" vertical="top"/>
    </xf>
    <xf numFmtId="164" fontId="13" fillId="0" borderId="0" xfId="2" applyNumberFormat="1" applyFont="1" applyFill="1" applyAlignment="1">
      <alignment horizontal="right" vertical="top"/>
    </xf>
    <xf numFmtId="14" fontId="14" fillId="0" borderId="0" xfId="2" applyNumberFormat="1" applyFont="1" applyFill="1" applyAlignment="1">
      <alignment horizontal="justify" vertical="top" wrapText="1"/>
    </xf>
    <xf numFmtId="0" fontId="13" fillId="0" borderId="2" xfId="2" applyFont="1" applyBorder="1" applyAlignment="1">
      <alignment horizontal="left" vertical="center" wrapText="1"/>
    </xf>
    <xf numFmtId="49" fontId="13" fillId="2" borderId="0" xfId="2" applyNumberFormat="1" applyFont="1" applyFill="1" applyAlignment="1">
      <alignment horizontal="center" vertical="center"/>
    </xf>
    <xf numFmtId="0" fontId="6" fillId="0" borderId="0" xfId="3" applyFont="1" applyAlignment="1">
      <alignment horizontal="center" vertical="center"/>
    </xf>
    <xf numFmtId="0" fontId="8" fillId="2" borderId="0" xfId="5" applyFont="1" applyFill="1" applyAlignment="1">
      <alignment horizontal="right" vertical="top" wrapText="1"/>
    </xf>
    <xf numFmtId="44" fontId="8" fillId="0" borderId="0" xfId="1" applyNumberFormat="1" applyFont="1" applyFill="1" applyBorder="1" applyAlignment="1">
      <alignment horizontal="right" vertical="top"/>
    </xf>
    <xf numFmtId="44" fontId="12" fillId="0" borderId="0" xfId="1" applyNumberFormat="1" applyFont="1" applyFill="1" applyBorder="1" applyAlignment="1">
      <alignment horizontal="right" vertical="top"/>
    </xf>
    <xf numFmtId="44" fontId="30" fillId="0" borderId="0" xfId="1" applyNumberFormat="1" applyFont="1" applyFill="1" applyBorder="1" applyAlignment="1">
      <alignment horizontal="right" vertical="top"/>
    </xf>
    <xf numFmtId="44" fontId="22" fillId="0" borderId="0" xfId="1" applyNumberFormat="1" applyFont="1" applyFill="1" applyBorder="1" applyAlignment="1">
      <alignment horizontal="right" vertical="top"/>
    </xf>
    <xf numFmtId="44" fontId="19" fillId="2" borderId="0" xfId="3" applyNumberFormat="1" applyFont="1" applyFill="1" applyAlignment="1">
      <alignment horizontal="right" vertical="top" wrapText="1"/>
    </xf>
    <xf numFmtId="44" fontId="20" fillId="2" borderId="0" xfId="3" applyNumberFormat="1" applyFont="1" applyFill="1" applyAlignment="1">
      <alignment horizontal="right" vertical="top" wrapText="1"/>
    </xf>
    <xf numFmtId="2" fontId="32" fillId="0" borderId="0" xfId="3" applyNumberFormat="1" applyFont="1" applyAlignment="1">
      <alignment horizontal="justify" vertical="top"/>
    </xf>
  </cellXfs>
  <cellStyles count="11">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3 3" xfId="9" xr:uid="{00000000-0005-0000-0000-000007000000}"/>
    <cellStyle name="Normal 4" xfId="6" xr:uid="{00000000-0005-0000-0000-000008000000}"/>
    <cellStyle name="Normal 4 2" xfId="8" xr:uid="{00000000-0005-0000-0000-000009000000}"/>
    <cellStyle name="Normal 5" xfId="10" xr:uid="{5D0E0126-2A6F-41C9-A07E-DA224B01A109}"/>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7</xdr:col>
      <xdr:colOff>167447</xdr:colOff>
      <xdr:row>4</xdr:row>
      <xdr:rowOff>34804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57150</xdr:rowOff>
    </xdr:from>
    <xdr:to>
      <xdr:col>0</xdr:col>
      <xdr:colOff>1030593</xdr:colOff>
      <xdr:row>5</xdr:row>
      <xdr:rowOff>168315</xdr:rowOff>
    </xdr:to>
    <xdr:pic>
      <xdr:nvPicPr>
        <xdr:cNvPr id="5" name="Imagen 4">
          <a:extLst>
            <a:ext uri="{FF2B5EF4-FFF2-40B4-BE49-F238E27FC236}">
              <a16:creationId xmlns:a16="http://schemas.microsoft.com/office/drawing/2014/main" id="{07CACD54-D6A2-4745-87B4-1240CA3F524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80975" y="219075"/>
          <a:ext cx="1030593" cy="1139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Cat&#225;logos%20y%20Cuantificaci&#243;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00B0F0"/>
  </sheetPr>
  <dimension ref="A1:AE407"/>
  <sheetViews>
    <sheetView showGridLines="0" tabSelected="1" view="pageBreakPreview" topLeftCell="A358" zoomScaleNormal="70" zoomScaleSheetLayoutView="100" workbookViewId="0">
      <selection activeCell="B386" sqref="B386"/>
    </sheetView>
  </sheetViews>
  <sheetFormatPr baseColWidth="10" defaultColWidth="9.140625" defaultRowHeight="12.75" customHeight="1" outlineLevelCol="1"/>
  <cols>
    <col min="1" max="1" width="15.5703125" style="52" customWidth="1"/>
    <col min="2" max="2" width="74.7109375" style="1" customWidth="1"/>
    <col min="3" max="3" width="9.140625" style="1" customWidth="1"/>
    <col min="4" max="4" width="13.85546875" style="50" customWidth="1"/>
    <col min="5" max="5" width="16" style="1" customWidth="1"/>
    <col min="6" max="6" width="53.85546875" style="1" customWidth="1" outlineLevel="1"/>
    <col min="7" max="7" width="19.42578125" style="1" customWidth="1"/>
    <col min="8" max="8" width="14.28515625" style="1" bestFit="1" customWidth="1"/>
    <col min="9" max="16384" width="9.140625" style="1"/>
  </cols>
  <sheetData>
    <row r="1" spans="1:7">
      <c r="A1" s="41"/>
      <c r="B1" s="16" t="s">
        <v>0</v>
      </c>
      <c r="C1" s="87" t="s">
        <v>298</v>
      </c>
      <c r="D1" s="88"/>
      <c r="E1" s="88"/>
      <c r="F1" s="89"/>
      <c r="G1" s="17"/>
    </row>
    <row r="2" spans="1:7">
      <c r="A2" s="42"/>
      <c r="B2" s="18" t="s">
        <v>1</v>
      </c>
      <c r="C2" s="103" t="s">
        <v>216</v>
      </c>
      <c r="D2" s="104"/>
      <c r="E2" s="104"/>
      <c r="F2" s="105"/>
      <c r="G2" s="19"/>
    </row>
    <row r="3" spans="1:7" ht="13.5" thickBot="1">
      <c r="A3" s="42"/>
      <c r="B3" s="18" t="s">
        <v>2</v>
      </c>
      <c r="C3" s="103"/>
      <c r="D3" s="104"/>
      <c r="E3" s="104"/>
      <c r="F3" s="105"/>
      <c r="G3" s="19"/>
    </row>
    <row r="4" spans="1:7" ht="17.25" customHeight="1">
      <c r="A4" s="42"/>
      <c r="B4" s="114" t="s">
        <v>3</v>
      </c>
      <c r="C4" s="106"/>
      <c r="D4" s="107"/>
      <c r="E4" s="108" t="s">
        <v>21</v>
      </c>
      <c r="F4" s="109"/>
      <c r="G4" s="20"/>
    </row>
    <row r="5" spans="1:7" ht="17.25" customHeight="1">
      <c r="A5" s="42"/>
      <c r="B5" s="90" t="s">
        <v>217</v>
      </c>
      <c r="C5" s="110"/>
      <c r="D5" s="111"/>
      <c r="E5" s="112" t="s">
        <v>22</v>
      </c>
      <c r="F5" s="113"/>
      <c r="G5" s="21"/>
    </row>
    <row r="6" spans="1:7" ht="17.25" customHeight="1">
      <c r="A6" s="42"/>
      <c r="B6" s="90"/>
      <c r="C6" s="110"/>
      <c r="D6" s="111"/>
      <c r="E6" s="112" t="s">
        <v>4</v>
      </c>
      <c r="F6" s="113"/>
      <c r="G6" s="22"/>
    </row>
    <row r="7" spans="1:7" ht="17.25" customHeight="1" thickBot="1">
      <c r="A7" s="42"/>
      <c r="B7" s="91"/>
      <c r="C7" s="23"/>
      <c r="D7" s="24"/>
      <c r="E7" s="25" t="s">
        <v>23</v>
      </c>
      <c r="F7" s="26"/>
      <c r="G7" s="27"/>
    </row>
    <row r="8" spans="1:7">
      <c r="A8" s="42"/>
      <c r="B8" s="18" t="s">
        <v>5</v>
      </c>
      <c r="C8" s="92" t="s">
        <v>6</v>
      </c>
      <c r="D8" s="93"/>
      <c r="E8" s="93"/>
      <c r="F8" s="94"/>
      <c r="G8" s="28" t="s">
        <v>7</v>
      </c>
    </row>
    <row r="9" spans="1:7">
      <c r="A9" s="42"/>
      <c r="B9" s="95" t="s">
        <v>39</v>
      </c>
      <c r="C9" s="97"/>
      <c r="D9" s="98"/>
      <c r="E9" s="98"/>
      <c r="F9" s="99"/>
      <c r="G9" s="78"/>
    </row>
    <row r="10" spans="1:7" ht="13.5" thickBot="1">
      <c r="A10" s="43"/>
      <c r="B10" s="96"/>
      <c r="C10" s="100"/>
      <c r="D10" s="101"/>
      <c r="E10" s="101"/>
      <c r="F10" s="102"/>
      <c r="G10" s="79"/>
    </row>
    <row r="11" spans="1:7" ht="3" customHeight="1" thickBot="1">
      <c r="A11" s="44"/>
      <c r="B11" s="45"/>
      <c r="C11" s="46"/>
      <c r="D11" s="47"/>
      <c r="E11" s="44"/>
      <c r="F11" s="46"/>
      <c r="G11" s="46"/>
    </row>
    <row r="12" spans="1:7" ht="15.75" customHeight="1" thickBot="1">
      <c r="A12" s="82" t="s">
        <v>32</v>
      </c>
      <c r="B12" s="83"/>
      <c r="C12" s="83"/>
      <c r="D12" s="83"/>
      <c r="E12" s="83"/>
      <c r="F12" s="83"/>
      <c r="G12" s="84"/>
    </row>
    <row r="13" spans="1:7" ht="3" customHeight="1">
      <c r="A13" s="48"/>
      <c r="B13" s="49"/>
      <c r="C13" s="49"/>
    </row>
    <row r="14" spans="1:7" s="116" customFormat="1" ht="24">
      <c r="A14" s="115" t="s">
        <v>8</v>
      </c>
      <c r="B14" s="15" t="s">
        <v>9</v>
      </c>
      <c r="C14" s="115" t="s">
        <v>10</v>
      </c>
      <c r="D14" s="115" t="s">
        <v>11</v>
      </c>
      <c r="E14" s="15" t="s">
        <v>12</v>
      </c>
      <c r="F14" s="15" t="s">
        <v>13</v>
      </c>
      <c r="G14" s="15" t="s">
        <v>14</v>
      </c>
    </row>
    <row r="15" spans="1:7" ht="6" customHeight="1">
      <c r="A15" s="85"/>
      <c r="B15" s="85"/>
      <c r="C15" s="85"/>
      <c r="D15" s="85"/>
      <c r="E15" s="85"/>
      <c r="F15" s="85"/>
      <c r="G15" s="85"/>
    </row>
    <row r="16" spans="1:7" s="72" customFormat="1" ht="10.5" customHeight="1">
      <c r="A16" s="73" t="s">
        <v>52</v>
      </c>
      <c r="B16" s="10" t="s">
        <v>228</v>
      </c>
      <c r="C16" s="7"/>
      <c r="D16" s="8"/>
      <c r="E16" s="8"/>
      <c r="F16" s="8"/>
      <c r="G16" s="3">
        <f>ROUND(SUM(G17,G23,G29,G34),2)</f>
        <v>0</v>
      </c>
    </row>
    <row r="17" spans="1:8" s="74" customFormat="1" ht="10.5" customHeight="1">
      <c r="A17" s="12" t="s">
        <v>229</v>
      </c>
      <c r="B17" s="11" t="s">
        <v>42</v>
      </c>
      <c r="C17" s="12"/>
      <c r="D17" s="13"/>
      <c r="E17" s="55"/>
      <c r="F17" s="14"/>
      <c r="G17" s="55">
        <f>ROUND(SUM(G18:G22),2)</f>
        <v>0</v>
      </c>
    </row>
    <row r="18" spans="1:8" s="74" customFormat="1" ht="33.75">
      <c r="A18" s="65" t="s">
        <v>299</v>
      </c>
      <c r="B18" s="66" t="s">
        <v>196</v>
      </c>
      <c r="C18" s="67" t="s">
        <v>18</v>
      </c>
      <c r="D18" s="68">
        <v>1244.68</v>
      </c>
      <c r="E18" s="75"/>
      <c r="F18" s="4"/>
      <c r="G18" s="5"/>
    </row>
    <row r="19" spans="1:8" s="74" customFormat="1" ht="45">
      <c r="A19" s="65" t="s">
        <v>300</v>
      </c>
      <c r="B19" s="66" t="s">
        <v>200</v>
      </c>
      <c r="C19" s="67" t="s">
        <v>19</v>
      </c>
      <c r="D19" s="68">
        <v>42.58</v>
      </c>
      <c r="E19" s="75"/>
      <c r="F19" s="4"/>
      <c r="G19" s="5"/>
    </row>
    <row r="20" spans="1:8" s="74" customFormat="1" ht="45">
      <c r="A20" s="65" t="s">
        <v>301</v>
      </c>
      <c r="B20" s="66" t="s">
        <v>209</v>
      </c>
      <c r="C20" s="67" t="s">
        <v>26</v>
      </c>
      <c r="D20" s="68">
        <v>4</v>
      </c>
      <c r="E20" s="75"/>
      <c r="F20" s="4"/>
      <c r="G20" s="5"/>
    </row>
    <row r="21" spans="1:8" s="74" customFormat="1" ht="33.75">
      <c r="A21" s="65" t="s">
        <v>302</v>
      </c>
      <c r="B21" s="66" t="s">
        <v>43</v>
      </c>
      <c r="C21" s="67" t="s">
        <v>19</v>
      </c>
      <c r="D21" s="68">
        <v>167.05</v>
      </c>
      <c r="E21" s="75"/>
      <c r="F21" s="4"/>
      <c r="G21" s="5"/>
    </row>
    <row r="22" spans="1:8" s="74" customFormat="1" ht="33.75">
      <c r="A22" s="65" t="s">
        <v>303</v>
      </c>
      <c r="B22" s="66" t="s">
        <v>44</v>
      </c>
      <c r="C22" s="67" t="s">
        <v>20</v>
      </c>
      <c r="D22" s="68">
        <v>3006.9</v>
      </c>
      <c r="E22" s="75"/>
      <c r="F22" s="4"/>
      <c r="G22" s="5"/>
    </row>
    <row r="23" spans="1:8" s="74" customFormat="1">
      <c r="A23" s="12" t="s">
        <v>230</v>
      </c>
      <c r="B23" s="11" t="s">
        <v>31</v>
      </c>
      <c r="C23" s="12"/>
      <c r="D23" s="13"/>
      <c r="E23" s="55"/>
      <c r="F23" s="14"/>
      <c r="G23" s="55">
        <f>ROUND(SUM(G24:G28),2)</f>
        <v>0</v>
      </c>
    </row>
    <row r="24" spans="1:8" s="74" customFormat="1" ht="33.75">
      <c r="A24" s="65" t="s">
        <v>304</v>
      </c>
      <c r="B24" s="66" t="s">
        <v>45</v>
      </c>
      <c r="C24" s="67" t="s">
        <v>18</v>
      </c>
      <c r="D24" s="68">
        <v>1896.06</v>
      </c>
      <c r="E24" s="75"/>
      <c r="F24" s="4"/>
      <c r="G24" s="5"/>
    </row>
    <row r="25" spans="1:8" s="74" customFormat="1" ht="45">
      <c r="A25" s="65" t="s">
        <v>305</v>
      </c>
      <c r="B25" s="66" t="s">
        <v>40</v>
      </c>
      <c r="C25" s="67" t="s">
        <v>19</v>
      </c>
      <c r="D25" s="68">
        <v>716.47</v>
      </c>
      <c r="E25" s="75"/>
      <c r="F25" s="4"/>
      <c r="G25" s="5"/>
    </row>
    <row r="26" spans="1:8" s="74" customFormat="1" ht="56.25">
      <c r="A26" s="65" t="s">
        <v>306</v>
      </c>
      <c r="B26" s="66" t="s">
        <v>46</v>
      </c>
      <c r="C26" s="67" t="s">
        <v>19</v>
      </c>
      <c r="D26" s="68">
        <v>379.21</v>
      </c>
      <c r="E26" s="75"/>
      <c r="F26" s="4"/>
      <c r="G26" s="5"/>
    </row>
    <row r="27" spans="1:8" s="74" customFormat="1" ht="33.75">
      <c r="A27" s="65" t="s">
        <v>307</v>
      </c>
      <c r="B27" s="66" t="s">
        <v>43</v>
      </c>
      <c r="C27" s="67" t="s">
        <v>19</v>
      </c>
      <c r="D27" s="68">
        <v>716.47</v>
      </c>
      <c r="E27" s="75"/>
      <c r="F27" s="4"/>
      <c r="G27" s="5"/>
    </row>
    <row r="28" spans="1:8" s="74" customFormat="1" ht="33.75">
      <c r="A28" s="65" t="s">
        <v>308</v>
      </c>
      <c r="B28" s="66" t="s">
        <v>44</v>
      </c>
      <c r="C28" s="67" t="s">
        <v>20</v>
      </c>
      <c r="D28" s="68">
        <v>12896.46</v>
      </c>
      <c r="E28" s="75"/>
      <c r="F28" s="4"/>
      <c r="G28" s="5"/>
    </row>
    <row r="29" spans="1:8" s="74" customFormat="1">
      <c r="A29" s="12" t="s">
        <v>231</v>
      </c>
      <c r="B29" s="11" t="s">
        <v>108</v>
      </c>
      <c r="C29" s="12"/>
      <c r="D29" s="13"/>
      <c r="E29" s="55"/>
      <c r="F29" s="14"/>
      <c r="G29" s="55">
        <f>ROUND(SUM(G30:G33),2)</f>
        <v>0</v>
      </c>
    </row>
    <row r="30" spans="1:8" s="74" customFormat="1" ht="45">
      <c r="A30" s="65" t="s">
        <v>309</v>
      </c>
      <c r="B30" s="66" t="s">
        <v>107</v>
      </c>
      <c r="C30" s="67" t="s">
        <v>25</v>
      </c>
      <c r="D30" s="68">
        <v>1990.11</v>
      </c>
      <c r="E30" s="75"/>
      <c r="F30" s="4"/>
      <c r="G30" s="5"/>
    </row>
    <row r="31" spans="1:8" s="76" customFormat="1" ht="33.75">
      <c r="A31" s="65" t="s">
        <v>311</v>
      </c>
      <c r="B31" s="66" t="s">
        <v>270</v>
      </c>
      <c r="C31" s="67" t="s">
        <v>29</v>
      </c>
      <c r="D31" s="68">
        <f>0.168*4395</f>
        <v>738.36</v>
      </c>
      <c r="E31" s="75"/>
      <c r="F31" s="4"/>
      <c r="G31" s="5"/>
      <c r="H31" s="57"/>
    </row>
    <row r="32" spans="1:8" s="76" customFormat="1" ht="33.75">
      <c r="A32" s="65" t="s">
        <v>312</v>
      </c>
      <c r="B32" s="66" t="s">
        <v>271</v>
      </c>
      <c r="C32" s="67" t="s">
        <v>26</v>
      </c>
      <c r="D32" s="68">
        <v>4395</v>
      </c>
      <c r="E32" s="75"/>
      <c r="F32" s="4"/>
      <c r="G32" s="5"/>
      <c r="H32" s="57"/>
    </row>
    <row r="33" spans="1:7" s="74" customFormat="1" ht="67.5">
      <c r="A33" s="65" t="s">
        <v>313</v>
      </c>
      <c r="B33" s="66" t="s">
        <v>285</v>
      </c>
      <c r="C33" s="67" t="s">
        <v>18</v>
      </c>
      <c r="D33" s="68">
        <v>1896.06</v>
      </c>
      <c r="E33" s="75"/>
      <c r="F33" s="4"/>
      <c r="G33" s="5"/>
    </row>
    <row r="34" spans="1:7" s="74" customFormat="1">
      <c r="A34" s="12" t="s">
        <v>232</v>
      </c>
      <c r="B34" s="11" t="s">
        <v>27</v>
      </c>
      <c r="C34" s="12"/>
      <c r="D34" s="13"/>
      <c r="E34" s="55"/>
      <c r="F34" s="14"/>
      <c r="G34" s="55">
        <f>ROUND(SUM(G35),2)</f>
        <v>0</v>
      </c>
    </row>
    <row r="35" spans="1:7" s="74" customFormat="1" ht="22.5">
      <c r="A35" s="65" t="s">
        <v>314</v>
      </c>
      <c r="B35" s="66" t="s">
        <v>28</v>
      </c>
      <c r="C35" s="67" t="s">
        <v>18</v>
      </c>
      <c r="D35" s="68">
        <v>1896.06</v>
      </c>
      <c r="E35" s="75"/>
      <c r="F35" s="4"/>
      <c r="G35" s="5"/>
    </row>
    <row r="36" spans="1:7" s="72" customFormat="1">
      <c r="A36" s="73" t="s">
        <v>53</v>
      </c>
      <c r="B36" s="10" t="s">
        <v>90</v>
      </c>
      <c r="C36" s="7"/>
      <c r="D36" s="8"/>
      <c r="E36" s="8"/>
      <c r="F36" s="8"/>
      <c r="G36" s="3">
        <f>ROUND(SUM(G37,G39,G46,G48),2)</f>
        <v>0</v>
      </c>
    </row>
    <row r="37" spans="1:7" s="74" customFormat="1">
      <c r="A37" s="12" t="s">
        <v>218</v>
      </c>
      <c r="B37" s="11" t="s">
        <v>42</v>
      </c>
      <c r="C37" s="12"/>
      <c r="D37" s="13"/>
      <c r="E37" s="55"/>
      <c r="F37" s="14"/>
      <c r="G37" s="55">
        <f>ROUND(SUM(G38),2)</f>
        <v>0</v>
      </c>
    </row>
    <row r="38" spans="1:7" s="74" customFormat="1" ht="45">
      <c r="A38" s="65" t="s">
        <v>315</v>
      </c>
      <c r="B38" s="66" t="s">
        <v>209</v>
      </c>
      <c r="C38" s="67" t="s">
        <v>26</v>
      </c>
      <c r="D38" s="68">
        <v>4</v>
      </c>
      <c r="E38" s="75"/>
      <c r="F38" s="4"/>
      <c r="G38" s="5"/>
    </row>
    <row r="39" spans="1:7" s="74" customFormat="1">
      <c r="A39" s="12" t="s">
        <v>219</v>
      </c>
      <c r="B39" s="11" t="s">
        <v>31</v>
      </c>
      <c r="C39" s="12"/>
      <c r="D39" s="13"/>
      <c r="E39" s="55"/>
      <c r="F39" s="14"/>
      <c r="G39" s="55">
        <f>ROUND(SUM(G40:G45),2)</f>
        <v>0</v>
      </c>
    </row>
    <row r="40" spans="1:7" s="74" customFormat="1" ht="33.75">
      <c r="A40" s="65" t="s">
        <v>316</v>
      </c>
      <c r="B40" s="66" t="s">
        <v>45</v>
      </c>
      <c r="C40" s="67" t="s">
        <v>18</v>
      </c>
      <c r="D40" s="68">
        <v>1301.46</v>
      </c>
      <c r="E40" s="75"/>
      <c r="F40" s="4"/>
      <c r="G40" s="5"/>
    </row>
    <row r="41" spans="1:7" s="74" customFormat="1" ht="45">
      <c r="A41" s="65" t="s">
        <v>317</v>
      </c>
      <c r="B41" s="66" t="s">
        <v>40</v>
      </c>
      <c r="C41" s="67" t="s">
        <v>19</v>
      </c>
      <c r="D41" s="68">
        <v>238.61</v>
      </c>
      <c r="E41" s="75"/>
      <c r="F41" s="4"/>
      <c r="G41" s="5"/>
    </row>
    <row r="42" spans="1:7" s="74" customFormat="1" ht="45">
      <c r="A42" s="65" t="s">
        <v>318</v>
      </c>
      <c r="B42" s="66" t="s">
        <v>59</v>
      </c>
      <c r="C42" s="67" t="s">
        <v>19</v>
      </c>
      <c r="D42" s="68">
        <v>54.27</v>
      </c>
      <c r="E42" s="75"/>
      <c r="F42" s="4"/>
      <c r="G42" s="5"/>
    </row>
    <row r="43" spans="1:7" s="74" customFormat="1" ht="56.25">
      <c r="A43" s="65" t="s">
        <v>319</v>
      </c>
      <c r="B43" s="66" t="s">
        <v>46</v>
      </c>
      <c r="C43" s="67" t="s">
        <v>19</v>
      </c>
      <c r="D43" s="68">
        <v>173.5</v>
      </c>
      <c r="E43" s="75"/>
      <c r="F43" s="4"/>
      <c r="G43" s="5"/>
    </row>
    <row r="44" spans="1:7" s="74" customFormat="1" ht="33.75">
      <c r="A44" s="65" t="s">
        <v>320</v>
      </c>
      <c r="B44" s="66" t="s">
        <v>43</v>
      </c>
      <c r="C44" s="67" t="s">
        <v>19</v>
      </c>
      <c r="D44" s="68">
        <v>184.34</v>
      </c>
      <c r="E44" s="75"/>
      <c r="F44" s="4"/>
      <c r="G44" s="5"/>
    </row>
    <row r="45" spans="1:7" s="74" customFormat="1" ht="33.75">
      <c r="A45" s="65" t="s">
        <v>321</v>
      </c>
      <c r="B45" s="66" t="s">
        <v>44</v>
      </c>
      <c r="C45" s="67" t="s">
        <v>20</v>
      </c>
      <c r="D45" s="68">
        <v>3318.12</v>
      </c>
      <c r="E45" s="75"/>
      <c r="F45" s="4"/>
      <c r="G45" s="5"/>
    </row>
    <row r="46" spans="1:7" s="74" customFormat="1">
      <c r="A46" s="12" t="s">
        <v>220</v>
      </c>
      <c r="B46" s="11" t="s">
        <v>109</v>
      </c>
      <c r="C46" s="12"/>
      <c r="D46" s="13"/>
      <c r="E46" s="55"/>
      <c r="F46" s="14"/>
      <c r="G46" s="55">
        <f>ROUND(SUM(G47),2)</f>
        <v>0</v>
      </c>
    </row>
    <row r="47" spans="1:7" s="74" customFormat="1" ht="45">
      <c r="A47" s="65" t="s">
        <v>322</v>
      </c>
      <c r="B47" s="66" t="s">
        <v>272</v>
      </c>
      <c r="C47" s="67" t="s">
        <v>25</v>
      </c>
      <c r="D47" s="68">
        <v>1159.81</v>
      </c>
      <c r="E47" s="75"/>
      <c r="F47" s="4"/>
      <c r="G47" s="5"/>
    </row>
    <row r="48" spans="1:7" s="74" customFormat="1">
      <c r="A48" s="12" t="s">
        <v>221</v>
      </c>
      <c r="B48" s="11" t="s">
        <v>27</v>
      </c>
      <c r="C48" s="12"/>
      <c r="D48" s="13"/>
      <c r="E48" s="55"/>
      <c r="F48" s="14"/>
      <c r="G48" s="55">
        <f>ROUND(SUM(G49),2)</f>
        <v>0</v>
      </c>
    </row>
    <row r="49" spans="1:7" s="74" customFormat="1" ht="22.5">
      <c r="A49" s="65" t="s">
        <v>323</v>
      </c>
      <c r="B49" s="66" t="s">
        <v>28</v>
      </c>
      <c r="C49" s="67" t="s">
        <v>18</v>
      </c>
      <c r="D49" s="68">
        <v>1301.46</v>
      </c>
      <c r="E49" s="75"/>
      <c r="F49" s="4"/>
      <c r="G49" s="5"/>
    </row>
    <row r="50" spans="1:7" s="74" customFormat="1">
      <c r="A50" s="73" t="s">
        <v>54</v>
      </c>
      <c r="B50" s="2" t="s">
        <v>144</v>
      </c>
      <c r="C50" s="2"/>
      <c r="D50" s="2"/>
      <c r="E50" s="2"/>
      <c r="F50" s="2"/>
      <c r="G50" s="3">
        <f>ROUND(SUM(G51,G57,G65,G75),2)</f>
        <v>0</v>
      </c>
    </row>
    <row r="51" spans="1:7" s="74" customFormat="1">
      <c r="A51" s="12" t="s">
        <v>55</v>
      </c>
      <c r="B51" s="11" t="s">
        <v>42</v>
      </c>
      <c r="C51" s="12"/>
      <c r="D51" s="13"/>
      <c r="E51" s="55"/>
      <c r="F51" s="14"/>
      <c r="G51" s="55">
        <f>ROUND(SUM(G52:G56),2)</f>
        <v>0</v>
      </c>
    </row>
    <row r="52" spans="1:7" s="74" customFormat="1" ht="45">
      <c r="A52" s="65" t="s">
        <v>324</v>
      </c>
      <c r="B52" s="66" t="s">
        <v>200</v>
      </c>
      <c r="C52" s="67" t="s">
        <v>19</v>
      </c>
      <c r="D52" s="68">
        <v>9.43</v>
      </c>
      <c r="E52" s="75"/>
      <c r="F52" s="4"/>
      <c r="G52" s="5"/>
    </row>
    <row r="53" spans="1:7" s="74" customFormat="1" ht="45">
      <c r="A53" s="65" t="s">
        <v>325</v>
      </c>
      <c r="B53" s="66" t="s">
        <v>87</v>
      </c>
      <c r="C53" s="67" t="s">
        <v>19</v>
      </c>
      <c r="D53" s="68">
        <v>202.22</v>
      </c>
      <c r="E53" s="75"/>
      <c r="F53" s="4"/>
      <c r="G53" s="5"/>
    </row>
    <row r="54" spans="1:7" s="74" customFormat="1" ht="45">
      <c r="A54" s="65" t="s">
        <v>326</v>
      </c>
      <c r="B54" s="66" t="s">
        <v>199</v>
      </c>
      <c r="C54" s="67" t="s">
        <v>19</v>
      </c>
      <c r="D54" s="68">
        <v>0.55000000000000004</v>
      </c>
      <c r="E54" s="75"/>
      <c r="F54" s="4"/>
      <c r="G54" s="5"/>
    </row>
    <row r="55" spans="1:7" s="74" customFormat="1" ht="33.75">
      <c r="A55" s="65" t="s">
        <v>327</v>
      </c>
      <c r="B55" s="66" t="s">
        <v>43</v>
      </c>
      <c r="C55" s="67" t="s">
        <v>19</v>
      </c>
      <c r="D55" s="68">
        <v>212.2</v>
      </c>
      <c r="E55" s="75"/>
      <c r="F55" s="4"/>
      <c r="G55" s="5"/>
    </row>
    <row r="56" spans="1:7" s="74" customFormat="1" ht="33.75">
      <c r="A56" s="65" t="s">
        <v>328</v>
      </c>
      <c r="B56" s="66" t="s">
        <v>44</v>
      </c>
      <c r="C56" s="67" t="s">
        <v>20</v>
      </c>
      <c r="D56" s="68">
        <v>3819.6</v>
      </c>
      <c r="E56" s="75"/>
      <c r="F56" s="4"/>
      <c r="G56" s="5"/>
    </row>
    <row r="57" spans="1:7" s="74" customFormat="1">
      <c r="A57" s="12" t="s">
        <v>56</v>
      </c>
      <c r="B57" s="11" t="s">
        <v>31</v>
      </c>
      <c r="C57" s="12"/>
      <c r="D57" s="13"/>
      <c r="E57" s="55"/>
      <c r="F57" s="14"/>
      <c r="G57" s="55">
        <f>ROUND(SUM(G58:G64),2)</f>
        <v>0</v>
      </c>
    </row>
    <row r="58" spans="1:7" s="74" customFormat="1" ht="33.75">
      <c r="A58" s="65" t="s">
        <v>329</v>
      </c>
      <c r="B58" s="66" t="s">
        <v>45</v>
      </c>
      <c r="C58" s="67" t="s">
        <v>18</v>
      </c>
      <c r="D58" s="68">
        <v>2191.94</v>
      </c>
      <c r="E58" s="75"/>
      <c r="F58" s="4"/>
      <c r="G58" s="5"/>
    </row>
    <row r="59" spans="1:7" s="74" customFormat="1" ht="45">
      <c r="A59" s="65" t="s">
        <v>330</v>
      </c>
      <c r="B59" s="66" t="s">
        <v>41</v>
      </c>
      <c r="C59" s="67" t="s">
        <v>19</v>
      </c>
      <c r="D59" s="68">
        <v>98.64</v>
      </c>
      <c r="E59" s="75"/>
      <c r="F59" s="4"/>
      <c r="G59" s="5"/>
    </row>
    <row r="60" spans="1:7" s="74" customFormat="1" ht="45">
      <c r="A60" s="65" t="s">
        <v>331</v>
      </c>
      <c r="B60" s="66" t="s">
        <v>145</v>
      </c>
      <c r="C60" s="67" t="s">
        <v>18</v>
      </c>
      <c r="D60" s="68">
        <v>1534.35</v>
      </c>
      <c r="E60" s="75"/>
      <c r="F60" s="4"/>
      <c r="G60" s="5"/>
    </row>
    <row r="61" spans="1:7" s="74" customFormat="1" ht="45">
      <c r="A61" s="65" t="s">
        <v>332</v>
      </c>
      <c r="B61" s="66" t="s">
        <v>59</v>
      </c>
      <c r="C61" s="67" t="s">
        <v>19</v>
      </c>
      <c r="D61" s="68">
        <v>87.68</v>
      </c>
      <c r="E61" s="75"/>
      <c r="F61" s="4"/>
      <c r="G61" s="5"/>
    </row>
    <row r="62" spans="1:7" s="74" customFormat="1" ht="56.25">
      <c r="A62" s="65" t="s">
        <v>333</v>
      </c>
      <c r="B62" s="66" t="s">
        <v>84</v>
      </c>
      <c r="C62" s="67" t="s">
        <v>19</v>
      </c>
      <c r="D62" s="68">
        <v>131.52000000000001</v>
      </c>
      <c r="E62" s="75"/>
      <c r="F62" s="4"/>
      <c r="G62" s="5"/>
    </row>
    <row r="63" spans="1:7" s="74" customFormat="1" ht="33.75">
      <c r="A63" s="65" t="s">
        <v>334</v>
      </c>
      <c r="B63" s="66" t="s">
        <v>43</v>
      </c>
      <c r="C63" s="67" t="s">
        <v>19</v>
      </c>
      <c r="D63" s="68">
        <v>10.96</v>
      </c>
      <c r="E63" s="75"/>
      <c r="F63" s="4"/>
      <c r="G63" s="5"/>
    </row>
    <row r="64" spans="1:7" s="74" customFormat="1" ht="33.75">
      <c r="A64" s="65" t="s">
        <v>310</v>
      </c>
      <c r="B64" s="66" t="s">
        <v>44</v>
      </c>
      <c r="C64" s="67" t="s">
        <v>20</v>
      </c>
      <c r="D64" s="68">
        <v>197.28000000000003</v>
      </c>
      <c r="E64" s="75"/>
      <c r="F64" s="4"/>
      <c r="G64" s="5"/>
    </row>
    <row r="65" spans="1:7" s="74" customFormat="1">
      <c r="A65" s="12" t="s">
        <v>57</v>
      </c>
      <c r="B65" s="11" t="s">
        <v>233</v>
      </c>
      <c r="C65" s="12"/>
      <c r="D65" s="13"/>
      <c r="E65" s="55"/>
      <c r="F65" s="14"/>
      <c r="G65" s="55">
        <f>ROUND(SUM(G66:G74),2)</f>
        <v>0</v>
      </c>
    </row>
    <row r="66" spans="1:7" s="74" customFormat="1" ht="33.75">
      <c r="A66" s="65" t="s">
        <v>335</v>
      </c>
      <c r="B66" s="66" t="s">
        <v>149</v>
      </c>
      <c r="C66" s="67" t="s">
        <v>25</v>
      </c>
      <c r="D66" s="68">
        <v>87.1</v>
      </c>
      <c r="E66" s="75"/>
      <c r="F66" s="4"/>
      <c r="G66" s="5"/>
    </row>
    <row r="67" spans="1:7" s="74" customFormat="1" ht="45">
      <c r="A67" s="65" t="s">
        <v>336</v>
      </c>
      <c r="B67" s="66" t="s">
        <v>146</v>
      </c>
      <c r="C67" s="67" t="s">
        <v>25</v>
      </c>
      <c r="D67" s="68">
        <v>93.58</v>
      </c>
      <c r="E67" s="75"/>
      <c r="F67" s="4"/>
      <c r="G67" s="5"/>
    </row>
    <row r="68" spans="1:7" s="74" customFormat="1" ht="78.75">
      <c r="A68" s="65" t="s">
        <v>337</v>
      </c>
      <c r="B68" s="66" t="s">
        <v>150</v>
      </c>
      <c r="C68" s="67" t="s">
        <v>18</v>
      </c>
      <c r="D68" s="68">
        <v>79.86</v>
      </c>
      <c r="E68" s="75"/>
      <c r="F68" s="4"/>
      <c r="G68" s="5"/>
    </row>
    <row r="69" spans="1:7" s="74" customFormat="1" ht="45">
      <c r="A69" s="65" t="s">
        <v>338</v>
      </c>
      <c r="B69" s="66" t="s">
        <v>88</v>
      </c>
      <c r="C69" s="67" t="s">
        <v>18</v>
      </c>
      <c r="D69" s="68">
        <v>2112.08</v>
      </c>
      <c r="E69" s="75"/>
      <c r="F69" s="4"/>
      <c r="G69" s="5"/>
    </row>
    <row r="70" spans="1:7" s="74" customFormat="1" ht="22.5">
      <c r="A70" s="65" t="s">
        <v>339</v>
      </c>
      <c r="B70" s="66" t="s">
        <v>47</v>
      </c>
      <c r="C70" s="67" t="s">
        <v>25</v>
      </c>
      <c r="D70" s="68">
        <v>1559.7</v>
      </c>
      <c r="E70" s="75"/>
      <c r="F70" s="4"/>
      <c r="G70" s="5"/>
    </row>
    <row r="71" spans="1:7" s="74" customFormat="1" ht="90">
      <c r="A71" s="65" t="s">
        <v>340</v>
      </c>
      <c r="B71" s="66" t="s">
        <v>147</v>
      </c>
      <c r="C71" s="67" t="s">
        <v>26</v>
      </c>
      <c r="D71" s="68">
        <v>56</v>
      </c>
      <c r="E71" s="75"/>
      <c r="F71" s="4"/>
      <c r="G71" s="5"/>
    </row>
    <row r="72" spans="1:7" s="74" customFormat="1" ht="90">
      <c r="A72" s="65" t="s">
        <v>341</v>
      </c>
      <c r="B72" s="66" t="s">
        <v>148</v>
      </c>
      <c r="C72" s="67" t="s">
        <v>26</v>
      </c>
      <c r="D72" s="68">
        <v>670</v>
      </c>
      <c r="E72" s="75"/>
      <c r="F72" s="4"/>
      <c r="G72" s="5"/>
    </row>
    <row r="73" spans="1:7" s="74" customFormat="1" ht="33.75">
      <c r="A73" s="65" t="s">
        <v>342</v>
      </c>
      <c r="B73" s="66" t="s">
        <v>182</v>
      </c>
      <c r="C73" s="67" t="s">
        <v>18</v>
      </c>
      <c r="D73" s="68">
        <v>30.32</v>
      </c>
      <c r="E73" s="75"/>
      <c r="F73" s="4"/>
      <c r="G73" s="5"/>
    </row>
    <row r="74" spans="1:7" s="74" customFormat="1" ht="22.5">
      <c r="A74" s="65" t="s">
        <v>343</v>
      </c>
      <c r="B74" s="66" t="s">
        <v>183</v>
      </c>
      <c r="C74" s="67" t="s">
        <v>19</v>
      </c>
      <c r="D74" s="68">
        <v>4.55</v>
      </c>
      <c r="E74" s="75"/>
      <c r="F74" s="4"/>
      <c r="G74" s="5"/>
    </row>
    <row r="75" spans="1:7" s="74" customFormat="1">
      <c r="A75" s="12" t="s">
        <v>58</v>
      </c>
      <c r="B75" s="11" t="s">
        <v>27</v>
      </c>
      <c r="C75" s="12"/>
      <c r="D75" s="13"/>
      <c r="E75" s="55"/>
      <c r="F75" s="14"/>
      <c r="G75" s="55">
        <f>ROUND(SUM(G76),2)</f>
        <v>0</v>
      </c>
    </row>
    <row r="76" spans="1:7" s="74" customFormat="1" ht="22.5">
      <c r="A76" s="65" t="s">
        <v>344</v>
      </c>
      <c r="B76" s="66" t="s">
        <v>28</v>
      </c>
      <c r="C76" s="67" t="s">
        <v>18</v>
      </c>
      <c r="D76" s="68">
        <f>D58</f>
        <v>2191.94</v>
      </c>
      <c r="E76" s="75"/>
      <c r="F76" s="4"/>
      <c r="G76" s="5"/>
    </row>
    <row r="77" spans="1:7" s="74" customFormat="1">
      <c r="A77" s="73" t="s">
        <v>166</v>
      </c>
      <c r="B77" s="2" t="s">
        <v>238</v>
      </c>
      <c r="C77" s="2"/>
      <c r="D77" s="2"/>
      <c r="E77" s="2"/>
      <c r="F77" s="2"/>
      <c r="G77" s="3">
        <f>ROUND(SUM(G78,G86,G99,G117,G134,G144),2)</f>
        <v>0</v>
      </c>
    </row>
    <row r="78" spans="1:7" s="74" customFormat="1">
      <c r="A78" s="12" t="s">
        <v>167</v>
      </c>
      <c r="B78" s="11" t="s">
        <v>42</v>
      </c>
      <c r="C78" s="12"/>
      <c r="D78" s="13"/>
      <c r="E78" s="55"/>
      <c r="F78" s="14"/>
      <c r="G78" s="55">
        <f>ROUND(SUM(G79:G85),2)</f>
        <v>0</v>
      </c>
    </row>
    <row r="79" spans="1:7" s="74" customFormat="1" ht="22.5">
      <c r="A79" s="65" t="s">
        <v>345</v>
      </c>
      <c r="B79" s="66" t="s">
        <v>47</v>
      </c>
      <c r="C79" s="67" t="s">
        <v>25</v>
      </c>
      <c r="D79" s="68">
        <v>31.19</v>
      </c>
      <c r="E79" s="75"/>
      <c r="F79" s="4"/>
      <c r="G79" s="5"/>
    </row>
    <row r="80" spans="1:7" s="74" customFormat="1" ht="33.75">
      <c r="A80" s="65" t="s">
        <v>346</v>
      </c>
      <c r="B80" s="66" t="s">
        <v>198</v>
      </c>
      <c r="C80" s="67" t="s">
        <v>19</v>
      </c>
      <c r="D80" s="68">
        <v>63.66</v>
      </c>
      <c r="E80" s="75"/>
      <c r="F80" s="4"/>
      <c r="G80" s="5"/>
    </row>
    <row r="81" spans="1:7" s="74" customFormat="1" ht="45">
      <c r="A81" s="65" t="s">
        <v>347</v>
      </c>
      <c r="B81" s="66" t="s">
        <v>197</v>
      </c>
      <c r="C81" s="67" t="s">
        <v>19</v>
      </c>
      <c r="D81" s="68">
        <v>14.78</v>
      </c>
      <c r="E81" s="75"/>
      <c r="F81" s="4"/>
      <c r="G81" s="5"/>
    </row>
    <row r="82" spans="1:7" s="74" customFormat="1" ht="45">
      <c r="A82" s="65" t="s">
        <v>348</v>
      </c>
      <c r="B82" s="66" t="s">
        <v>199</v>
      </c>
      <c r="C82" s="67" t="s">
        <v>19</v>
      </c>
      <c r="D82" s="68">
        <v>6</v>
      </c>
      <c r="E82" s="75"/>
      <c r="F82" s="4"/>
      <c r="G82" s="5"/>
    </row>
    <row r="83" spans="1:7" s="74" customFormat="1" ht="78.75">
      <c r="A83" s="65" t="s">
        <v>349</v>
      </c>
      <c r="B83" s="66" t="s">
        <v>201</v>
      </c>
      <c r="C83" s="67" t="s">
        <v>18</v>
      </c>
      <c r="D83" s="68">
        <v>12.01</v>
      </c>
      <c r="E83" s="75"/>
      <c r="F83" s="9"/>
      <c r="G83" s="5"/>
    </row>
    <row r="84" spans="1:7" s="74" customFormat="1" ht="33.75">
      <c r="A84" s="65" t="s">
        <v>350</v>
      </c>
      <c r="B84" s="66" t="s">
        <v>43</v>
      </c>
      <c r="C84" s="67" t="s">
        <v>19</v>
      </c>
      <c r="D84" s="68">
        <v>84.44</v>
      </c>
      <c r="E84" s="75"/>
      <c r="F84" s="4"/>
      <c r="G84" s="5"/>
    </row>
    <row r="85" spans="1:7" s="74" customFormat="1" ht="33.75">
      <c r="A85" s="65" t="s">
        <v>351</v>
      </c>
      <c r="B85" s="66" t="s">
        <v>44</v>
      </c>
      <c r="C85" s="67" t="s">
        <v>20</v>
      </c>
      <c r="D85" s="68">
        <v>1519.92</v>
      </c>
      <c r="E85" s="75"/>
      <c r="F85" s="4"/>
      <c r="G85" s="5"/>
    </row>
    <row r="86" spans="1:7" s="74" customFormat="1">
      <c r="A86" s="12" t="s">
        <v>171</v>
      </c>
      <c r="B86" s="11" t="s">
        <v>234</v>
      </c>
      <c r="C86" s="12"/>
      <c r="D86" s="13"/>
      <c r="E86" s="55"/>
      <c r="F86" s="14"/>
      <c r="G86" s="55">
        <f>ROUND(SUM(G87:G98),2)</f>
        <v>0</v>
      </c>
    </row>
    <row r="87" spans="1:7" s="74" customFormat="1" ht="33.75">
      <c r="A87" s="65" t="s">
        <v>352</v>
      </c>
      <c r="B87" s="66" t="s">
        <v>45</v>
      </c>
      <c r="C87" s="67" t="s">
        <v>18</v>
      </c>
      <c r="D87" s="68">
        <v>174.25</v>
      </c>
      <c r="E87" s="75"/>
      <c r="F87" s="4"/>
      <c r="G87" s="5"/>
    </row>
    <row r="88" spans="1:7" s="74" customFormat="1" ht="45">
      <c r="A88" s="65" t="s">
        <v>353</v>
      </c>
      <c r="B88" s="66" t="s">
        <v>40</v>
      </c>
      <c r="C88" s="67" t="s">
        <v>19</v>
      </c>
      <c r="D88" s="68">
        <v>34.85</v>
      </c>
      <c r="E88" s="75"/>
      <c r="F88" s="4"/>
      <c r="G88" s="5"/>
    </row>
    <row r="89" spans="1:7" s="74" customFormat="1" ht="45">
      <c r="A89" s="65" t="s">
        <v>354</v>
      </c>
      <c r="B89" s="66" t="s">
        <v>177</v>
      </c>
      <c r="C89" s="67" t="s">
        <v>18</v>
      </c>
      <c r="D89" s="68">
        <v>174.25</v>
      </c>
      <c r="E89" s="75"/>
      <c r="F89" s="4"/>
      <c r="G89" s="5"/>
    </row>
    <row r="90" spans="1:7" s="74" customFormat="1" ht="56.25">
      <c r="A90" s="65" t="s">
        <v>355</v>
      </c>
      <c r="B90" s="66" t="s">
        <v>172</v>
      </c>
      <c r="C90" s="67" t="s">
        <v>19</v>
      </c>
      <c r="D90" s="68">
        <v>33.380000000000003</v>
      </c>
      <c r="E90" s="75"/>
      <c r="F90" s="4"/>
      <c r="G90" s="5"/>
    </row>
    <row r="91" spans="1:7" s="74" customFormat="1" ht="33.75">
      <c r="A91" s="65" t="s">
        <v>356</v>
      </c>
      <c r="B91" s="66" t="s">
        <v>274</v>
      </c>
      <c r="C91" s="67" t="s">
        <v>25</v>
      </c>
      <c r="D91" s="68">
        <v>71.010000000000005</v>
      </c>
      <c r="E91" s="75"/>
      <c r="F91" s="4"/>
      <c r="G91" s="5"/>
    </row>
    <row r="92" spans="1:7" s="74" customFormat="1" ht="101.25">
      <c r="A92" s="65" t="s">
        <v>357</v>
      </c>
      <c r="B92" s="66" t="s">
        <v>288</v>
      </c>
      <c r="C92" s="67" t="s">
        <v>18</v>
      </c>
      <c r="D92" s="68">
        <v>166.92</v>
      </c>
      <c r="E92" s="75"/>
      <c r="F92" s="4"/>
      <c r="G92" s="5"/>
    </row>
    <row r="93" spans="1:7" s="74" customFormat="1" ht="22.5">
      <c r="A93" s="65" t="s">
        <v>358</v>
      </c>
      <c r="B93" s="66" t="s">
        <v>47</v>
      </c>
      <c r="C93" s="67" t="s">
        <v>25</v>
      </c>
      <c r="D93" s="68">
        <v>143.74</v>
      </c>
      <c r="E93" s="75"/>
      <c r="F93" s="4"/>
      <c r="G93" s="5"/>
    </row>
    <row r="94" spans="1:7" s="74" customFormat="1" ht="45">
      <c r="A94" s="65" t="s">
        <v>359</v>
      </c>
      <c r="B94" s="66" t="s">
        <v>48</v>
      </c>
      <c r="C94" s="67" t="s">
        <v>25</v>
      </c>
      <c r="D94" s="68">
        <v>143.74</v>
      </c>
      <c r="E94" s="75"/>
      <c r="F94" s="4"/>
      <c r="G94" s="5"/>
    </row>
    <row r="95" spans="1:7" s="74" customFormat="1" ht="45">
      <c r="A95" s="65" t="s">
        <v>360</v>
      </c>
      <c r="B95" s="66" t="s">
        <v>214</v>
      </c>
      <c r="C95" s="67" t="s">
        <v>29</v>
      </c>
      <c r="D95" s="68">
        <v>120.29</v>
      </c>
      <c r="E95" s="75"/>
      <c r="F95" s="4"/>
      <c r="G95" s="5"/>
    </row>
    <row r="96" spans="1:7" s="74" customFormat="1" ht="78.75">
      <c r="A96" s="65" t="s">
        <v>361</v>
      </c>
      <c r="B96" s="66" t="s">
        <v>215</v>
      </c>
      <c r="C96" s="67" t="s">
        <v>26</v>
      </c>
      <c r="D96" s="68">
        <v>47</v>
      </c>
      <c r="E96" s="75"/>
      <c r="F96" s="4"/>
      <c r="G96" s="5"/>
    </row>
    <row r="97" spans="1:7" s="74" customFormat="1" ht="33.75">
      <c r="A97" s="65" t="s">
        <v>362</v>
      </c>
      <c r="B97" s="66" t="s">
        <v>43</v>
      </c>
      <c r="C97" s="67" t="s">
        <v>19</v>
      </c>
      <c r="D97" s="68">
        <v>34.85</v>
      </c>
      <c r="E97" s="75"/>
      <c r="F97" s="4"/>
      <c r="G97" s="5"/>
    </row>
    <row r="98" spans="1:7" s="74" customFormat="1" ht="33.75">
      <c r="A98" s="65" t="s">
        <v>363</v>
      </c>
      <c r="B98" s="66" t="s">
        <v>44</v>
      </c>
      <c r="C98" s="67" t="s">
        <v>20</v>
      </c>
      <c r="D98" s="68">
        <v>627.29999999999995</v>
      </c>
      <c r="E98" s="75"/>
      <c r="F98" s="4"/>
      <c r="G98" s="5"/>
    </row>
    <row r="99" spans="1:7" s="74" customFormat="1">
      <c r="A99" s="12" t="s">
        <v>239</v>
      </c>
      <c r="B99" s="11" t="s">
        <v>237</v>
      </c>
      <c r="C99" s="12"/>
      <c r="D99" s="13"/>
      <c r="E99" s="55"/>
      <c r="F99" s="14"/>
      <c r="G99" s="55">
        <f>ROUND(SUM(G100:G116),2)</f>
        <v>0</v>
      </c>
    </row>
    <row r="100" spans="1:7" s="74" customFormat="1" ht="45">
      <c r="A100" s="65" t="s">
        <v>364</v>
      </c>
      <c r="B100" s="66" t="s">
        <v>40</v>
      </c>
      <c r="C100" s="67" t="s">
        <v>19</v>
      </c>
      <c r="D100" s="68">
        <v>49.38</v>
      </c>
      <c r="E100" s="75"/>
      <c r="F100" s="4"/>
      <c r="G100" s="5"/>
    </row>
    <row r="101" spans="1:7" s="74" customFormat="1" ht="45">
      <c r="A101" s="65" t="s">
        <v>365</v>
      </c>
      <c r="B101" s="66" t="s">
        <v>59</v>
      </c>
      <c r="C101" s="67" t="s">
        <v>19</v>
      </c>
      <c r="D101" s="68">
        <v>9.14</v>
      </c>
      <c r="E101" s="75"/>
      <c r="F101" s="4"/>
      <c r="G101" s="5"/>
    </row>
    <row r="102" spans="1:7" s="74" customFormat="1" ht="56.25">
      <c r="A102" s="65" t="s">
        <v>366</v>
      </c>
      <c r="B102" s="66" t="s">
        <v>84</v>
      </c>
      <c r="C102" s="67" t="s">
        <v>19</v>
      </c>
      <c r="D102" s="68">
        <v>18.010000000000002</v>
      </c>
      <c r="E102" s="75"/>
      <c r="F102" s="4"/>
      <c r="G102" s="5"/>
    </row>
    <row r="103" spans="1:7" s="74" customFormat="1" ht="33.75">
      <c r="A103" s="65" t="s">
        <v>367</v>
      </c>
      <c r="B103" s="66" t="s">
        <v>30</v>
      </c>
      <c r="C103" s="67" t="s">
        <v>18</v>
      </c>
      <c r="D103" s="68">
        <v>24.06</v>
      </c>
      <c r="E103" s="75"/>
      <c r="F103" s="4"/>
      <c r="G103" s="5"/>
    </row>
    <row r="104" spans="1:7" s="74" customFormat="1" ht="33.75">
      <c r="A104" s="65" t="s">
        <v>368</v>
      </c>
      <c r="B104" s="66" t="s">
        <v>160</v>
      </c>
      <c r="C104" s="67" t="s">
        <v>19</v>
      </c>
      <c r="D104" s="68">
        <v>7.22</v>
      </c>
      <c r="E104" s="75"/>
      <c r="F104" s="4"/>
      <c r="G104" s="5"/>
    </row>
    <row r="105" spans="1:7" s="74" customFormat="1" ht="45">
      <c r="A105" s="65" t="s">
        <v>369</v>
      </c>
      <c r="B105" s="66" t="s">
        <v>161</v>
      </c>
      <c r="C105" s="67" t="s">
        <v>18</v>
      </c>
      <c r="D105" s="68">
        <v>14.44</v>
      </c>
      <c r="E105" s="75"/>
      <c r="F105" s="4"/>
      <c r="G105" s="5"/>
    </row>
    <row r="106" spans="1:7" s="74" customFormat="1" ht="33.75">
      <c r="A106" s="65" t="s">
        <v>370</v>
      </c>
      <c r="B106" s="66" t="s">
        <v>33</v>
      </c>
      <c r="C106" s="67" t="s">
        <v>18</v>
      </c>
      <c r="D106" s="68">
        <v>23.09</v>
      </c>
      <c r="E106" s="75"/>
      <c r="F106" s="4"/>
      <c r="G106" s="5"/>
    </row>
    <row r="107" spans="1:7" s="74" customFormat="1" ht="33.75">
      <c r="A107" s="65" t="s">
        <v>371</v>
      </c>
      <c r="B107" s="66" t="s">
        <v>34</v>
      </c>
      <c r="C107" s="67" t="s">
        <v>29</v>
      </c>
      <c r="D107" s="68">
        <v>359.13</v>
      </c>
      <c r="E107" s="75"/>
      <c r="F107" s="4"/>
      <c r="G107" s="5"/>
    </row>
    <row r="108" spans="1:7" s="74" customFormat="1" ht="22.5">
      <c r="A108" s="65" t="s">
        <v>372</v>
      </c>
      <c r="B108" s="66" t="s">
        <v>37</v>
      </c>
      <c r="C108" s="67" t="s">
        <v>19</v>
      </c>
      <c r="D108" s="68">
        <v>3.54</v>
      </c>
      <c r="E108" s="75"/>
      <c r="F108" s="4"/>
      <c r="G108" s="5"/>
    </row>
    <row r="109" spans="1:7" s="74" customFormat="1" ht="22.5">
      <c r="A109" s="65" t="s">
        <v>373</v>
      </c>
      <c r="B109" s="66" t="s">
        <v>155</v>
      </c>
      <c r="C109" s="67" t="s">
        <v>18</v>
      </c>
      <c r="D109" s="68">
        <v>40.14</v>
      </c>
      <c r="E109" s="75"/>
      <c r="F109" s="4"/>
      <c r="G109" s="5"/>
    </row>
    <row r="110" spans="1:7" s="74" customFormat="1" ht="45">
      <c r="A110" s="65" t="s">
        <v>374</v>
      </c>
      <c r="B110" s="66" t="s">
        <v>156</v>
      </c>
      <c r="C110" s="67" t="s">
        <v>18</v>
      </c>
      <c r="D110" s="68">
        <v>80.290000000000006</v>
      </c>
      <c r="E110" s="75"/>
      <c r="F110" s="4"/>
      <c r="G110" s="5"/>
    </row>
    <row r="111" spans="1:7" s="74" customFormat="1" ht="33.75">
      <c r="A111" s="65" t="s">
        <v>375</v>
      </c>
      <c r="B111" s="66" t="s">
        <v>162</v>
      </c>
      <c r="C111" s="67" t="s">
        <v>29</v>
      </c>
      <c r="D111" s="68">
        <v>1881.38</v>
      </c>
      <c r="E111" s="75"/>
      <c r="F111" s="4"/>
      <c r="G111" s="5"/>
    </row>
    <row r="112" spans="1:7" s="74" customFormat="1" ht="33.75">
      <c r="A112" s="65" t="s">
        <v>376</v>
      </c>
      <c r="B112" s="66" t="s">
        <v>163</v>
      </c>
      <c r="C112" s="67" t="s">
        <v>29</v>
      </c>
      <c r="D112" s="68">
        <v>180.77</v>
      </c>
      <c r="E112" s="75"/>
      <c r="F112" s="4"/>
      <c r="G112" s="5"/>
    </row>
    <row r="113" spans="1:7" s="74" customFormat="1" ht="33.75">
      <c r="A113" s="65" t="s">
        <v>377</v>
      </c>
      <c r="B113" s="66" t="s">
        <v>164</v>
      </c>
      <c r="C113" s="67" t="s">
        <v>29</v>
      </c>
      <c r="D113" s="68">
        <v>707.97</v>
      </c>
      <c r="E113" s="75"/>
      <c r="F113" s="4"/>
      <c r="G113" s="5"/>
    </row>
    <row r="114" spans="1:7" s="74" customFormat="1" ht="45">
      <c r="A114" s="65" t="s">
        <v>378</v>
      </c>
      <c r="B114" s="66" t="s">
        <v>165</v>
      </c>
      <c r="C114" s="67" t="s">
        <v>29</v>
      </c>
      <c r="D114" s="68">
        <v>140.46</v>
      </c>
      <c r="E114" s="75"/>
      <c r="F114" s="4"/>
      <c r="G114" s="5"/>
    </row>
    <row r="115" spans="1:7" s="74" customFormat="1" ht="33.75">
      <c r="A115" s="65" t="s">
        <v>379</v>
      </c>
      <c r="B115" s="66" t="s">
        <v>43</v>
      </c>
      <c r="C115" s="67" t="s">
        <v>19</v>
      </c>
      <c r="D115" s="68">
        <v>40.24</v>
      </c>
      <c r="E115" s="75"/>
      <c r="F115" s="6"/>
      <c r="G115" s="5"/>
    </row>
    <row r="116" spans="1:7" s="74" customFormat="1" ht="33.75">
      <c r="A116" s="65" t="s">
        <v>380</v>
      </c>
      <c r="B116" s="66" t="s">
        <v>44</v>
      </c>
      <c r="C116" s="67" t="s">
        <v>20</v>
      </c>
      <c r="D116" s="68">
        <v>724.32</v>
      </c>
      <c r="E116" s="75"/>
      <c r="F116" s="4"/>
      <c r="G116" s="5"/>
    </row>
    <row r="117" spans="1:7" s="74" customFormat="1">
      <c r="A117" s="12" t="s">
        <v>240</v>
      </c>
      <c r="B117" s="11" t="s">
        <v>236</v>
      </c>
      <c r="C117" s="12"/>
      <c r="D117" s="13"/>
      <c r="E117" s="55"/>
      <c r="F117" s="14"/>
      <c r="G117" s="55">
        <f>ROUND(SUM(G118:G133),2)</f>
        <v>0</v>
      </c>
    </row>
    <row r="118" spans="1:7" s="74" customFormat="1" ht="45">
      <c r="A118" s="65" t="s">
        <v>381</v>
      </c>
      <c r="B118" s="66" t="s">
        <v>40</v>
      </c>
      <c r="C118" s="67" t="s">
        <v>19</v>
      </c>
      <c r="D118" s="68">
        <v>30.8</v>
      </c>
      <c r="E118" s="75"/>
      <c r="F118" s="4"/>
      <c r="G118" s="5"/>
    </row>
    <row r="119" spans="1:7" s="74" customFormat="1" ht="45">
      <c r="A119" s="65" t="s">
        <v>382</v>
      </c>
      <c r="B119" s="66" t="s">
        <v>153</v>
      </c>
      <c r="C119" s="67" t="s">
        <v>19</v>
      </c>
      <c r="D119" s="68">
        <v>10.01</v>
      </c>
      <c r="E119" s="75"/>
      <c r="F119" s="4"/>
      <c r="G119" s="5"/>
    </row>
    <row r="120" spans="1:7" s="74" customFormat="1" ht="45">
      <c r="A120" s="65" t="s">
        <v>383</v>
      </c>
      <c r="B120" s="66" t="s">
        <v>59</v>
      </c>
      <c r="C120" s="67" t="s">
        <v>19</v>
      </c>
      <c r="D120" s="68">
        <v>9.31</v>
      </c>
      <c r="E120" s="75"/>
      <c r="F120" s="4"/>
      <c r="G120" s="5"/>
    </row>
    <row r="121" spans="1:7" s="74" customFormat="1" ht="56.25">
      <c r="A121" s="65" t="s">
        <v>384</v>
      </c>
      <c r="B121" s="66" t="s">
        <v>84</v>
      </c>
      <c r="C121" s="67" t="s">
        <v>19</v>
      </c>
      <c r="D121" s="68">
        <v>3.08</v>
      </c>
      <c r="E121" s="75"/>
      <c r="F121" s="4"/>
      <c r="G121" s="5"/>
    </row>
    <row r="122" spans="1:7" s="74" customFormat="1" ht="33.75">
      <c r="A122" s="65" t="s">
        <v>385</v>
      </c>
      <c r="B122" s="66" t="s">
        <v>30</v>
      </c>
      <c r="C122" s="67" t="s">
        <v>18</v>
      </c>
      <c r="D122" s="68">
        <v>15.4</v>
      </c>
      <c r="E122" s="75"/>
      <c r="F122" s="4"/>
      <c r="G122" s="5"/>
    </row>
    <row r="123" spans="1:7" s="74" customFormat="1" ht="33.75">
      <c r="A123" s="65" t="s">
        <v>386</v>
      </c>
      <c r="B123" s="66" t="s">
        <v>168</v>
      </c>
      <c r="C123" s="67" t="s">
        <v>18</v>
      </c>
      <c r="D123" s="68">
        <v>100.83</v>
      </c>
      <c r="E123" s="75"/>
      <c r="F123" s="4"/>
      <c r="G123" s="5"/>
    </row>
    <row r="124" spans="1:7" s="74" customFormat="1" ht="33.75">
      <c r="A124" s="65" t="s">
        <v>387</v>
      </c>
      <c r="B124" s="66" t="s">
        <v>82</v>
      </c>
      <c r="C124" s="67" t="s">
        <v>18</v>
      </c>
      <c r="D124" s="68">
        <v>16.739999999999998</v>
      </c>
      <c r="E124" s="75"/>
      <c r="F124" s="4"/>
      <c r="G124" s="5"/>
    </row>
    <row r="125" spans="1:7" s="74" customFormat="1" ht="33.75">
      <c r="A125" s="65" t="s">
        <v>388</v>
      </c>
      <c r="B125" s="66" t="s">
        <v>34</v>
      </c>
      <c r="C125" s="67" t="s">
        <v>29</v>
      </c>
      <c r="D125" s="68">
        <v>1947.52</v>
      </c>
      <c r="E125" s="75"/>
      <c r="F125" s="4"/>
      <c r="G125" s="5"/>
    </row>
    <row r="126" spans="1:7" s="74" customFormat="1" ht="45">
      <c r="A126" s="65" t="s">
        <v>389</v>
      </c>
      <c r="B126" s="66" t="s">
        <v>173</v>
      </c>
      <c r="C126" s="67" t="s">
        <v>19</v>
      </c>
      <c r="D126" s="68">
        <v>2.2999999999999998</v>
      </c>
      <c r="E126" s="75"/>
      <c r="F126" s="4"/>
      <c r="G126" s="5"/>
    </row>
    <row r="127" spans="1:7" s="74" customFormat="1" ht="45">
      <c r="A127" s="65" t="s">
        <v>390</v>
      </c>
      <c r="B127" s="66" t="s">
        <v>169</v>
      </c>
      <c r="C127" s="67" t="s">
        <v>19</v>
      </c>
      <c r="D127" s="68">
        <v>2.2999999999999998</v>
      </c>
      <c r="E127" s="75"/>
      <c r="F127" s="4"/>
      <c r="G127" s="5"/>
    </row>
    <row r="128" spans="1:7" s="74" customFormat="1" ht="33.75">
      <c r="A128" s="65" t="s">
        <v>391</v>
      </c>
      <c r="B128" s="66" t="s">
        <v>170</v>
      </c>
      <c r="C128" s="67" t="s">
        <v>25</v>
      </c>
      <c r="D128" s="68">
        <v>25.21</v>
      </c>
      <c r="E128" s="75"/>
      <c r="F128" s="4"/>
      <c r="G128" s="5"/>
    </row>
    <row r="129" spans="1:7" s="74" customFormat="1" ht="45">
      <c r="A129" s="65" t="s">
        <v>392</v>
      </c>
      <c r="B129" s="66" t="s">
        <v>174</v>
      </c>
      <c r="C129" s="67" t="s">
        <v>19</v>
      </c>
      <c r="D129" s="68">
        <v>5.04</v>
      </c>
      <c r="E129" s="75"/>
      <c r="F129" s="4"/>
      <c r="G129" s="5"/>
    </row>
    <row r="130" spans="1:7" s="74" customFormat="1" ht="45">
      <c r="A130" s="65" t="s">
        <v>393</v>
      </c>
      <c r="B130" s="66" t="s">
        <v>175</v>
      </c>
      <c r="C130" s="67" t="s">
        <v>19</v>
      </c>
      <c r="D130" s="68">
        <v>5.04</v>
      </c>
      <c r="E130" s="75"/>
      <c r="F130" s="4"/>
      <c r="G130" s="5"/>
    </row>
    <row r="131" spans="1:7" s="74" customFormat="1" ht="45">
      <c r="A131" s="65" t="s">
        <v>394</v>
      </c>
      <c r="B131" s="66" t="s">
        <v>158</v>
      </c>
      <c r="C131" s="67" t="s">
        <v>26</v>
      </c>
      <c r="D131" s="68">
        <v>5</v>
      </c>
      <c r="E131" s="75"/>
      <c r="F131" s="4"/>
      <c r="G131" s="5"/>
    </row>
    <row r="132" spans="1:7" s="74" customFormat="1" ht="33.75">
      <c r="A132" s="65" t="s">
        <v>395</v>
      </c>
      <c r="B132" s="66" t="s">
        <v>97</v>
      </c>
      <c r="C132" s="67" t="s">
        <v>19</v>
      </c>
      <c r="D132" s="68">
        <v>31.5</v>
      </c>
      <c r="E132" s="75"/>
      <c r="F132" s="4"/>
      <c r="G132" s="5"/>
    </row>
    <row r="133" spans="1:7" s="74" customFormat="1" ht="33.75">
      <c r="A133" s="65" t="s">
        <v>396</v>
      </c>
      <c r="B133" s="66" t="s">
        <v>98</v>
      </c>
      <c r="C133" s="67" t="s">
        <v>20</v>
      </c>
      <c r="D133" s="68">
        <v>567</v>
      </c>
      <c r="E133" s="75"/>
      <c r="F133" s="4"/>
      <c r="G133" s="5"/>
    </row>
    <row r="134" spans="1:7" s="74" customFormat="1">
      <c r="A134" s="12" t="s">
        <v>241</v>
      </c>
      <c r="B134" s="11" t="s">
        <v>235</v>
      </c>
      <c r="C134" s="12"/>
      <c r="D134" s="13"/>
      <c r="E134" s="55"/>
      <c r="F134" s="14"/>
      <c r="G134" s="55">
        <f>ROUND(SUM(G135:G143),2)</f>
        <v>0</v>
      </c>
    </row>
    <row r="135" spans="1:7" s="74" customFormat="1" ht="78.75">
      <c r="A135" s="65" t="s">
        <v>397</v>
      </c>
      <c r="B135" s="66" t="s">
        <v>176</v>
      </c>
      <c r="C135" s="67" t="s">
        <v>26</v>
      </c>
      <c r="D135" s="68">
        <v>1</v>
      </c>
      <c r="E135" s="75"/>
      <c r="F135" s="4"/>
      <c r="G135" s="5"/>
    </row>
    <row r="136" spans="1:7" s="74" customFormat="1" ht="45">
      <c r="A136" s="65" t="s">
        <v>398</v>
      </c>
      <c r="B136" s="66" t="s">
        <v>157</v>
      </c>
      <c r="C136" s="67" t="s">
        <v>18</v>
      </c>
      <c r="D136" s="68">
        <v>7.97</v>
      </c>
      <c r="E136" s="75"/>
      <c r="F136" s="4"/>
      <c r="G136" s="5"/>
    </row>
    <row r="137" spans="1:7" s="74" customFormat="1" ht="45">
      <c r="A137" s="65" t="s">
        <v>399</v>
      </c>
      <c r="B137" s="66" t="s">
        <v>159</v>
      </c>
      <c r="C137" s="67" t="s">
        <v>26</v>
      </c>
      <c r="D137" s="68">
        <v>2</v>
      </c>
      <c r="E137" s="75"/>
      <c r="F137" s="4"/>
      <c r="G137" s="5"/>
    </row>
    <row r="138" spans="1:7" s="74" customFormat="1" ht="33.75">
      <c r="A138" s="65" t="s">
        <v>400</v>
      </c>
      <c r="B138" s="66" t="s">
        <v>33</v>
      </c>
      <c r="C138" s="67" t="s">
        <v>18</v>
      </c>
      <c r="D138" s="68">
        <v>2.76</v>
      </c>
      <c r="E138" s="75"/>
      <c r="F138" s="4"/>
      <c r="G138" s="5"/>
    </row>
    <row r="139" spans="1:7" s="74" customFormat="1" ht="33.75">
      <c r="A139" s="65" t="s">
        <v>401</v>
      </c>
      <c r="B139" s="66" t="s">
        <v>34</v>
      </c>
      <c r="C139" s="67" t="s">
        <v>29</v>
      </c>
      <c r="D139" s="68">
        <v>78.13</v>
      </c>
      <c r="E139" s="75"/>
      <c r="F139" s="4"/>
      <c r="G139" s="5"/>
    </row>
    <row r="140" spans="1:7" s="74" customFormat="1" ht="22.5">
      <c r="A140" s="65" t="s">
        <v>402</v>
      </c>
      <c r="B140" s="66" t="s">
        <v>37</v>
      </c>
      <c r="C140" s="67" t="s">
        <v>19</v>
      </c>
      <c r="D140" s="68">
        <v>0.65</v>
      </c>
      <c r="E140" s="75"/>
      <c r="F140" s="4"/>
      <c r="G140" s="5"/>
    </row>
    <row r="141" spans="1:7" s="74" customFormat="1" ht="33.75">
      <c r="A141" s="65" t="s">
        <v>403</v>
      </c>
      <c r="B141" s="66" t="s">
        <v>154</v>
      </c>
      <c r="C141" s="67" t="s">
        <v>18</v>
      </c>
      <c r="D141" s="68">
        <v>1.44</v>
      </c>
      <c r="E141" s="75"/>
      <c r="F141" s="4"/>
      <c r="G141" s="5"/>
    </row>
    <row r="142" spans="1:7" s="74" customFormat="1" ht="22.5">
      <c r="A142" s="65" t="s">
        <v>404</v>
      </c>
      <c r="B142" s="66" t="s">
        <v>155</v>
      </c>
      <c r="C142" s="67" t="s">
        <v>18</v>
      </c>
      <c r="D142" s="68">
        <v>5.56</v>
      </c>
      <c r="E142" s="75"/>
      <c r="F142" s="4"/>
      <c r="G142" s="5"/>
    </row>
    <row r="143" spans="1:7" s="74" customFormat="1" ht="45">
      <c r="A143" s="65" t="s">
        <v>405</v>
      </c>
      <c r="B143" s="66" t="s">
        <v>156</v>
      </c>
      <c r="C143" s="67" t="s">
        <v>18</v>
      </c>
      <c r="D143" s="68">
        <v>4.24</v>
      </c>
      <c r="E143" s="75"/>
      <c r="F143" s="4"/>
      <c r="G143" s="5"/>
    </row>
    <row r="144" spans="1:7" s="74" customFormat="1">
      <c r="A144" s="12" t="s">
        <v>262</v>
      </c>
      <c r="B144" s="11" t="s">
        <v>27</v>
      </c>
      <c r="C144" s="12"/>
      <c r="D144" s="13"/>
      <c r="E144" s="55"/>
      <c r="F144" s="14"/>
      <c r="G144" s="55">
        <f>ROUND(SUM(G145),2)</f>
        <v>0</v>
      </c>
    </row>
    <row r="145" spans="1:7" s="74" customFormat="1" ht="22.5">
      <c r="A145" s="65" t="s">
        <v>406</v>
      </c>
      <c r="B145" s="66" t="s">
        <v>28</v>
      </c>
      <c r="C145" s="67" t="s">
        <v>18</v>
      </c>
      <c r="D145" s="68">
        <v>174.25</v>
      </c>
      <c r="E145" s="75"/>
      <c r="F145" s="4"/>
      <c r="G145" s="5"/>
    </row>
    <row r="146" spans="1:7" s="72" customFormat="1">
      <c r="A146" s="73" t="s">
        <v>151</v>
      </c>
      <c r="B146" s="10" t="s">
        <v>111</v>
      </c>
      <c r="C146" s="7"/>
      <c r="D146" s="8"/>
      <c r="E146" s="2"/>
      <c r="F146" s="2"/>
      <c r="G146" s="53">
        <f>ROUND(SUM(G147,G153,G159,G163,G168),2)</f>
        <v>0</v>
      </c>
    </row>
    <row r="147" spans="1:7" s="74" customFormat="1">
      <c r="A147" s="12" t="s">
        <v>222</v>
      </c>
      <c r="B147" s="11" t="s">
        <v>42</v>
      </c>
      <c r="C147" s="12"/>
      <c r="D147" s="13"/>
      <c r="E147" s="55"/>
      <c r="F147" s="14"/>
      <c r="G147" s="55">
        <f>ROUND(SUM(G148:G152),2)</f>
        <v>0</v>
      </c>
    </row>
    <row r="148" spans="1:7" s="74" customFormat="1" ht="45">
      <c r="A148" s="65" t="s">
        <v>407</v>
      </c>
      <c r="B148" s="66" t="s">
        <v>204</v>
      </c>
      <c r="C148" s="67" t="s">
        <v>26</v>
      </c>
      <c r="D148" s="68">
        <v>1</v>
      </c>
      <c r="E148" s="75"/>
      <c r="F148" s="9"/>
      <c r="G148" s="5"/>
    </row>
    <row r="149" spans="1:7" s="74" customFormat="1" ht="45">
      <c r="A149" s="65" t="s">
        <v>408</v>
      </c>
      <c r="B149" s="66" t="s">
        <v>205</v>
      </c>
      <c r="C149" s="67" t="s">
        <v>26</v>
      </c>
      <c r="D149" s="68">
        <v>1</v>
      </c>
      <c r="E149" s="75"/>
      <c r="F149" s="9"/>
      <c r="G149" s="5"/>
    </row>
    <row r="150" spans="1:7" s="74" customFormat="1" ht="56.25">
      <c r="A150" s="65" t="s">
        <v>409</v>
      </c>
      <c r="B150" s="66" t="s">
        <v>206</v>
      </c>
      <c r="C150" s="67" t="s">
        <v>26</v>
      </c>
      <c r="D150" s="68">
        <v>1</v>
      </c>
      <c r="E150" s="75"/>
      <c r="F150" s="9"/>
      <c r="G150" s="5"/>
    </row>
    <row r="151" spans="1:7" s="74" customFormat="1" ht="45">
      <c r="A151" s="65" t="s">
        <v>410</v>
      </c>
      <c r="B151" s="66" t="s">
        <v>207</v>
      </c>
      <c r="C151" s="67" t="s">
        <v>26</v>
      </c>
      <c r="D151" s="68">
        <v>1</v>
      </c>
      <c r="E151" s="75"/>
      <c r="F151" s="9"/>
      <c r="G151" s="5"/>
    </row>
    <row r="152" spans="1:7" s="74" customFormat="1" ht="45">
      <c r="A152" s="65" t="s">
        <v>411</v>
      </c>
      <c r="B152" s="66" t="s">
        <v>208</v>
      </c>
      <c r="C152" s="67" t="s">
        <v>26</v>
      </c>
      <c r="D152" s="68">
        <v>2</v>
      </c>
      <c r="E152" s="75"/>
      <c r="F152" s="9"/>
      <c r="G152" s="5"/>
    </row>
    <row r="153" spans="1:7" s="74" customFormat="1">
      <c r="A153" s="12" t="s">
        <v>152</v>
      </c>
      <c r="B153" s="11" t="s">
        <v>31</v>
      </c>
      <c r="C153" s="12"/>
      <c r="D153" s="13"/>
      <c r="E153" s="54"/>
      <c r="F153" s="14"/>
      <c r="G153" s="54">
        <f>ROUND(SUM(G154:G158),2)</f>
        <v>0</v>
      </c>
    </row>
    <row r="154" spans="1:7" s="74" customFormat="1" ht="33.75">
      <c r="A154" s="65" t="s">
        <v>412</v>
      </c>
      <c r="B154" s="66" t="s">
        <v>45</v>
      </c>
      <c r="C154" s="67" t="s">
        <v>18</v>
      </c>
      <c r="D154" s="68">
        <v>325.79000000000002</v>
      </c>
      <c r="E154" s="75"/>
      <c r="F154" s="9"/>
      <c r="G154" s="5"/>
    </row>
    <row r="155" spans="1:7" s="74" customFormat="1" ht="45">
      <c r="A155" s="65" t="s">
        <v>413</v>
      </c>
      <c r="B155" s="66" t="s">
        <v>40</v>
      </c>
      <c r="C155" s="67" t="s">
        <v>19</v>
      </c>
      <c r="D155" s="68">
        <v>76.849999999999994</v>
      </c>
      <c r="E155" s="75"/>
      <c r="F155" s="9"/>
      <c r="G155" s="5"/>
    </row>
    <row r="156" spans="1:7" s="74" customFormat="1" ht="56.25">
      <c r="A156" s="65" t="s">
        <v>414</v>
      </c>
      <c r="B156" s="66" t="s">
        <v>46</v>
      </c>
      <c r="C156" s="67" t="s">
        <v>19</v>
      </c>
      <c r="D156" s="68">
        <v>48.72</v>
      </c>
      <c r="E156" s="75"/>
      <c r="F156" s="9"/>
      <c r="G156" s="5"/>
    </row>
    <row r="157" spans="1:7" s="74" customFormat="1" ht="33.75">
      <c r="A157" s="65" t="s">
        <v>415</v>
      </c>
      <c r="B157" s="66" t="s">
        <v>43</v>
      </c>
      <c r="C157" s="67" t="s">
        <v>19</v>
      </c>
      <c r="D157" s="68">
        <v>69.8</v>
      </c>
      <c r="E157" s="75"/>
      <c r="F157" s="6"/>
      <c r="G157" s="5"/>
    </row>
    <row r="158" spans="1:7" s="74" customFormat="1" ht="33.75">
      <c r="A158" s="65" t="s">
        <v>416</v>
      </c>
      <c r="B158" s="66" t="s">
        <v>44</v>
      </c>
      <c r="C158" s="67" t="s">
        <v>20</v>
      </c>
      <c r="D158" s="68">
        <v>1256.4000000000001</v>
      </c>
      <c r="E158" s="75"/>
      <c r="F158" s="4"/>
      <c r="G158" s="5"/>
    </row>
    <row r="159" spans="1:7" s="74" customFormat="1">
      <c r="A159" s="12" t="s">
        <v>242</v>
      </c>
      <c r="B159" s="11" t="s">
        <v>114</v>
      </c>
      <c r="C159" s="12"/>
      <c r="D159" s="13"/>
      <c r="E159" s="54"/>
      <c r="F159" s="14"/>
      <c r="G159" s="54">
        <f>ROUND(SUM(G160:G162),2)</f>
        <v>0</v>
      </c>
    </row>
    <row r="160" spans="1:7" s="74" customFormat="1" ht="33.75">
      <c r="A160" s="65" t="s">
        <v>417</v>
      </c>
      <c r="B160" s="66" t="s">
        <v>112</v>
      </c>
      <c r="C160" s="67" t="s">
        <v>18</v>
      </c>
      <c r="D160" s="68">
        <v>277.79000000000002</v>
      </c>
      <c r="E160" s="75"/>
      <c r="F160" s="9"/>
      <c r="G160" s="5"/>
    </row>
    <row r="161" spans="1:7" s="74" customFormat="1" ht="56.25">
      <c r="A161" s="65" t="s">
        <v>418</v>
      </c>
      <c r="B161" s="66" t="s">
        <v>113</v>
      </c>
      <c r="C161" s="67" t="s">
        <v>18</v>
      </c>
      <c r="D161" s="68">
        <v>277.79000000000002</v>
      </c>
      <c r="E161" s="75"/>
      <c r="F161" s="4"/>
      <c r="G161" s="5"/>
    </row>
    <row r="162" spans="1:7" s="74" customFormat="1" ht="33.75">
      <c r="A162" s="65" t="s">
        <v>419</v>
      </c>
      <c r="B162" s="66" t="s">
        <v>115</v>
      </c>
      <c r="C162" s="67" t="s">
        <v>25</v>
      </c>
      <c r="D162" s="68">
        <v>160.08000000000001</v>
      </c>
      <c r="E162" s="75"/>
      <c r="F162" s="4"/>
      <c r="G162" s="5"/>
    </row>
    <row r="163" spans="1:7" s="74" customFormat="1">
      <c r="A163" s="12" t="s">
        <v>243</v>
      </c>
      <c r="B163" s="11" t="s">
        <v>38</v>
      </c>
      <c r="C163" s="12"/>
      <c r="D163" s="13"/>
      <c r="E163" s="54"/>
      <c r="F163" s="14"/>
      <c r="G163" s="54">
        <f>ROUND(SUM(G164:G167),2)</f>
        <v>0</v>
      </c>
    </row>
    <row r="164" spans="1:7" s="74" customFormat="1" ht="45">
      <c r="A164" s="65" t="s">
        <v>420</v>
      </c>
      <c r="B164" s="66" t="s">
        <v>140</v>
      </c>
      <c r="C164" s="67" t="s">
        <v>26</v>
      </c>
      <c r="D164" s="68">
        <v>1</v>
      </c>
      <c r="E164" s="75"/>
      <c r="F164" s="4"/>
      <c r="G164" s="5"/>
    </row>
    <row r="165" spans="1:7" s="74" customFormat="1" ht="45">
      <c r="A165" s="65" t="s">
        <v>421</v>
      </c>
      <c r="B165" s="66" t="s">
        <v>141</v>
      </c>
      <c r="C165" s="67" t="s">
        <v>26</v>
      </c>
      <c r="D165" s="68">
        <v>2</v>
      </c>
      <c r="E165" s="75"/>
      <c r="F165" s="4"/>
      <c r="G165" s="5"/>
    </row>
    <row r="166" spans="1:7" s="74" customFormat="1" ht="45">
      <c r="A166" s="65" t="s">
        <v>422</v>
      </c>
      <c r="B166" s="66" t="s">
        <v>142</v>
      </c>
      <c r="C166" s="67" t="s">
        <v>26</v>
      </c>
      <c r="D166" s="68">
        <v>1</v>
      </c>
      <c r="E166" s="75"/>
      <c r="F166" s="4"/>
      <c r="G166" s="5"/>
    </row>
    <row r="167" spans="1:7" s="74" customFormat="1" ht="33.75">
      <c r="A167" s="65" t="s">
        <v>423</v>
      </c>
      <c r="B167" s="66" t="s">
        <v>143</v>
      </c>
      <c r="C167" s="67" t="s">
        <v>26</v>
      </c>
      <c r="D167" s="68">
        <v>1</v>
      </c>
      <c r="E167" s="75"/>
      <c r="F167" s="4"/>
      <c r="G167" s="5"/>
    </row>
    <row r="168" spans="1:7" s="74" customFormat="1">
      <c r="A168" s="12" t="s">
        <v>263</v>
      </c>
      <c r="B168" s="11" t="s">
        <v>27</v>
      </c>
      <c r="C168" s="12"/>
      <c r="D168" s="13"/>
      <c r="E168" s="55"/>
      <c r="F168" s="14"/>
      <c r="G168" s="54">
        <f>ROUND(SUM(G169),2)</f>
        <v>0</v>
      </c>
    </row>
    <row r="169" spans="1:7" s="74" customFormat="1" ht="22.5">
      <c r="A169" s="65" t="s">
        <v>424</v>
      </c>
      <c r="B169" s="66" t="s">
        <v>28</v>
      </c>
      <c r="C169" s="67" t="s">
        <v>18</v>
      </c>
      <c r="D169" s="68">
        <v>325.79000000000002</v>
      </c>
      <c r="E169" s="75"/>
      <c r="F169" s="4"/>
      <c r="G169" s="5"/>
    </row>
    <row r="170" spans="1:7" s="72" customFormat="1">
      <c r="A170" s="73" t="s">
        <v>223</v>
      </c>
      <c r="B170" s="10" t="s">
        <v>117</v>
      </c>
      <c r="C170" s="7"/>
      <c r="D170" s="8"/>
      <c r="E170" s="2"/>
      <c r="F170" s="2"/>
      <c r="G170" s="53">
        <f>ROUND(SUM(G171,G177,G183,G190),2)</f>
        <v>0</v>
      </c>
    </row>
    <row r="171" spans="1:7" s="74" customFormat="1">
      <c r="A171" s="12" t="s">
        <v>224</v>
      </c>
      <c r="B171" s="11" t="s">
        <v>31</v>
      </c>
      <c r="C171" s="12"/>
      <c r="D171" s="13"/>
      <c r="E171" s="54"/>
      <c r="F171" s="14"/>
      <c r="G171" s="54">
        <f>ROUND(SUM(G172:G176),2)</f>
        <v>0</v>
      </c>
    </row>
    <row r="172" spans="1:7" s="74" customFormat="1" ht="33.75">
      <c r="A172" s="65" t="s">
        <v>425</v>
      </c>
      <c r="B172" s="66" t="s">
        <v>45</v>
      </c>
      <c r="C172" s="67" t="s">
        <v>18</v>
      </c>
      <c r="D172" s="68">
        <v>227.28</v>
      </c>
      <c r="E172" s="75"/>
      <c r="F172" s="9"/>
      <c r="G172" s="5"/>
    </row>
    <row r="173" spans="1:7" s="74" customFormat="1" ht="45">
      <c r="A173" s="65" t="s">
        <v>426</v>
      </c>
      <c r="B173" s="66" t="s">
        <v>40</v>
      </c>
      <c r="C173" s="67" t="s">
        <v>19</v>
      </c>
      <c r="D173" s="68">
        <v>45.46</v>
      </c>
      <c r="E173" s="75"/>
      <c r="F173" s="9"/>
      <c r="G173" s="5"/>
    </row>
    <row r="174" spans="1:7" s="74" customFormat="1" ht="56.25">
      <c r="A174" s="65" t="s">
        <v>427</v>
      </c>
      <c r="B174" s="66" t="s">
        <v>46</v>
      </c>
      <c r="C174" s="67" t="s">
        <v>19</v>
      </c>
      <c r="D174" s="68">
        <v>45.46</v>
      </c>
      <c r="E174" s="75"/>
      <c r="F174" s="9"/>
      <c r="G174" s="5"/>
    </row>
    <row r="175" spans="1:7" s="74" customFormat="1" ht="33.75">
      <c r="A175" s="65" t="s">
        <v>428</v>
      </c>
      <c r="B175" s="66" t="s">
        <v>43</v>
      </c>
      <c r="C175" s="67" t="s">
        <v>19</v>
      </c>
      <c r="D175" s="68">
        <v>45.46</v>
      </c>
      <c r="E175" s="75"/>
      <c r="F175" s="6"/>
      <c r="G175" s="5"/>
    </row>
    <row r="176" spans="1:7" s="74" customFormat="1" ht="33.75">
      <c r="A176" s="65" t="s">
        <v>429</v>
      </c>
      <c r="B176" s="66" t="s">
        <v>44</v>
      </c>
      <c r="C176" s="67" t="s">
        <v>20</v>
      </c>
      <c r="D176" s="68">
        <v>818.28</v>
      </c>
      <c r="E176" s="75"/>
      <c r="F176" s="4"/>
      <c r="G176" s="5"/>
    </row>
    <row r="177" spans="1:7" s="74" customFormat="1">
      <c r="A177" s="12" t="s">
        <v>225</v>
      </c>
      <c r="B177" s="11" t="s">
        <v>120</v>
      </c>
      <c r="C177" s="12"/>
      <c r="D177" s="13"/>
      <c r="E177" s="54"/>
      <c r="F177" s="14"/>
      <c r="G177" s="54">
        <f>ROUND(SUM(G178:G182),2)</f>
        <v>0</v>
      </c>
    </row>
    <row r="178" spans="1:7" s="74" customFormat="1" ht="45">
      <c r="A178" s="65" t="s">
        <v>430</v>
      </c>
      <c r="B178" s="66" t="s">
        <v>124</v>
      </c>
      <c r="C178" s="67" t="s">
        <v>18</v>
      </c>
      <c r="D178" s="68">
        <v>126.27</v>
      </c>
      <c r="E178" s="75"/>
      <c r="F178" s="9"/>
      <c r="G178" s="5"/>
    </row>
    <row r="179" spans="1:7" s="74" customFormat="1" ht="45">
      <c r="A179" s="65" t="s">
        <v>431</v>
      </c>
      <c r="B179" s="66" t="s">
        <v>125</v>
      </c>
      <c r="C179" s="67" t="s">
        <v>18</v>
      </c>
      <c r="D179" s="68">
        <v>101.01</v>
      </c>
      <c r="E179" s="75"/>
      <c r="F179" s="9"/>
      <c r="G179" s="5"/>
    </row>
    <row r="180" spans="1:7" s="74" customFormat="1" ht="22.5">
      <c r="A180" s="65" t="s">
        <v>432</v>
      </c>
      <c r="B180" s="66" t="s">
        <v>47</v>
      </c>
      <c r="C180" s="67" t="s">
        <v>25</v>
      </c>
      <c r="D180" s="68">
        <v>249.74</v>
      </c>
      <c r="E180" s="75"/>
      <c r="F180" s="9"/>
      <c r="G180" s="5"/>
    </row>
    <row r="181" spans="1:7" s="74" customFormat="1" ht="45">
      <c r="A181" s="65" t="s">
        <v>433</v>
      </c>
      <c r="B181" s="66" t="s">
        <v>48</v>
      </c>
      <c r="C181" s="67" t="s">
        <v>25</v>
      </c>
      <c r="D181" s="68">
        <v>249.74</v>
      </c>
      <c r="E181" s="75"/>
      <c r="F181" s="4"/>
      <c r="G181" s="5"/>
    </row>
    <row r="182" spans="1:7" s="74" customFormat="1" ht="56.25">
      <c r="A182" s="65" t="s">
        <v>434</v>
      </c>
      <c r="B182" s="66" t="s">
        <v>122</v>
      </c>
      <c r="C182" s="67" t="s">
        <v>29</v>
      </c>
      <c r="D182" s="68">
        <v>1472.29</v>
      </c>
      <c r="E182" s="75"/>
      <c r="F182" s="4"/>
      <c r="G182" s="5"/>
    </row>
    <row r="183" spans="1:7" s="74" customFormat="1">
      <c r="A183" s="12" t="s">
        <v>264</v>
      </c>
      <c r="B183" s="11" t="s">
        <v>38</v>
      </c>
      <c r="C183" s="12"/>
      <c r="D183" s="13"/>
      <c r="E183" s="54"/>
      <c r="F183" s="14"/>
      <c r="G183" s="54">
        <f>ROUND(SUM(G184:G189),2)</f>
        <v>0</v>
      </c>
    </row>
    <row r="184" spans="1:7" s="74" customFormat="1" ht="33.75">
      <c r="A184" s="65" t="s">
        <v>435</v>
      </c>
      <c r="B184" s="66" t="s">
        <v>135</v>
      </c>
      <c r="C184" s="67" t="s">
        <v>26</v>
      </c>
      <c r="D184" s="68">
        <v>2</v>
      </c>
      <c r="E184" s="75"/>
      <c r="F184" s="4"/>
      <c r="G184" s="56"/>
    </row>
    <row r="185" spans="1:7" s="74" customFormat="1" ht="45">
      <c r="A185" s="65" t="s">
        <v>436</v>
      </c>
      <c r="B185" s="66" t="s">
        <v>293</v>
      </c>
      <c r="C185" s="67" t="s">
        <v>26</v>
      </c>
      <c r="D185" s="68">
        <v>2</v>
      </c>
      <c r="E185" s="75"/>
      <c r="F185" s="4"/>
      <c r="G185" s="56"/>
    </row>
    <row r="186" spans="1:7" s="74" customFormat="1" ht="33.75">
      <c r="A186" s="65" t="s">
        <v>437</v>
      </c>
      <c r="B186" s="66" t="s">
        <v>136</v>
      </c>
      <c r="C186" s="67" t="s">
        <v>26</v>
      </c>
      <c r="D186" s="68">
        <v>2</v>
      </c>
      <c r="E186" s="75"/>
      <c r="F186" s="4"/>
      <c r="G186" s="56"/>
    </row>
    <row r="187" spans="1:7" s="74" customFormat="1" ht="33.75">
      <c r="A187" s="65" t="s">
        <v>438</v>
      </c>
      <c r="B187" s="66" t="s">
        <v>137</v>
      </c>
      <c r="C187" s="67" t="s">
        <v>26</v>
      </c>
      <c r="D187" s="68">
        <v>4</v>
      </c>
      <c r="E187" s="75"/>
      <c r="F187" s="4"/>
      <c r="G187" s="56"/>
    </row>
    <row r="188" spans="1:7" s="74" customFormat="1" ht="45">
      <c r="A188" s="65" t="s">
        <v>439</v>
      </c>
      <c r="B188" s="66" t="s">
        <v>138</v>
      </c>
      <c r="C188" s="67" t="s">
        <v>26</v>
      </c>
      <c r="D188" s="68">
        <v>2</v>
      </c>
      <c r="E188" s="75"/>
      <c r="F188" s="4"/>
      <c r="G188" s="56"/>
    </row>
    <row r="189" spans="1:7" s="74" customFormat="1" ht="45">
      <c r="A189" s="65" t="s">
        <v>440</v>
      </c>
      <c r="B189" s="66" t="s">
        <v>139</v>
      </c>
      <c r="C189" s="67" t="s">
        <v>26</v>
      </c>
      <c r="D189" s="68">
        <v>1</v>
      </c>
      <c r="E189" s="75"/>
      <c r="F189" s="4"/>
      <c r="G189" s="56"/>
    </row>
    <row r="190" spans="1:7" s="74" customFormat="1">
      <c r="A190" s="12" t="s">
        <v>265</v>
      </c>
      <c r="B190" s="11" t="s">
        <v>27</v>
      </c>
      <c r="C190" s="12"/>
      <c r="D190" s="13"/>
      <c r="E190" s="55"/>
      <c r="F190" s="14"/>
      <c r="G190" s="54">
        <f>ROUND(SUM(G191),2)</f>
        <v>0</v>
      </c>
    </row>
    <row r="191" spans="1:7" s="74" customFormat="1" ht="22.5">
      <c r="A191" s="65" t="s">
        <v>441</v>
      </c>
      <c r="B191" s="66" t="s">
        <v>28</v>
      </c>
      <c r="C191" s="67" t="s">
        <v>18</v>
      </c>
      <c r="D191" s="68">
        <v>325.79000000000002</v>
      </c>
      <c r="E191" s="75"/>
      <c r="F191" s="4"/>
      <c r="G191" s="5"/>
    </row>
    <row r="192" spans="1:7" s="72" customFormat="1">
      <c r="A192" s="73" t="s">
        <v>116</v>
      </c>
      <c r="B192" s="10" t="s">
        <v>244</v>
      </c>
      <c r="C192" s="7"/>
      <c r="D192" s="8"/>
      <c r="E192" s="2"/>
      <c r="F192" s="2"/>
      <c r="G192" s="53">
        <f>ROUND(SUM(G193,G196),2)</f>
        <v>0</v>
      </c>
    </row>
    <row r="193" spans="1:7" s="74" customFormat="1">
      <c r="A193" s="12" t="s">
        <v>118</v>
      </c>
      <c r="B193" s="11" t="s">
        <v>42</v>
      </c>
      <c r="C193" s="12"/>
      <c r="D193" s="13"/>
      <c r="E193" s="55"/>
      <c r="F193" s="14"/>
      <c r="G193" s="55">
        <f>ROUND(SUM(G194:G195),2)</f>
        <v>0</v>
      </c>
    </row>
    <row r="194" spans="1:7" s="74" customFormat="1" ht="56.25">
      <c r="A194" s="65" t="s">
        <v>442</v>
      </c>
      <c r="B194" s="66" t="s">
        <v>202</v>
      </c>
      <c r="C194" s="67" t="s">
        <v>26</v>
      </c>
      <c r="D194" s="68">
        <v>10</v>
      </c>
      <c r="E194" s="75"/>
      <c r="F194" s="9"/>
      <c r="G194" s="5"/>
    </row>
    <row r="195" spans="1:7" s="74" customFormat="1" ht="56.25">
      <c r="A195" s="65" t="s">
        <v>443</v>
      </c>
      <c r="B195" s="66" t="s">
        <v>203</v>
      </c>
      <c r="C195" s="67" t="s">
        <v>26</v>
      </c>
      <c r="D195" s="68">
        <v>2</v>
      </c>
      <c r="E195" s="75"/>
      <c r="F195" s="9"/>
      <c r="G195" s="5"/>
    </row>
    <row r="196" spans="1:7" s="74" customFormat="1">
      <c r="A196" s="12" t="s">
        <v>119</v>
      </c>
      <c r="B196" s="11" t="s">
        <v>38</v>
      </c>
      <c r="C196" s="12"/>
      <c r="D196" s="13"/>
      <c r="E196" s="55"/>
      <c r="F196" s="14"/>
      <c r="G196" s="55">
        <f>ROUND(SUM(G197:G205),2)</f>
        <v>0</v>
      </c>
    </row>
    <row r="197" spans="1:7" s="74" customFormat="1" ht="101.25">
      <c r="A197" s="65" t="s">
        <v>444</v>
      </c>
      <c r="B197" s="66" t="s">
        <v>127</v>
      </c>
      <c r="C197" s="67" t="s">
        <v>26</v>
      </c>
      <c r="D197" s="68">
        <v>41</v>
      </c>
      <c r="E197" s="75"/>
      <c r="F197" s="4"/>
      <c r="G197" s="5"/>
    </row>
    <row r="198" spans="1:7" s="74" customFormat="1" ht="45">
      <c r="A198" s="65" t="s">
        <v>445</v>
      </c>
      <c r="B198" s="66" t="s">
        <v>129</v>
      </c>
      <c r="C198" s="67" t="s">
        <v>26</v>
      </c>
      <c r="D198" s="68">
        <v>20</v>
      </c>
      <c r="E198" s="75"/>
      <c r="F198" s="4"/>
      <c r="G198" s="5"/>
    </row>
    <row r="199" spans="1:7" s="74" customFormat="1" ht="45">
      <c r="A199" s="65" t="s">
        <v>446</v>
      </c>
      <c r="B199" s="66" t="s">
        <v>128</v>
      </c>
      <c r="C199" s="67" t="s">
        <v>26</v>
      </c>
      <c r="D199" s="68">
        <v>10</v>
      </c>
      <c r="E199" s="75"/>
      <c r="F199" s="4"/>
      <c r="G199" s="5"/>
    </row>
    <row r="200" spans="1:7" s="74" customFormat="1" ht="45">
      <c r="A200" s="65" t="s">
        <v>447</v>
      </c>
      <c r="B200" s="66" t="s">
        <v>212</v>
      </c>
      <c r="C200" s="67" t="s">
        <v>26</v>
      </c>
      <c r="D200" s="68">
        <v>14</v>
      </c>
      <c r="E200" s="75"/>
      <c r="F200" s="4"/>
      <c r="G200" s="5"/>
    </row>
    <row r="201" spans="1:7" s="74" customFormat="1" ht="33.75">
      <c r="A201" s="65" t="s">
        <v>448</v>
      </c>
      <c r="B201" s="66" t="s">
        <v>178</v>
      </c>
      <c r="C201" s="67" t="s">
        <v>26</v>
      </c>
      <c r="D201" s="68">
        <v>3</v>
      </c>
      <c r="E201" s="75"/>
      <c r="F201" s="4"/>
      <c r="G201" s="5"/>
    </row>
    <row r="202" spans="1:7" s="74" customFormat="1" ht="33.75">
      <c r="A202" s="65" t="s">
        <v>449</v>
      </c>
      <c r="B202" s="66" t="s">
        <v>213</v>
      </c>
      <c r="C202" s="67" t="s">
        <v>26</v>
      </c>
      <c r="D202" s="68">
        <v>3</v>
      </c>
      <c r="E202" s="75"/>
      <c r="F202" s="4"/>
      <c r="G202" s="5"/>
    </row>
    <row r="203" spans="1:7" s="74" customFormat="1" ht="33.75">
      <c r="A203" s="65" t="s">
        <v>450</v>
      </c>
      <c r="B203" s="66" t="s">
        <v>179</v>
      </c>
      <c r="C203" s="67" t="s">
        <v>26</v>
      </c>
      <c r="D203" s="68">
        <v>3</v>
      </c>
      <c r="E203" s="75"/>
      <c r="F203" s="4"/>
      <c r="G203" s="5"/>
    </row>
    <row r="204" spans="1:7" s="74" customFormat="1" ht="33.75">
      <c r="A204" s="65" t="s">
        <v>451</v>
      </c>
      <c r="B204" s="66" t="s">
        <v>180</v>
      </c>
      <c r="C204" s="67" t="s">
        <v>26</v>
      </c>
      <c r="D204" s="68">
        <v>3</v>
      </c>
      <c r="E204" s="75"/>
      <c r="F204" s="4"/>
      <c r="G204" s="5"/>
    </row>
    <row r="205" spans="1:7" s="74" customFormat="1" ht="33.75">
      <c r="A205" s="65" t="s">
        <v>452</v>
      </c>
      <c r="B205" s="66" t="s">
        <v>181</v>
      </c>
      <c r="C205" s="67" t="s">
        <v>26</v>
      </c>
      <c r="D205" s="68">
        <v>2</v>
      </c>
      <c r="E205" s="75"/>
      <c r="F205" s="4"/>
      <c r="G205" s="5"/>
    </row>
    <row r="206" spans="1:7" s="72" customFormat="1">
      <c r="A206" s="73" t="s">
        <v>110</v>
      </c>
      <c r="B206" s="10" t="s">
        <v>130</v>
      </c>
      <c r="C206" s="7"/>
      <c r="D206" s="8"/>
      <c r="E206" s="2"/>
      <c r="F206" s="2"/>
      <c r="G206" s="53">
        <f>ROUND(SUM(G207:G214),2)</f>
        <v>0</v>
      </c>
    </row>
    <row r="207" spans="1:7" s="77" customFormat="1" ht="45">
      <c r="A207" s="65" t="s">
        <v>453</v>
      </c>
      <c r="B207" s="66" t="s">
        <v>63</v>
      </c>
      <c r="C207" s="67" t="s">
        <v>19</v>
      </c>
      <c r="D207" s="68">
        <v>5.27</v>
      </c>
      <c r="E207" s="75"/>
      <c r="F207" s="4"/>
      <c r="G207" s="5"/>
    </row>
    <row r="208" spans="1:7" s="77" customFormat="1" ht="33.75">
      <c r="A208" s="65" t="s">
        <v>454</v>
      </c>
      <c r="B208" s="66" t="s">
        <v>35</v>
      </c>
      <c r="C208" s="67" t="s">
        <v>18</v>
      </c>
      <c r="D208" s="68">
        <v>42.12</v>
      </c>
      <c r="E208" s="75"/>
      <c r="F208" s="4"/>
      <c r="G208" s="5"/>
    </row>
    <row r="209" spans="1:7" s="77" customFormat="1" ht="22.5">
      <c r="A209" s="65" t="s">
        <v>455</v>
      </c>
      <c r="B209" s="66" t="s">
        <v>36</v>
      </c>
      <c r="C209" s="67" t="s">
        <v>19</v>
      </c>
      <c r="D209" s="68">
        <v>5.27</v>
      </c>
      <c r="E209" s="75"/>
      <c r="F209" s="4"/>
      <c r="G209" s="5"/>
    </row>
    <row r="210" spans="1:7" s="74" customFormat="1" ht="33.75">
      <c r="A210" s="65" t="s">
        <v>456</v>
      </c>
      <c r="B210" s="66" t="s">
        <v>131</v>
      </c>
      <c r="C210" s="67" t="s">
        <v>26</v>
      </c>
      <c r="D210" s="68">
        <v>10</v>
      </c>
      <c r="E210" s="75"/>
      <c r="F210" s="4"/>
      <c r="G210" s="56"/>
    </row>
    <row r="211" spans="1:7" s="74" customFormat="1" ht="33.75">
      <c r="A211" s="65" t="s">
        <v>457</v>
      </c>
      <c r="B211" s="66" t="s">
        <v>276</v>
      </c>
      <c r="C211" s="67" t="s">
        <v>26</v>
      </c>
      <c r="D211" s="68">
        <v>3</v>
      </c>
      <c r="E211" s="75"/>
      <c r="F211" s="4"/>
      <c r="G211" s="56"/>
    </row>
    <row r="212" spans="1:7" s="74" customFormat="1" ht="45">
      <c r="A212" s="65" t="s">
        <v>458</v>
      </c>
      <c r="B212" s="66" t="s">
        <v>132</v>
      </c>
      <c r="C212" s="67" t="s">
        <v>26</v>
      </c>
      <c r="D212" s="68">
        <v>6</v>
      </c>
      <c r="E212" s="75"/>
      <c r="F212" s="4"/>
      <c r="G212" s="56"/>
    </row>
    <row r="213" spans="1:7" s="74" customFormat="1" ht="45">
      <c r="A213" s="65" t="s">
        <v>459</v>
      </c>
      <c r="B213" s="66" t="s">
        <v>133</v>
      </c>
      <c r="C213" s="67" t="s">
        <v>26</v>
      </c>
      <c r="D213" s="68">
        <v>2</v>
      </c>
      <c r="E213" s="75"/>
      <c r="F213" s="4"/>
      <c r="G213" s="56"/>
    </row>
    <row r="214" spans="1:7" s="74" customFormat="1" ht="45">
      <c r="A214" s="65" t="s">
        <v>460</v>
      </c>
      <c r="B214" s="66" t="s">
        <v>134</v>
      </c>
      <c r="C214" s="67" t="s">
        <v>26</v>
      </c>
      <c r="D214" s="68">
        <v>2</v>
      </c>
      <c r="E214" s="75"/>
      <c r="F214" s="4"/>
      <c r="G214" s="56"/>
    </row>
    <row r="215" spans="1:7" s="72" customFormat="1">
      <c r="A215" s="73" t="s">
        <v>126</v>
      </c>
      <c r="B215" s="10" t="s">
        <v>245</v>
      </c>
      <c r="C215" s="7"/>
      <c r="D215" s="8"/>
      <c r="E215" s="8"/>
      <c r="F215" s="8"/>
      <c r="G215" s="53">
        <f>ROUND(SUM(G216,G223,G229,G238,G241,G247,G253,G257,G261),2)</f>
        <v>0</v>
      </c>
    </row>
    <row r="216" spans="1:7" s="74" customFormat="1">
      <c r="A216" s="12" t="s">
        <v>246</v>
      </c>
      <c r="B216" s="11" t="s">
        <v>42</v>
      </c>
      <c r="C216" s="12"/>
      <c r="D216" s="13"/>
      <c r="E216" s="55"/>
      <c r="F216" s="14"/>
      <c r="G216" s="55">
        <f>ROUND(SUM(G217:G222),2)</f>
        <v>0</v>
      </c>
    </row>
    <row r="217" spans="1:7" s="74" customFormat="1" ht="33.75">
      <c r="A217" s="65" t="s">
        <v>461</v>
      </c>
      <c r="B217" s="66" t="s">
        <v>256</v>
      </c>
      <c r="C217" s="67" t="s">
        <v>19</v>
      </c>
      <c r="D217" s="68">
        <v>2.5299999999999998</v>
      </c>
      <c r="E217" s="75"/>
      <c r="F217" s="4"/>
      <c r="G217" s="5"/>
    </row>
    <row r="218" spans="1:7" s="74" customFormat="1" ht="33.75">
      <c r="A218" s="65" t="s">
        <v>462</v>
      </c>
      <c r="B218" s="66" t="s">
        <v>210</v>
      </c>
      <c r="C218" s="67" t="s">
        <v>25</v>
      </c>
      <c r="D218" s="68">
        <v>16.2</v>
      </c>
      <c r="E218" s="75"/>
      <c r="F218" s="4"/>
      <c r="G218" s="5"/>
    </row>
    <row r="219" spans="1:7" s="74" customFormat="1" ht="56.25">
      <c r="A219" s="65" t="s">
        <v>463</v>
      </c>
      <c r="B219" s="66" t="s">
        <v>211</v>
      </c>
      <c r="C219" s="67" t="s">
        <v>18</v>
      </c>
      <c r="D219" s="68">
        <v>40.909999999999997</v>
      </c>
      <c r="E219" s="75"/>
      <c r="F219" s="4"/>
      <c r="G219" s="5"/>
    </row>
    <row r="220" spans="1:7" s="74" customFormat="1" ht="45">
      <c r="A220" s="65" t="s">
        <v>464</v>
      </c>
      <c r="B220" s="66" t="s">
        <v>277</v>
      </c>
      <c r="C220" s="67" t="s">
        <v>29</v>
      </c>
      <c r="D220" s="68">
        <v>810</v>
      </c>
      <c r="E220" s="75"/>
      <c r="F220" s="4"/>
      <c r="G220" s="5"/>
    </row>
    <row r="221" spans="1:7" s="74" customFormat="1" ht="33.75">
      <c r="A221" s="65" t="s">
        <v>465</v>
      </c>
      <c r="B221" s="66" t="s">
        <v>43</v>
      </c>
      <c r="C221" s="67" t="s">
        <v>19</v>
      </c>
      <c r="D221" s="68">
        <v>2.5299999999999998</v>
      </c>
      <c r="E221" s="75"/>
      <c r="F221" s="6"/>
      <c r="G221" s="5"/>
    </row>
    <row r="222" spans="1:7" s="74" customFormat="1" ht="33.75">
      <c r="A222" s="65" t="s">
        <v>466</v>
      </c>
      <c r="B222" s="66" t="s">
        <v>44</v>
      </c>
      <c r="C222" s="67" t="s">
        <v>20</v>
      </c>
      <c r="D222" s="68">
        <v>45.54</v>
      </c>
      <c r="E222" s="75"/>
      <c r="F222" s="4"/>
      <c r="G222" s="5"/>
    </row>
    <row r="223" spans="1:7" s="74" customFormat="1">
      <c r="A223" s="12" t="s">
        <v>247</v>
      </c>
      <c r="B223" s="11" t="s">
        <v>31</v>
      </c>
      <c r="C223" s="12"/>
      <c r="D223" s="13"/>
      <c r="E223" s="55"/>
      <c r="F223" s="14"/>
      <c r="G223" s="55">
        <f>ROUND(SUM(G224:G228),2)</f>
        <v>0</v>
      </c>
    </row>
    <row r="224" spans="1:7" s="74" customFormat="1" ht="33.75">
      <c r="A224" s="65" t="s">
        <v>467</v>
      </c>
      <c r="B224" s="66" t="s">
        <v>45</v>
      </c>
      <c r="C224" s="67" t="s">
        <v>18</v>
      </c>
      <c r="D224" s="68">
        <v>72.099999999999994</v>
      </c>
      <c r="E224" s="75"/>
      <c r="F224" s="9"/>
      <c r="G224" s="5"/>
    </row>
    <row r="225" spans="1:7" s="74" customFormat="1" ht="45">
      <c r="A225" s="65" t="s">
        <v>468</v>
      </c>
      <c r="B225" s="66" t="s">
        <v>40</v>
      </c>
      <c r="C225" s="67" t="s">
        <v>19</v>
      </c>
      <c r="D225" s="68">
        <v>39.54</v>
      </c>
      <c r="E225" s="75"/>
      <c r="F225" s="9"/>
      <c r="G225" s="5"/>
    </row>
    <row r="226" spans="1:7" s="74" customFormat="1" ht="56.25">
      <c r="A226" s="65" t="s">
        <v>469</v>
      </c>
      <c r="B226" s="66" t="s">
        <v>46</v>
      </c>
      <c r="C226" s="67" t="s">
        <v>19</v>
      </c>
      <c r="D226" s="68">
        <v>30.93</v>
      </c>
      <c r="E226" s="75"/>
      <c r="F226" s="4"/>
      <c r="G226" s="5"/>
    </row>
    <row r="227" spans="1:7" s="74" customFormat="1" ht="33.75">
      <c r="A227" s="65" t="s">
        <v>470</v>
      </c>
      <c r="B227" s="66" t="s">
        <v>43</v>
      </c>
      <c r="C227" s="67" t="s">
        <v>19</v>
      </c>
      <c r="D227" s="68">
        <v>16.190000000000001</v>
      </c>
      <c r="E227" s="75"/>
      <c r="F227" s="6"/>
      <c r="G227" s="5"/>
    </row>
    <row r="228" spans="1:7" s="74" customFormat="1" ht="33.75">
      <c r="A228" s="65" t="s">
        <v>471</v>
      </c>
      <c r="B228" s="66" t="s">
        <v>44</v>
      </c>
      <c r="C228" s="67" t="s">
        <v>20</v>
      </c>
      <c r="D228" s="68">
        <v>291.42</v>
      </c>
      <c r="E228" s="75"/>
      <c r="F228" s="4"/>
      <c r="G228" s="5"/>
    </row>
    <row r="229" spans="1:7" s="74" customFormat="1">
      <c r="A229" s="12" t="s">
        <v>248</v>
      </c>
      <c r="B229" s="11" t="s">
        <v>49</v>
      </c>
      <c r="C229" s="12"/>
      <c r="D229" s="13"/>
      <c r="E229" s="55"/>
      <c r="F229" s="14"/>
      <c r="G229" s="55">
        <f>ROUND(SUM(G230:G237),2)</f>
        <v>0</v>
      </c>
    </row>
    <row r="230" spans="1:7" s="74" customFormat="1" ht="33.75">
      <c r="A230" s="65" t="s">
        <v>472</v>
      </c>
      <c r="B230" s="66" t="s">
        <v>30</v>
      </c>
      <c r="C230" s="67" t="s">
        <v>18</v>
      </c>
      <c r="D230" s="68">
        <v>21.6</v>
      </c>
      <c r="E230" s="75"/>
      <c r="F230" s="4"/>
      <c r="G230" s="5"/>
    </row>
    <row r="231" spans="1:7" s="74" customFormat="1" ht="33.75">
      <c r="A231" s="65" t="s">
        <v>473</v>
      </c>
      <c r="B231" s="66" t="s">
        <v>50</v>
      </c>
      <c r="C231" s="67" t="s">
        <v>18</v>
      </c>
      <c r="D231" s="68">
        <v>53.57</v>
      </c>
      <c r="E231" s="75"/>
      <c r="F231" s="4"/>
      <c r="G231" s="5"/>
    </row>
    <row r="232" spans="1:7" s="74" customFormat="1" ht="33.75">
      <c r="A232" s="65" t="s">
        <v>474</v>
      </c>
      <c r="B232" s="66" t="s">
        <v>34</v>
      </c>
      <c r="C232" s="67" t="s">
        <v>29</v>
      </c>
      <c r="D232" s="68">
        <v>994.07</v>
      </c>
      <c r="E232" s="75"/>
      <c r="F232" s="4"/>
      <c r="G232" s="5"/>
    </row>
    <row r="233" spans="1:7" s="74" customFormat="1" ht="22.5">
      <c r="A233" s="65" t="s">
        <v>475</v>
      </c>
      <c r="B233" s="66" t="s">
        <v>37</v>
      </c>
      <c r="C233" s="67" t="s">
        <v>19</v>
      </c>
      <c r="D233" s="68">
        <v>7.08</v>
      </c>
      <c r="E233" s="75"/>
      <c r="F233" s="4"/>
      <c r="G233" s="5"/>
    </row>
    <row r="234" spans="1:7" s="74" customFormat="1" ht="33.75">
      <c r="A234" s="65" t="s">
        <v>476</v>
      </c>
      <c r="B234" s="66" t="s">
        <v>100</v>
      </c>
      <c r="C234" s="67" t="s">
        <v>26</v>
      </c>
      <c r="D234" s="68">
        <v>20</v>
      </c>
      <c r="E234" s="75"/>
      <c r="F234" s="9"/>
      <c r="G234" s="5"/>
    </row>
    <row r="235" spans="1:7" s="74" customFormat="1" ht="56.25">
      <c r="A235" s="65" t="s">
        <v>477</v>
      </c>
      <c r="B235" s="66" t="s">
        <v>123</v>
      </c>
      <c r="C235" s="67" t="s">
        <v>26</v>
      </c>
      <c r="D235" s="68">
        <v>80</v>
      </c>
      <c r="E235" s="75"/>
      <c r="F235" s="9"/>
      <c r="G235" s="5"/>
    </row>
    <row r="236" spans="1:7" s="74" customFormat="1" ht="33.75">
      <c r="A236" s="65" t="s">
        <v>478</v>
      </c>
      <c r="B236" s="66" t="s">
        <v>278</v>
      </c>
      <c r="C236" s="67" t="s">
        <v>26</v>
      </c>
      <c r="D236" s="68">
        <v>80</v>
      </c>
      <c r="E236" s="75"/>
      <c r="F236" s="9"/>
      <c r="G236" s="5"/>
    </row>
    <row r="237" spans="1:7" s="74" customFormat="1" ht="22.5">
      <c r="A237" s="65" t="s">
        <v>479</v>
      </c>
      <c r="B237" s="66" t="s">
        <v>99</v>
      </c>
      <c r="C237" s="67" t="s">
        <v>19</v>
      </c>
      <c r="D237" s="68">
        <v>0.13</v>
      </c>
      <c r="E237" s="75"/>
      <c r="F237" s="9"/>
      <c r="G237" s="5"/>
    </row>
    <row r="238" spans="1:7" s="74" customFormat="1">
      <c r="A238" s="12" t="s">
        <v>249</v>
      </c>
      <c r="B238" s="11" t="s">
        <v>51</v>
      </c>
      <c r="C238" s="12"/>
      <c r="D238" s="13"/>
      <c r="E238" s="55"/>
      <c r="F238" s="14"/>
      <c r="G238" s="55">
        <f>ROUND(SUM(G239:G240),2)</f>
        <v>0</v>
      </c>
    </row>
    <row r="239" spans="1:7" s="77" customFormat="1" ht="45">
      <c r="A239" s="65" t="s">
        <v>480</v>
      </c>
      <c r="B239" s="66" t="s">
        <v>101</v>
      </c>
      <c r="C239" s="67" t="s">
        <v>29</v>
      </c>
      <c r="D239" s="68">
        <v>1124.83</v>
      </c>
      <c r="E239" s="75"/>
      <c r="F239" s="9"/>
      <c r="G239" s="5"/>
    </row>
    <row r="240" spans="1:7" s="77" customFormat="1" ht="33.75">
      <c r="A240" s="65" t="s">
        <v>481</v>
      </c>
      <c r="B240" s="66" t="s">
        <v>89</v>
      </c>
      <c r="C240" s="67" t="s">
        <v>29</v>
      </c>
      <c r="D240" s="68">
        <v>1124.83</v>
      </c>
      <c r="E240" s="75"/>
      <c r="F240" s="9"/>
      <c r="G240" s="5"/>
    </row>
    <row r="241" spans="1:8" s="74" customFormat="1">
      <c r="A241" s="12" t="s">
        <v>250</v>
      </c>
      <c r="B241" s="11" t="s">
        <v>102</v>
      </c>
      <c r="C241" s="12"/>
      <c r="D241" s="13"/>
      <c r="E241" s="55"/>
      <c r="F241" s="14"/>
      <c r="G241" s="55">
        <f>ROUND(SUM(G242,G245),2)</f>
        <v>0</v>
      </c>
    </row>
    <row r="242" spans="1:8" s="74" customFormat="1">
      <c r="A242" s="59" t="s">
        <v>251</v>
      </c>
      <c r="B242" s="58" t="s">
        <v>51</v>
      </c>
      <c r="C242" s="59"/>
      <c r="D242" s="60"/>
      <c r="E242" s="61"/>
      <c r="F242" s="62"/>
      <c r="G242" s="61">
        <f>ROUND(SUM(G243:G244),2)</f>
        <v>0</v>
      </c>
    </row>
    <row r="243" spans="1:8" s="77" customFormat="1" ht="90">
      <c r="A243" s="65" t="s">
        <v>482</v>
      </c>
      <c r="B243" s="66" t="s">
        <v>279</v>
      </c>
      <c r="C243" s="67" t="s">
        <v>29</v>
      </c>
      <c r="D243" s="68">
        <v>1829.03</v>
      </c>
      <c r="E243" s="75"/>
      <c r="F243" s="9"/>
      <c r="G243" s="5"/>
    </row>
    <row r="244" spans="1:8" s="77" customFormat="1" ht="33.75">
      <c r="A244" s="65" t="s">
        <v>483</v>
      </c>
      <c r="B244" s="66" t="s">
        <v>280</v>
      </c>
      <c r="C244" s="67" t="s">
        <v>29</v>
      </c>
      <c r="D244" s="68">
        <v>1829.03</v>
      </c>
      <c r="E244" s="75"/>
      <c r="F244" s="9"/>
      <c r="G244" s="5"/>
    </row>
    <row r="245" spans="1:8" s="74" customFormat="1">
      <c r="A245" s="59" t="s">
        <v>252</v>
      </c>
      <c r="B245" s="58" t="s">
        <v>103</v>
      </c>
      <c r="C245" s="59"/>
      <c r="D245" s="60"/>
      <c r="E245" s="61"/>
      <c r="F245" s="62"/>
      <c r="G245" s="61">
        <f>ROUND(SUM(G246:G246),2)</f>
        <v>0</v>
      </c>
    </row>
    <row r="246" spans="1:8" s="74" customFormat="1" ht="67.5">
      <c r="A246" s="65" t="s">
        <v>484</v>
      </c>
      <c r="B246" s="66" t="s">
        <v>297</v>
      </c>
      <c r="C246" s="67" t="s">
        <v>18</v>
      </c>
      <c r="D246" s="68">
        <v>25.92</v>
      </c>
      <c r="E246" s="75"/>
      <c r="F246" s="9"/>
      <c r="G246" s="5"/>
    </row>
    <row r="247" spans="1:8" s="77" customFormat="1">
      <c r="A247" s="12" t="s">
        <v>253</v>
      </c>
      <c r="B247" s="11" t="s">
        <v>83</v>
      </c>
      <c r="C247" s="12"/>
      <c r="D247" s="13"/>
      <c r="E247" s="55"/>
      <c r="F247" s="14"/>
      <c r="G247" s="55">
        <f>ROUND(SUM(G248:G252),2)</f>
        <v>0</v>
      </c>
    </row>
    <row r="248" spans="1:8" s="74" customFormat="1" ht="33.75">
      <c r="A248" s="65" t="s">
        <v>485</v>
      </c>
      <c r="B248" s="66" t="s">
        <v>281</v>
      </c>
      <c r="C248" s="67" t="s">
        <v>18</v>
      </c>
      <c r="D248" s="68">
        <v>29.23</v>
      </c>
      <c r="E248" s="75"/>
      <c r="F248" s="9"/>
      <c r="G248" s="5"/>
    </row>
    <row r="249" spans="1:8" s="76" customFormat="1" ht="33.75">
      <c r="A249" s="65" t="s">
        <v>486</v>
      </c>
      <c r="B249" s="66" t="s">
        <v>34</v>
      </c>
      <c r="C249" s="67" t="s">
        <v>29</v>
      </c>
      <c r="D249" s="68">
        <v>16.04</v>
      </c>
      <c r="E249" s="75"/>
      <c r="F249" s="4"/>
      <c r="G249" s="5"/>
      <c r="H249" s="57"/>
    </row>
    <row r="250" spans="1:8" s="74" customFormat="1" ht="33.75">
      <c r="A250" s="65" t="s">
        <v>487</v>
      </c>
      <c r="B250" s="66" t="s">
        <v>104</v>
      </c>
      <c r="C250" s="67" t="s">
        <v>25</v>
      </c>
      <c r="D250" s="68">
        <v>97.44</v>
      </c>
      <c r="E250" s="75"/>
      <c r="F250" s="4"/>
      <c r="G250" s="5"/>
    </row>
    <row r="251" spans="1:8" s="76" customFormat="1" ht="22.5">
      <c r="A251" s="65" t="s">
        <v>488</v>
      </c>
      <c r="B251" s="66" t="s">
        <v>36</v>
      </c>
      <c r="C251" s="67" t="s">
        <v>19</v>
      </c>
      <c r="D251" s="68">
        <v>1.46</v>
      </c>
      <c r="E251" s="75"/>
      <c r="F251" s="4"/>
      <c r="G251" s="5"/>
      <c r="H251" s="57"/>
    </row>
    <row r="252" spans="1:8" s="74" customFormat="1" ht="56.25">
      <c r="A252" s="65" t="s">
        <v>489</v>
      </c>
      <c r="B252" s="66" t="s">
        <v>105</v>
      </c>
      <c r="C252" s="67" t="s">
        <v>18</v>
      </c>
      <c r="D252" s="68">
        <v>21.71</v>
      </c>
      <c r="E252" s="75"/>
      <c r="F252" s="9"/>
      <c r="G252" s="5"/>
    </row>
    <row r="253" spans="1:8" s="74" customFormat="1">
      <c r="A253" s="12" t="s">
        <v>254</v>
      </c>
      <c r="B253" s="11" t="s">
        <v>120</v>
      </c>
      <c r="C253" s="12"/>
      <c r="D253" s="13"/>
      <c r="E253" s="55"/>
      <c r="F253" s="14"/>
      <c r="G253" s="55">
        <f>ROUND(SUM(G254:G256),2)</f>
        <v>0</v>
      </c>
    </row>
    <row r="254" spans="1:8" s="74" customFormat="1" ht="33.75">
      <c r="A254" s="65" t="s">
        <v>490</v>
      </c>
      <c r="B254" s="66" t="s">
        <v>121</v>
      </c>
      <c r="C254" s="67" t="s">
        <v>18</v>
      </c>
      <c r="D254" s="68">
        <v>50.5</v>
      </c>
      <c r="E254" s="75"/>
      <c r="F254" s="4"/>
      <c r="G254" s="5"/>
    </row>
    <row r="255" spans="1:8" s="74" customFormat="1" ht="33.75">
      <c r="A255" s="65" t="s">
        <v>491</v>
      </c>
      <c r="B255" s="66" t="s">
        <v>275</v>
      </c>
      <c r="C255" s="67" t="s">
        <v>18</v>
      </c>
      <c r="D255" s="68">
        <v>50.5</v>
      </c>
      <c r="E255" s="75"/>
      <c r="F255" s="4"/>
      <c r="G255" s="5"/>
    </row>
    <row r="256" spans="1:8" s="74" customFormat="1" ht="56.25">
      <c r="A256" s="65" t="s">
        <v>492</v>
      </c>
      <c r="B256" s="66" t="s">
        <v>122</v>
      </c>
      <c r="C256" s="67" t="s">
        <v>29</v>
      </c>
      <c r="D256" s="68">
        <v>392.61</v>
      </c>
      <c r="E256" s="75"/>
      <c r="F256" s="4"/>
      <c r="G256" s="5"/>
    </row>
    <row r="257" spans="1:7" s="74" customFormat="1">
      <c r="A257" s="12" t="s">
        <v>255</v>
      </c>
      <c r="B257" s="11" t="s">
        <v>106</v>
      </c>
      <c r="C257" s="12"/>
      <c r="D257" s="13"/>
      <c r="E257" s="55"/>
      <c r="F257" s="14"/>
      <c r="G257" s="55">
        <f>ROUND(SUM(G258:G260),2)</f>
        <v>0</v>
      </c>
    </row>
    <row r="258" spans="1:7" s="74" customFormat="1" ht="112.5">
      <c r="A258" s="65" t="s">
        <v>493</v>
      </c>
      <c r="B258" s="66" t="s">
        <v>282</v>
      </c>
      <c r="C258" s="67" t="s">
        <v>26</v>
      </c>
      <c r="D258" s="68">
        <v>2</v>
      </c>
      <c r="E258" s="75"/>
      <c r="F258" s="9"/>
      <c r="G258" s="5"/>
    </row>
    <row r="259" spans="1:7" s="74" customFormat="1" ht="101.25">
      <c r="A259" s="65" t="s">
        <v>494</v>
      </c>
      <c r="B259" s="66" t="s">
        <v>283</v>
      </c>
      <c r="C259" s="67" t="s">
        <v>26</v>
      </c>
      <c r="D259" s="68">
        <v>2</v>
      </c>
      <c r="E259" s="75"/>
      <c r="F259" s="9"/>
      <c r="G259" s="5"/>
    </row>
    <row r="260" spans="1:7" s="74" customFormat="1" ht="135">
      <c r="A260" s="65" t="s">
        <v>495</v>
      </c>
      <c r="B260" s="66" t="s">
        <v>284</v>
      </c>
      <c r="C260" s="67" t="s">
        <v>26</v>
      </c>
      <c r="D260" s="68">
        <v>2</v>
      </c>
      <c r="E260" s="75"/>
      <c r="F260" s="9"/>
      <c r="G260" s="5"/>
    </row>
    <row r="261" spans="1:7" s="74" customFormat="1">
      <c r="A261" s="12" t="s">
        <v>266</v>
      </c>
      <c r="B261" s="11" t="s">
        <v>27</v>
      </c>
      <c r="C261" s="12"/>
      <c r="D261" s="13"/>
      <c r="E261" s="55"/>
      <c r="F261" s="14"/>
      <c r="G261" s="55">
        <f>ROUND(SUM(G262),2)</f>
        <v>0</v>
      </c>
    </row>
    <row r="262" spans="1:7" s="74" customFormat="1" ht="22.5">
      <c r="A262" s="65" t="s">
        <v>496</v>
      </c>
      <c r="B262" s="66" t="s">
        <v>28</v>
      </c>
      <c r="C262" s="67" t="s">
        <v>18</v>
      </c>
      <c r="D262" s="68">
        <v>72.099999999999994</v>
      </c>
      <c r="E262" s="75"/>
      <c r="F262" s="4"/>
      <c r="G262" s="5"/>
    </row>
    <row r="263" spans="1:7" s="72" customFormat="1">
      <c r="A263" s="73" t="s">
        <v>226</v>
      </c>
      <c r="B263" s="10" t="s">
        <v>296</v>
      </c>
      <c r="C263" s="7"/>
      <c r="D263" s="8"/>
      <c r="E263" s="8"/>
      <c r="F263" s="8"/>
      <c r="G263" s="53">
        <f>ROUND(SUM(G264,G272,G282,G286,G290),2)</f>
        <v>0</v>
      </c>
    </row>
    <row r="264" spans="1:7" s="74" customFormat="1">
      <c r="A264" s="12" t="s">
        <v>257</v>
      </c>
      <c r="B264" s="11" t="s">
        <v>31</v>
      </c>
      <c r="C264" s="12"/>
      <c r="D264" s="13"/>
      <c r="E264" s="55"/>
      <c r="F264" s="14"/>
      <c r="G264" s="55">
        <f>ROUND(SUM(G265:G271),2)</f>
        <v>0</v>
      </c>
    </row>
    <row r="265" spans="1:7" s="74" customFormat="1" ht="33.75">
      <c r="A265" s="65" t="s">
        <v>497</v>
      </c>
      <c r="B265" s="66" t="s">
        <v>45</v>
      </c>
      <c r="C265" s="67" t="s">
        <v>18</v>
      </c>
      <c r="D265" s="68">
        <v>378.8</v>
      </c>
      <c r="E265" s="75"/>
      <c r="F265" s="9"/>
      <c r="G265" s="5"/>
    </row>
    <row r="266" spans="1:7" s="74" customFormat="1" ht="45">
      <c r="A266" s="65" t="s">
        <v>498</v>
      </c>
      <c r="B266" s="69" t="s">
        <v>289</v>
      </c>
      <c r="C266" s="70" t="s">
        <v>19</v>
      </c>
      <c r="D266" s="71">
        <v>317.60000000000002</v>
      </c>
      <c r="E266" s="75"/>
      <c r="F266" s="9"/>
      <c r="G266" s="5"/>
    </row>
    <row r="267" spans="1:7" s="74" customFormat="1" ht="45">
      <c r="A267" s="65" t="s">
        <v>499</v>
      </c>
      <c r="B267" s="69" t="s">
        <v>59</v>
      </c>
      <c r="C267" s="70" t="s">
        <v>19</v>
      </c>
      <c r="D267" s="71">
        <v>17.22</v>
      </c>
      <c r="E267" s="75"/>
      <c r="F267" s="4"/>
      <c r="G267" s="5"/>
    </row>
    <row r="268" spans="1:7" s="74" customFormat="1" ht="56.25">
      <c r="A268" s="65" t="s">
        <v>500</v>
      </c>
      <c r="B268" s="69" t="s">
        <v>46</v>
      </c>
      <c r="C268" s="70" t="s">
        <v>19</v>
      </c>
      <c r="D268" s="71">
        <v>68.290000000000006</v>
      </c>
      <c r="E268" s="75"/>
      <c r="F268" s="4"/>
      <c r="G268" s="5"/>
    </row>
    <row r="269" spans="1:7" s="74" customFormat="1" ht="45">
      <c r="A269" s="65" t="s">
        <v>501</v>
      </c>
      <c r="B269" s="69" t="s">
        <v>290</v>
      </c>
      <c r="C269" s="70" t="s">
        <v>19</v>
      </c>
      <c r="D269" s="71">
        <v>145.11000000000001</v>
      </c>
      <c r="E269" s="75"/>
      <c r="F269" s="6"/>
      <c r="G269" s="5"/>
    </row>
    <row r="270" spans="1:7" s="74" customFormat="1" ht="33.75">
      <c r="A270" s="65" t="s">
        <v>502</v>
      </c>
      <c r="B270" s="69" t="s">
        <v>43</v>
      </c>
      <c r="C270" s="70" t="s">
        <v>19</v>
      </c>
      <c r="D270" s="71">
        <v>224.62</v>
      </c>
      <c r="E270" s="75"/>
      <c r="F270" s="6"/>
      <c r="G270" s="5"/>
    </row>
    <row r="271" spans="1:7" s="74" customFormat="1" ht="33.75">
      <c r="A271" s="65" t="s">
        <v>503</v>
      </c>
      <c r="B271" s="69" t="s">
        <v>44</v>
      </c>
      <c r="C271" s="70" t="s">
        <v>20</v>
      </c>
      <c r="D271" s="71">
        <v>4043.16</v>
      </c>
      <c r="E271" s="75"/>
      <c r="F271" s="4"/>
      <c r="G271" s="5"/>
    </row>
    <row r="272" spans="1:7" s="74" customFormat="1">
      <c r="A272" s="12" t="s">
        <v>258</v>
      </c>
      <c r="B272" s="11" t="s">
        <v>49</v>
      </c>
      <c r="C272" s="12"/>
      <c r="D272" s="13"/>
      <c r="E272" s="55"/>
      <c r="F272" s="14"/>
      <c r="G272" s="55">
        <f>ROUND(SUM(G273:G281),2)</f>
        <v>0</v>
      </c>
    </row>
    <row r="273" spans="1:7" s="74" customFormat="1" ht="33.75">
      <c r="A273" s="65" t="s">
        <v>504</v>
      </c>
      <c r="B273" s="69" t="s">
        <v>30</v>
      </c>
      <c r="C273" s="70" t="s">
        <v>18</v>
      </c>
      <c r="D273" s="71">
        <v>80.61</v>
      </c>
      <c r="E273" s="75"/>
      <c r="F273" s="4"/>
      <c r="G273" s="5"/>
    </row>
    <row r="274" spans="1:7" s="74" customFormat="1" ht="33.75">
      <c r="A274" s="65" t="s">
        <v>505</v>
      </c>
      <c r="B274" s="69" t="s">
        <v>50</v>
      </c>
      <c r="C274" s="70" t="s">
        <v>18</v>
      </c>
      <c r="D274" s="71">
        <v>122.86</v>
      </c>
      <c r="E274" s="75"/>
      <c r="F274" s="4"/>
      <c r="G274" s="5"/>
    </row>
    <row r="275" spans="1:7" s="74" customFormat="1" ht="33.75">
      <c r="A275" s="65" t="s">
        <v>506</v>
      </c>
      <c r="B275" s="69" t="s">
        <v>34</v>
      </c>
      <c r="C275" s="70" t="s">
        <v>29</v>
      </c>
      <c r="D275" s="71">
        <v>1320.14</v>
      </c>
      <c r="E275" s="75"/>
      <c r="F275" s="4"/>
      <c r="G275" s="5"/>
    </row>
    <row r="276" spans="1:7" s="74" customFormat="1" ht="33.75">
      <c r="A276" s="65" t="s">
        <v>507</v>
      </c>
      <c r="B276" s="69" t="s">
        <v>291</v>
      </c>
      <c r="C276" s="70" t="s">
        <v>19</v>
      </c>
      <c r="D276" s="71">
        <v>11.42</v>
      </c>
      <c r="E276" s="75"/>
      <c r="F276" s="4"/>
      <c r="G276" s="5"/>
    </row>
    <row r="277" spans="1:7" s="74" customFormat="1" ht="33.75">
      <c r="A277" s="65" t="s">
        <v>508</v>
      </c>
      <c r="B277" s="69" t="s">
        <v>292</v>
      </c>
      <c r="C277" s="70" t="s">
        <v>19</v>
      </c>
      <c r="D277" s="71">
        <v>11.42</v>
      </c>
      <c r="E277" s="75"/>
      <c r="F277" s="9"/>
      <c r="G277" s="5"/>
    </row>
    <row r="278" spans="1:7" s="74" customFormat="1" ht="33.75">
      <c r="A278" s="65" t="s">
        <v>509</v>
      </c>
      <c r="B278" s="69" t="s">
        <v>100</v>
      </c>
      <c r="C278" s="70" t="s">
        <v>26</v>
      </c>
      <c r="D278" s="71">
        <v>42</v>
      </c>
      <c r="E278" s="75"/>
      <c r="F278" s="9"/>
      <c r="G278" s="5"/>
    </row>
    <row r="279" spans="1:7" s="74" customFormat="1" ht="56.25">
      <c r="A279" s="65" t="s">
        <v>510</v>
      </c>
      <c r="B279" s="69" t="s">
        <v>123</v>
      </c>
      <c r="C279" s="70" t="s">
        <v>26</v>
      </c>
      <c r="D279" s="71">
        <v>168</v>
      </c>
      <c r="E279" s="75"/>
      <c r="F279" s="9"/>
      <c r="G279" s="5"/>
    </row>
    <row r="280" spans="1:7" s="74" customFormat="1" ht="33.75">
      <c r="A280" s="65" t="s">
        <v>511</v>
      </c>
      <c r="B280" s="69" t="s">
        <v>278</v>
      </c>
      <c r="C280" s="70" t="s">
        <v>26</v>
      </c>
      <c r="D280" s="71">
        <v>168</v>
      </c>
      <c r="E280" s="75"/>
      <c r="F280" s="9"/>
      <c r="G280" s="5"/>
    </row>
    <row r="281" spans="1:7" s="74" customFormat="1" ht="22.5">
      <c r="A281" s="65" t="s">
        <v>512</v>
      </c>
      <c r="B281" s="66" t="s">
        <v>99</v>
      </c>
      <c r="C281" s="67" t="s">
        <v>19</v>
      </c>
      <c r="D281" s="71">
        <v>0.28000000000000003</v>
      </c>
      <c r="E281" s="75"/>
      <c r="F281" s="9"/>
      <c r="G281" s="5"/>
    </row>
    <row r="282" spans="1:7" s="74" customFormat="1">
      <c r="A282" s="12" t="s">
        <v>259</v>
      </c>
      <c r="B282" s="11" t="s">
        <v>51</v>
      </c>
      <c r="C282" s="12"/>
      <c r="D282" s="13"/>
      <c r="E282" s="55"/>
      <c r="F282" s="14"/>
      <c r="G282" s="55">
        <f>ROUND(SUM(G283:G285),2)</f>
        <v>0</v>
      </c>
    </row>
    <row r="283" spans="1:7" s="77" customFormat="1" ht="67.5">
      <c r="A283" s="65" t="s">
        <v>513</v>
      </c>
      <c r="B283" s="69" t="s">
        <v>294</v>
      </c>
      <c r="C283" s="70" t="s">
        <v>29</v>
      </c>
      <c r="D283" s="71">
        <v>3522.98</v>
      </c>
      <c r="E283" s="75"/>
      <c r="F283" s="9"/>
      <c r="G283" s="5"/>
    </row>
    <row r="284" spans="1:7" s="77" customFormat="1" ht="56.25">
      <c r="A284" s="65" t="s">
        <v>514</v>
      </c>
      <c r="B284" s="69" t="s">
        <v>295</v>
      </c>
      <c r="C284" s="70" t="s">
        <v>29</v>
      </c>
      <c r="D284" s="71">
        <v>8812.48</v>
      </c>
      <c r="E284" s="75"/>
      <c r="F284" s="9"/>
      <c r="G284" s="5"/>
    </row>
    <row r="285" spans="1:7" s="77" customFormat="1" ht="33.75">
      <c r="A285" s="65" t="s">
        <v>515</v>
      </c>
      <c r="B285" s="69" t="s">
        <v>89</v>
      </c>
      <c r="C285" s="70" t="s">
        <v>29</v>
      </c>
      <c r="D285" s="71">
        <v>12335.46</v>
      </c>
      <c r="E285" s="75"/>
      <c r="F285" s="9"/>
      <c r="G285" s="5"/>
    </row>
    <row r="286" spans="1:7" s="74" customFormat="1">
      <c r="A286" s="12" t="s">
        <v>260</v>
      </c>
      <c r="B286" s="11" t="s">
        <v>120</v>
      </c>
      <c r="C286" s="12"/>
      <c r="D286" s="13"/>
      <c r="E286" s="55"/>
      <c r="F286" s="14"/>
      <c r="G286" s="55">
        <f>ROUND(SUM(G287:G289),2)</f>
        <v>0</v>
      </c>
    </row>
    <row r="287" spans="1:7" s="74" customFormat="1" ht="33.75">
      <c r="A287" s="65" t="s">
        <v>516</v>
      </c>
      <c r="B287" s="66" t="s">
        <v>121</v>
      </c>
      <c r="C287" s="67" t="s">
        <v>18</v>
      </c>
      <c r="D287" s="68">
        <v>378.8</v>
      </c>
      <c r="E287" s="75"/>
      <c r="F287" s="4"/>
      <c r="G287" s="5"/>
    </row>
    <row r="288" spans="1:7" s="74" customFormat="1" ht="33.75">
      <c r="A288" s="65" t="s">
        <v>517</v>
      </c>
      <c r="B288" s="66" t="s">
        <v>275</v>
      </c>
      <c r="C288" s="67" t="s">
        <v>18</v>
      </c>
      <c r="D288" s="68">
        <v>378.8</v>
      </c>
      <c r="E288" s="75"/>
      <c r="F288" s="4"/>
      <c r="G288" s="5"/>
    </row>
    <row r="289" spans="1:7" s="74" customFormat="1" ht="56.25">
      <c r="A289" s="65" t="s">
        <v>518</v>
      </c>
      <c r="B289" s="66" t="s">
        <v>122</v>
      </c>
      <c r="C289" s="67" t="s">
        <v>29</v>
      </c>
      <c r="D289" s="68">
        <v>2257.5100000000002</v>
      </c>
      <c r="E289" s="75"/>
      <c r="F289" s="4"/>
      <c r="G289" s="5"/>
    </row>
    <row r="290" spans="1:7" s="74" customFormat="1">
      <c r="A290" s="12" t="s">
        <v>261</v>
      </c>
      <c r="B290" s="11" t="s">
        <v>27</v>
      </c>
      <c r="C290" s="12"/>
      <c r="D290" s="13"/>
      <c r="E290" s="55"/>
      <c r="F290" s="14"/>
      <c r="G290" s="55">
        <f>ROUND(SUM(G291),2)</f>
        <v>0</v>
      </c>
    </row>
    <row r="291" spans="1:7" s="74" customFormat="1" ht="22.5">
      <c r="A291" s="65" t="s">
        <v>519</v>
      </c>
      <c r="B291" s="66" t="s">
        <v>28</v>
      </c>
      <c r="C291" s="67" t="s">
        <v>18</v>
      </c>
      <c r="D291" s="68">
        <v>378.8</v>
      </c>
      <c r="E291" s="75"/>
      <c r="F291" s="4"/>
      <c r="G291" s="5"/>
    </row>
    <row r="292" spans="1:7" s="74" customFormat="1">
      <c r="A292" s="73" t="s">
        <v>227</v>
      </c>
      <c r="B292" s="2" t="s">
        <v>184</v>
      </c>
      <c r="C292" s="2"/>
      <c r="D292" s="2"/>
      <c r="E292" s="2"/>
      <c r="F292" s="2"/>
      <c r="G292" s="3">
        <f>ROUND(SUM(G293,G300),2)</f>
        <v>0</v>
      </c>
    </row>
    <row r="293" spans="1:7" s="74" customFormat="1">
      <c r="A293" s="12" t="s">
        <v>268</v>
      </c>
      <c r="B293" s="11" t="s">
        <v>185</v>
      </c>
      <c r="C293" s="12"/>
      <c r="D293" s="13"/>
      <c r="E293" s="55"/>
      <c r="F293" s="14"/>
      <c r="G293" s="55">
        <f>ROUND(SUM(G294:G299),2)</f>
        <v>0</v>
      </c>
    </row>
    <row r="294" spans="1:7" s="74" customFormat="1" ht="56.25">
      <c r="A294" s="65" t="s">
        <v>520</v>
      </c>
      <c r="B294" s="66" t="s">
        <v>186</v>
      </c>
      <c r="C294" s="67" t="s">
        <v>18</v>
      </c>
      <c r="D294" s="68">
        <v>5.92</v>
      </c>
      <c r="E294" s="75"/>
      <c r="F294" s="4"/>
      <c r="G294" s="5"/>
    </row>
    <row r="295" spans="1:7" s="74" customFormat="1" ht="67.5">
      <c r="A295" s="65" t="s">
        <v>521</v>
      </c>
      <c r="B295" s="66" t="s">
        <v>187</v>
      </c>
      <c r="C295" s="67" t="s">
        <v>18</v>
      </c>
      <c r="D295" s="68">
        <v>209.56</v>
      </c>
      <c r="E295" s="75"/>
      <c r="F295" s="4"/>
      <c r="G295" s="5"/>
    </row>
    <row r="296" spans="1:7" s="74" customFormat="1" ht="56.25">
      <c r="A296" s="65" t="s">
        <v>522</v>
      </c>
      <c r="B296" s="66" t="s">
        <v>188</v>
      </c>
      <c r="C296" s="67" t="s">
        <v>25</v>
      </c>
      <c r="D296" s="68">
        <v>137.76</v>
      </c>
      <c r="E296" s="75"/>
      <c r="F296" s="4"/>
      <c r="G296" s="5"/>
    </row>
    <row r="297" spans="1:7" s="74" customFormat="1" ht="56.25">
      <c r="A297" s="65" t="s">
        <v>523</v>
      </c>
      <c r="B297" s="66" t="s">
        <v>189</v>
      </c>
      <c r="C297" s="67" t="s">
        <v>25</v>
      </c>
      <c r="D297" s="68">
        <v>87.48</v>
      </c>
      <c r="E297" s="75"/>
      <c r="F297" s="4"/>
      <c r="G297" s="5"/>
    </row>
    <row r="298" spans="1:7" s="74" customFormat="1" ht="56.25">
      <c r="A298" s="65" t="s">
        <v>524</v>
      </c>
      <c r="B298" s="66" t="s">
        <v>190</v>
      </c>
      <c r="C298" s="67" t="s">
        <v>26</v>
      </c>
      <c r="D298" s="68">
        <v>17</v>
      </c>
      <c r="E298" s="75"/>
      <c r="F298" s="4"/>
      <c r="G298" s="5"/>
    </row>
    <row r="299" spans="1:7" s="77" customFormat="1" ht="78.75">
      <c r="A299" s="65" t="s">
        <v>525</v>
      </c>
      <c r="B299" s="66" t="s">
        <v>191</v>
      </c>
      <c r="C299" s="67" t="s">
        <v>26</v>
      </c>
      <c r="D299" s="68">
        <v>2</v>
      </c>
      <c r="E299" s="75"/>
      <c r="F299" s="4"/>
      <c r="G299" s="5"/>
    </row>
    <row r="300" spans="1:7" s="74" customFormat="1">
      <c r="A300" s="12" t="s">
        <v>269</v>
      </c>
      <c r="B300" s="11" t="s">
        <v>192</v>
      </c>
      <c r="C300" s="12"/>
      <c r="D300" s="13"/>
      <c r="E300" s="55"/>
      <c r="F300" s="14"/>
      <c r="G300" s="55">
        <f>ROUND(SUM(G301:G303),2)</f>
        <v>0</v>
      </c>
    </row>
    <row r="301" spans="1:7" s="74" customFormat="1" ht="67.5">
      <c r="A301" s="65" t="s">
        <v>526</v>
      </c>
      <c r="B301" s="66" t="s">
        <v>193</v>
      </c>
      <c r="C301" s="67" t="s">
        <v>26</v>
      </c>
      <c r="D301" s="68">
        <v>10</v>
      </c>
      <c r="E301" s="75"/>
      <c r="F301" s="4"/>
      <c r="G301" s="5"/>
    </row>
    <row r="302" spans="1:7" s="74" customFormat="1" ht="90">
      <c r="A302" s="65" t="s">
        <v>527</v>
      </c>
      <c r="B302" s="66" t="s">
        <v>194</v>
      </c>
      <c r="C302" s="67" t="s">
        <v>26</v>
      </c>
      <c r="D302" s="68">
        <v>3</v>
      </c>
      <c r="E302" s="75"/>
      <c r="F302" s="4"/>
      <c r="G302" s="5"/>
    </row>
    <row r="303" spans="1:7" s="74" customFormat="1" ht="45">
      <c r="A303" s="65" t="s">
        <v>528</v>
      </c>
      <c r="B303" s="66" t="s">
        <v>195</v>
      </c>
      <c r="C303" s="67" t="s">
        <v>26</v>
      </c>
      <c r="D303" s="68">
        <v>9</v>
      </c>
      <c r="E303" s="75"/>
      <c r="F303" s="4"/>
      <c r="G303" s="5"/>
    </row>
    <row r="304" spans="1:7" s="72" customFormat="1">
      <c r="A304" s="73" t="s">
        <v>81</v>
      </c>
      <c r="B304" s="2" t="s">
        <v>60</v>
      </c>
      <c r="C304" s="2"/>
      <c r="D304" s="2"/>
      <c r="E304" s="2"/>
      <c r="F304" s="2"/>
      <c r="G304" s="3">
        <f>ROUND(SUM(G305,G307),2)</f>
        <v>0</v>
      </c>
    </row>
    <row r="305" spans="1:7" s="72" customFormat="1">
      <c r="A305" s="12" t="s">
        <v>85</v>
      </c>
      <c r="B305" s="11" t="s">
        <v>42</v>
      </c>
      <c r="C305" s="12"/>
      <c r="D305" s="13"/>
      <c r="E305" s="55"/>
      <c r="F305" s="14"/>
      <c r="G305" s="55">
        <f>ROUND(SUM(G306:G306),2)</f>
        <v>0</v>
      </c>
    </row>
    <row r="306" spans="1:7" s="74" customFormat="1" ht="45">
      <c r="A306" s="65" t="s">
        <v>529</v>
      </c>
      <c r="B306" s="66" t="s">
        <v>286</v>
      </c>
      <c r="C306" s="67" t="s">
        <v>26</v>
      </c>
      <c r="D306" s="68">
        <v>33</v>
      </c>
      <c r="E306" s="75"/>
      <c r="F306" s="4"/>
      <c r="G306" s="5"/>
    </row>
    <row r="307" spans="1:7" s="72" customFormat="1">
      <c r="A307" s="12" t="s">
        <v>86</v>
      </c>
      <c r="B307" s="11" t="s">
        <v>267</v>
      </c>
      <c r="C307" s="12"/>
      <c r="D307" s="13"/>
      <c r="E307" s="55"/>
      <c r="F307" s="14"/>
      <c r="G307" s="55">
        <f>ROUND(SUM(G308:G335),2)</f>
        <v>0</v>
      </c>
    </row>
    <row r="308" spans="1:7" s="74" customFormat="1" ht="33.75">
      <c r="A308" s="65" t="s">
        <v>530</v>
      </c>
      <c r="B308" s="66" t="s">
        <v>61</v>
      </c>
      <c r="C308" s="67" t="s">
        <v>25</v>
      </c>
      <c r="D308" s="68">
        <v>1722.64</v>
      </c>
      <c r="E308" s="75"/>
      <c r="F308" s="4"/>
      <c r="G308" s="5"/>
    </row>
    <row r="309" spans="1:7" s="74" customFormat="1" ht="22.5">
      <c r="A309" s="65" t="s">
        <v>531</v>
      </c>
      <c r="B309" s="66" t="s">
        <v>62</v>
      </c>
      <c r="C309" s="67" t="s">
        <v>25</v>
      </c>
      <c r="D309" s="68">
        <v>1722.64</v>
      </c>
      <c r="E309" s="75"/>
      <c r="F309" s="4"/>
      <c r="G309" s="5"/>
    </row>
    <row r="310" spans="1:7" s="74" customFormat="1" ht="45">
      <c r="A310" s="65" t="s">
        <v>532</v>
      </c>
      <c r="B310" s="66" t="s">
        <v>63</v>
      </c>
      <c r="C310" s="67" t="s">
        <v>19</v>
      </c>
      <c r="D310" s="68">
        <v>275.63</v>
      </c>
      <c r="E310" s="75"/>
      <c r="F310" s="4"/>
      <c r="G310" s="5"/>
    </row>
    <row r="311" spans="1:7" s="74" customFormat="1" ht="45">
      <c r="A311" s="65" t="s">
        <v>533</v>
      </c>
      <c r="B311" s="66" t="s">
        <v>59</v>
      </c>
      <c r="C311" s="67" t="s">
        <v>19</v>
      </c>
      <c r="D311" s="68">
        <v>275.63</v>
      </c>
      <c r="E311" s="75"/>
      <c r="F311" s="4"/>
      <c r="G311" s="5"/>
    </row>
    <row r="312" spans="1:7" s="74" customFormat="1" ht="22.5">
      <c r="A312" s="65" t="s">
        <v>534</v>
      </c>
      <c r="B312" s="66" t="s">
        <v>64</v>
      </c>
      <c r="C312" s="67" t="s">
        <v>25</v>
      </c>
      <c r="D312" s="68">
        <v>75</v>
      </c>
      <c r="E312" s="75"/>
      <c r="F312" s="4"/>
      <c r="G312" s="5"/>
    </row>
    <row r="313" spans="1:7" s="74" customFormat="1" ht="22.5">
      <c r="A313" s="65" t="s">
        <v>535</v>
      </c>
      <c r="B313" s="66" t="s">
        <v>91</v>
      </c>
      <c r="C313" s="67" t="s">
        <v>26</v>
      </c>
      <c r="D313" s="68">
        <v>75</v>
      </c>
      <c r="E313" s="75"/>
      <c r="F313" s="4"/>
      <c r="G313" s="5"/>
    </row>
    <row r="314" spans="1:7" s="74" customFormat="1" ht="45">
      <c r="A314" s="65" t="s">
        <v>536</v>
      </c>
      <c r="B314" s="66" t="s">
        <v>65</v>
      </c>
      <c r="C314" s="67" t="s">
        <v>26</v>
      </c>
      <c r="D314" s="68">
        <v>74</v>
      </c>
      <c r="E314" s="75"/>
      <c r="F314" s="4"/>
      <c r="G314" s="5"/>
    </row>
    <row r="315" spans="1:7" s="74" customFormat="1" ht="45">
      <c r="A315" s="65" t="s">
        <v>537</v>
      </c>
      <c r="B315" s="66" t="s">
        <v>66</v>
      </c>
      <c r="C315" s="67" t="s">
        <v>26</v>
      </c>
      <c r="D315" s="68">
        <v>8</v>
      </c>
      <c r="E315" s="75"/>
      <c r="F315" s="4"/>
      <c r="G315" s="5"/>
    </row>
    <row r="316" spans="1:7" s="74" customFormat="1" ht="22.5">
      <c r="A316" s="65" t="s">
        <v>538</v>
      </c>
      <c r="B316" s="66" t="s">
        <v>67</v>
      </c>
      <c r="C316" s="67" t="s">
        <v>19</v>
      </c>
      <c r="D316" s="68">
        <v>3.28</v>
      </c>
      <c r="E316" s="75"/>
      <c r="F316" s="4"/>
      <c r="G316" s="5"/>
    </row>
    <row r="317" spans="1:7" s="74" customFormat="1" ht="45">
      <c r="A317" s="65" t="s">
        <v>539</v>
      </c>
      <c r="B317" s="66" t="s">
        <v>273</v>
      </c>
      <c r="C317" s="67" t="s">
        <v>26</v>
      </c>
      <c r="D317" s="68">
        <v>75</v>
      </c>
      <c r="E317" s="75"/>
      <c r="F317" s="4"/>
      <c r="G317" s="5"/>
    </row>
    <row r="318" spans="1:7" s="74" customFormat="1" ht="123.75">
      <c r="A318" s="65" t="s">
        <v>540</v>
      </c>
      <c r="B318" s="66" t="s">
        <v>92</v>
      </c>
      <c r="C318" s="67" t="s">
        <v>26</v>
      </c>
      <c r="D318" s="68">
        <v>75</v>
      </c>
      <c r="E318" s="75"/>
      <c r="F318" s="4"/>
      <c r="G318" s="5"/>
    </row>
    <row r="319" spans="1:7" s="74" customFormat="1" ht="78.75">
      <c r="A319" s="65" t="s">
        <v>541</v>
      </c>
      <c r="B319" s="66" t="s">
        <v>93</v>
      </c>
      <c r="C319" s="67" t="s">
        <v>26</v>
      </c>
      <c r="D319" s="68">
        <v>75</v>
      </c>
      <c r="E319" s="75"/>
      <c r="F319" s="4"/>
      <c r="G319" s="5"/>
    </row>
    <row r="320" spans="1:7" s="74" customFormat="1" ht="33.75">
      <c r="A320" s="65" t="s">
        <v>542</v>
      </c>
      <c r="B320" s="66" t="s">
        <v>68</v>
      </c>
      <c r="C320" s="67" t="s">
        <v>26</v>
      </c>
      <c r="D320" s="68">
        <v>24</v>
      </c>
      <c r="E320" s="75"/>
      <c r="F320" s="4"/>
      <c r="G320" s="5"/>
    </row>
    <row r="321" spans="1:31" s="74" customFormat="1" ht="45">
      <c r="A321" s="65" t="s">
        <v>543</v>
      </c>
      <c r="B321" s="66" t="s">
        <v>69</v>
      </c>
      <c r="C321" s="67" t="s">
        <v>26</v>
      </c>
      <c r="D321" s="68">
        <v>225</v>
      </c>
      <c r="E321" s="75"/>
      <c r="F321" s="4"/>
      <c r="G321" s="5"/>
    </row>
    <row r="322" spans="1:31" s="74" customFormat="1" ht="45">
      <c r="A322" s="65" t="s">
        <v>544</v>
      </c>
      <c r="B322" s="66" t="s">
        <v>70</v>
      </c>
      <c r="C322" s="67" t="s">
        <v>25</v>
      </c>
      <c r="D322" s="68">
        <v>1603.8</v>
      </c>
      <c r="E322" s="75"/>
      <c r="F322" s="4"/>
      <c r="G322" s="5"/>
    </row>
    <row r="323" spans="1:31" s="74" customFormat="1" ht="281.25">
      <c r="A323" s="65" t="s">
        <v>545</v>
      </c>
      <c r="B323" s="66" t="s">
        <v>94</v>
      </c>
      <c r="C323" s="67" t="s">
        <v>26</v>
      </c>
      <c r="D323" s="68">
        <v>2</v>
      </c>
      <c r="E323" s="75"/>
      <c r="F323" s="4"/>
      <c r="G323" s="5"/>
    </row>
    <row r="324" spans="1:31" s="74" customFormat="1" ht="78.75">
      <c r="A324" s="65" t="s">
        <v>546</v>
      </c>
      <c r="B324" s="66" t="s">
        <v>71</v>
      </c>
      <c r="C324" s="67" t="s">
        <v>26</v>
      </c>
      <c r="D324" s="68">
        <v>2</v>
      </c>
      <c r="E324" s="75"/>
      <c r="F324" s="4"/>
      <c r="G324" s="5"/>
    </row>
    <row r="325" spans="1:31" s="74" customFormat="1" ht="33.75">
      <c r="A325" s="65" t="s">
        <v>547</v>
      </c>
      <c r="B325" s="66" t="s">
        <v>287</v>
      </c>
      <c r="C325" s="67" t="s">
        <v>26</v>
      </c>
      <c r="D325" s="68">
        <v>2</v>
      </c>
      <c r="E325" s="75"/>
      <c r="F325" s="4"/>
      <c r="G325" s="5"/>
    </row>
    <row r="326" spans="1:31" s="74" customFormat="1" ht="33.75">
      <c r="A326" s="65" t="s">
        <v>548</v>
      </c>
      <c r="B326" s="66" t="s">
        <v>72</v>
      </c>
      <c r="C326" s="67" t="s">
        <v>26</v>
      </c>
      <c r="D326" s="68">
        <v>24</v>
      </c>
      <c r="E326" s="75"/>
      <c r="F326" s="4"/>
      <c r="G326" s="5"/>
    </row>
    <row r="327" spans="1:31" s="74" customFormat="1" ht="33.75">
      <c r="A327" s="65" t="s">
        <v>549</v>
      </c>
      <c r="B327" s="66" t="s">
        <v>95</v>
      </c>
      <c r="C327" s="67" t="s">
        <v>26</v>
      </c>
      <c r="D327" s="68">
        <v>225</v>
      </c>
      <c r="E327" s="75"/>
      <c r="F327" s="4"/>
      <c r="G327" s="5"/>
    </row>
    <row r="328" spans="1:31" s="74" customFormat="1" ht="56.25">
      <c r="A328" s="65" t="s">
        <v>550</v>
      </c>
      <c r="B328" s="66" t="s">
        <v>73</v>
      </c>
      <c r="C328" s="67" t="s">
        <v>26</v>
      </c>
      <c r="D328" s="68">
        <v>2</v>
      </c>
      <c r="E328" s="75"/>
      <c r="F328" s="4"/>
      <c r="G328" s="5"/>
    </row>
    <row r="329" spans="1:31" s="74" customFormat="1" ht="22.5">
      <c r="A329" s="65" t="s">
        <v>551</v>
      </c>
      <c r="B329" s="66" t="s">
        <v>74</v>
      </c>
      <c r="C329" s="67" t="s">
        <v>26</v>
      </c>
      <c r="D329" s="68">
        <v>24</v>
      </c>
      <c r="E329" s="75"/>
      <c r="F329" s="4"/>
      <c r="G329" s="5"/>
    </row>
    <row r="330" spans="1:31" s="74" customFormat="1" ht="22.5">
      <c r="A330" s="65" t="s">
        <v>552</v>
      </c>
      <c r="B330" s="66" t="s">
        <v>75</v>
      </c>
      <c r="C330" s="67" t="s">
        <v>26</v>
      </c>
      <c r="D330" s="68">
        <v>12</v>
      </c>
      <c r="E330" s="75"/>
      <c r="F330" s="4"/>
      <c r="G330" s="5"/>
    </row>
    <row r="331" spans="1:31" s="74" customFormat="1" ht="33.75">
      <c r="A331" s="65" t="s">
        <v>553</v>
      </c>
      <c r="B331" s="66" t="s">
        <v>76</v>
      </c>
      <c r="C331" s="67" t="s">
        <v>26</v>
      </c>
      <c r="D331" s="68">
        <v>6</v>
      </c>
      <c r="E331" s="75"/>
      <c r="F331" s="4"/>
      <c r="G331" s="5"/>
    </row>
    <row r="332" spans="1:31" s="74" customFormat="1" ht="33.75">
      <c r="A332" s="65" t="s">
        <v>554</v>
      </c>
      <c r="B332" s="66" t="s">
        <v>77</v>
      </c>
      <c r="C332" s="67" t="s">
        <v>78</v>
      </c>
      <c r="D332" s="68">
        <v>5</v>
      </c>
      <c r="E332" s="75"/>
      <c r="F332" s="4"/>
      <c r="G332" s="5"/>
    </row>
    <row r="333" spans="1:31" s="74" customFormat="1" ht="33.75">
      <c r="A333" s="65" t="s">
        <v>555</v>
      </c>
      <c r="B333" s="66" t="s">
        <v>79</v>
      </c>
      <c r="C333" s="67" t="s">
        <v>78</v>
      </c>
      <c r="D333" s="68">
        <v>1</v>
      </c>
      <c r="E333" s="75"/>
      <c r="F333" s="4"/>
      <c r="G333" s="5"/>
    </row>
    <row r="334" spans="1:31" s="74" customFormat="1" ht="33.75">
      <c r="A334" s="65" t="s">
        <v>556</v>
      </c>
      <c r="B334" s="66" t="s">
        <v>80</v>
      </c>
      <c r="C334" s="67" t="s">
        <v>25</v>
      </c>
      <c r="D334" s="68">
        <v>23.4</v>
      </c>
      <c r="E334" s="75"/>
      <c r="F334" s="4"/>
      <c r="G334" s="5"/>
    </row>
    <row r="335" spans="1:31" s="74" customFormat="1" ht="22.5">
      <c r="A335" s="65" t="s">
        <v>557</v>
      </c>
      <c r="B335" s="66" t="s">
        <v>96</v>
      </c>
      <c r="C335" s="67" t="s">
        <v>19</v>
      </c>
      <c r="D335" s="68">
        <v>0.5</v>
      </c>
      <c r="E335" s="75"/>
      <c r="F335" s="4"/>
      <c r="G335" s="5"/>
      <c r="I335" s="72"/>
      <c r="J335" s="72"/>
      <c r="K335" s="72"/>
      <c r="L335" s="72"/>
      <c r="M335" s="72"/>
      <c r="N335" s="72"/>
      <c r="O335" s="72"/>
      <c r="P335" s="72"/>
      <c r="Q335" s="72"/>
      <c r="R335" s="72"/>
      <c r="S335" s="72"/>
      <c r="T335" s="72"/>
      <c r="U335" s="72"/>
      <c r="V335" s="72"/>
      <c r="W335" s="72"/>
      <c r="X335" s="72"/>
      <c r="Y335" s="72"/>
      <c r="Z335" s="72"/>
      <c r="AA335" s="72"/>
      <c r="AB335" s="72"/>
      <c r="AC335" s="72"/>
      <c r="AD335" s="72"/>
      <c r="AE335" s="72"/>
    </row>
    <row r="336" spans="1:31" s="29" customFormat="1">
      <c r="A336" s="32"/>
      <c r="B336" s="33"/>
      <c r="C336" s="34"/>
      <c r="D336" s="35"/>
      <c r="E336" s="31"/>
      <c r="F336" s="31"/>
      <c r="G336" s="36"/>
    </row>
    <row r="337" spans="1:7" s="72" customFormat="1">
      <c r="A337" s="73"/>
      <c r="B337" s="2" t="s">
        <v>558</v>
      </c>
      <c r="C337" s="2"/>
      <c r="D337" s="2"/>
      <c r="E337" s="2"/>
      <c r="F337" s="2"/>
      <c r="G337" s="3"/>
    </row>
    <row r="338" spans="1:7" s="29" customFormat="1" ht="33.75">
      <c r="A338" s="32"/>
      <c r="B338" s="124" t="str">
        <f>+B5</f>
        <v>Rehabilitación y obras complementarias del parque metropolitano denominado Mirador del Sol, etapa 01, ubicado en la confluencia de las calles Av. Patria, Helios, Av. Tepeyac, colonia Mirador del Sol, Municipio de Zapopan, Jalisco.</v>
      </c>
      <c r="C338" s="34"/>
      <c r="D338" s="35"/>
      <c r="E338" s="31"/>
      <c r="F338" s="31"/>
      <c r="G338" s="36"/>
    </row>
    <row r="339" spans="1:7" s="29" customFormat="1">
      <c r="A339" s="32"/>
      <c r="B339" s="33"/>
      <c r="C339" s="34"/>
      <c r="D339" s="35"/>
      <c r="E339" s="31"/>
      <c r="F339" s="31"/>
      <c r="G339" s="36"/>
    </row>
    <row r="340" spans="1:7" s="29" customFormat="1">
      <c r="A340" s="32"/>
      <c r="B340" s="33"/>
      <c r="C340" s="34"/>
      <c r="D340" s="35"/>
      <c r="E340" s="31"/>
      <c r="F340" s="31"/>
      <c r="G340" s="36"/>
    </row>
    <row r="341" spans="1:7" s="29" customFormat="1">
      <c r="A341" s="30" t="str">
        <f>A16</f>
        <v>A</v>
      </c>
      <c r="B341" s="86" t="str">
        <f>B16</f>
        <v>CONSTRUCCIÓN DE ANDADOR EN ADOQUÍN</v>
      </c>
      <c r="C341" s="86"/>
      <c r="D341" s="86"/>
      <c r="E341" s="86"/>
      <c r="F341" s="31"/>
      <c r="G341" s="118">
        <f>G16</f>
        <v>0</v>
      </c>
    </row>
    <row r="342" spans="1:7" s="29" customFormat="1">
      <c r="A342" s="32" t="str">
        <f>A17</f>
        <v>A1</v>
      </c>
      <c r="B342" s="33" t="str">
        <f>B17</f>
        <v>PRELIMINARES</v>
      </c>
      <c r="C342" s="34"/>
      <c r="D342" s="35"/>
      <c r="E342" s="31"/>
      <c r="F342" s="31"/>
      <c r="G342" s="119">
        <f>G17</f>
        <v>0</v>
      </c>
    </row>
    <row r="343" spans="1:7" s="29" customFormat="1">
      <c r="A343" s="32" t="str">
        <f>A23</f>
        <v>A2</v>
      </c>
      <c r="B343" s="33" t="str">
        <f>B23</f>
        <v>EXCAVACIONES Y RELLENOS</v>
      </c>
      <c r="C343" s="34"/>
      <c r="D343" s="35"/>
      <c r="E343" s="31"/>
      <c r="F343" s="31"/>
      <c r="G343" s="119">
        <f>G23</f>
        <v>0</v>
      </c>
    </row>
    <row r="344" spans="1:7" s="29" customFormat="1">
      <c r="A344" s="32" t="str">
        <f>A29</f>
        <v>A3</v>
      </c>
      <c r="B344" s="33" t="str">
        <f>B29</f>
        <v>PISOS DE ADOQUÍN</v>
      </c>
      <c r="C344" s="34"/>
      <c r="D344" s="35"/>
      <c r="E344" s="31"/>
      <c r="F344" s="31"/>
      <c r="G344" s="119">
        <f>G29</f>
        <v>0</v>
      </c>
    </row>
    <row r="345" spans="1:7" s="29" customFormat="1">
      <c r="A345" s="32" t="str">
        <f>A34</f>
        <v>A4</v>
      </c>
      <c r="B345" s="33" t="str">
        <f>B34</f>
        <v>LIMPIEZA</v>
      </c>
      <c r="C345" s="34"/>
      <c r="D345" s="35"/>
      <c r="E345" s="31"/>
      <c r="F345" s="31"/>
      <c r="G345" s="119">
        <f>G34</f>
        <v>0</v>
      </c>
    </row>
    <row r="346" spans="1:7" s="29" customFormat="1">
      <c r="A346" s="30" t="str">
        <f>A36</f>
        <v>B</v>
      </c>
      <c r="B346" s="86" t="str">
        <f>B36</f>
        <v>PISTA DE TROTE</v>
      </c>
      <c r="C346" s="86"/>
      <c r="D346" s="86"/>
      <c r="E346" s="86"/>
      <c r="F346" s="31"/>
      <c r="G346" s="118">
        <f>G36</f>
        <v>0</v>
      </c>
    </row>
    <row r="347" spans="1:7" s="29" customFormat="1">
      <c r="A347" s="32" t="str">
        <f>A37</f>
        <v>B1</v>
      </c>
      <c r="B347" s="33" t="str">
        <f>B37</f>
        <v>PRELIMINARES</v>
      </c>
      <c r="C347" s="34"/>
      <c r="D347" s="35"/>
      <c r="E347" s="31"/>
      <c r="F347" s="31"/>
      <c r="G347" s="119">
        <f>G37</f>
        <v>0</v>
      </c>
    </row>
    <row r="348" spans="1:7" s="29" customFormat="1">
      <c r="A348" s="32" t="str">
        <f>A39</f>
        <v>B2</v>
      </c>
      <c r="B348" s="33" t="str">
        <f>B39</f>
        <v>EXCAVACIONES Y RELLENOS</v>
      </c>
      <c r="C348" s="34"/>
      <c r="D348" s="35"/>
      <c r="E348" s="31"/>
      <c r="F348" s="31"/>
      <c r="G348" s="119">
        <f>G39</f>
        <v>0</v>
      </c>
    </row>
    <row r="349" spans="1:7" s="29" customFormat="1">
      <c r="A349" s="32" t="str">
        <f>A46</f>
        <v>B3</v>
      </c>
      <c r="B349" s="33" t="str">
        <f>B46</f>
        <v>GUARNICIÓN</v>
      </c>
      <c r="C349" s="34"/>
      <c r="D349" s="35"/>
      <c r="E349" s="31"/>
      <c r="F349" s="31"/>
      <c r="G349" s="119">
        <f>G46</f>
        <v>0</v>
      </c>
    </row>
    <row r="350" spans="1:7" s="29" customFormat="1">
      <c r="A350" s="32" t="str">
        <f>A48</f>
        <v>B4</v>
      </c>
      <c r="B350" s="33" t="str">
        <f>B48</f>
        <v>LIMPIEZA</v>
      </c>
      <c r="C350" s="34"/>
      <c r="D350" s="35"/>
      <c r="E350" s="31"/>
      <c r="F350" s="31"/>
      <c r="G350" s="119">
        <f>G48</f>
        <v>0</v>
      </c>
    </row>
    <row r="351" spans="1:7" s="29" customFormat="1">
      <c r="A351" s="30" t="str">
        <f>A50</f>
        <v>C</v>
      </c>
      <c r="B351" s="86" t="str">
        <f>B50</f>
        <v>REHABILITACIÓN DE BANQUETAS Y CRUCEROS SEGUROS</v>
      </c>
      <c r="C351" s="86"/>
      <c r="D351" s="86"/>
      <c r="E351" s="86"/>
      <c r="F351" s="31"/>
      <c r="G351" s="118">
        <f>G50</f>
        <v>0</v>
      </c>
    </row>
    <row r="352" spans="1:7" s="29" customFormat="1">
      <c r="A352" s="32" t="str">
        <f>A51</f>
        <v>C1</v>
      </c>
      <c r="B352" s="33" t="str">
        <f>B51</f>
        <v>PRELIMINARES</v>
      </c>
      <c r="C352" s="34"/>
      <c r="D352" s="35"/>
      <c r="E352" s="31"/>
      <c r="F352" s="31"/>
      <c r="G352" s="119">
        <f>G51</f>
        <v>0</v>
      </c>
    </row>
    <row r="353" spans="1:7" s="29" customFormat="1">
      <c r="A353" s="32" t="str">
        <f>A57</f>
        <v>C2</v>
      </c>
      <c r="B353" s="33" t="str">
        <f>B57</f>
        <v>EXCAVACIONES Y RELLENOS</v>
      </c>
      <c r="C353" s="34"/>
      <c r="D353" s="35"/>
      <c r="E353" s="31"/>
      <c r="F353" s="31"/>
      <c r="G353" s="119">
        <f>G57</f>
        <v>0</v>
      </c>
    </row>
    <row r="354" spans="1:7" s="29" customFormat="1">
      <c r="A354" s="32" t="str">
        <f>A65</f>
        <v>C3</v>
      </c>
      <c r="B354" s="33" t="str">
        <f>B65</f>
        <v>ACABADOS</v>
      </c>
      <c r="C354" s="34"/>
      <c r="D354" s="35"/>
      <c r="E354" s="31"/>
      <c r="F354" s="31"/>
      <c r="G354" s="119">
        <f>G65</f>
        <v>0</v>
      </c>
    </row>
    <row r="355" spans="1:7" s="29" customFormat="1">
      <c r="A355" s="32" t="str">
        <f>A75</f>
        <v>C4</v>
      </c>
      <c r="B355" s="33" t="str">
        <f>B75</f>
        <v>LIMPIEZA</v>
      </c>
      <c r="C355" s="34"/>
      <c r="D355" s="35"/>
      <c r="E355" s="31"/>
      <c r="F355" s="31"/>
      <c r="G355" s="119">
        <f>G75</f>
        <v>0</v>
      </c>
    </row>
    <row r="356" spans="1:7" s="29" customFormat="1">
      <c r="A356" s="30" t="str">
        <f>A77</f>
        <v>D</v>
      </c>
      <c r="B356" s="86" t="str">
        <f>B77</f>
        <v>REDUCTOR DE VELOCIDAD Y REUBICACIÓN DE BOCA DE TORMENTA</v>
      </c>
      <c r="C356" s="86"/>
      <c r="D356" s="86"/>
      <c r="E356" s="86"/>
      <c r="F356" s="31"/>
      <c r="G356" s="118">
        <f>G77</f>
        <v>0</v>
      </c>
    </row>
    <row r="357" spans="1:7" s="29" customFormat="1">
      <c r="A357" s="32" t="str">
        <f>A78</f>
        <v>D1</v>
      </c>
      <c r="B357" s="33" t="str">
        <f>B78</f>
        <v>PRELIMINARES</v>
      </c>
      <c r="C357" s="34"/>
      <c r="D357" s="35"/>
      <c r="E357" s="31"/>
      <c r="F357" s="31"/>
      <c r="G357" s="119">
        <f>G78</f>
        <v>0</v>
      </c>
    </row>
    <row r="358" spans="1:7" s="29" customFormat="1">
      <c r="A358" s="32" t="str">
        <f>A86</f>
        <v>D2</v>
      </c>
      <c r="B358" s="33" t="str">
        <f>B86</f>
        <v>REDUCTOR DE VELOCIDAD</v>
      </c>
      <c r="C358" s="34"/>
      <c r="D358" s="35"/>
      <c r="E358" s="31"/>
      <c r="F358" s="31"/>
      <c r="G358" s="119">
        <f>G86</f>
        <v>0</v>
      </c>
    </row>
    <row r="359" spans="1:7" s="29" customFormat="1">
      <c r="A359" s="32" t="str">
        <f>A99</f>
        <v>D3</v>
      </c>
      <c r="B359" s="33" t="str">
        <f>B99</f>
        <v>BOCA DE TORMENTA</v>
      </c>
      <c r="C359" s="34"/>
      <c r="D359" s="35"/>
      <c r="E359" s="31"/>
      <c r="F359" s="31"/>
      <c r="G359" s="119">
        <f>G99</f>
        <v>0</v>
      </c>
    </row>
    <row r="360" spans="1:7" s="29" customFormat="1">
      <c r="A360" s="32" t="str">
        <f>A117</f>
        <v>D4</v>
      </c>
      <c r="B360" s="33" t="str">
        <f>B117</f>
        <v>CAJA DE CONEXIÓN DE CONCRETO A BOCA DE TORMENTA</v>
      </c>
      <c r="C360" s="34"/>
      <c r="D360" s="35"/>
      <c r="E360" s="31"/>
      <c r="F360" s="31"/>
      <c r="G360" s="119">
        <f>G117</f>
        <v>0</v>
      </c>
    </row>
    <row r="361" spans="1:7" s="29" customFormat="1">
      <c r="A361" s="32" t="str">
        <f>A134</f>
        <v>D5</v>
      </c>
      <c r="B361" s="33" t="str">
        <f>B134</f>
        <v>POZO CAJA</v>
      </c>
      <c r="C361" s="34"/>
      <c r="D361" s="35"/>
      <c r="E361" s="31"/>
      <c r="F361" s="31"/>
      <c r="G361" s="119">
        <f>G134</f>
        <v>0</v>
      </c>
    </row>
    <row r="362" spans="1:7" s="29" customFormat="1">
      <c r="A362" s="32" t="str">
        <f>A144</f>
        <v>D6</v>
      </c>
      <c r="B362" s="33" t="str">
        <f>B144</f>
        <v>LIMPIEZA</v>
      </c>
      <c r="C362" s="34"/>
      <c r="D362" s="35"/>
      <c r="E362" s="31"/>
      <c r="F362" s="31"/>
      <c r="G362" s="119">
        <f>G144</f>
        <v>0</v>
      </c>
    </row>
    <row r="363" spans="1:7" s="29" customFormat="1">
      <c r="A363" s="30" t="str">
        <f>A146</f>
        <v>E</v>
      </c>
      <c r="B363" s="86" t="str">
        <f>B146</f>
        <v>ÁREA DE JUEGOS INFANTILES</v>
      </c>
      <c r="C363" s="86"/>
      <c r="D363" s="86"/>
      <c r="E363" s="86"/>
      <c r="F363" s="31"/>
      <c r="G363" s="118">
        <f>G146</f>
        <v>0</v>
      </c>
    </row>
    <row r="364" spans="1:7" s="29" customFormat="1">
      <c r="A364" s="32" t="str">
        <f>A147</f>
        <v>E1</v>
      </c>
      <c r="B364" s="33" t="str">
        <f>B147</f>
        <v>PRELIMINARES</v>
      </c>
      <c r="C364" s="34"/>
      <c r="D364" s="35"/>
      <c r="E364" s="31"/>
      <c r="F364" s="31"/>
      <c r="G364" s="119">
        <f>G147</f>
        <v>0</v>
      </c>
    </row>
    <row r="365" spans="1:7" s="29" customFormat="1">
      <c r="A365" s="32" t="str">
        <f>A153</f>
        <v>E2</v>
      </c>
      <c r="B365" s="33" t="str">
        <f>B153</f>
        <v>EXCAVACIONES Y RELLENOS</v>
      </c>
      <c r="C365" s="34"/>
      <c r="D365" s="35"/>
      <c r="E365" s="31"/>
      <c r="F365" s="31"/>
      <c r="G365" s="119">
        <f>G153</f>
        <v>0</v>
      </c>
    </row>
    <row r="366" spans="1:7" s="29" customFormat="1">
      <c r="A366" s="32" t="str">
        <f>A159</f>
        <v>E3</v>
      </c>
      <c r="B366" s="33" t="str">
        <f>B159</f>
        <v>PISO AMORTIGUANTE Y GUARNICIÓN</v>
      </c>
      <c r="C366" s="34"/>
      <c r="D366" s="35"/>
      <c r="E366" s="31"/>
      <c r="F366" s="31"/>
      <c r="G366" s="119">
        <f>G159</f>
        <v>0</v>
      </c>
    </row>
    <row r="367" spans="1:7" s="29" customFormat="1">
      <c r="A367" s="32" t="str">
        <f>A163</f>
        <v>E4</v>
      </c>
      <c r="B367" s="33" t="str">
        <f>B163</f>
        <v>MOBILIARIO</v>
      </c>
      <c r="C367" s="34"/>
      <c r="D367" s="35"/>
      <c r="E367" s="31"/>
      <c r="F367" s="31"/>
      <c r="G367" s="119">
        <f>G163</f>
        <v>0</v>
      </c>
    </row>
    <row r="368" spans="1:7" s="29" customFormat="1">
      <c r="A368" s="32" t="str">
        <f>A168</f>
        <v>E5</v>
      </c>
      <c r="B368" s="33" t="str">
        <f>B168</f>
        <v>LIMPIEZA</v>
      </c>
      <c r="C368" s="34"/>
      <c r="D368" s="35"/>
      <c r="E368" s="31"/>
      <c r="F368" s="31"/>
      <c r="G368" s="119">
        <f>G168</f>
        <v>0</v>
      </c>
    </row>
    <row r="369" spans="1:7" s="29" customFormat="1">
      <c r="A369" s="30" t="str">
        <f>A170</f>
        <v>F</v>
      </c>
      <c r="B369" s="86" t="str">
        <f>B170</f>
        <v>ÁREA DE EJERCITADORES Y CALISTENIA</v>
      </c>
      <c r="C369" s="86"/>
      <c r="D369" s="86"/>
      <c r="E369" s="86"/>
      <c r="F369" s="31"/>
      <c r="G369" s="118">
        <f>G170</f>
        <v>0</v>
      </c>
    </row>
    <row r="370" spans="1:7" s="29" customFormat="1">
      <c r="A370" s="32" t="str">
        <f>A171</f>
        <v>F1</v>
      </c>
      <c r="B370" s="33" t="str">
        <f>B171</f>
        <v>EXCAVACIONES Y RELLENOS</v>
      </c>
      <c r="C370" s="34"/>
      <c r="D370" s="35"/>
      <c r="E370" s="31"/>
      <c r="F370" s="31"/>
      <c r="G370" s="119">
        <f>G171</f>
        <v>0</v>
      </c>
    </row>
    <row r="371" spans="1:7" s="29" customFormat="1" ht="15.75" customHeight="1">
      <c r="A371" s="32" t="str">
        <f>A177</f>
        <v>F2</v>
      </c>
      <c r="B371" s="33" t="str">
        <f>B177</f>
        <v>PISO DE CONCRETO</v>
      </c>
      <c r="C371" s="34"/>
      <c r="D371" s="35"/>
      <c r="E371" s="31"/>
      <c r="F371" s="31"/>
      <c r="G371" s="119">
        <f>G177</f>
        <v>0</v>
      </c>
    </row>
    <row r="372" spans="1:7" s="29" customFormat="1">
      <c r="A372" s="32" t="str">
        <f>A183</f>
        <v>F3</v>
      </c>
      <c r="B372" s="33" t="str">
        <f>B183</f>
        <v>MOBILIARIO</v>
      </c>
      <c r="C372" s="34"/>
      <c r="D372" s="35"/>
      <c r="E372" s="31"/>
      <c r="F372" s="31"/>
      <c r="G372" s="119">
        <f>G183</f>
        <v>0</v>
      </c>
    </row>
    <row r="373" spans="1:7" s="29" customFormat="1" ht="15.75" customHeight="1">
      <c r="A373" s="32" t="str">
        <f>A190</f>
        <v>F4</v>
      </c>
      <c r="B373" s="33" t="str">
        <f>B190</f>
        <v>LIMPIEZA</v>
      </c>
      <c r="C373" s="34"/>
      <c r="D373" s="35"/>
      <c r="E373" s="31"/>
      <c r="F373" s="31"/>
      <c r="G373" s="119">
        <f>G190</f>
        <v>0</v>
      </c>
    </row>
    <row r="374" spans="1:7" s="29" customFormat="1">
      <c r="A374" s="30" t="str">
        <f>A192</f>
        <v>G</v>
      </c>
      <c r="B374" s="86" t="str">
        <f>B192</f>
        <v>COLOCACIÓN DE MOBILIARIO URBANO</v>
      </c>
      <c r="C374" s="86"/>
      <c r="D374" s="86"/>
      <c r="E374" s="86"/>
      <c r="F374" s="31"/>
      <c r="G374" s="118">
        <f>G192</f>
        <v>0</v>
      </c>
    </row>
    <row r="375" spans="1:7" s="29" customFormat="1">
      <c r="A375" s="32" t="str">
        <f>A193</f>
        <v>G1</v>
      </c>
      <c r="B375" s="33" t="str">
        <f>B193</f>
        <v>PRELIMINARES</v>
      </c>
      <c r="C375" s="34"/>
      <c r="D375" s="35"/>
      <c r="E375" s="31"/>
      <c r="F375" s="31"/>
      <c r="G375" s="119">
        <f>G193</f>
        <v>0</v>
      </c>
    </row>
    <row r="376" spans="1:7" s="29" customFormat="1" ht="15.75" customHeight="1">
      <c r="A376" s="32" t="str">
        <f>A196</f>
        <v>G2</v>
      </c>
      <c r="B376" s="33" t="str">
        <f>B196</f>
        <v>MOBILIARIO</v>
      </c>
      <c r="C376" s="34"/>
      <c r="D376" s="35"/>
      <c r="E376" s="31"/>
      <c r="F376" s="31"/>
      <c r="G376" s="119">
        <f>G196</f>
        <v>0</v>
      </c>
    </row>
    <row r="377" spans="1:7" s="29" customFormat="1">
      <c r="A377" s="30" t="str">
        <f>A206</f>
        <v>H</v>
      </c>
      <c r="B377" s="86" t="str">
        <f>B206</f>
        <v>DOG PARK</v>
      </c>
      <c r="C377" s="86"/>
      <c r="D377" s="86"/>
      <c r="E377" s="86"/>
      <c r="F377" s="31"/>
      <c r="G377" s="118">
        <f>G206</f>
        <v>0</v>
      </c>
    </row>
    <row r="378" spans="1:7" s="29" customFormat="1">
      <c r="A378" s="30" t="str">
        <f>A215</f>
        <v>I</v>
      </c>
      <c r="B378" s="86" t="str">
        <f>B215</f>
        <v>CONSTRUCCIÓN DE PUNTOS DE VENTA</v>
      </c>
      <c r="C378" s="86"/>
      <c r="D378" s="86"/>
      <c r="E378" s="86"/>
      <c r="F378" s="31"/>
      <c r="G378" s="118">
        <f>G215</f>
        <v>0</v>
      </c>
    </row>
    <row r="379" spans="1:7" s="29" customFormat="1">
      <c r="A379" s="32" t="str">
        <f>A216</f>
        <v>I1</v>
      </c>
      <c r="B379" s="33" t="str">
        <f>B216</f>
        <v>PRELIMINARES</v>
      </c>
      <c r="C379" s="34"/>
      <c r="D379" s="35"/>
      <c r="E379" s="31"/>
      <c r="F379" s="31"/>
      <c r="G379" s="119">
        <f>G216</f>
        <v>0</v>
      </c>
    </row>
    <row r="380" spans="1:7" s="29" customFormat="1">
      <c r="A380" s="32" t="str">
        <f>A223</f>
        <v>I2</v>
      </c>
      <c r="B380" s="33" t="str">
        <f>B223</f>
        <v>EXCAVACIONES Y RELLENOS</v>
      </c>
      <c r="C380" s="34"/>
      <c r="D380" s="35"/>
      <c r="E380" s="31"/>
      <c r="F380" s="31"/>
      <c r="G380" s="119">
        <f>G223</f>
        <v>0</v>
      </c>
    </row>
    <row r="381" spans="1:7" s="29" customFormat="1">
      <c r="A381" s="32" t="str">
        <f>A229</f>
        <v>I3</v>
      </c>
      <c r="B381" s="33" t="str">
        <f>B229</f>
        <v>CIMENTACIÓN</v>
      </c>
      <c r="C381" s="34"/>
      <c r="D381" s="35"/>
      <c r="E381" s="31"/>
      <c r="F381" s="31"/>
      <c r="G381" s="119">
        <f>G229</f>
        <v>0</v>
      </c>
    </row>
    <row r="382" spans="1:7" s="29" customFormat="1">
      <c r="A382" s="32" t="str">
        <f>A238</f>
        <v>I4</v>
      </c>
      <c r="B382" s="33" t="str">
        <f>B238</f>
        <v>ESTRUCTURA</v>
      </c>
      <c r="C382" s="34"/>
      <c r="D382" s="35"/>
      <c r="E382" s="31"/>
      <c r="F382" s="31"/>
      <c r="G382" s="119">
        <f>G238</f>
        <v>0</v>
      </c>
    </row>
    <row r="383" spans="1:7" s="29" customFormat="1">
      <c r="A383" s="32" t="str">
        <f>A241</f>
        <v>I5</v>
      </c>
      <c r="B383" s="33" t="str">
        <f>B241</f>
        <v>CUBIERTA</v>
      </c>
      <c r="C383" s="34"/>
      <c r="D383" s="35"/>
      <c r="E383" s="31"/>
      <c r="F383" s="31"/>
      <c r="G383" s="119">
        <f>G241</f>
        <v>0</v>
      </c>
    </row>
    <row r="384" spans="1:7" s="29" customFormat="1">
      <c r="A384" s="63" t="str">
        <f>A242</f>
        <v>I5.1</v>
      </c>
      <c r="B384" s="64" t="str">
        <f>B242</f>
        <v>ESTRUCTURA</v>
      </c>
      <c r="C384" s="34"/>
      <c r="D384" s="35"/>
      <c r="E384" s="31"/>
      <c r="F384" s="31"/>
      <c r="G384" s="120">
        <f>G242</f>
        <v>0</v>
      </c>
    </row>
    <row r="385" spans="1:7" s="29" customFormat="1">
      <c r="A385" s="63" t="str">
        <f>A245</f>
        <v>I5.2</v>
      </c>
      <c r="B385" s="64" t="str">
        <f>B245</f>
        <v>MULTYTECHO</v>
      </c>
      <c r="C385" s="34"/>
      <c r="D385" s="35"/>
      <c r="E385" s="31"/>
      <c r="F385" s="31"/>
      <c r="G385" s="120">
        <f>G245</f>
        <v>0</v>
      </c>
    </row>
    <row r="386" spans="1:7" s="29" customFormat="1">
      <c r="A386" s="32" t="str">
        <f>A247</f>
        <v>I6</v>
      </c>
      <c r="B386" s="33" t="str">
        <f>B247</f>
        <v>ALBAÑILERIAS</v>
      </c>
      <c r="C386" s="34"/>
      <c r="D386" s="35"/>
      <c r="E386" s="31"/>
      <c r="F386" s="31"/>
      <c r="G386" s="119">
        <f>G247</f>
        <v>0</v>
      </c>
    </row>
    <row r="387" spans="1:7" s="29" customFormat="1">
      <c r="A387" s="32" t="str">
        <f>A253</f>
        <v>I7</v>
      </c>
      <c r="B387" s="33" t="str">
        <f>B253</f>
        <v>PISO DE CONCRETO</v>
      </c>
      <c r="C387" s="34"/>
      <c r="D387" s="35"/>
      <c r="E387" s="31"/>
      <c r="F387" s="31"/>
      <c r="G387" s="119">
        <f>G253</f>
        <v>0</v>
      </c>
    </row>
    <row r="388" spans="1:7" s="29" customFormat="1">
      <c r="A388" s="32" t="str">
        <f>A257</f>
        <v>I8</v>
      </c>
      <c r="B388" s="33" t="str">
        <f>B257</f>
        <v xml:space="preserve">PUERTAS Y HERRERÍA </v>
      </c>
      <c r="C388" s="34"/>
      <c r="D388" s="35"/>
      <c r="E388" s="31"/>
      <c r="F388" s="31"/>
      <c r="G388" s="119">
        <f>G257</f>
        <v>0</v>
      </c>
    </row>
    <row r="389" spans="1:7" s="29" customFormat="1">
      <c r="A389" s="32" t="str">
        <f>A261</f>
        <v>I9</v>
      </c>
      <c r="B389" s="33" t="str">
        <f>B261</f>
        <v>LIMPIEZA</v>
      </c>
      <c r="C389" s="34"/>
      <c r="D389" s="35"/>
      <c r="E389" s="31"/>
      <c r="F389" s="31"/>
      <c r="G389" s="119">
        <f>G261</f>
        <v>0</v>
      </c>
    </row>
    <row r="390" spans="1:7" s="29" customFormat="1">
      <c r="A390" s="30" t="str">
        <f>A263</f>
        <v>J</v>
      </c>
      <c r="B390" s="86" t="str">
        <f>B263</f>
        <v>TERRAZAS MULTIUSOS</v>
      </c>
      <c r="C390" s="86"/>
      <c r="D390" s="86"/>
      <c r="E390" s="86"/>
      <c r="F390" s="31"/>
      <c r="G390" s="118">
        <f>G263</f>
        <v>0</v>
      </c>
    </row>
    <row r="391" spans="1:7" s="29" customFormat="1">
      <c r="A391" s="32" t="str">
        <f>A264</f>
        <v>J1</v>
      </c>
      <c r="B391" s="33" t="str">
        <f>B264</f>
        <v>EXCAVACIONES Y RELLENOS</v>
      </c>
      <c r="C391" s="34"/>
      <c r="D391" s="35"/>
      <c r="E391" s="31"/>
      <c r="F391" s="31"/>
      <c r="G391" s="119">
        <f>G264</f>
        <v>0</v>
      </c>
    </row>
    <row r="392" spans="1:7" s="29" customFormat="1">
      <c r="A392" s="32" t="str">
        <f>A272</f>
        <v>J2</v>
      </c>
      <c r="B392" s="33" t="str">
        <f>B272</f>
        <v>CIMENTACIÓN</v>
      </c>
      <c r="C392" s="34"/>
      <c r="D392" s="35"/>
      <c r="E392" s="31"/>
      <c r="F392" s="31"/>
      <c r="G392" s="119">
        <f>G272</f>
        <v>0</v>
      </c>
    </row>
    <row r="393" spans="1:7" s="29" customFormat="1">
      <c r="A393" s="32" t="str">
        <f>A282</f>
        <v>J3</v>
      </c>
      <c r="B393" s="33" t="str">
        <f>B282</f>
        <v>ESTRUCTURA</v>
      </c>
      <c r="C393" s="34"/>
      <c r="D393" s="35"/>
      <c r="E393" s="31"/>
      <c r="F393" s="31"/>
      <c r="G393" s="119">
        <f>G282</f>
        <v>0</v>
      </c>
    </row>
    <row r="394" spans="1:7" s="29" customFormat="1">
      <c r="A394" s="32" t="str">
        <f>A286</f>
        <v>J4</v>
      </c>
      <c r="B394" s="33" t="str">
        <f>B286</f>
        <v>PISO DE CONCRETO</v>
      </c>
      <c r="C394" s="34"/>
      <c r="D394" s="35"/>
      <c r="E394" s="31"/>
      <c r="F394" s="31"/>
      <c r="G394" s="119">
        <f>G286</f>
        <v>0</v>
      </c>
    </row>
    <row r="395" spans="1:7" s="29" customFormat="1">
      <c r="A395" s="32" t="str">
        <f>A290</f>
        <v>J5</v>
      </c>
      <c r="B395" s="33" t="str">
        <f>B290</f>
        <v>LIMPIEZA</v>
      </c>
      <c r="C395" s="34"/>
      <c r="D395" s="35"/>
      <c r="E395" s="31"/>
      <c r="F395" s="31"/>
      <c r="G395" s="119">
        <f>G290</f>
        <v>0</v>
      </c>
    </row>
    <row r="396" spans="1:7" s="29" customFormat="1">
      <c r="A396" s="30" t="str">
        <f>A292</f>
        <v>K</v>
      </c>
      <c r="B396" s="86" t="str">
        <f>B292</f>
        <v>SEÑALAMIENTO HORIZONTAL Y VERTICAL</v>
      </c>
      <c r="C396" s="86"/>
      <c r="D396" s="86"/>
      <c r="E396" s="86"/>
      <c r="F396" s="31"/>
      <c r="G396" s="118">
        <f>G292</f>
        <v>0</v>
      </c>
    </row>
    <row r="397" spans="1:7" s="29" customFormat="1">
      <c r="A397" s="32" t="str">
        <f>A293</f>
        <v>K1</v>
      </c>
      <c r="B397" s="33" t="str">
        <f>B293</f>
        <v>SEÑALAMIENTO HORIZONTAL</v>
      </c>
      <c r="C397" s="34"/>
      <c r="D397" s="35"/>
      <c r="E397" s="31"/>
      <c r="F397" s="31"/>
      <c r="G397" s="119">
        <f>G293</f>
        <v>0</v>
      </c>
    </row>
    <row r="398" spans="1:7" s="29" customFormat="1">
      <c r="A398" s="32" t="str">
        <f>A300</f>
        <v>K2</v>
      </c>
      <c r="B398" s="33" t="str">
        <f>B300</f>
        <v>SEÑALAMIENTO VERTICAL</v>
      </c>
      <c r="C398" s="34"/>
      <c r="D398" s="35"/>
      <c r="E398" s="31"/>
      <c r="F398" s="31"/>
      <c r="G398" s="119">
        <f>G300</f>
        <v>0</v>
      </c>
    </row>
    <row r="399" spans="1:7" s="29" customFormat="1">
      <c r="A399" s="30" t="str">
        <f>A304</f>
        <v>L</v>
      </c>
      <c r="B399" s="86" t="str">
        <f>B304</f>
        <v>RED DE ALUMBRADO PÚBLICO</v>
      </c>
      <c r="C399" s="86"/>
      <c r="D399" s="86"/>
      <c r="E399" s="86"/>
      <c r="F399" s="31"/>
      <c r="G399" s="118">
        <f>G304</f>
        <v>0</v>
      </c>
    </row>
    <row r="400" spans="1:7" s="29" customFormat="1">
      <c r="A400" s="32" t="str">
        <f>A305</f>
        <v>L1</v>
      </c>
      <c r="B400" s="33" t="str">
        <f>B305</f>
        <v>PRELIMINARES</v>
      </c>
      <c r="C400" s="34"/>
      <c r="D400" s="35"/>
      <c r="E400" s="31"/>
      <c r="F400" s="31"/>
      <c r="G400" s="119">
        <f>G305</f>
        <v>0</v>
      </c>
    </row>
    <row r="401" spans="1:7" s="29" customFormat="1">
      <c r="A401" s="32" t="str">
        <f>A307</f>
        <v>L2</v>
      </c>
      <c r="B401" s="33" t="str">
        <f>B307</f>
        <v>ILUMINACIÓN GENERAL</v>
      </c>
      <c r="C401" s="34"/>
      <c r="D401" s="35"/>
      <c r="E401" s="31"/>
      <c r="F401" s="31"/>
      <c r="G401" s="119">
        <f>G307</f>
        <v>0</v>
      </c>
    </row>
    <row r="402" spans="1:7" s="29" customFormat="1">
      <c r="A402" s="32"/>
      <c r="B402" s="33"/>
      <c r="C402" s="34"/>
      <c r="D402" s="35"/>
      <c r="E402" s="31"/>
      <c r="F402" s="31"/>
      <c r="G402" s="119"/>
    </row>
    <row r="403" spans="1:7" s="29" customFormat="1">
      <c r="A403" s="37"/>
      <c r="B403" s="38"/>
      <c r="C403" s="39"/>
      <c r="D403" s="51"/>
      <c r="E403" s="40"/>
      <c r="F403" s="40"/>
      <c r="G403" s="121"/>
    </row>
    <row r="404" spans="1:7" s="29" customFormat="1">
      <c r="A404" s="32"/>
      <c r="B404" s="33"/>
      <c r="C404" s="34"/>
      <c r="D404" s="35"/>
      <c r="E404" s="31"/>
      <c r="F404" s="31"/>
      <c r="G404" s="119"/>
    </row>
    <row r="405" spans="1:7" s="29" customFormat="1" ht="15" customHeight="1">
      <c r="A405" s="80" t="s">
        <v>24</v>
      </c>
      <c r="B405" s="80"/>
      <c r="C405" s="80"/>
      <c r="D405" s="80"/>
      <c r="E405" s="80"/>
      <c r="F405" s="117" t="s">
        <v>15</v>
      </c>
      <c r="G405" s="122">
        <f>ROUND(SUM(G378,G341,G346,G399,G390,G363,G369,G374,G377,G351,G396,G356),2)</f>
        <v>0</v>
      </c>
    </row>
    <row r="406" spans="1:7" s="29" customFormat="1" ht="15" customHeight="1">
      <c r="A406" s="81"/>
      <c r="B406" s="81"/>
      <c r="C406" s="81"/>
      <c r="D406" s="81"/>
      <c r="E406" s="81"/>
      <c r="F406" s="117" t="s">
        <v>16</v>
      </c>
      <c r="G406" s="122">
        <f>ROUND(PRODUCT(G405,0.16),2)</f>
        <v>0</v>
      </c>
    </row>
    <row r="407" spans="1:7" s="29" customFormat="1" ht="15.75">
      <c r="A407" s="81"/>
      <c r="B407" s="81"/>
      <c r="C407" s="81"/>
      <c r="D407" s="81"/>
      <c r="E407" s="81"/>
      <c r="F407" s="117" t="s">
        <v>17</v>
      </c>
      <c r="G407" s="123">
        <f>ROUND(SUM(G405,G406),2)</f>
        <v>0</v>
      </c>
    </row>
  </sheetData>
  <protectedRanges>
    <protectedRange sqref="B9:C9 B5" name="DATOS_3"/>
    <protectedRange sqref="C1" name="DATOS_1_2"/>
    <protectedRange sqref="F4:F7" name="DATOS_3_1"/>
  </protectedRanges>
  <mergeCells count="23">
    <mergeCell ref="A405:E405"/>
    <mergeCell ref="A406:E407"/>
    <mergeCell ref="B377:E377"/>
    <mergeCell ref="C1:F1"/>
    <mergeCell ref="C2:F3"/>
    <mergeCell ref="B5:B7"/>
    <mergeCell ref="C8:F8"/>
    <mergeCell ref="B9:B10"/>
    <mergeCell ref="C9:F10"/>
    <mergeCell ref="G9:G10"/>
    <mergeCell ref="A12:G12"/>
    <mergeCell ref="A15:G15"/>
    <mergeCell ref="B378:E378"/>
    <mergeCell ref="B341:E341"/>
    <mergeCell ref="B399:E399"/>
    <mergeCell ref="B346:E346"/>
    <mergeCell ref="B390:E390"/>
    <mergeCell ref="B351:E351"/>
    <mergeCell ref="B396:E396"/>
    <mergeCell ref="B356:E356"/>
    <mergeCell ref="B363:E363"/>
    <mergeCell ref="B369:E369"/>
    <mergeCell ref="B374:E374"/>
  </mergeCells>
  <phoneticPr fontId="31" type="noConversion"/>
  <printOptions horizontalCentered="1"/>
  <pageMargins left="0.39370078740157483" right="0.39370078740157483" top="0.39370078740157483" bottom="0.39370078740157483" header="0.27559055118110237" footer="0.19685039370078741"/>
  <pageSetup scale="61" fitToWidth="6" fitToHeight="6" orientation="landscape" r:id="rId1"/>
  <headerFooter>
    <oddFooter>&amp;CPágina &amp;P de &amp;N</oddFooter>
  </headerFooter>
  <rowBreaks count="3" manualBreakCount="3">
    <brk id="322" max="6" man="1"/>
    <brk id="336" max="6" man="1"/>
    <brk id="37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DOPI-MUN-PP-EP-LP-020-2024</vt:lpstr>
      <vt:lpstr>'DOPI-MUN-PP-EP-LP-020-2024'!Área_de_impresión</vt:lpstr>
      <vt:lpstr>'DOPI-MUN-PP-EP-LP-020-2024'!Títulos_a_imprimir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2024-04-16T00:19:24Z</cp:lastPrinted>
  <dcterms:created xsi:type="dcterms:W3CDTF">2019-08-15T17:13:54Z</dcterms:created>
  <dcterms:modified xsi:type="dcterms:W3CDTF">2024-04-22T22:06:43Z</dcterms:modified>
</cp:coreProperties>
</file>