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4\UEP-UPCOP\25 - 12.Abr-2024 PP13 Parque barrial Paseos de los Paraísos - Mesa Colorada Poniente\"/>
    </mc:Choice>
  </mc:AlternateContent>
  <xr:revisionPtr revIDLastSave="0" documentId="13_ncr:1_{15D8D36B-3B05-4D97-8165-A549C1D420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PI-MUN-PP-EP-LP-021-2024" sheetId="3" r:id="rId1"/>
  </sheets>
  <externalReferences>
    <externalReference r:id="rId2"/>
    <externalReference r:id="rId3"/>
  </externalReferences>
  <definedNames>
    <definedName name="_xlnm._FilterDatabase" localSheetId="0" hidden="1">'DOPI-MUN-PP-EP-LP-021-2024'!$A$14:$G$457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'DOPI-MUN-PP-EP-LP-021-2024'!$A$1:$G$530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'DOPI-MUN-PP-EP-LP-021-2024'!$1:$14</definedName>
    <definedName name="totalpresupuestoprimeramoneda">#REF!</definedName>
    <definedName name="totalpresupuestosegundamone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0" i="3" l="1"/>
  <c r="B521" i="3" l="1"/>
  <c r="A521" i="3"/>
  <c r="B520" i="3"/>
  <c r="B519" i="3"/>
  <c r="A519" i="3"/>
  <c r="A520" i="3"/>
  <c r="B518" i="3"/>
  <c r="A518" i="3"/>
  <c r="B517" i="3"/>
  <c r="A517" i="3"/>
  <c r="B516" i="3"/>
  <c r="A516" i="3"/>
  <c r="B515" i="3"/>
  <c r="A515" i="3"/>
  <c r="B514" i="3"/>
  <c r="B513" i="3"/>
  <c r="A514" i="3"/>
  <c r="A513" i="3"/>
  <c r="B512" i="3"/>
  <c r="B511" i="3"/>
  <c r="A512" i="3"/>
  <c r="A511" i="3"/>
  <c r="B510" i="3"/>
  <c r="B509" i="3"/>
  <c r="A509" i="3"/>
  <c r="A510" i="3"/>
  <c r="B508" i="3"/>
  <c r="A508" i="3"/>
  <c r="B507" i="3"/>
  <c r="A507" i="3"/>
  <c r="B506" i="3"/>
  <c r="A506" i="3"/>
  <c r="B505" i="3"/>
  <c r="A505" i="3"/>
  <c r="B504" i="3"/>
  <c r="B503" i="3"/>
  <c r="A504" i="3"/>
  <c r="A503" i="3"/>
  <c r="B502" i="3"/>
  <c r="B501" i="3"/>
  <c r="A501" i="3"/>
  <c r="A502" i="3"/>
  <c r="B500" i="3"/>
  <c r="A500" i="3"/>
  <c r="B499" i="3"/>
  <c r="A499" i="3"/>
  <c r="B498" i="3"/>
  <c r="A498" i="3"/>
  <c r="B497" i="3"/>
  <c r="B496" i="3"/>
  <c r="A496" i="3"/>
  <c r="A497" i="3"/>
  <c r="B495" i="3"/>
  <c r="A495" i="3"/>
  <c r="B494" i="3"/>
  <c r="A494" i="3"/>
  <c r="B493" i="3"/>
  <c r="A493" i="3"/>
  <c r="B492" i="3"/>
  <c r="B491" i="3"/>
  <c r="A492" i="3"/>
  <c r="A491" i="3"/>
  <c r="B490" i="3"/>
  <c r="A490" i="3"/>
  <c r="B489" i="3"/>
  <c r="A489" i="3"/>
  <c r="B488" i="3"/>
  <c r="A488" i="3"/>
  <c r="B487" i="3"/>
  <c r="A487" i="3"/>
  <c r="B486" i="3"/>
  <c r="A486" i="3"/>
  <c r="B485" i="3"/>
  <c r="B484" i="3"/>
  <c r="A484" i="3"/>
  <c r="A485" i="3"/>
  <c r="B483" i="3"/>
  <c r="A483" i="3"/>
  <c r="B481" i="3"/>
  <c r="B480" i="3"/>
  <c r="A481" i="3"/>
  <c r="A480" i="3"/>
  <c r="B479" i="3"/>
  <c r="A479" i="3"/>
  <c r="B478" i="3"/>
  <c r="A478" i="3"/>
  <c r="B472" i="3"/>
  <c r="A472" i="3"/>
  <c r="B471" i="3"/>
  <c r="A471" i="3"/>
  <c r="B469" i="3"/>
  <c r="A469" i="3"/>
  <c r="B468" i="3"/>
  <c r="A468" i="3"/>
  <c r="B467" i="3"/>
  <c r="A467" i="3"/>
  <c r="B466" i="3"/>
  <c r="A466" i="3"/>
  <c r="B465" i="3"/>
  <c r="A465" i="3"/>
  <c r="B464" i="3"/>
  <c r="A464" i="3"/>
  <c r="B463" i="3"/>
  <c r="A463" i="3"/>
  <c r="G241" i="3" l="1"/>
  <c r="G500" i="3" s="1"/>
  <c r="G277" i="3" l="1"/>
  <c r="G505" i="3" s="1"/>
  <c r="G291" i="3" l="1"/>
  <c r="G507" i="3" s="1"/>
  <c r="G268" i="3"/>
  <c r="G503" i="3" s="1"/>
  <c r="G284" i="3"/>
  <c r="G506" i="3" s="1"/>
  <c r="G261" i="3"/>
  <c r="G502" i="3" s="1"/>
  <c r="G271" i="3"/>
  <c r="G504" i="3" s="1"/>
  <c r="G296" i="3"/>
  <c r="G260" i="3" l="1"/>
  <c r="G501" i="3" s="1"/>
  <c r="G508" i="3"/>
  <c r="G65" i="3" l="1"/>
  <c r="G468" i="3" s="1"/>
  <c r="G61" i="3" l="1"/>
  <c r="G467" i="3" s="1"/>
  <c r="G70" i="3"/>
  <c r="G469" i="3" s="1"/>
  <c r="G56" i="3"/>
  <c r="G466" i="3" l="1"/>
  <c r="G55" i="3"/>
  <c r="G465" i="3" s="1"/>
  <c r="G187" i="3" l="1"/>
  <c r="G490" i="3" s="1"/>
  <c r="G174" i="3"/>
  <c r="G488" i="3" s="1"/>
  <c r="G177" i="3" l="1"/>
  <c r="G489" i="3" s="1"/>
  <c r="G136" i="3" l="1"/>
  <c r="G483" i="3" s="1"/>
  <c r="G39" i="3"/>
  <c r="G464" i="3" s="1"/>
  <c r="G418" i="3" l="1"/>
  <c r="G521" i="3" s="1"/>
  <c r="G155" i="3" l="1"/>
  <c r="G486" i="3" s="1"/>
  <c r="G234" i="3" l="1"/>
  <c r="G499" i="3" s="1"/>
  <c r="G227" i="3" l="1"/>
  <c r="G498" i="3" s="1"/>
  <c r="G221" i="3"/>
  <c r="G220" i="3" l="1"/>
  <c r="G496" i="3" s="1"/>
  <c r="G497" i="3"/>
  <c r="G421" i="3" l="1"/>
  <c r="B523" i="3" l="1"/>
  <c r="A523" i="3"/>
  <c r="B522" i="3"/>
  <c r="A522" i="3"/>
  <c r="B482" i="3" l="1"/>
  <c r="A482" i="3"/>
  <c r="B477" i="3"/>
  <c r="A477" i="3"/>
  <c r="B476" i="3"/>
  <c r="A476" i="3"/>
  <c r="B475" i="3"/>
  <c r="A475" i="3"/>
  <c r="B474" i="3"/>
  <c r="A474" i="3"/>
  <c r="B473" i="3"/>
  <c r="A473" i="3"/>
  <c r="B470" i="3"/>
  <c r="A470" i="3"/>
  <c r="G205" i="3" l="1"/>
  <c r="G494" i="3" s="1"/>
  <c r="G197" i="3"/>
  <c r="G493" i="3" s="1"/>
  <c r="G148" i="3"/>
  <c r="G485" i="3" s="1"/>
  <c r="G191" i="3"/>
  <c r="G492" i="3" s="1"/>
  <c r="G166" i="3"/>
  <c r="G208" i="3"/>
  <c r="G495" i="3" s="1"/>
  <c r="G147" i="3" l="1"/>
  <c r="G484" i="3" s="1"/>
  <c r="G487" i="3"/>
  <c r="G190" i="3"/>
  <c r="G491" i="3" s="1"/>
  <c r="G405" i="3" l="1"/>
  <c r="G404" i="3" l="1"/>
  <c r="G519" i="3" s="1"/>
  <c r="G520" i="3"/>
  <c r="G319" i="3" l="1"/>
  <c r="G512" i="3" s="1"/>
  <c r="G332" i="3"/>
  <c r="G514" i="3" s="1"/>
  <c r="G313" i="3"/>
  <c r="G511" i="3" s="1"/>
  <c r="G328" i="3"/>
  <c r="G513" i="3" s="1"/>
  <c r="G388" i="3"/>
  <c r="G518" i="3" s="1"/>
  <c r="G352" i="3"/>
  <c r="G516" i="3" s="1"/>
  <c r="G375" i="3"/>
  <c r="G517" i="3" s="1"/>
  <c r="G345" i="3"/>
  <c r="G515" i="3" s="1"/>
  <c r="G307" i="3"/>
  <c r="G510" i="3" s="1"/>
  <c r="G306" i="3" l="1"/>
  <c r="G509" i="3" s="1"/>
  <c r="G124" i="3" l="1"/>
  <c r="G481" i="3" s="1"/>
  <c r="G522" i="3" l="1"/>
  <c r="G456" i="3"/>
  <c r="G130" i="3"/>
  <c r="G16" i="3"/>
  <c r="G463" i="3" s="1"/>
  <c r="G119" i="3" l="1"/>
  <c r="G480" i="3" s="1"/>
  <c r="G89" i="3"/>
  <c r="G475" i="3" s="1"/>
  <c r="G85" i="3"/>
  <c r="G96" i="3"/>
  <c r="G113" i="3"/>
  <c r="G74" i="3"/>
  <c r="G101" i="3"/>
  <c r="G80" i="3"/>
  <c r="G472" i="3" s="1"/>
  <c r="G476" i="3"/>
  <c r="G482" i="3"/>
  <c r="G523" i="3"/>
  <c r="G88" i="3" l="1"/>
  <c r="G112" i="3"/>
  <c r="G478" i="3" s="1"/>
  <c r="G479" i="3"/>
  <c r="G471" i="3"/>
  <c r="G73" i="3"/>
  <c r="G470" i="3" s="1"/>
  <c r="G474" i="3"/>
  <c r="G473" i="3"/>
  <c r="G477" i="3"/>
  <c r="G528" i="3" l="1"/>
  <c r="G529" i="3" l="1"/>
  <c r="G530" i="3" s="1"/>
</calcChain>
</file>

<file path=xl/sharedStrings.xml><?xml version="1.0" encoding="utf-8"?>
<sst xmlns="http://schemas.openxmlformats.org/spreadsheetml/2006/main" count="1294" uniqueCount="773">
  <si>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</si>
  <si>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</si>
  <si>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</si>
  <si>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</si>
  <si>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</si>
  <si>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</si>
  <si>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</si>
  <si>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</si>
  <si>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</si>
  <si>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</si>
  <si>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</si>
  <si>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</si>
  <si>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</si>
  <si>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</si>
  <si>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</si>
  <si>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</si>
  <si>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</si>
  <si>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</si>
  <si>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</si>
  <si>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</si>
  <si>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</si>
  <si>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</si>
  <si>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</si>
  <si>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</si>
  <si>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IMPORTE TOTAL CON LETRA</t>
  </si>
  <si>
    <t>M</t>
  </si>
  <si>
    <t>PZA</t>
  </si>
  <si>
    <t>LIMPIEZA</t>
  </si>
  <si>
    <t>LIMPIEZA GRUESA DE OBRA, INCLUYE: ACARREO A BANCO DE OBRA, MANO DE OBRA, EQUIPO Y HERRAMIENTA.</t>
  </si>
  <si>
    <t>KG</t>
  </si>
  <si>
    <t>PLANTILLA DE 5 CM DE ESPESOR DE CONCRETO HECHO EN OBRA DE F´C=100 KG/CM2, INCLUYE: PREPARACIÓN DE LA SUPERFICIE, NIVELACIÓN, MAESTREADO, COLADO, MANO DE OBRA, EQUIPO Y HERRAMIENTA.</t>
  </si>
  <si>
    <t>ASENTAMIENTO DE PLACAS METÁLICAS DE ESTRUCTURA A BASE DE GROUT NO METÁLICO, INCLUYE: MATERIALES, MANO DE OBRA, EQUIPO Y HERRAMIENTA.</t>
  </si>
  <si>
    <t>SUMINISTRO Y COLOCACIÓN DE DADO DE CONCRETO PARA ANCLAJE DE ESTRUCTURA DE PORTERÍA, A BASE DE CONCRETO HECHO EN OBRA F’C= 200 KG/CM2, T.M.A. 19 MM., CON ARMADO DE 1 VARILLA DEL #4 @ESQUINA Y ESTRIBOS DEL #3 @20 CM, MEDIDAS DE 0.40 X 0.40 X 0.90 M, INCLUYE: HERRAMIENTA, HABILITADO DE ACERO, ACARREOS, MATERIALES, EQUIPO Y MANO DE OBRA.</t>
  </si>
  <si>
    <t>EXCAVACIONES Y RELLENOS</t>
  </si>
  <si>
    <t>LOSA DE CONCRETO</t>
  </si>
  <si>
    <t>SUMINISTRO Y APLICACIÓN DE LÍNEAS DELIMITADORAS, CON PINTURA BASE ACEITE DE SECADO RÁPIDO, MATE MARCA COMEX O SIMILAR, DE 5 CM DE ANCHO, ACABADO MATE SECADO RÁPIDO, INCLUYE: HERRAMIENTA, LIMPIEZA Y PREPARACIÓN DE LA SUPERFICIE, MATERIALES, EQUIPO Y MANO DE OBRA.</t>
  </si>
  <si>
    <t>CATÁLOGO DE CONCEPTOS</t>
  </si>
  <si>
    <t>CIMBRA ACABADO COMÚN EN DALAS Y CASTILLOS A BASE DE MADERA DE PINO DE 3A, INCLUYE: HERRAMIENTA, SUMINISTRO DE MATERIALES, ACARREOS, CORTES, HABILITADO, CIMBRADO, DESCIMBRA, EQUIPO Y MANO DE OBRA.</t>
  </si>
  <si>
    <t>SUMINISTRO, HABILITADO Y COLOCACIÓN DE ACERO DE REFUERZO DE FY= 4200 KG/CM2, INCLUYE: MATERIALES, TRASLAPES, SILLETAS, HABILITADO, AMARRES, MANO DE OBRA, EQUIPO Y HERRAMIENTA.</t>
  </si>
  <si>
    <t>CIMBRA EN DADOS DE CIMENTACIÓN, ACABADO COMÚN, INCLUYE: SUMINISTRO DE MATERIALES, ACARREOS, CORTES, HABILITADO, CIMBRADO, DESCIMBRADO, MANO DE OBRA, LIMPIEZA, EQUIPO Y HERRAMIENTA.</t>
  </si>
  <si>
    <t>CONCRETO HECHO EN OBRA DE F'C= 200 KG/CM2, T.MA. 3/4", R.N., INCLUYE: HERRAMIENTA, ELABORACIÓN DE CONCRETO, ACARREOS, COLADO, VIBRADO, EQUIPO Y MANO DE OBRA.</t>
  </si>
  <si>
    <t>BACKSTOP</t>
  </si>
  <si>
    <t>CONCRETO HECHO EN OBRA DE F'C= 250 KG/CM2, T.MA. 3/4", R.N., INCLUYE: HERRAMIENTA, ELABORACIÓN DE CONCRETO, ACARREOS, COLADO, VIBRADO, EQUIPO Y MANO DE OBRA.</t>
  </si>
  <si>
    <t>SUMINISTRO, HABILITADO Y MONTAJE DE ANCLA DE ACERO A-36  A BASE DE REDONDO LISO DE 1/2"  DE DIÁMETRO CON UN DESARROLLO DE 0.75 M CON ROSCA EN AMBOS EXTREMOS, 15 CM EN LA PARTE SUPERIOR Y 10 CM EN LA PARTE INFERIOR, INCLUYE: HERRAMIENTA, TUERCAS HEXAGONALES DE 1/2" ESTRUCTURALES PESADA GRADO 5 CON RONDANA PLANA, CORTES, EQUIPO Y MANO DE OBRA.</t>
  </si>
  <si>
    <t>SUMINISTRO Y APLICACIÓN DE PINTURA DE ESMALTE 100 MATE COMEX O SIMILAR, CUALQUIER COLOR, EN ESTRUCTURAS METÁLICAS, INCLUYE: APLICACIÓN DE RECUBRIMIENTO A 4 MILÉSIMAS DE ESPESOR, MATERIALES, MANO DE OBRA, EQUIPO Y HERRAMIENTA.</t>
  </si>
  <si>
    <t>MOBILIARIO</t>
  </si>
  <si>
    <t>SUMINISTRO, HABILITADO Y MONTAJE DE PLACA DE ACERO A-36 DE 20 X 20 CM Y 5/8" DE ESPESOR, INCLUYE: HERRAMIENTA, 4 PERFORACIONES PARA COLOCAR ANCLAS DE 1/2", TRAZO, MATERIALES, CORTES, SOLDADURA, FIJACIÓN, EQUIPO Y MANO DE OBRA.</t>
  </si>
  <si>
    <t>SUMINISTRO Y COLOCACIÓN DE PISO AMORTIGUANTE VACIADO EN SITIO RESISTENTE A LA ABRASIÓN, IMPERMEABLE,  RESISTENTE AL INTEMPERISMO,  ANTIDERRAPANTE SIN JUNTAS CONSTRUCTIVAS, COLOR DE ACUERDO A PROYECTO DE 3 CM DE ESPESOR, BICAPA CON CUBIERTA SUPERFICIAL DE EDPM AL 50%, INCLUYE: HERRAMIENTA,  PEGAMENTO PARA LIGA DE CAPAS, MATERIALES DE FIJACIÓN,  DESPERDICIOS, FLETES, ACARREOS, EQUIPO Y MANO DE OBRA.</t>
  </si>
  <si>
    <t>FIRME DE 8 CM DE ESPESOR DE CONCRETO PREMEZCLADO F´C= 150 KG/CM2, ACABADO COMÚN, INCLUYE: CIMBRA, DESCIMBRA, COLADO, CURADO, SUMINISTRO DE MATERIALES, DESPERDICIOS Y  MANO DE OBRA, EQUIPO Y HERRAMIENTA.</t>
  </si>
  <si>
    <t xml:space="preserve"> 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</si>
  <si>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</si>
  <si>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</si>
  <si>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PRELIMINARES</t>
  </si>
  <si>
    <t>ÁREA DE JUEGOS INFANTILES</t>
  </si>
  <si>
    <t>PISO AMORTIGUANTE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</si>
  <si>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</si>
  <si>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</si>
  <si>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TRAZO Y NIVELACIÓN CON EQUIPO TOPOGRÁFICO DEL TERRENO ESTABLECIENDO EJES Y REFERENCIAS Y BANCOS DE NIVEL, INCLUYE: HERRAMIENTA, CRUCETAS, ESTACAS, HILOS, MARCAS Y TRAZOS CON CALHIDRA, EQUIPO Y MANO DE OBRA.</t>
  </si>
  <si>
    <t>RELLENO EN CEPAS O MESETAS CON MATERIAL DE BANCO (TEPETATE), COMPACTADO CON EQUIPO DE IMPACTO AL 95%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</si>
  <si>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</si>
  <si>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CORTE CON DISCO DE DIAMANTE HASTA 1/3 DE ESPESOR DE LA LOSA Y HASTA 3 MM DE ANCHO, INCLUYE: EQUIPO, DISCO DE DIAMANTE, HERRAMIENTA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</si>
  <si>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</si>
  <si>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</si>
  <si>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>SUMINISTRO Y APLICACIÓN DE PINTURA DE ESMALTE 100 MATE COMEX O SIMILAR, COLOR BLANCO Y/O NEGRO, EN ESTRUCTURAS METÁLICAS, INCLUYE: APLICACIÓN DE RECUBRIMIENTO A 4 MILÉSIMAS DE ESPESOR, MATERIALES, MANO DE OBRA, EQUIPO Y HERRAMIENTA.</t>
  </si>
  <si>
    <t>CIMIENTO DE MAMPOSTERÍA DE PIEDRA BRAZA, ASENTADA CON MORTERO CEMENTO-ARENA  EN PROPORCIÓN 1:3, INCLUYE: MATERIALES, DESPERDICIOS, HERRAMIENTAS, LIMPIEZA, MANO DE OBRA Y ACARREO DE MATERIALES AL SITIO DE SU UTILIZACIÓN.</t>
  </si>
  <si>
    <t xml:space="preserve">MAMPOSTERÍA DE PIEDRA BRAZA ASENTADA CON MORTERO CEMENTO-ARENA 1:3, ACABADO APARENTE A DOS CARAS, DE 0.00 A 3.00 M DE ALTURA, INCLUYE: SELECCIÓN DE PIEDRA, MATERIALES, DESPERDICIOS, MANO DE OBRA, HERRAMIENTA, ANDAMIOS, EQUIPO Y ACARREOS. </t>
  </si>
  <si>
    <t>CALAVEREADO EN JUNTA DE MAMPOSTERÍA EXISTENTE A BASE DE MORTERO CEMENTO-ARENA PROPORCIÓN 1:3, INCLUYE: MATERIALES, MANO DE OBRA, EQUIPO Y HERRAMIENTA.</t>
  </si>
  <si>
    <t>REPISÓN SOBRE MURO DE MAMPOSTERÍA, A BASE DE CONCRETO HECHO EN OBRA F'C= 150 KG/CM2, T.M.A. 19 MM, CON SECCIÓN DE 50 CM X 10 CM DE ESPESOR, CON CHAFLÁN DE 1" EN LOS EXTREMOS, ARMADO CON MALLA ELECTROSOLDADA 6-6/10-10, INCLUYE: HERRAMIENTA, CIMBRA, DESPERDICIOS, COLADO, VIBRADO, DESCIMBRA, CURADO, EQUIPO Y MANO DE OBRA.</t>
  </si>
  <si>
    <t>HERRERÍA</t>
  </si>
  <si>
    <t>SUMINISTRO, FABRICACIÓN Y COLOCACIÓN DE HERRERÍA TUBULAR PG Y/O ESTRUCTURAL PARA CERCADO PERIMETRAL EN TIPO REJA DE HASTA 4.00 M DE ALTURA, DE ACUERDO AL PLANO DE DISEÑO PROPORCIONADO,  INCLUYE: HERRAMIENTA, SOLDADURA, CORTES, AJUSTES, MATERIALES MENORES, DESPERDICIOS, PRIMARIO ANTICORROSIVO, FLETES, ACARREO DE MATERIALES AL SITIO DE SU UTILIZACIÓN, EQUIPO Y MANO DE OBRA.</t>
  </si>
  <si>
    <t>CIMENTACIÓN</t>
  </si>
  <si>
    <t>CIMBRA EN CIMENTACIÓN, ACABADO COMÚN, INCLUYE: SUMINISTRO DE MATERIALES, ACARREOS, CORTES, HABILITADO, CIMBRADO, DESCIMBRADO, MANO DE OBRA, LIMPIEZA, EQUIPO Y HERRAMIENTA.</t>
  </si>
  <si>
    <t>CONSTRUCCIÓN Y REHABILITACIÓN DE MUROS COLINDANTES</t>
  </si>
  <si>
    <t xml:space="preserve">CIMENTACIÓN DE PIEDRA BRAZA ACOMODADA, ASENTADA CON MORTERO CEMENTO-ARENA 1:3, INCLUYE: SELECCIÓN DE PIEDRA, MATERIALES, DESPERDICIOS, MANO DE OBRA, HERRAMIENTA, EQUIPO Y ACARREOS. </t>
  </si>
  <si>
    <t>MURO</t>
  </si>
  <si>
    <t>SUMINISTRO Y COLOCACIÓN DE PLACA DE POLIESTIRENO DE 14 CM DE ANCHO Y 3/4" DE ESPESOR, EN JUNTA CONSTRUCTIVA DE MURO, INCLUYE: HERRAMIENTA, CHAFLÁN, MATERIALES, CORTES, AJUSTES, FIJACIÓN, FLETES, ACARREOS, DESPERDICIOS Y MANO DE OBRA.</t>
  </si>
  <si>
    <t>CERCADO PERIMETRAL DE HERRERÍA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</si>
  <si>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</si>
  <si>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MAMPOSTERÍA</t>
  </si>
  <si>
    <t>RED DE ALUMBRADO PÚBLICO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</si>
  <si>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</si>
  <si>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</si>
  <si>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</si>
  <si>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E INSTALACIÓN DE TUBO PVC CONDUIT S. P. DE 35 MM, INCLUYE: HERRAMIENTA, MATERIAL, DESPERDICIO, ACARREO AL SITIO DE COLOCACIÓN, GUIADO Y MANO DE OBRA.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</si>
  <si>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</si>
  <si>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</si>
  <si>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 xml:space="preserve">SUMINISTRO Y COLOCACIÓN DE GRAVA DE 3/4", PARA FONDO DE REGISTRO ELÉCTRICO, INCLUYE: HERRAMIENTA, ACARREOS Y MANO DE OBRA. </t>
  </si>
  <si>
    <t>SUMINISTRO E INSTALACIÓN DE SISTEMA DE TIERRA, INCLUYE: 1 VARILLA COOPER WELD 5/8 X 3.00 M, CARGA CADWELD NO 90, 4.00 M DE CABLE DE COBRE DESNUDO CAL 2, CONECTOR DE VARILLA DE 5/8", INCLUYE: MANO DE OBRA, EQUIPO Y HERRAMIENTA.</t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</si>
  <si>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</si>
  <si>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</si>
  <si>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</si>
  <si>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t>TERMINAL ZAPATA PARA TIERRA, DE ALUMINIO BIMETALICO PARA ALOJAR CABLES CALIBRE DESDE 14 AWG HASTA 2 AWG, CON UN ORIFICIO D FIJACIÓN DE 1/4", OPRESOR TIPO ALLEN. INCLUYE PIJABROCA DE 1/4" X 1", GALVANIZADA, CABEZA HEXAGONAL.</t>
  </si>
  <si>
    <t>TAPONADO DE DUCTOS EN EL REGISTRO DE ALUMBRADO DE 35 MM DE Ø, POSTERIOR A LA INSTALACIÓN DEL CABLEADO CON ESPUMA DE POLIURETANO (SELLO DUCTO) O SIMILAR, INCLUYE: HERRAMIENTA, MATERIALES, ACARREOS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</si>
  <si>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</si>
  <si>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</si>
  <si>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</si>
  <si>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(3) CONECTORES DERIVADOR DE ALUMINIO A COMPRESIÓN TIPO "H" CAL. 6- 2 AWG BIMETÁLICO CAT. YHO100 BURNDY,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</si>
  <si>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</si>
  <si>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</si>
  <si>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</si>
  <si>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SUMINISTRO E INSTALACIÓN DE CABLE DE ACERO CON RECUBRIMIENTO DE COBRE TIPO CONDUCLAD ACS7 NO. 9 (46.44 MM2) MCA. CONDUMEX O SIMILAR, INCLUYE: HERRAMIENTA, MATERIALES,  DESPERDICIOS, EQUIPO Y MANO DE OBRA.</t>
  </si>
  <si>
    <t xml:space="preserve">FILETES Y BOLEADOS, HECHOS CON MORTERO CEMENTO-ARENA EN PROPORCIÓN 1:3, TANTO INCLINADOS COMO VERTICALES A TIRO DE HILO Y ESCUADRA,  INCLUYE: DESPERDICIOS, ANDAMIOS Y ACARREO DE MATERIALES AL SITIO DE SU UTILIZACIÓN, A CUALQUIER NIVEL. </t>
  </si>
  <si>
    <t>SUMINISTRO, HABILITADO Y COLOCACIÓN DE ARMEX DE REFUERZO, 15 X 30 - 4 CON FY= 6000 KG/CM2, INCLUYE: HERRAMIENTA, EQUIPO, MATERIALES, TRASLAPES, DESPERDICIOS, SILLETAS, HABILITADO, AMARRES Y MANO DE OBRA.</t>
  </si>
  <si>
    <t>ALBAÑILERIAS</t>
  </si>
  <si>
    <t>CIMBRA ACABADO COMÚN EN TRABES A BASE DE MADERA DE PINO DE 3A, INCLUYE: HERRAMIENTA, SUMINISTRO DE MATERIALES, ACARREOS, CORTES, HABILITADO, CIMBRADO, DESCIMBRA, EQUIPO Y MANO DE OBRA.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</si>
  <si>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</si>
  <si>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CIMBRA DE MADERA EN LOSAS, ACABADO COMÚN, INCLUYE: HERRAMIENTA, HABILITADO, CHAFLANES, CIMBRA, DESCIMBRA, LIMPIEZA, ACARREO DE MATERIALES AL SITIO DE SU UTILIZACIÓN, A CUALQUIER NIVEL, EQUIPO Y MANO DE OBRA.</t>
  </si>
  <si>
    <t>SUMINISTRO Y COLOCACIÓN DE CONCRETO HECHO EN OBRA F'C= 250 KG/CM2, T.M.A. 3/4", EN LOSA, INCLUYE: HERRAMIENTA, MANIOBRAS, ACARREOS, DESPERDICIOS, COLADO, VIBRADO, CURADO, MATERIALES, PRUEBAS DE LABORATORIO, EQUIPO Y MANO DE OBRA.</t>
  </si>
  <si>
    <t xml:space="preserve">RECUBRIMIENTOS Y ACABADOS </t>
  </si>
  <si>
    <t>SUMINISTRO Y APLICACIÓN DE PINTURA VINÍLICA LÍNEA VINIMEX PREMIUM DE COMEX A DOS MANOS, A CUALQUIER ALTURA, EN CUALQUIER COLOR, LIMPIANDO Y PREPARANDO LA SUPERFICIE, APLICACIÓN DE SELLADOR 5 X 1 O SIMILAR, INCLUYE: HERRAMIENTA, ANDAMIOS, MATERIALES, EQUIPO Y MANO DE OBRA.</t>
  </si>
  <si>
    <t xml:space="preserve">PUERTAS, VENTANAS Y HERRERÍA </t>
  </si>
  <si>
    <t>SUMINISTRO Y COLOCACIÓN DE MARCO PARA VENTANAS A BASE DE HERRERÍA (TUBULAR P-250, ANGULO DE 1" X 1/4", TUBULAR J-U DE 12 X 12 CM, SOLERAS, RIEL U-29 Y CUADRADOS DE 3/8"), INCLUYE: HERRAMIENTA, HABILITADO, RECORTES, DESPERDICIOS, FABRICACIÓN, COLOCACIÓN, ELEMENTOS DE FIJACIÓN, ADECUACIONES, SOLDADURAS, PRIMARIO ANTICORROSIVO, ACARREOS, EQUIPO Y MANO DE OBRA ESPECIALIZADA.</t>
  </si>
  <si>
    <t>SUMINISTRO Y COLOCACIÓN DE CRISTAL FLOTADO DE 6 MM DE ESPESOR,  ASENTADO CON SILICÓN, INCLUYE: CORTES, DESPERDICIOS Y ACARREO DE MATERIALES AL SITIO DE SU UTILIZACIÓN A CUALQUIER NIVEL.</t>
  </si>
  <si>
    <t>TRAZO Y NIVELACIÓN PARA LÍNEAS, INCLUYE: EQUIPO DE TOPOGRAFÍA, MATERIALES PARA SEÑALAMIENTO, MANO DE OBRA, EQUIPO Y HERRAMIENTA.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</si>
  <si>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</si>
  <si>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</si>
  <si>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</si>
  <si>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</si>
  <si>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</si>
  <si>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CAMA DE ARENA AMARILLA PARA APOYO DE TUBERÍAS, INCLUYE: MATERIALES, ACARREOS, MANO DE OBRA, EQUIPO Y HERRAMIENTA.</t>
  </si>
  <si>
    <t>RELLENO ACOSTILLADO EN CEPAS O MESETAS CON MATERIAL DE BANCO, COMPACTADO MANUALMENTE EN CAPAS NO MAYORES DE 20 CM, INCLUYE: ABUNDAMIENTO, INCORPORACIÓN DE AGUA NECESARIA, MANO DE OBRA, HERRAMIENTAS Y ACARREOS.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</si>
  <si>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</si>
  <si>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SALIDA HIDRÁULICA DE AGUA FRÍA Y/O CALIENTE, PARA ALIMENTACIÓN A MUEBLE SANITARIO, CONSISTENTE EN TUBERÍA Y CONEXIONES DE CPVC DE 1/2" A 2" DE DIÁMETRO,  INCLUYE: TRAZO, RANURAS, CÁMARAS CONTRA GOLPE DE ARIETE, CONEXIONES, (COPLES, CODOS, TAPONES, TEES, YEES, REDUCCIONES, ETC),  VÁLVULAS, TUERCAS UNIÓN EN CUADROS DE VÁLVULAS, MATERIALES MENORES Y DE CONSUMO, PEGAMENTOS, ELEMENTOS DE FIJACIÓN, DESPERDICIOS,  HERRAMIENTAS, LIMPIEZA, MANO DE OBRA, PRUEBAS HIDROSTÁTICAS, FLETES Y ACARREO DE LOS MATERIALES AL SITIO DE SU INSTALACIÓN.</t>
  </si>
  <si>
    <t>SAL</t>
  </si>
  <si>
    <t>SALIDA SANITARIA A MUEBLE, CONSISTENTE EN TUBERÍA Y CONEXIONES DE PVC DE 2" Y 4" DE DIÁMETRO, INCLUYE: DESPERDICIO DE TUBERÍA, LÍNEA DE VENTILACIÓN (DESFOGUE),  COPLES, CODOS, TEES, YEES, REDUCCIONES, REGISTRO SANITARIO, MATERIALES MENORES, FLETES Y ACARREO DE LOS MATERIALES AL SITIO DE SU INSTALACIÓN Y PRUEBAS.</t>
  </si>
  <si>
    <t>SUMINISTRO E INSTALACIÓN DE TUBERÍA DE P.V.C. SANITARIO DIÁMETRO DE 4" SERIE 25, INCLUYE: HERRAMIENTA, CONEXIONES, COPLES, CODOS, MATERIAL, PEGAMENTO, MATERIALES MENORES, LIMPIEZAS, ACARREOS AL SITIO DE SU COLOCACIÓN, A CUALQUIER ALTURA Y MANO DE OBRA.</t>
  </si>
  <si>
    <t>SUMINISTRO Y COLOCACIÓN DE LAVABO DE COLGAR PROGRESO IMSS 8", MODELO: 01003.020 O SIMILAR, INCLUYE: HERRAMIENTA, ELEMENTOS DE FIJACIÓN, ACARREOS, MATERIALES, EQUIPO Y MANO DE OBRA.</t>
  </si>
  <si>
    <t>SUMINISTRO Y COLOCACIÓN DE INODORO, TAZA Y TANQUE MODELO: 4142100MX.020 O SIMILAR, ELONGADO COMPACTO CON TRAMPA EXPUESTA Y DESCARGA DE 4.8 LPD, CON BOTÓN ACCIONADOR, COLOR BLANCO INCLUYE: HERRAMIENTA, ACARREOS, ASIENTO PARA INODORO MODELO: AT-4 O SIMILAR, JUNTA DE CERA, LLAVE ANGULAR, PIJAS, JUNTEO, MATERIALES, FIJACIÓN, AJUSTES, PRUEBAS, EQUIPO Y MANO DE OBRA.</t>
  </si>
  <si>
    <t xml:space="preserve">INSTALACIÓN ELÉCTRICA </t>
  </si>
  <si>
    <t>SALIDA ELÉCTRICA PARA CONTACTO DUPLEX POLARIZADO, OCULTA, CON TUBERÍA Y CONEXIONES CONDUIT DE PVC USO PESADO DE 13, 19 Y 25 MM DE DIÁMETRO, CABLE VINANEL THW-LS 600 V. A 75° C, 90° C, (VIAKON-PROTOCOLIZADO), CABLE VINANEL 21 THW-LS 600 V. A 75° C, 90° C, (CONDUMEX PROTOCOLIZADO), CALIBRE 10 Y 12, CAJAS DE REGISTRO CUADRADAS, CHALUPAS, INCLUYE: HERRAMIENTA, TRAZO, RANURAS, CONEXIÓNES, MATERIALES MENORES Y DE CONSUMO, PRUEBAS, CORTES, DESPERDICIOS Y ACARREO DEL MATERIAL AL SITIO DE SU COLOCACIÓN, A CUALQUIER NIVEL, EQUIPO Y MANO DE OBRA.</t>
  </si>
  <si>
    <t>SALIDA ELÉCTRICA PARA APAGADOR SENCILLO, OCULTA, CON TUBERÍA Y CONEXIONES CONDUIT DE PVC USO PESADO DE 13, 19 Y 25 MM DE DIÁMETRO, CABLE VINANEL THW-LS 600 V. A 75° C, 90° C, (VIAKON-PROTOCOLIZADO), CABLE VINANEL 21 THW-LS 600 V. A 75° C, 90° C, (CONDUMEX PROTOCOLIZADO), CALIBRE 12, CAJAS DE REGISTRO CUADRADAS, CHALUPAS, INCLUYE: HERRAMIENTA, TRAZO, RANURAS, CONEXIÓNES, MATERIALES MENORES Y DE CONSUMO, PRUEBAS, CORTES, DESPERDICIOS Y ACARREO DEL MATERIAL AL SITIO DE SU COLOCACIÓN, A CUALQUIER NIVEL, EQUIPO Y MANO DE OBRA.</t>
  </si>
  <si>
    <t>SUMINISTRO Y COLOCACIÓN DE CONTACTO SENCILLO PARA INTERIORES SQZ4030SP, CAPACIDAD DE MANEJO DE CORRIENTE DE 13,000 A, FABRICADO EN TERMOPLÁSTICO AUTOEXTINGUIBLE Y RESISTENTE AL IMPACTO, COLOR BLANCO, CORRIENTE NOMINAL 15 A, TENSIÓN NOMINAL 127 VAC., TENSIÓN NOMINAL 127 V, LÍNEA QUINZIÑO MX O SIMILAR, INCLUYE: HERRAMIENTA, ACARREOS, ELEMENTOS DE FIJACIÓN, CONEXIONES, AJUSTES, PRUEBAS, MATERIALES, EQUIPO Y MANO DE OBRA.</t>
  </si>
  <si>
    <t>SUMINISTRO Y COLOCACIÓN DE APAGADOR DE UNA VÍA PARA INTERIORES, CAPACIDAD DE VOLTAJE: 100 - 240 V, CAPACIDAD DE FRECUENCIA: 50 - 60 HZ, RANGO DE CARGA INCANDESCENTES: 5 - 150 W, LEDS /CFLS : 5 -37W, CONSUMO DE ENERGÍA EN MODO ESPERA : 0.2W, COLOR BLANCO, SERIE MODUS PRO O SIMILAR, INCLUYE: HERRAMIENTA, ACARREOS, ELEMENTOS DE FIJACIÓN, CONEXIONES, AJUSTES, PRUEBAS, MATERIALES, EQUIPO Y MANO DE OBRA.</t>
  </si>
  <si>
    <t>CASETA DE VIGILANCIA</t>
  </si>
  <si>
    <t>FIRME DE CONCRETO HECHO EN OBRA DE F'C= 100 KG/CM2, T.MA. 3/4", R.N., DE 10 CM DE ESPESOR, TERMINADO FLOTEADO, INCLUYE: HERRAMIENTA, ELABORACIÓN DE CONCRETO, ACARREOS, COLADO, VIBRADO, CURADO, EQUIPO Y MANO DE OBRA.</t>
  </si>
  <si>
    <t xml:space="preserve">SUMINISTRO Y COLOCACIÓN DE AZULEJO ESMALTADO CERÁMICO RECTIFICADO, MODELO ASTRATTO BLANCO ANTIBACTERIAL DE 20X20 CM O SIMILAR, ASENTADO CON PEGAPISO, JUNTAS A HUESO, INCLUYE: HERRAMIENTA, JUNTEADOR SIN ARENA COLOR S.M.A., CORTES, REMATES, ESCUADRE, DESPERDICIOS, DESPATINADO, ACARREOS, MATERIALES, LIMPIEZA Y MANO DE OBRA. </t>
  </si>
  <si>
    <t>SUMINISTRO Y COLOCACIÓN DE CHAPA PARA SOBREPONER EN PUERTA DE HERRERÍA, MOD. X-720 IF (DERECHA) 3 LLAVES TETRA, INCLUYE: HERRAMIENTA, TALADROS, CORTES DE HERRERÍA, CONTRA CHAPA, 5 LLAVES, ELEMENTOS DE FIJACIÓN, TORNILLERÍA, LIMPIEZA Y MANO DE OBRA.</t>
  </si>
  <si>
    <t>DESCARGA SANITARIA Y TOMA DOMICILIARIA</t>
  </si>
  <si>
    <t>SUMINISTRO E INSTALACIÓN DE ABRAZADERA DE BRONCE DE 4" X 1/2", INCLUYE: MATERIAL, MANO DE OBRA, EQUIPO Y HERRAMIENTA.</t>
  </si>
  <si>
    <t>SUMINISTRO E INSTALACIÓN DE VÁLVULA DE COMPUERTA ROSCADA DE 1/2", INCLUYE: MANO DE OBRA, EQUIPO Y HERRAMIENTA.</t>
  </si>
  <si>
    <t>SUMINISTRO E INSTALACIÓN DE LLAVE DE INSERCIÓN DE BRONCE DE 1/2", INCLUYE: MATERIAL, MANO DE OBRA, EQUIPO Y HERRAMIENTA.</t>
  </si>
  <si>
    <t>SUMINISTRO E INSTALACIÓN DE INSERTOR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</si>
  <si>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</si>
  <si>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ADAPTADOR DE BRONCE DE 1/2", INCLUYE: MATERIAL, MANO DE OBRA, EQUIPO Y HERRAMIENTA.</t>
  </si>
  <si>
    <t>SUMINISTRO E INSTALACIÓN DE TAPÓN MACHO GALVANIZADO DE 1/2", INCLUYE: MATERIAL, MANO DE OBRA, EQUIPO Y HERRAMIENTA.</t>
  </si>
  <si>
    <t>SUMINISTRO E INSTALACIÓN DE CONECTOR DE BRONCE 1/2", INCLUYE: MANO DE OBRA, EQUIPO Y HERRAMIENTA.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</si>
  <si>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</si>
  <si>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DISPENSADOR DE JABÓN LÍQUIDO RELLENABLE, MODELO: AC-54000 O SIMILAR, COLOR INOX SATINADO DE ACERO, DIMENSIONES 20 X 14 X 11 CM, INCLUYE: HERRAMIENTA, ELEMENTOS DE FIJACIÓN, ACARREOS, MATERIALES, EQUIPO Y MANO DE OBRA.</t>
  </si>
  <si>
    <t>SUMINISTRO Y COLOCACIÓN DE DISPENSADOR DE PAPEL HIGIÉNICO DE ACERO INOXIDABLE, MODELO: FUTURA AE26000 O SIMILAR, INCLUYE: HERRAMIENTA, ACCESORIOS PARA INSTALAR, BARRENOS, FIJACIONES, MATERIALES, EQUIPO Y MANO DE OBRA.</t>
  </si>
  <si>
    <t>SUMINISTRO E INSTALACIÓN DE TUBO PVC DE 19 MM DE Ø, INCLUYE: HERRAMIENTA, MATERIALES, DESPERDICIOS, ACARREO AL SITIO DE COLOCACIÓN, GUIADO Y MANO DE OBRA.</t>
  </si>
  <si>
    <t>SUMINISTRO Y COLOCACIÓN DE CAJA REGISTRO GALVANIZADA REFORZADA PARA TUBO DE 19 MM, INCLUYE: HERRAMIENTA, ACARREOS, ELEMENTOS DE FIJACIÓN, CONEXIONES, AJUSTES, PRUEBAS, MATERIALES, EQUIPO Y MANO DE OBRA.</t>
  </si>
  <si>
    <t xml:space="preserve">SUMINISTRO Y COLOCACIÓN DE INTERRUPTOR TERMOMAGNÉTICO DERIVADO CON 1 POLO DE 10 AMPERES, MCA. SQUARE D, CAT. QO., INCLUYE: HERRAMIENTA, PRUEBAS, MATERIALES MENORES, ACARREOS Y MANO DE OBRA ESPECIALIZADA.      </t>
  </si>
  <si>
    <t>ÁREA DE EJERCITADORES Y CALISTENIA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</si>
  <si>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</si>
  <si>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</si>
  <si>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GUARNICIÓN TIPO "I" EN SECCIÓN 15X30 CM DE ALTURA A BASE DE CONCRETO PREMEZCLADO F'C= 250 KG/CM2, T.M.A. 19 MM, R.N., ACABADO APARENTE, INCLUYE: CIMBRA, DESCIMBRA, COLADO, MATERIALES, CURADO, DESPERDICIOS, MANO DE OBRA, PRUEBAS DE LABORATORIO, EQUIPO Y HERRAMIENTA.</t>
  </si>
  <si>
    <t>SUMINISTRO Y COLOCACIÓN DE TIERRA VEGETAL PREPARADA PARA JARDINERÍA, INCLUYE: SUMINISTRO, ACARREO, COLOCACIÓN, MANO DE OBRA, EQUIPO Y HERRAMIENTA.</t>
  </si>
  <si>
    <t>CIMBRA DE MADERA PARA MURO DE CONCRETO, ACABADO APARENTE, INCLUYE: SUMINISTRO DE MATERIALES, ACARREOS, CORTES, HABILITADO, CIMBRADO, CHAFLÁN, DESCIMBRADO, MANO DE OBRA, LIMPIEZA, EQUIPO Y HERRAMIENTA.</t>
  </si>
  <si>
    <t>SUMINISTRO Y COLOCACIÓN DE CONCRETO PREMEZCLADO F´C= 200 KG/CM2 REV. 14 CM T.M.A. 19 MM R.N., EN CIMENTACIÓN, INCLUYE: MATERIALES, COLADO, VIBRADO, DESCIMBRA, CURADO,  MANO DE OBRA, EQUIPO Y HERRAMIENTA.</t>
  </si>
  <si>
    <t xml:space="preserve">PISOS DE CONCRETO </t>
  </si>
  <si>
    <t>SUMINISTRO Y COLOCACIÓN DE CONJUNTO DE EJERCICIO , MODELO CPD-113 MARCA JUMBO O SIMILAR, MEDIDAS 2.50 X 4.31 X 4.47 M, INCLUYE: HERRAMIENTA, MATERIALES, ACARREOS, FIJACIÓN, EQUIPO Y MANO DE OBRA.</t>
  </si>
  <si>
    <t>SUMINISTRO Y COLOCACIÓN DE BANCA RECTANGULAR DE PTR DE 1.50 M X 0.60 M X 0.95 M, MODELO RD-312B O SIMILAR, COLOR GRIS / BLANCO / NEGRO EN UNA SOLA PIEZA, INCLUYE: HERRAMIENTA, MATERIALES, ACARREOS, FIJACIÓN A DADO DE CONCRETO, EQUIPO Y MANO DE OBRA.</t>
  </si>
  <si>
    <t>MEJORAMIENTO DEL TERRENO NATURAL CON SUELO CEMENTO EN PROPORCIÓN 8:1, COMPACTADO EN CAPAS DE NO MAS DE 20 CM AL 95% DE SU P.V.S.M., CONFORME A LA PRUEBA AASTHO ESTÁNDAR, INCLUYE: EXTENDIDO DEL MATERIAL, HOMOGENIZADO, AFINE DE LA SUPERFICIE, COMPACTADO, MANO DE OBRA, EQUIPO Y HERRAMIENTA.</t>
  </si>
  <si>
    <t>SUMINISTRO Y COLOCACIÓN DE BOTE DE BASURA, DIMENSIONES 33.50 CM DE ALTO, 25.50 CM DE ANCHO Y 24.00 CM DE PROFUNDIDAD, INCLUYE: HERRAMIENTA, ACARREOS, MATERIALES, EQUIPO Y MANO DE OBRA.</t>
  </si>
  <si>
    <t>SUMINISTRO Y COLOCACIÓN DE DISPENSADOR DE TOALLA FORMATO ZIG-ZAG DE ACERO INOXIDABLE MOD. FUTURA Z-600, INCLUYE: HERRAMIENTA, ELEMENTOS DE FIJACIÓN, ACARREOS, MATERIALES, EQUIPO Y MANO DE OBRA.</t>
  </si>
  <si>
    <t>SUMINISTRO Y COLOCACIÓN DE MEZCLADORA DE 8" PARA AVABO CON MANERALES DE PALANCA KU ACABADO CROMO MOD. 9295KU, INCLUYE: HERRAMIENTA, ELEMENTOS DE FIJACIÓN, ACARREOS, MATERIALES, EQUIPO Y MANO DE OBRA.</t>
  </si>
  <si>
    <t>SUMINISTRO Y TENDIDO DE TUBERÍA DE CPVC DE 3/4" DE DIÁMETRO, INCLUYE: HERRAMIENTA, COPLES, CORTES, DESPERDICIOS, MATERIALES MENORES Y DE CONSUMO, ACARREOS, PRUEBAS, EQUIPO Y MANO DE OBRA.</t>
  </si>
  <si>
    <t>FABRICACIÓN Y COLOCACIÓN DE PUERTA DE HERRERÍA CON DIMENSIONES DE 0.90 M DE ANCHO X 2.10 M DE ALTURA, FABRICADA CON MARCO DE ÁNGULO DE 1 1/4" X 1/8", AHOGADO A MUROS Y/O PISO CON ÁNGULO DE 1" X 1/4" DE 10 CM DE LARGO, FORRADA CON LAMINA DEL #18 (9.96 KG/M2), ACABADO LISO, BISAGRA TIPO BARRIL DE 1/2", CUADRADO DE 1/2", JALADERA DE ANGULO DE 1" X 10 CM,  INCLUYE: HERRAMIENTA, TRABAJOS EN HERRERÍA, MATERIALES, CORTES, DESPERDICIOS, SOLDADURA, PLANTA DE SOLDAR, PRIMARIO ANTICORROSIVO, MANO DE OBRA, ACARREOS, HERRAJES DE FIJACIÓN, PERFORACIÓN, ELEVACIONES, AJUSTES EN SITIO, EQUIPO Y MANO DE OBRA.</t>
  </si>
  <si>
    <t>SUMINISTRO E INSTALACIÓN DE CURVA PVC CONDUIT S. P. DE 21 MM, INCLUYE: HERRAMIENTA, MATERIAL, DESPERDICIO, ACARREO AL SITIO DE COLOCACIÓN, GUIADO Y MANO DE OBRA.</t>
  </si>
  <si>
    <t>SUMINISTRO Y COLOCACIÓN DE POSTE DE SECCIÓN CIRCULAR TIPO CÓNICO PARA ALUMBRADO PÚBLICO DE 5.50 M DE ALTURA, PUNTA POSTE CON NIPLE PARA MONTAJE DE LUMINARIA  DE DIÁMETRO SEGÚN ESPECIFICACIÓN DE LUMINARIA Y CON PLACA BASE DE 280 X 280 MM Y UN ESPESOR DE 19 MM (3/4"), CON 4 BARRENOS  DISTANCIADOS  A 190 MM ENTRE EJES, CON 4 BARRENOS DE  28.6 MM DE DIÁMETRO, CON REGISTRO PARA CONEXIONES DE 195 MM DE LONGITUD X 80 MM DE ANCHO DE FORMA OVALADA, CON UNA TAPA TROQUELADA OVALADA DE ACUERDO A DIBUJO ESQUEMÁTICO, QUE SE  FIJARA MEDIANTE DOS TORNILLOS EN LOS EXTREMOS LONGITUDINALES UBICADA A 60 CM DESDE LA BASE, PINTURA PRIMARIO ANTICORROSIVO ROJO OXIDO Y PINTURA PARA ACABADO SEGÚN COLOR ACORDADO CON LA SUPERVISIÓN DE OBRA, INCLUYE: HERRAMIENTA, SUMINISTRO, FLETES, ACARREOS, ELEVACIÓN, PLOMEADO, EQUIPO Y MANO DE OBRA.</t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</si>
  <si>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</si>
  <si>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SUMINISTRO Y COLOCACIÓN DE POSTE DE SECCIÓN CIRCULAR  TIPO CÓNICO PARA ALUMBRADO PÚBLICO DE 9.0 M DE ALTURA, PUNTA POSTE CON NIPLE PARA MONTAJE DE CRUCETA DE DIÁMETRO SEGÚN ESPECIFICACIÓN DE CRUCETA CLT-22A PARA 2 REFLECTORES Y CON PLACA BASE DE 280 X 280 MM. Y UN ESPESOR DE 12.7 MM. (1/2"), CON 4 BARRENOS  DISTANCIADOS  A 190 MM. ENTRE EJES, CON 4 BARRENOS DE  28.6 MM. DE DIÁMETRO, CON REGISTRO PARA CONEXIONES DE 195 MM DE LONGITUD X 80 MM DE ANCHO DE FORMA OVALADA, CON UNA TAPA TROQUELADA OVALADA DE ACUERDO A DIBUJO ESQUEMÁTICO, QUE SE  FIJARA MEDIANTE DOS TORNILLOS EN LOS EXTREMOS LONGITUDINALES UBICADA A 60 CM DESDE LA BASE, PINTURA PRAIMER ANTICORROSIVA ROJO OXIDO Y PINTURA PARA ACABADO SEGÚN COLOR ACORDADO CON LA SUPERVISIÓN DE OBRA, INCLUYE: HERRAMIENTA, SUMINISTRO, FLETES, ACARREOS, ELEVACIÓN, PLOMEADO, EQUIPO Y MANO DE OBRA.</t>
  </si>
  <si>
    <t>SUMINISTRO Y COLOCACIÓN DE CRUCETA PARA MONTAJE DE 2 REFLECTORES EN PUNTA POSTE CAT.  CLT-22A MARCA PEC DE PUEBLA, PINTURA PRAIMER ANTICORROSIVA ROJO OXIDO Y PINTURA PARA ACABADO SEGÚN COLOR ACORDADO CON LA SUPERVISIÓN DE OBRA, INCLUYE: HERRAMIENTA, SUMINISTRO, FLETES, ACARREOS, ELEVACIÓN, PLOMEADO, EQUIPO Y MANO DE OBRA.</t>
  </si>
  <si>
    <t>SUMINISTRO E INSTALACIÓN DE CONTROL PARA ALUMBRADO DE CANCHA DEPORTIVA INTEGRADO POR: (1) GABINETE CLASIFICACIÓN NEMA 4X (IP66), DE DIMENSIONES MÍNIMAS 40 X 30 X 20 CM, CON RECUBRIMIENTO DE PINTURA EN POLIÉSTER TEXTURIZADO COLOR RAL7035, CON CHAPA MARCA SOUTHCO MODELO E3-110-25, (1) INTERRUPTOR TERMO MAGNÉTICO EN CAJA MOLDEADA DE 3 X 30 AMP, SIN GABINETE, TIPO FAL, ALTA CAPACIDAD INTERRUPTIVA, 25 KA @ 240 VCA, 600 VCA, 60 HZ, CON TERMINALES PARA CONECTAR CON CONDUCTORES DE CU O AL, DE LÍNEA Y CARGA, CALIBRE MÍNIMO 14 AWG, CALIBRE MÁXIMO 3/0 AWG. TEMPERATURA AMBIENTE DE FUNCIONAMIENTO 40°C. QUE CUMPLA CON LA NORMA NMX-J-266-ANCE-2014, (1) CONTACTOR ELECTROMAGNÉTICO 3 POLOS, SIN GABINETE, TAMAÑO NEMA 1 PARA 30 AMP, CLASE 8502 TIPO SA, PARA UNA TENSIÓN MÁXIMA DE 600 VCA. LA BOBINA DEBE OPERAR A 220 VCA, 60 HERTZ. CONTAR CON CERTIFICADOS QUE ACREDITEN EL CUMPLIMIENTO DE LAS NORMAS: NMX-J-290-ANCE-1999, NMX-J-118/1-ANCE-2000, O EN SU DEFECTO IEC 947-4-1 O 60947-4-1, EL ENCENDIDO APAGADO DEL SISTEMA ES CONTROLADO MEDIANTE INTERRUPTOR DIGITAL DE RELOJ MCA. TORK CAT. E101B, INCLUYE: HERRAMIENTA, CABLEADO INTERNO, SUMINISTRO DE MATERIALES, ACARREOS, ELEVACIÓN, MATERIALES PARA SUJECIÓN, MANO DE OBRA, CONEXIÓN Y PRUEBAS.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</si>
  <si>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60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</si>
  <si>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</si>
  <si>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SUMINISTRO Y COLOCACIÓN DE CONECTOR MÚLTIPLE EN BAJA TENSIÓN 600 (6V), INCLUYE: HERRAMIENTA, MATERIAL, EQUIPO Y MANO DE OBRA.</t>
  </si>
  <si>
    <t>ASENTAMIENTO DE PLACAS METÁLICAS DE POSTES A BASE DE GROUT NO METÁLICO, INCLUYE: MATERIALES, MANO DE OBRA, EQUIPO Y HERRAMIENTA.</t>
  </si>
  <si>
    <t>SUMINISTRO Y COLOCACIÓN DE LUMINARIA TIPO REFLECTOR MONTAJE EN CRUCETA, OPERA MODULO INTEGRADO LED 100 W, 220-240 V, 4000K, PHILIPS. O SIMILAR, TANGO G4 LED FLOOD 100W, INCLUYE: HERRAMIENTA, SUMINISTRO, FLETES, ACARREOS, ELEVACIÓN, CONEXIONES, PRUEBAS, EQUIPO Y MANO DE OBRA.</t>
  </si>
  <si>
    <t>SUMINISTRO Y PLANTACIÓN DE PLANTA STÍPA (STÍPA LEUCOTRICHA) DE HASTA 30 A 50 CM DE LARGO, INCLUYE: HERRAMIENTA, EXCAVACIÓN, CAPA DE TIERRA VEGETAL, AGUA PARA RIEGO, MANO DE OBRA Y CUIDADOS POR 30 DÍAS.</t>
  </si>
  <si>
    <t>SUMINISTRO E INSTALACIÓN DE CENTRO DE CARGA DE 3 ESPACIOS, 100 A MCA. SQUARE D O SIMILAR, INCLUYE: HERRAMIENTA, CENTRO DE CARGA, MATERIALES, CONEXIONES, DESPERDICIO DE TUBERÍA, FLETES Y ACARREO DE LOS MATERIALES AL SITIO DE SU INSTALACIÓN, PRUEBAS EQUIPO Y MANO DE OBRA.</t>
  </si>
  <si>
    <t>SUMINISTRO E INSTALACIÓN DE TUBO PVC DE 21 MM DE Ø, INCLUYE: HERRAMIENTA, MATERIALES, DESPERDICIOS, ACARREO AL SITIO DE COLOCACIÓN, GUIADO Y MANO DE OBRA.</t>
  </si>
  <si>
    <t>SUMINISTRO Y COLOCACIÓN DE LUMINARIA HERMÉTICA LED, SERIE TRI-PROOF SERIES, MOD. TP-4FT-S-40-1-2-N,4320 LUMENES 4000°K, 100-277 V, PANTALLA TRANSPARENTE, IP 65, MONTAJE SOBREPUESTO EN LOSA, CUALQUIER ALTURA, INCLUYE: HERRAMIENTA, ACARREOS, ELEMENTOS DE FIJACIÓN, CONEXIONES, AJUSTES, PRUEBAS, MATERIALES, EQUIPO Y MANO DE OBRA.</t>
  </si>
  <si>
    <t>SUMINISTRO E INSTALACIÓN DE BASE DE MEDICIÓN MOD. MS1004J, 100 A, 4 MORDAZAS, 1F-2H, INCLUYE: HERRAMIENTA, FIJACIÓN, MANO DE OBRA ESPECIALIZADA, PRUEBAS Y MATERIALES MENORES.</t>
  </si>
  <si>
    <t>MURO DE 14 CM DE ESPESOR PROMEDIO, A SOGA, CON LADRILLO LAMA DE 7 X 14 X 28 CM, ACABADO COMÚN, ASENTADO CON MORTERO CEMENTO-ARENA EN PROPORCIÓN 1:3, INCLUYE: TRAZO, NIVELACIÓN, PLOMEO, ANDAMIOS, MATERIALES, DESPERDICIOS, MANO DE OBRA, LIMPIEZA, ACARREO DE MATERIALES AL SITIO DE SU UTILIZACIÓN A CUALQUIER ALTURA Y HERRAMIENTA.</t>
  </si>
  <si>
    <t>APLANADO DE 2.00 CM DE ESPESOR EN MURO CON MORTERO CEMENTO-ARENA 1:4, ACABADO APALILLADO FINO, INCLUYE: HERRAMIENTA, MATERIALES, ACARREOS, DESPERDICIOS, MANO DE OBRA, ANDAMIOS, PLOMEADO, NIVELADO, REGLEADO, RECORTES, EQUIPO Y MANO DE OBRA.</t>
  </si>
  <si>
    <t>BOQUILLA DE 15 A 20 CM DE ANCHO, CON MORTERO CEMENTO ARENA PROPORCIÓN 1:4, TERMINADO PULIDO Y/O APALILLADO, EN APERTURA DE VANOS DE PUERTAS, VENTANAS Y/O PRETILES, INCLUYE: HERRAMIENTA, SUMINISTRO, ACABADO, EQUIPO Y MANO DE OBRA.</t>
  </si>
  <si>
    <t>FILETES Y BOLEADOS, HECHOS CON MORTERO CEMENTO-ARENA EN PROPORCIÓN 1:4, TANTO INCLINADOS COMO VERTICALES A TIRO DE HILO Y ESCUADRA, INCLUYE: DESPERDICIOS, ANDAMIOS, ACARREO DE MATERIALES AL SITIO DE SU UTILIZACIÓN, A CUALQUIER NIVEL, EQUIPO Y MANO DE OBRA.</t>
  </si>
  <si>
    <t>SUMINISTRO Y COLOCACIÓN DE LADRILLO DE AZOTEA DE BARRO DE 17 X 17 CM, PEGADO CON MORTERO CEMENTO-ARENA 1:3 DE 2 A 3 CM DE ESPESOR PROMEDIO, INCLUYE: HERRAMINETA, ACOMODO, ESCUADRES, CORTES, DESPERDICIOS, ACARREOS, EQUIPO Y MANO DE OBRA.</t>
  </si>
  <si>
    <t>SUMINISTRO Y COLOCACIÓN DE CAPA DE MULCH DE 5 CM A BASE DE TRONCOS TRITURADOS, INCLUYE: MATERIALES, MANO DE OBRA, EQUIPO Y HERRAMIENTA.</t>
  </si>
  <si>
    <t>SUMINISTRO Y COLOCACIÓN DE PIEDRA LAJA GRIS, TIPO SAN ANDRÉS IRREGULAR DE 2 A 4 CM DE ESPESOR, PEGAR PIEZAS CON PEGA PIEDRA PERDURA STONE EN CAPAS NO MAYORES A 2 CM DE ESPESOR, INCLUYE: HERRAMIENTA, CORTES, DESPERDICIOS, ACARREOS, ELEVACIONES, EQUIPO Y MANO DE OBRA.</t>
  </si>
  <si>
    <t>APLANADO DE 2.00 CM DE ESPESOR EN MURO CON MORTERO CEMENTO-CAL-ARENA 1:1:3, ACABADO APALILLADO FINO, INCLUYE: HERRAMIENTA, MATERIALES, ACARREOS, DESPERDICIOS, MANO DE OBRA, ANDAMIOS, PLOMEADO, NIVELADO, REGLEADO, RECORTES, EQUIPO Y MANO DE OBRA.</t>
  </si>
  <si>
    <t>APLANADO DE 2.00 CM DE ESPESOR EN MURO CON MORTERO CEMENTO-CAL-ARENA 1:1:3, ACABADO REPELLADO, INCLUYE: HERRAMIENTA, MATERIALES, ACARREOS, DESPERDICIOS, MANO DE OBRA, ANDAMIOS, PLOMEADO, NIVELADO, REGLEADO, RECORTES, EQUIPO Y MANO DE OBRA.</t>
  </si>
  <si>
    <t>BOQUILLA DE 15 A 20 CM DE ANCHO, CON MORTERO CEMENTO-CAL-ARENA 1:1:3, TERMINADO APALILLADO, INCLUYE: MATERIALES, ACARREOS, DESPERDICIOS, MANO DE OBRA, PLOMEADO, NIVELADO, REGLEADO, RECORTES, MANO DE OBRA, EQUIPO Y HERRAMIENTA.</t>
  </si>
  <si>
    <t>FILETES Y BOLEADOS, HECHOS CON MORTERO CEMENTO-CAL-ARENA 1:1:3, TANTO INCLINADOS COMO VERTICALES A TIRO DE HILO Y ESCUADRA,  INCLUYE: DESPERDICIOS, ANDAMIOS, ACARREO DE MATERIALES AL SITIO DE SU UTILIZACIÓN, A CUALQUIER NIVEL, EQUIPO Y MANO DE OBRA.</t>
  </si>
  <si>
    <t>SUMINISTRO Y APLICACIÓN DE IMPERMEABILIZANTE ACRÍLICO ELASTÓMERICO BASE AGUA DE SECADO EXTRA RÁPIDO CON TECNOLOGÍA HIDRO REPELENTE ACRITON PROSHIELD COLOR VERDE O SIMILAR, RENDIMIENTO MÍNIMO DE 1.50 L/M2, PARA AZOTEAS, CON GARANTÍA DE 8 AÑOS DE DURABILIDAD, INCLUYE: HERRAMIENTA, LIMPIEZA DE LA SUPERFICIE, ACARREOS A LA ZONA DE TRABAJO EN AZOTEAS, MATERIALES, DESPERDICIO, TRASLAPES, APLICACIÓN DE PRIMARIO TAPA PORO, EQUIPO Y MANO DE OBRA.</t>
  </si>
  <si>
    <t>kG</t>
  </si>
  <si>
    <t>FABRICACIÓN Y COLOCACIÓN DE PROTECCIÓN DE VENTANA DE HERRERÍA FABRICADA CON MARCO DE SOLERA DE 3" X 1/4"  EMPOTRADO A MURO CON  ANCLAS A BASE DE ÁNGULO 1" X 1/4" CON 10 CM DE LONGUITUD, FORRADO CON PERFIL TUBULAR AR-225 (58 MM X 20 MM)  COLOCADOS HORIZONTALMENTE @ 10 CM Y VERTICALMENTE, INCLUYE: HERRAMIENTA, FLETES Y MANIOBRAS, ACARREOS, CORTES, DESPERDICIOS, FIJACIÓN, SOLDADURAS, PLOMEO, PRIMARIO ANTICORROSIVO, MATERIALES MENORES, EQUIPO Y MANO DE OBRA.</t>
  </si>
  <si>
    <t xml:space="preserve">MOBILIARIO, INSTALACIÓN HIDRÁULICA Y SANITARIA </t>
  </si>
  <si>
    <t>SUMINISTRO Y COLOCACIÓN  DE RESBALADILLA DE ACERO INOXIDABLE CON PATAS DE SOPORTE, MOD. BAINOX-4.95 O SIMILAR, MEDIDAS 4.95 X 0.50 X 1.80 M, INCLUYE: HERRAMIENTA, MATERIALES, ACARREOS, FIJACIÓN A DADO DE CONCRETO, EQUIPO Y MANO DE OBRA.</t>
  </si>
  <si>
    <t>SUMINISTRO Y COLOCACIÓN DE MESA DE PING PONG EN-CONCRETO O SIMILAR, MEDIDAS 264 X 142 X 75.5 CM, INCLUYE: HERRAMIENTA, MATERIALES, ACARREOS, FIJACIÓN, EQUIPO Y MANO DE OBRA.</t>
  </si>
  <si>
    <t>PISO DE CONCRETO PREMEZCLADO F'C= 200 KG/CM2, T.MA. 3/4", R.N. DE 10 CM DE ESPESOR, CON COLOR INTEGRAL PBIC0007 MILWAUKEE AL 4%, ACABADO SEMIPULIDO, INCLUYE: HERRAMIENTA, ACARREOS, PREPARACIÓN DE LA SUPERFICIE, CIMBRA, DESCIMBRA, NIVELACIÓN, COLADO, VIBRADO, CURADO, MATERIALES, EQUIPO Y MANO DE OBRA.</t>
  </si>
  <si>
    <t>SUMINISTRO Y APLICACIÓN DE LOGO CON PLANTILLA, CON LA LEYENDA DE "n_ñ" CON PINTURA BASE ACEITE DE SECADO RÁPIDO, MATE MARCA COMEX O SIMILAR, MEDIDAS PROMEDIO DE 1.53 M X 1.07 M CONFORME A DETALLE DE PROYECTO, INCLUYE: HERRAMIENTA, LIMPIEZA Y PREPARACIÓN DE LA SUPERFICIE, MATERIALES, EQUIPO Y MANO DE OBRA.</t>
  </si>
  <si>
    <t xml:space="preserve">SUMINISTRO E INSTALACIÓN DE ESTRUCTURAS TIPO PORTERÍA DE FUTBOL, FABRICADOS A BASE DE TUBO DE 3" PG, MEDIDAS (2.00 M DE ALTO POR 3.00 M DE ANCHO Y 1.20 M DE FONDO), INCLUYE: HERRAMIENTA, PRIMER ANTICORROSIVO Y TERMINADO EN ESMALTE 100 MATE COMEX O SIMILAR EN COLOR BLANCO, MATERIALES,  ACARREOS, EQUIPO Y MANO DE OBRA. </t>
  </si>
  <si>
    <t>PISO DE CONCRETO PREMEZCLADO F'C= 200 KG/CM2, T.MA. 3/4", R.N. DE 10 CM DE ESPESOR, CON COLOR INTEGRAL PBIC0012 FLORIDA AL 4%, ACABADO SEMIPULIDO, INCLUYE: HERRAMIENTA, ACARREOS, PREPARACIÓN DE LA SUPERFICIE, CIMBRA, DESCIMBRA, NIVELACIÓN, COLADO, VIBRADO, CURADO, MATERIALES, EQUIPO Y MANO DE OBRA.</t>
  </si>
  <si>
    <t>SUMINISTRO Y APLICACIÓN DE LOGO CON PLANTILLA, CON LA LEYENDA DE "n_ñ" CON PINTURA BASE ACEITE DE SECADO RÁPIDO, MATE MARCA COMEX O SIMILAR, MEDIDAS PROMEDIO DE 1.02 M X 0.71 M CONFORME A DETALLE DE PROYECTO, INCLUYE: HERRAMIENTA, LIMPIEZA Y PREPARACIÓN DE LA SUPERFICIE, MATERIALES, EQUIPO Y MANO DE OBRA.</t>
  </si>
  <si>
    <t xml:space="preserve">SUMINISTRO Y PLANTACIÓN DE PINUS JALISCANA (PINUS JALISCANA) DE MÍNIMO 2.00 M DE ALTURA Y 2" DE DIÁMETRO EN TRONCO, INCLUYE: HERRAMIENTA, EXCAVACIÓN, CAPA  DE TIERRA VEGETAL, AGUA PARA RIEGO, MANO DE OBRA, RIEGO Y CUIDADOS POR 30 DÍAS. </t>
  </si>
  <si>
    <t xml:space="preserve">SUMINISTRO Y PLANTACIÓN DE ÁRBOL ARRAYÁN (LUMA APICULATA) DE MÍNIMO 2.00 M DE ALTURA Y 2" DE DIÁMETRO EN TRONCO, INCLUYE: HERRAMIENTA, EXCAVACIÓN, CAPA  DE TIERRA VEGETAL, AGUA PARA RIEGO, MANO DE OBRA, RIEGO Y CUIDADOS POR 30 DÍAS. </t>
  </si>
  <si>
    <t xml:space="preserve">SUMINISTRO Y PLANTACIÓN DE ÁRBOL MAGNOLIA (MAGNOLIA GRANDIFLORA) DE MÍNIMO 2.00 M DE ALTURA Y 2" DE DIÁMETRO EN TRONCO, INCLUYE: HERRAMIENTA, EXCAVACIÓN, CAPA  DE TIERRA VEGETAL, AGUA PARA RIEGO, MANO DE OBRA, RIEGO Y CUIDADOS POR 30 DÍAS. </t>
  </si>
  <si>
    <t xml:space="preserve">SUMINISTRO Y PLANTACIÓN DE ÁRBOL ENCINO SIEMPRE VERDE (QUERCUS VIRGINIANA) DE MÍNIMO 2.00 M DE ALTURA Y 2" DE DIÁMETRO EN TRONCO, INCLUYE: HERRAMIENTA, EXCAVACIÓN, CAPA  DE TIERRA VEGETAL, AGUA PARA RIEGO, MANO DE OBRA, RIEGO Y CUIDADOS POR 30 DÍAS. </t>
  </si>
  <si>
    <t xml:space="preserve">SUMINISTRO Y PLANTACIÓN DE ÁRBOL ROBLE COMÚN (QUERCUS ROBUR) DE MÍNIMO 2.00 M DE ALTURA Y 2" DE DIÁMETRO EN TRONCO, INCLUYE: HERRAMIENTA, EXCAVACIÓN, CAPA  DE TIERRA VEGETAL, AGUA PARA RIEGO, MANO DE OBRA, RIEGO Y CUIDADOS POR 30 DÍAS. </t>
  </si>
  <si>
    <t>SUMINISTRO Y PLANTACIÓN DE PLANTA LANTANA (LANTANA CAMARA) DE HASTA 30 A 50 CM DE LARGO, INCLUYE: HERRAMIENTA, EXCAVACIÓN, CAPA DE TIERRA VEGETAL, AGUA PARA RIEGO, MANO DE OBRA Y CUIDADOS POR 30 DÍAS.</t>
  </si>
  <si>
    <t>SUMINISTRO Y PLANTACIÓN DE PLANTA SALVIA REAL (HYPTIS ABIDA) DE HASTA 30 A 50 CM DE LARGO, INCLUYE: HERRAMIENTA, EXCAVACIÓN, CAPA DE TIERRA VEGETAL, AGUA PARA RIEGO, MANO DE OBRA Y CUIDADOS POR 30 DÍAS.</t>
  </si>
  <si>
    <t>SUMINISTRO Y PLANTACIÓN DE PLANTA PASTO PENNISETUM (PENNISETUM SETACEUM) DE HASTA 40 CM DE ALTURA PROMEDIO, INCLUYE: HERRAMIENTA, EXCAVACIÓN, CAPA DE TIERRA VEGETAL, AGUA PARA RIEGO, MANO DE OBRA Y CUIDADOS POR 30 DÍAS.</t>
  </si>
  <si>
    <t>BANCA DE CONCRETO</t>
  </si>
  <si>
    <t>ANDADORES Y RAMPAS</t>
  </si>
  <si>
    <t>MUROS DE CONTENCIÓN PARA RAMPAS DE ACCESO UNIVERSAL</t>
  </si>
  <si>
    <t>CONCRETO HECHO EN OBRA DE F'C= 150 KG/CM2, T.MA. 3/4", R.N., INCLUYE: HERRAMIENTA, ELABORACIÓN DE CONCRETO, ACARREOS, COLADO, VIBRADO, EQUIPO Y MANO DE OBRA.</t>
  </si>
  <si>
    <t>APLANADO DE 1 CM DE ESPESOR  EN MURO CON MORTERO CEMENTO-ARENA 1:3, ACABADO APALILLADO, INCLUYE: MATERIALES, ACARREOS, DESPERDICIOS, MANO DE OBRA, PLOMEADO, NIVELADO, REGLEADO, RECORTES, MANO DE OBRA, EQUIPO Y HERRAMIENTA.</t>
  </si>
  <si>
    <t>SUMINISTRO, HABILITADO Y COLOCACIÓN DE PERFILES TUBULARES DE 2"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</si>
  <si>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ALCORQUES</t>
  </si>
  <si>
    <t xml:space="preserve">DENTELLÓN TIPO "I" EN SECCIÓN 15X20 CM DE ALTURA A BASE DE CONCRETO PREMEZCLADO F'C=200 KG/CM2, T.M.A. 19 MM, R.N., ACABADO COMÚN, INCLUYE: HERRAMIENTA, CIMBRA, DESCIMBRA, COLADO, CURADO, SUMINISTRO DE MATERIALES, EQUIPO Y MANO DE OBRA.
</t>
  </si>
  <si>
    <t>SUMINISTRO Y COLOCACIÓN DE PLACA PARA DELIMITAR JARDINERA A BASE DE PLACA DE ACERO DE 1/4", CORONADA CON REDONDO LISO # 4, FIJADA A PISO DE CONCRETO CON 1 VARILLA DEL #3 DE 10 CM DE LARGO A CADA 100 CM, INCLUYE: HERRAMIENTA, FLETES, ACARREOS, CORTES, DESPERDICIOS, SOLDADURA, PRIMARIO ANTICORROSIVO, ACABADO EN ESMALTE 100 DE COMEX COLOR NEGRO MATE, MATERIAL Y MANO DE OBRA.</t>
  </si>
  <si>
    <t>REFORESTACIÓN Y JARDINERÍA</t>
  </si>
  <si>
    <t xml:space="preserve">VEGETACIÓN </t>
  </si>
  <si>
    <t>GUARNICIÓN TIPO "I" EN SECCIÓN 15X30 CM DE ALTURA A BASE DE CONCRETO PREMEZCLADO F'C= 200 KG/CM2, T.M.A. 19 MM, R.N., ACABADO PULIDO, INCLUYE: CIMBRA, DESCIMBRA, COLADO, MATERIALES, CURADO, DESPERDICIOS, MANO DE OBRA, EQUIPO Y HERRAMIENTA.</t>
  </si>
  <si>
    <t>Rehabilitación y obras complementarias del parque barrial denominado Mesa de los Ocotes, ubicado en la calle prolongación Paseo de los Paraísos, colonia Mesa Colorada Poniente, Municipio de Zapopan, Jalisco</t>
  </si>
  <si>
    <t>DOPI-MUN-PP-EP-LP-021-2024</t>
  </si>
  <si>
    <t xml:space="preserve">SUMINISTRO Y COLOCACIÓN DE PISO PORCELÁNICO, MODELO INFINITY COLLECTION SIMPHONY GREY DE 60X60 CM O SIMILAR, ASENTADO CON PEGAPISO, JUNTAS A HUESO, INCLUYE: HERRAMIENTA, JUNTEADOR SIN ARENA COLOR S.M.A., CORTES, REMATES, ESCUADRE, DESPERDICIOS, DESPATINADO, ACARREOS, MATERIALES, LIMPIEZA Y MANO DE OBRA. </t>
  </si>
  <si>
    <t>ENTORTADO EN AZOTEA, DE 10.00 CM DE ESPESOR PROMEDIO, PARA DAR PENDIENTES A BASE DE CEMENTO-JAL-ARENA EN PROPORCIÓN 1:6:6, ACABADO APALILLADO,  INCLUYE: HERRAMIENTA, LECHADA CON CEMENTO GRIS, MATERIALES, NIVELACIÓN,  ELEVACIONES, DESPERDICIOS,  LIMPIEZA, ACARREOS AL SITIO DE SU COLOCACIÓN, EN CUALQUIER NIVEL, EQUIPO Y MANO DE OBRA.</t>
  </si>
  <si>
    <t>FORJADO DE ZAVALETA DE 10 CM DE ANCHO, CON LADRILLO DE BARRO ROJO DE 17 CM X 17 CM, ASENTADO Y JUNTEADO CON MORTERO CEMENTO ARENA DE RIO PROP, 1:3, INCLUYE: HERRAMIENTA, MATERIALES, RECORTES, DESPERDICIOS, LIMPIEZA, ACARREO DE MATERIALES AL LUGAR DE SU UTILIZACIÓN A CUALQUIER NIVEL, EQUIPO Y MANO DE OBRA.</t>
  </si>
  <si>
    <t>SUMINISTRO, HABILITADO Y MONTAJE DE CARTABONES PARA PLB-1 CON PLACA DE ACERO A-36 DE 149.6 X 64.8 MM, 1/2" DE ESPESOR, INCLUYE: CORTES, DESPERDICIOS, SOLDADURA, PINTURA PRIMARIO ANTICORROSIVO Y ACABADO ALQUIDALICO COLOR BLANCO EN 3 MILÉSIMAS DE ESPESOR,  TRASLADO DE MATERIALES, MANO DE OBRA, EQUIPO Y HERRAMIENTA.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</si>
  <si>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</si>
  <si>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</si>
  <si>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</si>
  <si>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</si>
  <si>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>SUMINISTRO Y COLOCACIÓN DE LUMINARIA PUNTA DE POSTE DE 49 W LED 4000°K, 120/277V IP-66, RESISTENTE A VANDALISMO IK-10 MARCA SIMON O SIMILAR, MOD. MERSYF-GTF-5-VS-NDL-49W350-IAMXR-1-C1-BKMATE, INCLUYE: HERRAMIENTA, SUMINISTRO, FLETES, ACARREOS, ELEVACIÓN, CONEXIONES, PRUEBAS, EQUIPO Y MANO DE OBRA</t>
  </si>
  <si>
    <t>SUMINISTRO Y COLOCACIÓN DE CRUCETA PARA MONTAJE DE 1 REFLECTOR EN PUNTA POSTE CAT.  CLT-22A MARCA PEC DE PUEBLA, PINTURA PRAIMER ANTICORROSIVA ROJO OXIDO Y PINTURA PARA ACABADO SEGÚN COLOR ACORDADO CON LA SUPERVISIÓN DE OBRA, INCLUYE: HERRAMIENTA, SUMINISTRO, FLETES, ACARREOS, ELEVACIÓN, PLOMEADO, EQUIPO Y MANO DE OBRA.</t>
  </si>
  <si>
    <t>MURO DE BLOCK DE JALCRETO SÓLIDO, DE 14 CM DE ESPESOR PROMEDIO, A TEZÓN,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</si>
  <si>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GUARNICIÓN TIPO "I" EN SECCIÓN 30 X 30 CM DE ALTURA A BASE DE CONCRETO PREMEZCLADO F'C= 250 KG/CM2, T.M.A. 19 MM, R.N., ACABADO PULIDO, INCLUYE: CIMBRA, DESCIMBRA, COLADO, MATERIALES, CURADO, DESPERDICIOS, MANO DE OBRA, EQUIPO Y HERRAMIENTA.</t>
  </si>
  <si>
    <t>GUARNICIÓN TIPO "I" EN SECCIÓN 15 X 30 CM DE ALTURA A BASE DE CONCRETO PREMEZCLADO F'C= 250 KG/CM2, T.M.A. 19 MM, R.N., ACABADO PULIDO, INCLUYE: CIMBRA, DESCIMBRA, COLADO, MATERIALES, CURADO, DESPERDICIOS, MANO DE OBRA, EQUIPO Y HERRAMIENTA.</t>
  </si>
  <si>
    <t>PISO DE 10 CM DE ESPESOR A BASE DE CONCRETO PREMEZCLADO  F'C= 200 KG/CM2, T.MA. 19 MM, ACABADO LAVADO CON GRANO DE MARMÓL H3 #3 (5 KG POR 1 M2), INCLUYE: HERRAMIENTA, SUMINISTRO DE MATERIALES, CURADO, DESPERDICIOS, ACARREOS, REGLEADO, ACABADO, CIMBRA EN FRONTERAS, DESCIMBRA, COLADO, REMATES, MUESTREADO, EQUIPO Y MANO DE OBRA.</t>
  </si>
  <si>
    <t>SUMINISTRO Y COLOCACIÓN DE CONCRETO PREMEZCLADO F'C=200 KG/CM2, R.N., T.M.A. 19 MM EN RAMPA PEATONAL DE 10 CM DE ESPESOR PROMEDIO EN BANQUETAS Y/O ANDADORES CON PENDIENTE MÁXIMA DEL 10%, ACABADO LAVADO, CON GRANO DE MARMOL #3 (5KG POR 1 M2) , INCLUYE: CIMBRA, DESCIMBRA, COLADO, CURADO, MATERIALES, MANO DE OBRA, EQUIPO Y HERRAMIENTA.</t>
  </si>
  <si>
    <t>ESCALERAS</t>
  </si>
  <si>
    <t>FORJADO DE ESCALÓN Y HUELLA DE 30 A 50 CM DE ANCHO Y 10 CM DE ESPESOR A BASE DE CONCRETO PREMEZCLADO F'C= 250 KG/CM2. CON AGREGADO DE GRAVILLA DE 3/8", R.N., T.M.A. 19 MM, ACABADO LAVADO CON GRANO DE MARMÓL  H3 #3 (5 KG POR 1 M2), Y REFUERZO DE ARMADO CON MALLA ELECTROSOLDADA 6-6/10-10, INCLUYE: CIMBRA PERIMETRAL, CHAFLÁN DE 1/2", COLADO, CURADO, MATERIAL, DESPERDICIOS, MANO DE OBRA, HERRAMIENTA, EQUIPO Y ACARREOS.</t>
  </si>
  <si>
    <t>SUMINISTRO Y COLOCACIÓN DE ADOQUÍN CUADRADO SEMI-LISO O SIMILAR, COLOR NATURAL DE HUMO, RESISTENCIA DE F´C= 250 KG/CM2, MEDIDAS DE 40 CM X 40 CM Y 6 CM DE ESPESOR, ASENTADO EN UNA CAMA DE ARENA DE MÍNIMO 5 CM DE ESPESOR PROMEDIO, A HUESO, INCLUYE: HERRAMIENTA, MATERIALES, DESPERDICIOS, RECORTES, REMATES, ACARREOS, NIVELACIONES, EQUIPO Y MANO DE OBRA.</t>
  </si>
  <si>
    <t>BOQUILLA DE 28 A 30 CM DE ANCHO, CON MORTERO CEMENTO ARENA PROPORCIÓN 1:3, TERMINADO APALILLADO, INCLUYE: MATERIALES, ACARREOS, DESPERDICIOS, MANO DE OBRA, PLOMEADO, NIVELADO, REGLEADO, RECORTES, MANO DE OBRA, EQUIPO Y HERRAMIENTA.</t>
  </si>
  <si>
    <t xml:space="preserve">MAMPOSTERÍA DE PIEDRA BRAZA ASENTADA CON MORTERO CEMENTO-ARENA 1:3, ACABADO APARENTE A UNA CARA, DE 0.00 A 3.00 M DE ALTURA, INCLUYE: SELECCIÓN DE PIEDRA, MATERIALES, DESPERDICIOS, MANO DE OBRA, HERRAMIENTA, ANDAMIOS, EQUIPO Y ACARREOS. </t>
  </si>
  <si>
    <t>INGRESO PRINCIPAL</t>
  </si>
  <si>
    <t>PORTÓN DE INGRESO</t>
  </si>
  <si>
    <t>PINTURA DE ESMALTE 100 MARCA COMEX O SIMILAR, SOBRE SUPERFICIES METÁLICAS EN HERRERÍA CERRADA (VENTANAS, PROTECCIONES, CANCELERIA) A DOS MANOS, INCLUYE: PREPARACIÓN DE LA SUPERFICIE, MATERIALES MENORES Y DE CONSUMO, ANDAMIOS, HERRAMIENTAS, LIMPIEZA, MANO DE OBRA A CUALQUIER NIVEL.</t>
  </si>
  <si>
    <t>SUMINISTRO Y COLOCACIÓN DE PASADOR DE PISO CON VARILLA DE REDONDO LISO DE 1/2", BASE Y ANILLOS DE TUBERÍA 3/4" X 10 CM, BASE DE SOLERA DE 1" X 3/16", INCLUYE: HERRAMIENTA, SOLDADURA, TUBO DE FO.GA. DE 5/8" DIÁMETRO Y 20 CM LARGO, MATERIALES MENORES, EQUIPO Y MANO DE OBRA.</t>
  </si>
  <si>
    <t>PLACA CONMEMORATIVA</t>
  </si>
  <si>
    <t>SUMINISTRO Y COLOCACIÓN DE PLACA CON LAS LEYENDAS Y LOGOTIPOS INSTITUCIONALES DEL GOBIERNO DE ZAPOPAN, COMUDE Y Ciudad de las niñas y niños, CON MEDIDAS DE 1.60 M X 0.50 M, DE 1/4" (6.35 MM) DE ACERO INOXIDABLE CORTADO A LÁSER, PULIDO MECÁNICAMENTE, TERMINADO ESPEJO, PROTECCIÓN CON RECUBRIMIENTO DE BARNIZ TRANSPARENTE DE POLIURETANO, PREPARACIÓN DE ANCLAS DE 15 CM FABRICADAS CON SÓLIDO INOX DE 1/4" PARA SER FIJADAS A MURO DE CONCRETO CON 5 CM DE SEPARACIÓN CON ADHESIVO EPÓXICO ANCHORFIX COLOR GRIS O SIMILAR, INCLUYE: HERRAMIENTA, ACARRETOS, DESPERDICIOS, MATERIALES, COLOCACIÓN, BARRENOS, EQUIPO Y MANO DE OBRA.</t>
  </si>
  <si>
    <t>SUMINISTRO Y COLOCACIÓN DE LETRERO CON LA LEYENDA DE "Parque Mesa de los Ocotes" EN ALTO RELIEVE CON ELEMENTOS INDIVIDUALES, CORTADOS CON LÁSER, FABRICADOS EN PLACA 3/16" (4.7 MM) #304 A1 DE ACERO INOXIDABLE, PULIDO MECÁNICAMENTE, TERMINADO ESPEJO, PROTECCIÓN CON RECUBRIMIENTO DE BARNIZ TRANSPARENTE DE POLIURETANO, PREPARACIÓN DE ANCLAS DE 15 CM FABRICADAS CON SÓLIDO INOX 1/4" PARA SER FIJADAS A MURO, CON 5 CM DE SEPARACIÓN CON ADHESIVO EPÓXICO ANCHORFIX COLOR GRIS, FUENTE TIPO ISIDORA BOLD, H= 15 CM, INCLUYE: HERRAMIENTA, ACARREOS, DESPERDICIOS, MATERIALES, COLOCACIÓN, BARRENOS, EQUIPO Y MANO DE OBRA.</t>
  </si>
  <si>
    <t>FABRICACIÓN Y COLOCACIÓN DE PORTÓN DE HERRERÍA FABRICADA CON 2 FIJOS VERTICALES EN LOS EXTREMOS DEL PORTÓN DE PTR DE 4" X 4" CAL. 9,  EMPOTRADAS A MURO CON ÁNGULO DE 2 1/2" X 2 1/2" X 3/16" DE 15 CM, CON CORTE EN SU VÉRTICE DE 7 CM A 45°, PUERTAS CON MARCO DE PTR DE 4" X 2" CAL. 11, CON REFUERZOS VERTICALES A BASE DE PTR DE 2" X 2" CAL. 11, CON BISAGRA TUBULAR DE 5/8", INCLUYE: HERRAMIENTA, FLETES Y MANIOBRAS, ACARREOS, CORTES, DESPERDICIOS, FIJACIÓN, SOLDADURAS, PLOMEO, PRIMARIO ANTICORROSIVO, MATERIALES MENORES, EQUIPO Y MANO DE OBRA.</t>
  </si>
  <si>
    <t>SUMINISTRO Y COLOCACIÓN DE CHAPA PARA SOBREPONER EN PUERTA DE HERRERÍA, MOD. AS - 625 CON LLAVE DE PUNTOS DE 6 PERSONA Y CILINDRO AJUSTABLE A 2" O SIMILAR, ACABADO EN COLOR BEIGE, INCLUYE: HERRAMIENTA, TALADROS, CORTES DE HERRERÍA, CONTRA CHAPA, 5 LLAVES, ELEMENTOS DE FIJACIÓN, TORNILLERÍA, LIMPIEZA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</si>
  <si>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</si>
  <si>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</si>
  <si>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</si>
  <si>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DE MURO DE MAMPOSTERÍA POR MEDIOS MECÁNICOS, HASTA 3.00 M DE ALTURA, INCLUYE: HERRAMIENTA, ACOPIO DE LOS MATERIALES PARA SU POSTERIOR RETIRO, VOLUMEN MEDIDO EN SECCIONES, ABUNDAMIENTO, EQUIPO Y MANO DE OBRA.</t>
  </si>
  <si>
    <t>DEMOLICIÓN DE CIMENTACIÓN DE MAMPOSTERÍA POR MEDIOS MECÁNICOS, HASTA 1.50 M DE PROFUNDIDAD, INCLUYE: HERRAMIENTA, ACOPIO DE LOS MATERIALES PARA SU POSTERIOR RETIRO, VOLUMEN MEDIDO EN SECCIONES, ABUNDAMIENTO, EQUIPO Y MANO DE OBRA.</t>
  </si>
  <si>
    <t>DESMONTAJE CON RECUPERACIÓN DE ESTRUCTURA METÁLICA A BASE DE PERFILES ESTRUCTURALES DE DISTINTAS MEDIDAS Y CALIBRES, A CUALQUIER ALTURA, INCLUYE: HERRAMIENTA, ACARREO Y APILE DE MATERIAL A BODEGA DONDE INDIQUE SUPERVISIÓN DENTRO Y FUERA DE LA OBRA, EQUIPO Y MANO DE OBRA.</t>
  </si>
  <si>
    <t>DESMANTELAMIENTO CON RECUPERACIÓN DE MALLA CICLÓN EXISTENTE CON POSTES VERTICALES Y HORIZONTALES, INCLUYE: HERRAMIENTA, DESMONTAJE DE PUERTAS, DEMOLICIÓN DE ANCLAJES DE CONCRETO, ACARREO Y APILE DE MATERIAL A BODEGA DONDE INDIQUE SUPERVISIÓN DENTRO Y FUERA DE LA OBRA, EQUIPO Y MANO DE OBRA.</t>
  </si>
  <si>
    <t>TALA, DERRIBO Y RETIRO DE ÁRBOL DE 3.00 A 6.00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</si>
  <si>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DESMONTAJE Y RETIRO DE ESTRUCTURA MULTIFUNCIONAL (PORTERÍA Y TABLERO DE BASQUETBOL) A BASE DE ACERO (TUBULARES DE 2" A 5") DE 3.00 M DE ANCHO PROMEDIO Y 2.00 M DE ALTURA EN PORTERÍA Y HASTA 3.00 M DE ALTURA PROMEDIO AL ARO DEL TABLERO DE BASQUETBOL, CON RECUPERACIÓN, INCLUYE: HERRAMIENTA, DEMOLICIÓN DE DADOS DE CONCRETO CON DIMENSIONES PROMEDIO DE 0.40X0.40X0.40 M, ACARREOS DENTRO DE LA OBRA Y POSTERIORMENTE DONDE INDIQUE SUPERVISIÓN FUERA DE LA OBRA, EQUIPO Y MANO DE OBRA.</t>
  </si>
  <si>
    <t>DESMONTAJE Y RETIRO DE BANCAS DE HERRERÍA EXISTENTES DE 2.00 M DE LARGO, ANCHO DE 0.50 M Y CON UNA ALURA DE 0.50 M, CON RECUPERACIÓN, INCLUYE: HERRAMIENTA, DEMOLICIÓN DE DADOS DE CONCRETO, ACARREOS HACÍA ALMACÉN DE LA OBRA Y POSTERIOR RETIRO FUERA DE LA OBRA DONDE INDIQUE SUPERVISOR, EQUIPO Y MANO DE OBRA.</t>
  </si>
  <si>
    <t>DESMONTAJE Y RETIRO DE JUEGO INFANTIL "ESFERA ESCALATORIA", A BASE DE HERRERÍA, MEDIDAS DE 2.10 M X 1.90 M DE RADIO, CON RECUPERACIÓN. INCLUYE: HERRAMIENTA, DEMOLICIÓN DE DADOS DE CONCRETO, ACARREOS HACÍA ALMACÉN DE LA OBRA Y POSTERIOR RETIRO FUERA DE LA OBRA DONDE INDIQUE SUPERVISOR, EQUIPO Y MANO DE OBRA.</t>
  </si>
  <si>
    <t>DESMONTAJE Y RETIRO DE JUEGO INFANTIL "RESBALADILLA", A BASE DE HERRERÍA, MEDIDAS 3.30 X 0.45 X 1.70 M, CON RECUPERACIÓN.  INCLUYE: HERRAMIENTA, DEMOLICIÓN DE DADOS DE CONCRETO, ACARREOS HACÍA ALMACÉN DE LA OBRA Y POSTERIOR RETIRO FUERA DE LA OBRA DONDE INDIQUE SUPERVISOR, EQUIPO Y MANO DE OBRA.</t>
  </si>
  <si>
    <t>DESMONTAJE Y RETIRO DE JUEGO INFANTIL "RESBALADILLA", A BASE DE HERRERÍA, MEDIDAS 3.70 X 0.65 X 2.30 M, CON RECUPERACIÓN.  INCLUYE: HERRAMIENTA, DEMOLICIÓN DE DADOS DE CONCRETO, ACARREOS HACÍA ALMACÉN DE LA OBRA Y POSTERIOR RETIRO FUERA DE LA OBRA DONDE INDIQUE SUPERVISOR, EQUIPO Y MANO DE OBRA.</t>
  </si>
  <si>
    <t>DESMONTAJE Y RETIRO DE JUEGO INFANTIL "RESBALADILLA", A BASE DE HERRERÍA, MEDIDAS 2.50 X 0.46 X 0.90 M, CON RECUPERACIÓN.  INCLUYE: HERRAMIENTA, DEMOLICIÓN DE DADOS DE CONCRETO, ACARREOS HACÍA ALMACÉN DE LA OBRA Y POSTERIOR RETIRO FUERA DE LA OBRA DONDE INDIQUE SUPERVISOR, EQUIPO Y MANO DE OBRA.</t>
  </si>
  <si>
    <t>DESMONTAJE Y RETIRO DE JUEGO INFANTIL "SUBE Y BAJA", A BASE DE HERRERÍA, CON RECUPERACIÓN. INCLUYE: HERRAMIENTA, DEMOLICIÓN DE DADOS DE CONCRETO, ACARREOS HACÍA ALMACÉN DE LA OBRA Y POSTERIOR RETIRO FUERA DE LA OBRA DONDE INDIQUE SUPERVISOR, EQUIPO Y MANO DE OBRA.</t>
  </si>
  <si>
    <t>DESMONTAJE Y RETIRO DE JUEGO INFANTIL "GUSANO ESCALATORIO" DE MEDIDAS 4.60 X 0.60 X 2.10 M, CON RECUPERACIÓN. INCLUYE: HERRAMIENTA, DEMOLICIÓN DE DADOS DE CONCRETO, ACARREOS HACÍA ALMACÉN DE LA OBRA Y POSTERIOR RETIRO FUERA DE LA OBRA DONDE INDIQUE SUPERVISOR, EQUIPO Y MANO DE OBRA.</t>
  </si>
  <si>
    <t>DESMONTAJE Y RETIRO DE JUEGO INFANTIL "COLUMPIO", A BASE DE HERRERÍA, MEDIDAS 2.60 X 2.10 M, CON RECUPERACIÓN.  INCLUYE: HERRAMIENTA, DEMOLICIÓN DE DADOS DE CONCRETO, ACARREOS HACÍA ALMACÉN DE LA OBRA Y POSTERIOR RETIRO FUERA DE LA OBRA DONDE INDIQUE SUPERVISOR, EQUIPO Y MANO DE OBRA.</t>
  </si>
  <si>
    <t>DESMONTAJE CON RECUPRACIÓN DE MESA DE PICNIC DE HERRERÍA EXISTENTES MEDIDA DE 0.80 M ANCHO X 2.23 M LARGO X 0.75 M ALTO, CON RECUPERACIÓN, INCLUYE: HERRAMIENTA, DEMOLICIÓN DE DADOS DE CONCRETO, ACARREOS HACÍA ALMACÉN DE LA OBRA Y POSTERIOR RETIRO FUERA DE LA OBRA DONDE INDIQUE SUPERVISOR, EQUIPO Y MANO DE OBRA.</t>
  </si>
  <si>
    <t>DESMONTAJE CON RECUPRACIÓN DE BANCAS DE MESA DE PICNIC DE HERRERÍA EXISTENTES MEDIDAS 1.66 M LARGO X 0.50 M ACHO X 0.50 M ALTO, CON RECUPERACIÓN, INCLUYE: HERRAMIENTA, DEMOLICIÓN DE DADOS DE CONCRETO, ACARREOS HACÍA ALMACÉN DE LA OBRA Y POSTERIOR RETIRO FUERA DE LA OBRA DONDE INDIQUE SUPERVISOR, EQUIPO Y MANO DE OBRA.</t>
  </si>
  <si>
    <t>TERRAZA</t>
  </si>
  <si>
    <t>EXCAVACIÓN POR MEDIOS MECÁNICOS EN MATERIAL TIPO II, DE 0.00 A -2.00 M DE PROFUNDIDAD, INCLUYE: AFINE DE PLANTILLA Y TALUDES, ACARREO DEL MATERIAL A BANCO DE OBRA PARA SU POSTERIOR RETIRO, MANO DE OBRA, ABUNDAMIENTO, EQUIPO Y HERRAMIENTA. (MEDIDO EN TERRENO NATURAL POR SECCIÓN).</t>
  </si>
  <si>
    <t>PISOS DE CONCRETO</t>
  </si>
  <si>
    <t>CIMBRA EN CONTRATRABES DE CIMENTACIÓN, ACABADO COMÚN, INCLUYE: SUMINISTRO DE MATERIALES, ACARREOS, CORTES, HABILITADO, CIMBRADO, DESCIMBRADO, MANO DE OBRA, LIMPIEZA, EQUIPO Y HERRAMIENTA.</t>
  </si>
  <si>
    <t>SUMINISTRO Y COLOCACIÓN DE CONCRETO PREMEZCLADO F´C= 250 KG/CM2, R.R., REV. 14 CM T.M.A. 19 MM, A 14 DÍAS, EN CIMENTACIÓN, INCLUYE: MATERIALES, COLADO, VIBRADO, DESCIMBRA, CURADO,  MANO DE OBRA, PRUEBAS DE LABORATORIO, EQUIPO Y HERRAMIENTA.</t>
  </si>
  <si>
    <t>SUMINISTRO Y COLOCACIÓN DE CONCRETO PREMEZCLADO F´C= 250 KG/CM2, R.N., REV. 14 CM T.M.A. 19 MM, EN CIMENTACIÓN, INCLUYE: MATERIALES, COLADO, VIBRADO, DESCIMBRA, CURADO,  MANO DE OBRA, PRUEBAS DE LABORATORIO, EQUIPO Y HERRAMIENTA.</t>
  </si>
  <si>
    <t>ESTRUCTURA</t>
  </si>
  <si>
    <t>CIMBRA DE MADERA, ACABADO APARENTE, EN LOSAS, INCLUYE: HERRAMIENTA, SUMINISTRO DE MATERIALES, ACARREOS, ELEVACIONES A CUALQUIER NIVEL, HABILITADO, CORTES, DESPERDICIOS, CHAFLANES, PUNTALES, ANDAMIOS, CIMBRA, DESCIMBRA, LIMPIEZA, EQUIPO Y MANO DE OBRA.</t>
  </si>
  <si>
    <t>SUMINISTRO Y COLOCACIÓN DE CONCRETO PREMEZCLADO BOMBEABLE F'C= 250 KG/CM2, A 14 DÍAS, T.M.A. 3/4", REV. 16, EN MUROS Y/O LOSAS, INCLUYE: HERRAMIENTA, MANIOBRAS, BOMBA, ACARREOS, DESPERDICIOS, COLADO, VIBRADO, CURADO, MATERIALES, PRUEBAS DE LABORATORIO, EQUIPO Y MANO DE OBRA.</t>
  </si>
  <si>
    <t>SUMINISTRO Y COLOCACIÓN DE CONCRETO PREMEZCLADO BOMBEABLE F'C= 250 KG/CM2, R.N., T.M.A. 3/4", REV. 16, EN MUROS Y/O LOSAS, INCLUYE: HERRAMIENTA, MANIOBRAS, BOMBA, ACARREOS, DESPERDICIOS, COLADO, VIBRADO, CURADO, MATERIALES, PRUEBAS DE LABORATORIO, EQUIPO Y MANO DE OBRA.</t>
  </si>
  <si>
    <t>APLANADO DE 1.00 CM DE ESPESOR EN MURO CON MORTERO CEMENTO-ARENA 1:3, ACABADO APALILLADO FINO, INCLUYE: HERRAMIENTA, MATERIALES, ACARREOS, DESPERDICIOS, MANO DE OBRA, ANDAMIOS, PLOMEADO, NIVELADO, REGLEADO, RECORTES, EQUIPO Y MANO DE OBRA.</t>
  </si>
  <si>
    <t>ENTORTADO DE JALCRETO F´C= 100 KG/CM2, AGREGANDO IMPERMEABILIZANTE INTEGRAL A RAZÓN DE 1 KG/ 50 KG DE CEMENTO, DE 5.0 CM DE ESPESOR PROMEDIO, PARA DAR PENDIENTES EN AZOTEAS, ACABADO  APALILLADO FINO EN FORMA INTEGRAL (SIN PASTA),  INCLUYE: HERRAMIENTA, MATERIALES, NIVELACIÓN,  ELEVACIONES, DESPERDICIOS,  LIMPIEZA, ACARREOS AL SITIO DE SU COLOCACIÓN, EN CUALQUIER NIVEL, EQUIPO Y MANO DE OBRA.</t>
  </si>
  <si>
    <t>IMPERMEABILIZACIÓN EN AZOTEA, A BASE DE MEMBRANA PREFABRICADA, UNIPPLAS AÉREO PLUS SBS, ALTO DESEMPEÑO CON VENTILACIÓN ANTIABOLSAMIENTOS, FABRICADA A BASE DE ASFALTOS MODIFICADOS CON POLÍMEROS SINTÉTICOS SBS (ESTIRENO BUTADIENO ESTIRENO) REFORZADA CON MALLA POLIÉSTER DE ALTA RESISTENCIA, ACABADO APARENTE A BASE DE GRAVILLA ESMALTADA A FUEGO, 4.5 MM DE ESPESOR TOTAL, COLOR INDICADO EN OBRA POR SUPERVISIÓN, INCLUYE: HERRAMIENTA, GARANTÍA POR ESCRITO DE 10 AÑOS POR LA EMPRESA CONTRATISTA, SUMINISTRO DE MATERIALES, LIMPIEZA DE LA SUPERFICIE, ACARREOS A LA ZONA DE TRABAJO EN AZOTEAS, TRASLAPES, ELEVACIONES, AJUSTES, EQUIPO Y MANO DE OBRA.</t>
  </si>
  <si>
    <t xml:space="preserve">SUMINISTRO E INSTALACIÓN DE CABLE DE COBRE THW/LS/75°, 600 V, CAL. 8 AWG, CONDUMEX O SIMILAR, INCLUYE: HERRAMIENTA, ACARREOS, CORTES, DESPERDICIOS, CONEXIÓN, PRUEBAS, MATERIALES, EQUIPO Y MANO DE OBRA.
</t>
  </si>
  <si>
    <t xml:space="preserve">SUMINISTRO E INSTALACIÓN DE CABLE DE COBRE THW/LS/75°, 600 V, CAL. 12 AWG, CONDUMEX O SIMILAR, INCLUYE: HERRAMIENTA, ACARREOS, CORTES, DESPERDICIOS, CONEXIÓN, PRUEBAS, MATERIALES, EQUIPO Y MANO DE OBRA.
</t>
  </si>
  <si>
    <t>SUMINISTRO Y COLOCACIÓN DE LUMINARIA TECNOLOGÍA LED 58W, FLUJO LUMINOSO MÍNIMO DE 6,960 LM. DISTRIBUCIÓN FOTOMÉTRICA CON ÁNGULO DE APERTURA DE 115°, TEMPERATURA DE COLOR (CCT) DE 4000K, GRADO DE PROTECCIÓN IP65, CON RESISTENCIA AL IMPACTO IK-08, RANGO DE VOLTAJE 127/220V~. MOD. 80575, INCLUYE: HERRAMIENTA, ACARREOS, ELEMENTOS DE FIJACIÓN, CONEXIONES, AJUSTES, PRUEBAS, MATERIALES, EQUIPO Y MANO DE OBRA.</t>
  </si>
  <si>
    <t>PISO DE 10 CM DE ESPESOR A BASE DE CONCRETO PREMEZCLADO  F'C= 200 KG/CM2, T.MA. 19 MM, LAVADO CON GRANO DE MARMÓL #3 (5 KG POR 1 M2), INCLUYE: HERRAMIENTA, SUMINISTRO DE MATERIALES, CURADO, DESPERDICIOS, ACARREOS, REGLEADO, ACABADO, CIMBRA EN FRONTERAS, DESCIMBRA, COLADO, REMATES, MUESTREADO,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</si>
  <si>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</si>
  <si>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 xml:space="preserve">CIMBRA PARA MUROS DE CONCRETO, ACABADO COMÚN, INCLUYE: SUMINISTRO DE MATERIALES, ACARREOS, CORTES, HABILITADO, CIMBRADO, DESCIMBRADO, MANO DE OBRA, LIMPIEZA, EQUIPO Y HERRAMIENTA. </t>
  </si>
  <si>
    <t>SUMINISTRO Y COLOCACIÓN DE CONCRETO PREMEZCLADO BOMBEABLE F'C= 250 KG/CM2, T.M.A. 3/4", R.N., REV. 14, INCLUYE: HERRAMIENTA, BOMBA, ACARREOS, DESPERDICIOS, COLADO, VIBRADO, CURADO, MATERIALES, PRUEBAS DE LABORATORIO, EQUIPO Y MANO DE OBRA.</t>
  </si>
  <si>
    <t>SUMINISTRO Y COLOCACIÓN DE CONCRETO PREMEZCLADO BOMBEABLE F'C= 250 KG/CM2, T.M.A. 3/4", R.N., REV. 14, A 14 DÍAS, INCLUYE: HERRAMIENTA, BOMBA, ACARREOS, DESPERDICIOS, COLADO, VIBRADO, CURADO, MATERIALES, PRUEBAS DE LABORATORIO, EQUIPO Y MANO DE OBRA.</t>
  </si>
  <si>
    <t>EXCAVACIÓN POR MEDIOS MECÁNICOS EN MATERIAL TIPO III, DE 0.00 A 2.00 M DE PROFUNDIDAD, INCLUYE: AFINE DE PLANTILLA Y TALUDES, ACARREO DEL MATERIAL A BANCO DE OBRA PARA SU POSTERIOR RETIRO, MANO DE OBRA, ABUNDAMIENTO, EQUIPO Y HERRAMIENTA. (MEDIDO EN TERRENO NATURAL POR SECCIÓN).</t>
  </si>
  <si>
    <t xml:space="preserve">CIMBRA PARA COLUMNAS DE CONCRETO, SONOTUBO DE 30 CM DE DIÁMETRO, ACABADO APARENTE, INCLUYE: SUMINISTRO DE MATERIALES, ZIMBRATUBO, ACARREOS, CORTES, HABILITADO, CIMBRADO, DESCIMBRADO, MANO DE OBRA, LIMPIEZA, EQUIPO Y HERRAMIENTA. </t>
  </si>
  <si>
    <t>CIMBRA DE MADERA, ACABADO APARENTE, EN TRABES, INCLUYE: HERRAMIENTA, SUMINISTRO DE MATERIALES, ACARREOS, ELEVACIONES A CUALQUIER NIVEL, HABILITADO, CORTES, DESPERDICIOS, CHAFLANES, PUNTALES, ANDAMIOS, CIMBRA, DESCIMBRA, LIMPIEZA, EQUIPO Y MANO DE OBRA.</t>
  </si>
  <si>
    <t>BANQUETA EXTERIOR</t>
  </si>
  <si>
    <t xml:space="preserve">DESPALME DE TERRENO NATURAL POR MEDIOS MECÁNICOS, DE 15 CM DE ESPESOR, INCLUYE: ACARREO DEL MATERIAL PARA SU POSTERIOR RETIRO, EQUIPO Y MANO DE OBRA. </t>
  </si>
  <si>
    <t>EXCAVACIÓN POR MEDIOS MECÁNICOS EN MATERIAL TIPO III, DE 0.00 A -2.00 M DE PROFUNDIDAD, INCLUYE: AFINE DE PLANTILLA Y TALUDES, ACARREO DEL MATERIAL A BANCO DE OBRA PARA SU POSTERIOR RETIRO, MANO DE OBRA, ABUNDAMIENTO, EQUIPO Y HERRAMIENTA. (MEDIDO EN TERRENO NATURAL POR SECCIÓN).</t>
  </si>
  <si>
    <t xml:space="preserve">SUMINISTRO Y PLANTACIÓN DE ÁRBOL PRIMAVERA (TABEBUIA DONNELL-SMITHII) DE MÍNIMO 2.00 M DE ALTURA Y 2" DE DIÁMETRO EN TRONCO, INCLUYE: HERRAMIENTA, EXCAVACIÓN, CAPA  DE TIERRA VEGETAL, AGUA PARA RIEGO, MANO DE OBRA, RIEGO Y CUIDADOS POR 30 DÍAS. </t>
  </si>
  <si>
    <t>SUMINISTRO Y COLOCACIÓN DE MÓDULO DE JUEGO TIPO "MÓDULO MULTIFUNCIONAL", MODELO RD-ES800 MARCA REDDPARK O SIMILAR, MEDIDAS 9.90 X 4.00 X 2.30 M, INCLUYE:HERRAMIENTA, MATERIALES, ACARREOS, FIJACIÓN, EQUIPO Y MANO DE OBRA.</t>
  </si>
  <si>
    <t>SUMINISTRO Y COLOCACIÓN DE MÓDULO DE CALISTENIA "COMBINATION FITNESS 4" , MODELO RD-704 O SIMILAR, MEDIDAS 3.60 X 3.00 X 2.40 M, INCLUYE:HERRAMIENTA, MATERIALES, ACARREOS, FIJACIÓN, EQUIPO Y MANO DE OBRA.</t>
  </si>
  <si>
    <t xml:space="preserve">ÁREA DE PICNIC - MESAS DE CONCRETO ARMADO </t>
  </si>
  <si>
    <t>REHABILITACIÓN DE CANCHA DE FÚTBOL</t>
  </si>
  <si>
    <t>SUMINISTRO Y APLICACIÓN DE LÍNEAS DELIMITADORAS, CON PINTURA BASE ACEITE DE SECADO RÁPIDO, MATE MARCA COMEX O SIMILAR, DE 10 CM DE ANCHO, ACABADO MATE SECADO RÁPIDO, INCLUYE: HERRAMIENTA, LIMPIEZA Y PREPARACIÓN DE LA SUPERFICIE, MATERIALES, EQUIPO Y MANO DE OBRA.</t>
  </si>
  <si>
    <t>SUMINISTRO Y APLICACIÓN DE LOGO CON PLANTILLA, CON LA LEYENDA DE "Ciudad de las niñas" Y/O "Ciudad de los niños" CON PINTURA BASE ACEITE DE SECADO RÁPIDO, MATE MARCA COMEX O SIMILAR, MEDIDAS PROMEDIO DE 1.33 M X 0.61 M CONFORME A DETALLE DE PROYECTO, INCLUYE: HERRAMIENTA, LIMPIEZA Y PREPARACIÓN DE LA SUPERFICIE, MATERIALES, EQUIPO Y MANO DE OBRA.</t>
  </si>
  <si>
    <t>SUMINISTRO, FABRICACIÓN Y COLOCACIÓN DE HERRERÍA ESTRUCTURAL A BASE DE PERFILES PTR, HSS PARA BACKSTOP, DE HASTA 5.00 M DE ALTURA, DE ACUERDO AL PLANO DE DISEÑO PROPORCIONADO,  INCLUYE: HERRAMIENTA, SOLDADURA, CORTES, AJUSTES, MATERIALES MENORES, DESPERDICIOS, PRIMARIO ANTICORROSIVO, FLETES, ACARREO DE MATERIALES AL SITIO DE SU UTILIZACIÓN, EQUIPO Y MANO DE OBRA.</t>
  </si>
  <si>
    <t>SUMINISTRO Y COLOCACIÓN DE DADO DE CONCRETO PARA ANCLAJE DE ESTRUCTURA DE PORTERÍA, A BASE DE CONCRETO HECHO EN OBRA F’C= 250 KG/CM2, T.M.A. 19 MM., CON ARMADO DE 2 VARILLAS DEL #5 @ESQUINA, 2 VARILLAS DEL #5 @CARA  Y ESTRIBOS DEL #3 @15 CM, MEDIDAS DE 0.60 X 0.60 X 1.50 M, INCLUYE: HERRAMIENTA, HABILITADO DE ACERO, ACARREOS, MATERIALES, EQUIPO Y MANO DE OBRA.</t>
  </si>
  <si>
    <t>SUMINISTRO, HABILITADO Y MONTAJE DE ANCLA DE ACERO A-36  A BASE DE REDONDO LISO DE 3/4"  DE DIÁMETRO CON UN DESARROLLO DE 1.05 M CON ROSCA EN AMBOS EXTREMOS, 15 CM EN LA PARTE SUPERIOR Y 10 CM EN LA PARTE INFERIOR, INCLUYE: HERRAMIENTA, TUERCAS HEXAGONALES DE 1" ESTRUCTURALES PESADA GRADO 5 CON RONDANA PLANA, CORTES, EQUIPO Y MANO DE OBRA.</t>
  </si>
  <si>
    <t>SUMINISTRO, HABILITADO Y MONTAJE DE PLACA DE ACERO A-36 DE 45 X 45 CM Y 3/4" DE ESPESOR, INCLUYE: HERRAMIENTA, 8 PERFORACIONES PARA COLOCAR ANCLAS DE 1", TRAZO, MATERIALES, CORTES, SOLDADURA, FIJACIÓN, EQUIPO Y MANO DE OBRA.</t>
  </si>
  <si>
    <t>SUMINISTRO Y COLOCACIÓN DE ESTRUCTURA (COLUMNA CANASTA) PARA SOPORTAR TABLERO DE BASQUETBOL, FABRICADA A BASE DE TUBO DE 6" CEDULA 40 CON UNA ALTURA A PARTIR DEL PISO TERMINADO DE 2.70 M, HACIENDO ESCUADRA CON UN ANGULO DE 120° PARA DAR CONTINUIDAD DE TUBO DE 6" CEDULA 40 CON 1.75 M HASTA EL TABLERO, MAS 2 EXTENSIONES DE 0.40 M CON TUBO DE 2" CEDULA 40,  TABLERO PROFESIONAL PARA BASQUETBOL EN ACRÍLICO DE 15 MM DE GROSOR REVESTIDO CON BASTIDOR DE PTR 1/2" VERDE (1.62 KG/M), MEDIDAS OFICIALES 1.80 M POR 1.05 M, AROS TIPO NBA DISEÑADOS PARA USO RUDO CAPACES DE SOPORTAR EL PESO DE UN JUGADOR AL COLGARSE, RED DE USO RUDO, INCLUYE: HERRAMIENTA, PRIMER ANTICORROSIVO Y TERMINADO EN ESMALTE 100 MATE COMEX O SIMILAR, MATERIALES,  ACARREOS, EQUIPO Y MANO DE OBRA.</t>
  </si>
  <si>
    <t>SUMINISTRO, FABRICACIÓN Y COLOCACIÓN DE HERRERÍA PTR Y/O ESTRUCTURAL PARA CERCADO PERIMETRAL EN TIPO REJA DE HASTA 3.00 M DE ALTURA, DE ACUERDO AL PLANO DE DISEÑO PROPORCIONADO,  INCLUYE: 2 ANCLAS A BASE DE ÁNGULO DE 1" X 1/8" POR CADA POSTE DE PTR 2", HERRAMIENTA, SOLDADURA, CORTES, AJUSTES, MATERIALES MENORES, DESPERDICIOS, PRIMARIO ANTICORROSIVO, FLETES, ACARREO DE MATERIALES AL SITIO DE SU UTILIZACIÓN, EQUIPO Y MANO DE OBRA.</t>
  </si>
  <si>
    <t xml:space="preserve">ZOCLO DE  PISO PORCELÁNICO, MODELO INFINITY COLLECTION SIMPHONY GREY DE 10 CM DE ALTURA, ASENTADO CON PEGAPISO, JUNTAS A HUESO, INCLUYE: HERRAMIENTA, JUNTEADOR SIN ARENA COLOR S.M.A., CORTES, REMATES, ESCUADRE, DESPERDICIOS, DESPATINADO, ACARREOS, MATERIALES, LIMPIEZA Y MANO DE OBRA. </t>
  </si>
  <si>
    <t>SUMINISTRO Y COLOCACIÓN DE ESPEJO FLOTADO RECTANGULAR BISELADO DE 6 MM, DIMENSIONES 0.60 X 0.40 M, CON INCLINACIÓN DE 10", INCLUYE: HERRAMIENTA, ELEMENTOS DE FIJACIÓN, ACARREOS, MATERIALES, EQUIPO Y MANO DE OBRA.</t>
  </si>
  <si>
    <t>SUMINISTRO E INSTALACIÓN DE CABLE MONOPOLAR DE COBRE AISLAMIENTO THHW, 600V, CAL 12 AWG, CABLEADO DE DISTRIBUCIÓN DESDE CENTRO DE CARGA POR MUROS Y LOSA, DENTRO DE TUBO DE PVC DE 21 MM, INCLUYE: HERRAMIENTA, MATERIALES, CONEXIÓN, PRUEBAS, EQUIPO Y MANO DE OBRA.</t>
  </si>
  <si>
    <t>SUMINISTRO E INSTALACIÓN DE CABLE MONOPOLAR DE COBRE AISLAMIENTO THHW, 600V, CAL 10 AWG, CABLEADO DE DISTRIBUCIÓN DESDE CENTRO DE CARGA POR MUROS Y LOSA, DENTRO DE TUBO DE PVC DE 19 MM, INCLUYE: HERRAMIENTA, MATERIALES, CONEXIÓN, PRUEBAS, EQUIPO Y MANO DE OBRA.</t>
  </si>
  <si>
    <t>SUMINISTRO E INSTALACIÓN DE CABLE MONOPOLAR DE COBRE AISLAMIENTO THHW, 600V, CAL 8 AWG, CABLEADO DE DISTRIBUCIÓN DESDE CENTRO DE CARGA POR MUROS Y LOSA, DENTRO DE TUBO DE PVC DE 21 MM, INCLUYE: HERRAMIENTA, MATERIALES, CONEXIÓN, PRUEBAS, EQUIPO Y MANO DE OBRA.</t>
  </si>
  <si>
    <t>SUMINISTRO Y COLOCACIÓN DE LUMINARIA LED PARA EMPOTRAR EN PISO MOD. HLED-685/9W/30MCA., TECNOLITE O SIMILAR, TECNOLOGÍA DE ILUMINACIÓN LED, FORMA REFLECTOR, INCLUYE: HERRAMIENTA, ACARREOS, ELEMENTOS DE FIJACIÓN, CONEXIONES, AJUSTES, PRUEBAS, MATERIALES, EQUIPO Y MANO DE OBRA.</t>
  </si>
  <si>
    <t>A</t>
  </si>
  <si>
    <t xml:space="preserve">B </t>
  </si>
  <si>
    <t>C</t>
  </si>
  <si>
    <t>C1</t>
  </si>
  <si>
    <t>C2</t>
  </si>
  <si>
    <t>C3</t>
  </si>
  <si>
    <t>C4</t>
  </si>
  <si>
    <t>D</t>
  </si>
  <si>
    <t>E</t>
  </si>
  <si>
    <t>D1</t>
  </si>
  <si>
    <t>D2</t>
  </si>
  <si>
    <t>D3</t>
  </si>
  <si>
    <t>E1</t>
  </si>
  <si>
    <t>E2</t>
  </si>
  <si>
    <t>E3</t>
  </si>
  <si>
    <t xml:space="preserve">F </t>
  </si>
  <si>
    <t>F1</t>
  </si>
  <si>
    <t xml:space="preserve">F2 </t>
  </si>
  <si>
    <t>F3</t>
  </si>
  <si>
    <t>G</t>
  </si>
  <si>
    <t xml:space="preserve">H </t>
  </si>
  <si>
    <t>I</t>
  </si>
  <si>
    <t>I1</t>
  </si>
  <si>
    <t>I2</t>
  </si>
  <si>
    <t>I3</t>
  </si>
  <si>
    <t>I4</t>
  </si>
  <si>
    <t>I5</t>
  </si>
  <si>
    <t>I6</t>
  </si>
  <si>
    <t>J</t>
  </si>
  <si>
    <t>J1</t>
  </si>
  <si>
    <t>J2</t>
  </si>
  <si>
    <t>J3</t>
  </si>
  <si>
    <t>J4</t>
  </si>
  <si>
    <t>K</t>
  </si>
  <si>
    <t>K1</t>
  </si>
  <si>
    <t>K2</t>
  </si>
  <si>
    <t>K3</t>
  </si>
  <si>
    <t xml:space="preserve">L </t>
  </si>
  <si>
    <t xml:space="preserve">M </t>
  </si>
  <si>
    <t>M1</t>
  </si>
  <si>
    <t>M4</t>
  </si>
  <si>
    <t>M5</t>
  </si>
  <si>
    <t>M6</t>
  </si>
  <si>
    <t>M7</t>
  </si>
  <si>
    <t>N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</si>
  <si>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</si>
  <si>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</si>
  <si>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</si>
  <si>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</si>
  <si>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</si>
  <si>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</si>
  <si>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</si>
  <si>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</si>
  <si>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</si>
  <si>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O</t>
  </si>
  <si>
    <t>O1</t>
  </si>
  <si>
    <t>O2</t>
  </si>
  <si>
    <t>P</t>
  </si>
  <si>
    <t>Q</t>
  </si>
  <si>
    <t>MUROS DE CONTENCIÓN</t>
  </si>
  <si>
    <t>EXCAVACIÓN POR MEDIOS MECÁNICOS EN MATERIAL TIPO III, DE 0.00 A -2.00 M DE PROFUNDIDAD, INCLUYE: AFINE DE  PLANTILLA Y TALUDES, ACARREO DEL MATERIAL A BANCO DE OBRA PARA SU POSTERIOR RETIRO, MANO DE OBRA, EQUIPO Y HERRAMIENTA. (MEDIDO EN TERRENO NATURAL POR SECCIÓN).</t>
  </si>
  <si>
    <t>SUMINISTRO Y COLOCACIÓN DE DREN CON TUBO DE PVC SANITARIO DE 3" DE DIÁMETRO, INCLUYE: MATERIAL, ACARREO AL SITIO DE COLOCACIÓN, DESPERDICIOS, MANO DE OBRA, EQUIPO Y HERRAMIENTA.</t>
  </si>
  <si>
    <t>FILTRO A BASE DE GRAVA (1 " A 3") SIN FINOS, DE 30 CM DE ESPESOR , INCLUYE: HERRAMIENTA, ACARREOS, SUMINISTRO DE MATERIALES, EQUIPO Y MANO DE OBRA.</t>
  </si>
  <si>
    <t>SUMINISTRO Y COLOCACIÓN DE CONCRETO PREMEZCLADO BOMBEABLE F'C= 250 KG/CM2, T.M.A. 3/4", R.N., REV. 16, INCLUYE: HERRAMIENTA, BOMBA, ACARREOS, DESPERDICIOS, COLADO, VIBRADO, CURADO, MATERIALES, PRUEBAS DE LABORATORIO, EQUIPO Y MANO DE OBRA.</t>
  </si>
  <si>
    <t>SUMINISTRO Y COLOCACIÓN DE CONCRETO PREMEZCLADO BOMBEABLE F'C= 250 KG/CM2, T.M.A. 3/4", R.R., REV. 16, A 14 DÍAS, INCLUYE: HERRAMIENTA, BOMBA, ACARREOS, DESPERDICIOS, COLADO, VIBRADO, CURADO, MATERIALES, PRUEBAS DE LABORATORIO, EQUIPO Y MANO DE OBRA.</t>
  </si>
  <si>
    <t>SUMINISTRO Y COLOCACIÓN DE MALLA CRIBA ORNAMENTAL DE SEGURIDAD DE 50 MM X 50 MM, CALIBRE 10.5,  INCLUYE: HERRAMIENTA, SOLDADURA, CORTES, AJUSTES, MATERIALES MENORES, DESPERDICIOS, FLETES, ACARREO DE MATERIALES AL SITIO DE SU UTILIZACIÓN, EQUIPO Y MANO DE OBRA.</t>
  </si>
  <si>
    <t>CONSTRUCCIÓN DE CANCHA DE TIRO</t>
  </si>
  <si>
    <t>LICITACIÓN PUBLICA No.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</si>
  <si>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</si>
  <si>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</si>
  <si>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</si>
  <si>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</si>
  <si>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</si>
  <si>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</si>
  <si>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</si>
  <si>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</si>
  <si>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</si>
  <si>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</si>
  <si>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</si>
  <si>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</si>
  <si>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</si>
  <si>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</si>
  <si>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</si>
  <si>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</si>
  <si>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</si>
  <si>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</si>
  <si>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</si>
  <si>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</si>
  <si>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</si>
  <si>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</si>
  <si>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</si>
  <si>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</si>
  <si>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</si>
  <si>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</si>
  <si>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</si>
  <si>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</si>
  <si>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</si>
  <si>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</si>
  <si>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</si>
  <si>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</si>
  <si>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</si>
  <si>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</si>
  <si>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</si>
  <si>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</si>
  <si>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</si>
  <si>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</si>
  <si>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</si>
  <si>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</si>
  <si>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</si>
  <si>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</si>
  <si>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</si>
  <si>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</si>
  <si>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</si>
  <si>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</si>
  <si>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</si>
  <si>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</si>
  <si>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</si>
  <si>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</si>
  <si>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</si>
  <si>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</si>
  <si>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</si>
  <si>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</si>
  <si>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</si>
  <si>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</si>
  <si>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</si>
  <si>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</si>
  <si>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</si>
  <si>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</si>
  <si>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</si>
  <si>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</si>
  <si>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</si>
  <si>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</si>
  <si>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</si>
  <si>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</si>
  <si>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</si>
  <si>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</si>
  <si>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</si>
  <si>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</si>
  <si>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</si>
  <si>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</si>
  <si>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</si>
  <si>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</si>
  <si>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</si>
  <si>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</si>
  <si>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</si>
  <si>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</si>
  <si>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</si>
  <si>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</si>
  <si>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</si>
  <si>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</si>
  <si>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</si>
  <si>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</si>
  <si>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</si>
  <si>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</si>
  <si>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</si>
  <si>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</si>
  <si>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</si>
  <si>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</si>
  <si>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</si>
  <si>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</si>
  <si>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</si>
  <si>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</si>
  <si>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</si>
  <si>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</si>
  <si>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</si>
  <si>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</si>
  <si>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</si>
  <si>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</si>
  <si>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</si>
  <si>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</si>
  <si>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</si>
  <si>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</si>
  <si>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</si>
  <si>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</si>
  <si>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</si>
  <si>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</si>
  <si>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</si>
  <si>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</si>
  <si>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</si>
  <si>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</si>
  <si>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</si>
  <si>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</si>
  <si>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</si>
  <si>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</si>
  <si>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</si>
  <si>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DOPI-157</t>
  </si>
  <si>
    <t>DOPI-367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</si>
  <si>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</si>
  <si>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</si>
  <si>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</si>
  <si>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</si>
  <si>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</si>
  <si>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</si>
  <si>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</si>
  <si>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</si>
  <si>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</si>
  <si>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</si>
  <si>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</si>
  <si>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</si>
  <si>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</si>
  <si>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</si>
  <si>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</si>
  <si>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</si>
  <si>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</si>
  <si>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</si>
  <si>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</si>
  <si>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</si>
  <si>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</si>
  <si>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</si>
  <si>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</si>
  <si>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</si>
  <si>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</si>
  <si>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</si>
  <si>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</si>
  <si>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</si>
  <si>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</si>
  <si>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</si>
  <si>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</si>
  <si>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</si>
  <si>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</si>
  <si>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</si>
  <si>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</si>
  <si>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</si>
  <si>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</si>
  <si>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</si>
  <si>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</si>
  <si>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</si>
  <si>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</si>
  <si>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</si>
  <si>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</si>
  <si>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</si>
  <si>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</si>
  <si>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</si>
  <si>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</si>
  <si>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</si>
  <si>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</si>
  <si>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</si>
  <si>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</si>
  <si>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</si>
  <si>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</si>
  <si>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</si>
  <si>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</si>
  <si>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</si>
  <si>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</si>
  <si>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</si>
  <si>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</si>
  <si>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</si>
  <si>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</si>
  <si>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</si>
  <si>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</si>
  <si>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</si>
  <si>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</si>
  <si>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</si>
  <si>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</si>
  <si>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</si>
  <si>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</si>
  <si>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</si>
  <si>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</si>
  <si>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</si>
  <si>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</si>
  <si>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</si>
  <si>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</si>
  <si>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</si>
  <si>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</si>
  <si>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</si>
  <si>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</si>
  <si>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</si>
  <si>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</si>
  <si>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</si>
  <si>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</si>
  <si>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</si>
  <si>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</si>
  <si>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</si>
  <si>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</si>
  <si>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</si>
  <si>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</si>
  <si>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</si>
  <si>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</si>
  <si>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</si>
  <si>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</si>
  <si>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</si>
  <si>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</si>
  <si>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</si>
  <si>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</si>
  <si>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</si>
  <si>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</si>
  <si>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</si>
  <si>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</si>
  <si>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</si>
  <si>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</si>
  <si>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</si>
  <si>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</si>
  <si>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</si>
  <si>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</si>
  <si>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</si>
  <si>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</si>
  <si>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</si>
  <si>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</si>
  <si>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</si>
  <si>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</si>
  <si>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</si>
  <si>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</si>
  <si>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</si>
  <si>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</si>
  <si>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</si>
  <si>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</si>
  <si>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</si>
  <si>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</si>
  <si>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</si>
  <si>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</si>
  <si>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</si>
  <si>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</si>
  <si>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</si>
  <si>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</si>
  <si>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</si>
  <si>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</si>
  <si>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</si>
  <si>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</si>
  <si>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</si>
  <si>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</si>
  <si>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</si>
  <si>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</si>
  <si>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</si>
  <si>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</si>
  <si>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</si>
  <si>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</si>
  <si>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</si>
  <si>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</si>
  <si>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</si>
  <si>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</si>
  <si>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</si>
  <si>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</si>
  <si>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</si>
  <si>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</si>
  <si>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</si>
  <si>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</si>
  <si>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</si>
  <si>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</si>
  <si>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</si>
  <si>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</si>
  <si>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</si>
  <si>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</si>
  <si>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</si>
  <si>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</si>
  <si>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</si>
  <si>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</si>
  <si>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</si>
  <si>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</si>
  <si>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</si>
  <si>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</si>
  <si>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</si>
  <si>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</si>
  <si>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</si>
  <si>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</si>
  <si>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</si>
  <si>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</si>
  <si>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</si>
  <si>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</si>
  <si>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</si>
  <si>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</si>
  <si>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</si>
  <si>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</si>
  <si>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</si>
  <si>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</si>
  <si>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</si>
  <si>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</si>
  <si>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</si>
  <si>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</si>
  <si>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</si>
  <si>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</si>
  <si>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DOPI-302</t>
  </si>
  <si>
    <t>DOPI-303</t>
  </si>
  <si>
    <t>DOPI-304</t>
  </si>
  <si>
    <t>DOPI-305</t>
  </si>
  <si>
    <t>DOPI-306</t>
  </si>
  <si>
    <t>DOPI-307</t>
  </si>
  <si>
    <t>DOPI-308</t>
  </si>
  <si>
    <t>DOPI-309</t>
  </si>
  <si>
    <t>DOPI-310</t>
  </si>
  <si>
    <t>DOPI-311</t>
  </si>
  <si>
    <t>DOPI-312</t>
  </si>
  <si>
    <t>DOPI-313</t>
  </si>
  <si>
    <t>DOPI-314</t>
  </si>
  <si>
    <t>DOPI-315</t>
  </si>
  <si>
    <t>DOPI-316</t>
  </si>
  <si>
    <t>DOPI-317</t>
  </si>
  <si>
    <t>DOPI-318</t>
  </si>
  <si>
    <t>DOPI-319</t>
  </si>
  <si>
    <t>DOPI-320</t>
  </si>
  <si>
    <t>DOPI-321</t>
  </si>
  <si>
    <t>DOPI-322</t>
  </si>
  <si>
    <t>DOPI-323</t>
  </si>
  <si>
    <t>DOPI-324</t>
  </si>
  <si>
    <t>DOPI-325</t>
  </si>
  <si>
    <t>DOPI-326</t>
  </si>
  <si>
    <t>DOPI-327</t>
  </si>
  <si>
    <t>DOPI-328</t>
  </si>
  <si>
    <t>DOPI-329</t>
  </si>
  <si>
    <t>DOPI-330</t>
  </si>
  <si>
    <t>DOPI-331</t>
  </si>
  <si>
    <t>DOPI-332</t>
  </si>
  <si>
    <t>DOPI-333</t>
  </si>
  <si>
    <t>DOPI-334</t>
  </si>
  <si>
    <t>DOPI-335</t>
  </si>
  <si>
    <t>DOPI-336</t>
  </si>
  <si>
    <t>DOPI-337</t>
  </si>
  <si>
    <t>DOPI-338</t>
  </si>
  <si>
    <t>DOPI-339</t>
  </si>
  <si>
    <t>DOPI-340</t>
  </si>
  <si>
    <t>DOPI-341</t>
  </si>
  <si>
    <t>DOPI-342</t>
  </si>
  <si>
    <t>DOPI-343</t>
  </si>
  <si>
    <t>DOPI-344</t>
  </si>
  <si>
    <t>DOPI-345</t>
  </si>
  <si>
    <t>DOPI-346</t>
  </si>
  <si>
    <t>DOPI-347</t>
  </si>
  <si>
    <t>DOPI-348</t>
  </si>
  <si>
    <t>DOPI-349</t>
  </si>
  <si>
    <t>DOPI-350</t>
  </si>
  <si>
    <t>DOPI-351</t>
  </si>
  <si>
    <t>DOPI-352</t>
  </si>
  <si>
    <t>DOPI-353</t>
  </si>
  <si>
    <t>DOPI-354</t>
  </si>
  <si>
    <t>DOPI-355</t>
  </si>
  <si>
    <t>DOPI-356</t>
  </si>
  <si>
    <t>DOPI-357</t>
  </si>
  <si>
    <t>DOPI-358</t>
  </si>
  <si>
    <t>DOPI-359</t>
  </si>
  <si>
    <t>DOPI-360</t>
  </si>
  <si>
    <t>DOPI-361</t>
  </si>
  <si>
    <t>DOPI-362</t>
  </si>
  <si>
    <t>DOPI-363</t>
  </si>
  <si>
    <t>DOPI-364</t>
  </si>
  <si>
    <t>DOPI-365</t>
  </si>
  <si>
    <t>DOPI-366</t>
  </si>
  <si>
    <t>DOPI-368</t>
  </si>
  <si>
    <t>DOPI-369</t>
  </si>
  <si>
    <t>DOPI-370</t>
  </si>
  <si>
    <t>DOPI-371</t>
  </si>
  <si>
    <t>DOPI-372</t>
  </si>
  <si>
    <t>DOPI-373</t>
  </si>
  <si>
    <t>DOPI-374</t>
  </si>
  <si>
    <t>DOPI-375</t>
  </si>
  <si>
    <t>DOPI-376</t>
  </si>
  <si>
    <t>DOPI-377</t>
  </si>
  <si>
    <t>DOPI-378</t>
  </si>
  <si>
    <t>DOPI-379</t>
  </si>
  <si>
    <t>DOPI-380</t>
  </si>
  <si>
    <t>DOPI-381</t>
  </si>
  <si>
    <t>RESUMEN DE PARTIDAS</t>
  </si>
  <si>
    <t>PE-1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</si>
</sst>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8" tint="-0.249977111117893"/>
      <name val="Isidora Bold"/>
    </font>
    <font>
      <sz val="10"/>
      <color indexed="64"/>
      <name val="Isidora Bold"/>
    </font>
    <font>
      <b/>
      <sz val="10"/>
      <color indexed="64"/>
      <name val="Isidora Bold"/>
    </font>
    <font>
      <b/>
      <sz val="10"/>
      <name val="Isidora Bold"/>
    </font>
    <font>
      <sz val="8"/>
      <name val="Isidora Bold"/>
    </font>
    <font>
      <sz val="8"/>
      <color rgb="FF000000"/>
      <name val="Isidora Bold"/>
    </font>
    <font>
      <sz val="8"/>
      <color indexed="64"/>
      <name val="Isidora Bold"/>
    </font>
    <font>
      <b/>
      <sz val="10"/>
      <color rgb="FF0070C0"/>
      <name val="Isidora Bold"/>
    </font>
    <font>
      <b/>
      <sz val="9"/>
      <name val="Isidora Bold"/>
    </font>
    <font>
      <sz val="9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b/>
      <sz val="11"/>
      <name val="Isidora Bold"/>
    </font>
    <font>
      <b/>
      <sz val="12"/>
      <name val="Isidora Bold"/>
    </font>
    <font>
      <b/>
      <sz val="10"/>
      <color theme="0"/>
      <name val="Isidora Bold"/>
    </font>
    <font>
      <b/>
      <sz val="10"/>
      <color theme="9" tint="-0.249977111117893"/>
      <name val="Isidora Bold"/>
    </font>
    <font>
      <sz val="12"/>
      <name val="Isidora Bold"/>
    </font>
    <font>
      <b/>
      <sz val="8"/>
      <color indexed="64"/>
      <name val="Isidora Bold"/>
    </font>
    <font>
      <sz val="10"/>
      <color theme="8" tint="-0.249977111117893"/>
      <name val="Arial"/>
      <family val="2"/>
    </font>
    <font>
      <sz val="8"/>
      <color indexed="8"/>
      <name val="Isidora Bold"/>
    </font>
    <font>
      <sz val="11"/>
      <color theme="1"/>
      <name val="Arial"/>
      <family val="2"/>
    </font>
    <font>
      <sz val="11"/>
      <color theme="1"/>
      <name val="Isidora Bold"/>
    </font>
    <font>
      <sz val="10"/>
      <color theme="1" tint="0.34998626667073579"/>
      <name val="Isidora Bold"/>
    </font>
    <font>
      <b/>
      <sz val="20"/>
      <name val="Isidora Bold"/>
    </font>
    <font>
      <sz val="8"/>
      <name val="Calibri"/>
      <family val="2"/>
      <scheme val="minor"/>
    </font>
    <font>
      <b/>
      <sz val="8"/>
      <name val="Isidora Bold"/>
    </font>
    <font>
      <b/>
      <sz val="22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6" fillId="0" borderId="0"/>
  </cellStyleXfs>
  <cellXfs count="121">
    <xf numFmtId="0" fontId="0" fillId="0" borderId="0" xfId="0"/>
    <xf numFmtId="0" fontId="5" fillId="0" borderId="0" xfId="3" applyFont="1" applyAlignment="1">
      <alignment wrapText="1"/>
    </xf>
    <xf numFmtId="0" fontId="6" fillId="0" borderId="0" xfId="3" applyFont="1"/>
    <xf numFmtId="49" fontId="7" fillId="3" borderId="0" xfId="3" applyNumberFormat="1" applyFont="1" applyFill="1" applyAlignment="1">
      <alignment horizontal="center" vertical="center" wrapText="1"/>
    </xf>
    <xf numFmtId="2" fontId="7" fillId="3" borderId="0" xfId="3" applyNumberFormat="1" applyFont="1" applyFill="1" applyAlignment="1">
      <alignment vertical="top"/>
    </xf>
    <xf numFmtId="44" fontId="8" fillId="3" borderId="0" xfId="1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right" vertical="justify"/>
    </xf>
    <xf numFmtId="0" fontId="10" fillId="0" borderId="0" xfId="0" applyFont="1" applyAlignment="1">
      <alignment horizontal="center" vertical="top" wrapText="1"/>
    </xf>
    <xf numFmtId="44" fontId="11" fillId="0" borderId="0" xfId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horizontal="center" vertical="top" wrapText="1"/>
    </xf>
    <xf numFmtId="49" fontId="7" fillId="3" borderId="0" xfId="3" applyNumberFormat="1" applyFont="1" applyFill="1" applyAlignment="1">
      <alignment horizontal="left" vertical="center" wrapText="1"/>
    </xf>
    <xf numFmtId="0" fontId="7" fillId="3" borderId="0" xfId="3" applyFont="1" applyFill="1" applyAlignment="1">
      <alignment vertical="top" wrapText="1"/>
    </xf>
    <xf numFmtId="164" fontId="7" fillId="3" borderId="0" xfId="3" applyNumberFormat="1" applyFont="1" applyFill="1" applyAlignment="1">
      <alignment horizontal="right" vertical="top" wrapText="1"/>
    </xf>
    <xf numFmtId="2" fontId="10" fillId="0" borderId="0" xfId="0" applyNumberFormat="1" applyFont="1" applyAlignment="1">
      <alignment horizontal="center" vertical="top" wrapText="1"/>
    </xf>
    <xf numFmtId="2" fontId="7" fillId="3" borderId="0" xfId="3" applyNumberFormat="1" applyFont="1" applyFill="1" applyAlignment="1">
      <alignment horizontal="justify" vertical="top"/>
    </xf>
    <xf numFmtId="0" fontId="12" fillId="2" borderId="0" xfId="3" applyFont="1" applyFill="1" applyAlignment="1">
      <alignment horizontal="center" vertical="center" wrapText="1"/>
    </xf>
    <xf numFmtId="0" fontId="12" fillId="2" borderId="0" xfId="3" applyFont="1" applyFill="1" applyAlignment="1">
      <alignment horizontal="justify" vertical="top"/>
    </xf>
    <xf numFmtId="0" fontId="12" fillId="2" borderId="0" xfId="3" applyFont="1" applyFill="1" applyAlignment="1">
      <alignment horizontal="center" vertical="top" wrapText="1"/>
    </xf>
    <xf numFmtId="164" fontId="12" fillId="2" borderId="0" xfId="3" applyNumberFormat="1" applyFont="1" applyFill="1" applyAlignment="1">
      <alignment horizontal="right" vertical="top" wrapText="1"/>
    </xf>
    <xf numFmtId="164" fontId="12" fillId="2" borderId="0" xfId="3" applyNumberFormat="1" applyFont="1" applyFill="1" applyAlignment="1">
      <alignment horizontal="left" vertical="top" wrapText="1"/>
    </xf>
    <xf numFmtId="49" fontId="13" fillId="2" borderId="0" xfId="2" applyNumberFormat="1" applyFont="1" applyFill="1" applyAlignment="1">
      <alignment horizontal="center" vertical="center" wrapText="1"/>
    </xf>
    <xf numFmtId="0" fontId="13" fillId="0" borderId="2" xfId="2" applyFont="1" applyBorder="1" applyAlignment="1">
      <alignment horizontal="justify" vertical="top" wrapText="1"/>
    </xf>
    <xf numFmtId="0" fontId="14" fillId="0" borderId="2" xfId="2" applyFont="1" applyBorder="1" applyAlignment="1">
      <alignment vertical="top" wrapText="1"/>
    </xf>
    <xf numFmtId="0" fontId="13" fillId="0" borderId="6" xfId="2" applyFont="1" applyBorder="1" applyAlignment="1">
      <alignment horizontal="justify" vertical="top" wrapText="1"/>
    </xf>
    <xf numFmtId="0" fontId="14" fillId="0" borderId="6" xfId="2" applyFont="1" applyBorder="1" applyAlignment="1">
      <alignment vertical="top" wrapText="1"/>
    </xf>
    <xf numFmtId="165" fontId="15" fillId="0" borderId="6" xfId="2" applyNumberFormat="1" applyFont="1" applyBorder="1" applyAlignment="1">
      <alignment vertical="top"/>
    </xf>
    <xf numFmtId="0" fontId="13" fillId="0" borderId="6" xfId="2" applyFont="1" applyBorder="1" applyAlignment="1">
      <alignment horizontal="center" vertical="top" wrapText="1"/>
    </xf>
    <xf numFmtId="0" fontId="17" fillId="0" borderId="6" xfId="2" applyFont="1" applyBorder="1" applyAlignment="1">
      <alignment horizontal="left"/>
    </xf>
    <xf numFmtId="0" fontId="14" fillId="0" borderId="6" xfId="2" applyFont="1" applyBorder="1" applyAlignment="1">
      <alignment vertical="top"/>
    </xf>
    <xf numFmtId="0" fontId="13" fillId="0" borderId="2" xfId="5" applyFont="1" applyBorder="1" applyAlignment="1">
      <alignment horizontal="center" vertical="top" wrapText="1"/>
    </xf>
    <xf numFmtId="0" fontId="6" fillId="0" borderId="0" xfId="3" applyFont="1" applyAlignment="1">
      <alignment wrapText="1"/>
    </xf>
    <xf numFmtId="49" fontId="7" fillId="0" borderId="0" xfId="3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right" vertical="top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justify" vertical="top"/>
    </xf>
    <xf numFmtId="0" fontId="7" fillId="0" borderId="0" xfId="3" applyFont="1" applyAlignment="1">
      <alignment vertical="top" wrapText="1"/>
    </xf>
    <xf numFmtId="4" fontId="20" fillId="0" borderId="0" xfId="3" applyNumberFormat="1" applyFont="1" applyAlignment="1">
      <alignment horizontal="right" vertical="top" wrapText="1"/>
    </xf>
    <xf numFmtId="164" fontId="12" fillId="0" borderId="0" xfId="1" applyNumberFormat="1" applyFont="1" applyFill="1" applyBorder="1" applyAlignment="1">
      <alignment horizontal="right" vertical="top"/>
    </xf>
    <xf numFmtId="49" fontId="21" fillId="0" borderId="0" xfId="3" applyNumberFormat="1" applyFont="1" applyAlignment="1">
      <alignment horizontal="center" vertical="center" wrapText="1"/>
    </xf>
    <xf numFmtId="2" fontId="21" fillId="0" borderId="0" xfId="3" applyNumberFormat="1" applyFont="1" applyAlignment="1">
      <alignment horizontal="justify" vertical="top"/>
    </xf>
    <xf numFmtId="0" fontId="21" fillId="0" borderId="0" xfId="3" applyFont="1" applyAlignment="1">
      <alignment vertical="top" wrapText="1"/>
    </xf>
    <xf numFmtId="164" fontId="21" fillId="0" borderId="0" xfId="3" applyNumberFormat="1" applyFont="1" applyAlignment="1">
      <alignment horizontal="right" vertical="top" wrapText="1"/>
    </xf>
    <xf numFmtId="0" fontId="14" fillId="0" borderId="1" xfId="2" applyFont="1" applyBorder="1" applyAlignment="1">
      <alignment vertical="top" wrapText="1"/>
    </xf>
    <xf numFmtId="0" fontId="14" fillId="0" borderId="5" xfId="2" applyFont="1" applyBorder="1" applyAlignment="1">
      <alignment vertical="top" wrapText="1"/>
    </xf>
    <xf numFmtId="0" fontId="14" fillId="0" borderId="8" xfId="2" applyFont="1" applyBorder="1" applyAlignment="1">
      <alignment vertical="top" wrapText="1"/>
    </xf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justify" wrapText="1"/>
    </xf>
    <xf numFmtId="0" fontId="22" fillId="0" borderId="0" xfId="2" applyFont="1" applyAlignment="1">
      <alignment horizontal="centerContinuous"/>
    </xf>
    <xf numFmtId="4" fontId="22" fillId="0" borderId="0" xfId="2" applyNumberFormat="1" applyFont="1" applyAlignment="1">
      <alignment horizontal="center"/>
    </xf>
    <xf numFmtId="0" fontId="23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" fontId="6" fillId="0" borderId="0" xfId="3" applyNumberFormat="1" applyFont="1"/>
    <xf numFmtId="4" fontId="21" fillId="0" borderId="0" xfId="3" applyNumberFormat="1" applyFont="1" applyAlignment="1">
      <alignment horizontal="right" vertical="top" wrapText="1"/>
    </xf>
    <xf numFmtId="164" fontId="21" fillId="0" borderId="0" xfId="1" applyNumberFormat="1" applyFont="1" applyFill="1" applyBorder="1" applyAlignment="1">
      <alignment horizontal="right" vertical="top"/>
    </xf>
    <xf numFmtId="0" fontId="11" fillId="0" borderId="0" xfId="3" applyFont="1"/>
    <xf numFmtId="44" fontId="8" fillId="3" borderId="0" xfId="1" applyFont="1" applyFill="1" applyAlignment="1">
      <alignment horizontal="center" vertical="top" wrapText="1"/>
    </xf>
    <xf numFmtId="44" fontId="12" fillId="2" borderId="0" xfId="1" applyFont="1" applyFill="1" applyAlignment="1">
      <alignment horizontal="center" vertical="top" wrapText="1"/>
    </xf>
    <xf numFmtId="44" fontId="12" fillId="2" borderId="0" xfId="1" applyFont="1" applyFill="1" applyBorder="1" applyAlignment="1">
      <alignment horizontal="center" vertical="top" wrapText="1"/>
    </xf>
    <xf numFmtId="0" fontId="24" fillId="0" borderId="0" xfId="3" applyFont="1" applyAlignment="1">
      <alignment wrapText="1"/>
    </xf>
    <xf numFmtId="2" fontId="7" fillId="0" borderId="0" xfId="3" applyNumberFormat="1" applyFont="1" applyAlignment="1">
      <alignment vertical="top"/>
    </xf>
    <xf numFmtId="2" fontId="7" fillId="0" borderId="0" xfId="3" applyNumberFormat="1" applyFont="1" applyAlignment="1">
      <alignment horizontal="center" vertical="top"/>
    </xf>
    <xf numFmtId="44" fontId="11" fillId="0" borderId="0" xfId="1" applyFont="1" applyAlignment="1">
      <alignment horizontal="center" vertical="top" wrapText="1"/>
    </xf>
    <xf numFmtId="4" fontId="25" fillId="0" borderId="0" xfId="0" applyNumberFormat="1" applyFont="1" applyAlignment="1">
      <alignment horizontal="center" vertical="top" wrapText="1"/>
    </xf>
    <xf numFmtId="0" fontId="27" fillId="0" borderId="0" xfId="10" applyFont="1"/>
    <xf numFmtId="0" fontId="27" fillId="0" borderId="0" xfId="10" applyFont="1" applyAlignment="1">
      <alignment horizontal="center" vertical="top"/>
    </xf>
    <xf numFmtId="0" fontId="5" fillId="4" borderId="0" xfId="3" applyFont="1" applyFill="1" applyAlignment="1">
      <alignment wrapText="1"/>
    </xf>
    <xf numFmtId="0" fontId="28" fillId="0" borderId="0" xfId="3" applyFont="1" applyAlignment="1">
      <alignment wrapText="1"/>
    </xf>
    <xf numFmtId="0" fontId="9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Alignment="1">
      <alignment horizontal="right" vertical="top"/>
    </xf>
    <xf numFmtId="2" fontId="7" fillId="0" borderId="0" xfId="3" applyNumberFormat="1" applyFont="1" applyAlignment="1">
      <alignment horizontal="left" vertical="top"/>
    </xf>
    <xf numFmtId="0" fontId="8" fillId="2" borderId="0" xfId="5" applyFont="1" applyFill="1" applyAlignment="1">
      <alignment horizontal="center" vertical="center" wrapText="1"/>
    </xf>
    <xf numFmtId="0" fontId="19" fillId="2" borderId="0" xfId="5" applyFont="1" applyFill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8" fillId="0" borderId="1" xfId="2" applyFont="1" applyBorder="1" applyAlignment="1">
      <alignment horizontal="center" vertical="top" wrapText="1"/>
    </xf>
    <xf numFmtId="0" fontId="8" fillId="0" borderId="3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2" fontId="16" fillId="0" borderId="6" xfId="4" applyNumberFormat="1" applyFont="1" applyBorder="1" applyAlignment="1">
      <alignment horizontal="justify" vertical="top" wrapText="1"/>
    </xf>
    <xf numFmtId="2" fontId="16" fillId="0" borderId="11" xfId="4" applyNumberFormat="1" applyFont="1" applyBorder="1" applyAlignment="1">
      <alignment horizontal="justify" vertical="top" wrapText="1"/>
    </xf>
    <xf numFmtId="0" fontId="13" fillId="0" borderId="1" xfId="2" applyFont="1" applyBorder="1" applyAlignment="1">
      <alignment horizontal="center" vertical="top" wrapText="1"/>
    </xf>
    <xf numFmtId="0" fontId="13" fillId="0" borderId="3" xfId="2" applyFont="1" applyBorder="1" applyAlignment="1">
      <alignment horizontal="center" vertical="top" wrapText="1"/>
    </xf>
    <xf numFmtId="0" fontId="13" fillId="0" borderId="4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justify" vertical="top" wrapText="1"/>
    </xf>
    <xf numFmtId="0" fontId="14" fillId="0" borderId="11" xfId="2" applyFont="1" applyBorder="1" applyAlignment="1">
      <alignment horizontal="justify" vertical="top" wrapText="1"/>
    </xf>
    <xf numFmtId="0" fontId="14" fillId="0" borderId="5" xfId="2" applyFont="1" applyBorder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14" fillId="0" borderId="7" xfId="2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top" wrapText="1"/>
    </xf>
    <xf numFmtId="0" fontId="14" fillId="0" borderId="9" xfId="2" applyFont="1" applyBorder="1" applyAlignment="1">
      <alignment horizontal="center" vertical="top" wrapText="1"/>
    </xf>
    <xf numFmtId="0" fontId="14" fillId="0" borderId="10" xfId="2" applyFont="1" applyBorder="1" applyAlignment="1">
      <alignment horizontal="center" vertical="top" wrapText="1"/>
    </xf>
    <xf numFmtId="0" fontId="29" fillId="0" borderId="5" xfId="2" applyFont="1" applyFill="1" applyBorder="1" applyAlignment="1">
      <alignment horizontal="center" vertical="center" wrapText="1"/>
    </xf>
    <xf numFmtId="0" fontId="29" fillId="0" borderId="0" xfId="2" applyFont="1" applyFill="1" applyAlignment="1">
      <alignment horizontal="center" vertical="center" wrapText="1"/>
    </xf>
    <xf numFmtId="0" fontId="29" fillId="0" borderId="7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top"/>
    </xf>
    <xf numFmtId="2" fontId="14" fillId="0" borderId="3" xfId="2" applyNumberFormat="1" applyFont="1" applyFill="1" applyBorder="1" applyAlignment="1">
      <alignment horizontal="right" vertical="top"/>
    </xf>
    <xf numFmtId="164" fontId="13" fillId="0" borderId="3" xfId="2" applyNumberFormat="1" applyFont="1" applyFill="1" applyBorder="1" applyAlignment="1">
      <alignment horizontal="right" vertical="top"/>
    </xf>
    <xf numFmtId="14" fontId="14" fillId="0" borderId="3" xfId="2" applyNumberFormat="1" applyFont="1" applyFill="1" applyBorder="1" applyAlignment="1">
      <alignment horizontal="justify" vertical="top" wrapText="1"/>
    </xf>
    <xf numFmtId="0" fontId="14" fillId="0" borderId="0" xfId="2" applyFont="1" applyFill="1" applyAlignment="1">
      <alignment horizontal="center" vertical="top"/>
    </xf>
    <xf numFmtId="2" fontId="14" fillId="0" borderId="0" xfId="2" applyNumberFormat="1" applyFont="1" applyFill="1" applyAlignment="1">
      <alignment horizontal="right" vertical="top"/>
    </xf>
    <xf numFmtId="164" fontId="13" fillId="0" borderId="0" xfId="2" applyNumberFormat="1" applyFont="1" applyFill="1" applyAlignment="1">
      <alignment horizontal="right" vertical="top"/>
    </xf>
    <xf numFmtId="14" fontId="14" fillId="0" borderId="0" xfId="2" applyNumberFormat="1" applyFont="1" applyFill="1" applyAlignment="1">
      <alignment horizontal="justify" vertical="top" wrapText="1"/>
    </xf>
    <xf numFmtId="0" fontId="14" fillId="0" borderId="9" xfId="2" applyFont="1" applyFill="1" applyBorder="1" applyAlignment="1">
      <alignment horizontal="center" vertical="top"/>
    </xf>
    <xf numFmtId="2" fontId="14" fillId="0" borderId="9" xfId="2" applyNumberFormat="1" applyFont="1" applyFill="1" applyBorder="1" applyAlignment="1">
      <alignment horizontal="right" vertical="top"/>
    </xf>
    <xf numFmtId="164" fontId="13" fillId="0" borderId="9" xfId="2" applyNumberFormat="1" applyFont="1" applyFill="1" applyBorder="1" applyAlignment="1">
      <alignment horizontal="right" vertical="top"/>
    </xf>
    <xf numFmtId="14" fontId="14" fillId="0" borderId="9" xfId="2" applyNumberFormat="1" applyFont="1" applyFill="1" applyBorder="1" applyAlignment="1">
      <alignment horizontal="justify" vertical="top" wrapText="1"/>
    </xf>
    <xf numFmtId="49" fontId="13" fillId="2" borderId="0" xfId="2" applyNumberFormat="1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3" fillId="0" borderId="2" xfId="2" applyFont="1" applyBorder="1" applyAlignment="1">
      <alignment horizontal="justify" vertical="center" wrapText="1"/>
    </xf>
    <xf numFmtId="2" fontId="12" fillId="0" borderId="0" xfId="3" applyNumberFormat="1" applyFont="1" applyAlignment="1">
      <alignment horizontal="justify" vertical="top"/>
    </xf>
    <xf numFmtId="2" fontId="31" fillId="0" borderId="0" xfId="3" applyNumberFormat="1" applyFont="1" applyAlignment="1">
      <alignment horizontal="justify" vertical="top"/>
    </xf>
    <xf numFmtId="44" fontId="8" fillId="0" borderId="0" xfId="1" applyNumberFormat="1" applyFont="1" applyFill="1" applyBorder="1" applyAlignment="1">
      <alignment horizontal="right" vertical="top"/>
    </xf>
    <xf numFmtId="44" fontId="12" fillId="0" borderId="0" xfId="1" applyNumberFormat="1" applyFont="1" applyFill="1" applyBorder="1" applyAlignment="1">
      <alignment horizontal="right" vertical="top"/>
    </xf>
    <xf numFmtId="0" fontId="8" fillId="2" borderId="0" xfId="5" applyFont="1" applyFill="1" applyAlignment="1">
      <alignment horizontal="right" vertical="top" wrapText="1"/>
    </xf>
    <xf numFmtId="0" fontId="32" fillId="0" borderId="6" xfId="5" applyFont="1" applyBorder="1" applyAlignment="1">
      <alignment horizontal="center" vertical="center" wrapText="1"/>
    </xf>
    <xf numFmtId="0" fontId="32" fillId="0" borderId="11" xfId="5" applyFont="1" applyBorder="1" applyAlignment="1">
      <alignment horizontal="center" vertical="center" wrapText="1"/>
    </xf>
    <xf numFmtId="44" fontId="18" fillId="2" borderId="0" xfId="3" applyNumberFormat="1" applyFont="1" applyFill="1" applyAlignment="1">
      <alignment horizontal="right" vertical="top" wrapText="1"/>
    </xf>
    <xf numFmtId="44" fontId="19" fillId="2" borderId="0" xfId="3" applyNumberFormat="1" applyFont="1" applyFill="1" applyAlignment="1">
      <alignment horizontal="right" vertical="top" wrapText="1"/>
    </xf>
  </cellXfs>
  <cellStyles count="11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3 3" xfId="9" xr:uid="{00000000-0005-0000-0000-000007000000}"/>
    <cellStyle name="Normal 4" xfId="6" xr:uid="{00000000-0005-0000-0000-000008000000}"/>
    <cellStyle name="Normal 4 2" xfId="8" xr:uid="{00000000-0005-0000-0000-000009000000}"/>
    <cellStyle name="Normal 5" xfId="10" xr:uid="{00000000-0005-0000-0000-00000A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7</xdr:col>
      <xdr:colOff>172490</xdr:colOff>
      <xdr:row>4</xdr:row>
      <xdr:rowOff>49772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1030593</xdr:colOff>
      <xdr:row>6</xdr:row>
      <xdr:rowOff>28321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CACD54-D6A2-4745-87B4-1240CA3F5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80975" y="219075"/>
          <a:ext cx="1030593" cy="1139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at&#225;logos%20y%20Cuantificaci&#243;n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00B0F0"/>
  </sheetPr>
  <dimension ref="A1:AE530"/>
  <sheetViews>
    <sheetView showGridLines="0" tabSelected="1" view="pageBreakPreview" zoomScaleNormal="70" zoomScaleSheetLayoutView="100" workbookViewId="0">
      <selection activeCell="C2" sqref="C2:F3"/>
    </sheetView>
  </sheetViews>
  <sheetFormatPr baseColWidth="10" defaultColWidth="9.140625" defaultRowHeight="12.75" customHeight="1" outlineLevelCol="1"/>
  <cols>
    <col min="1" max="1" width="15.5703125" style="55" customWidth="1"/>
    <col min="2" max="2" width="74.7109375" style="2" customWidth="1"/>
    <col min="3" max="3" width="9.140625" style="2" customWidth="1"/>
    <col min="4" max="4" width="13.85546875" style="52" customWidth="1"/>
    <col min="5" max="5" width="16" style="2" customWidth="1"/>
    <col min="6" max="6" width="53.85546875" style="2" customWidth="1" outlineLevel="1"/>
    <col min="7" max="7" width="19.42578125" style="2" customWidth="1"/>
    <col min="8" max="8" width="14.28515625" style="2" bestFit="1" customWidth="1"/>
    <col min="9" max="16384" width="9.140625" style="2"/>
  </cols>
  <sheetData>
    <row r="1" spans="1:7">
      <c r="A1" s="43"/>
      <c r="B1" s="22" t="s">
        <v>0</v>
      </c>
      <c r="C1" s="78" t="s">
        <v>389</v>
      </c>
      <c r="D1" s="79"/>
      <c r="E1" s="79"/>
      <c r="F1" s="80"/>
      <c r="G1" s="23"/>
    </row>
    <row r="2" spans="1:7">
      <c r="A2" s="44"/>
      <c r="B2" s="24" t="s">
        <v>1</v>
      </c>
      <c r="C2" s="94" t="s">
        <v>227</v>
      </c>
      <c r="D2" s="95"/>
      <c r="E2" s="95"/>
      <c r="F2" s="96"/>
      <c r="G2" s="25"/>
    </row>
    <row r="3" spans="1:7" ht="13.5" thickBot="1">
      <c r="A3" s="44"/>
      <c r="B3" s="24" t="s">
        <v>2</v>
      </c>
      <c r="C3" s="94"/>
      <c r="D3" s="95"/>
      <c r="E3" s="95"/>
      <c r="F3" s="96"/>
      <c r="G3" s="25"/>
    </row>
    <row r="4" spans="1:7" ht="15" customHeight="1">
      <c r="A4" s="44"/>
      <c r="B4" s="111" t="s">
        <v>3</v>
      </c>
      <c r="C4" s="97"/>
      <c r="D4" s="98"/>
      <c r="E4" s="99" t="s">
        <v>21</v>
      </c>
      <c r="F4" s="100"/>
      <c r="G4" s="26"/>
    </row>
    <row r="5" spans="1:7" ht="15" customHeight="1">
      <c r="A5" s="44"/>
      <c r="B5" s="81" t="s">
        <v>226</v>
      </c>
      <c r="C5" s="101"/>
      <c r="D5" s="102"/>
      <c r="E5" s="103" t="s">
        <v>22</v>
      </c>
      <c r="F5" s="104"/>
      <c r="G5" s="27"/>
    </row>
    <row r="6" spans="1:7" ht="15" customHeight="1">
      <c r="A6" s="44"/>
      <c r="B6" s="81"/>
      <c r="C6" s="101"/>
      <c r="D6" s="102"/>
      <c r="E6" s="103" t="s">
        <v>4</v>
      </c>
      <c r="F6" s="104"/>
      <c r="G6" s="28"/>
    </row>
    <row r="7" spans="1:7" ht="15" customHeight="1" thickBot="1">
      <c r="A7" s="44"/>
      <c r="B7" s="82"/>
      <c r="C7" s="105"/>
      <c r="D7" s="106"/>
      <c r="E7" s="107" t="s">
        <v>23</v>
      </c>
      <c r="F7" s="108"/>
      <c r="G7" s="29"/>
    </row>
    <row r="8" spans="1:7">
      <c r="A8" s="44"/>
      <c r="B8" s="24" t="s">
        <v>5</v>
      </c>
      <c r="C8" s="83" t="s">
        <v>6</v>
      </c>
      <c r="D8" s="84"/>
      <c r="E8" s="84"/>
      <c r="F8" s="85"/>
      <c r="G8" s="30" t="s">
        <v>7</v>
      </c>
    </row>
    <row r="9" spans="1:7">
      <c r="A9" s="44"/>
      <c r="B9" s="86" t="s">
        <v>49</v>
      </c>
      <c r="C9" s="88"/>
      <c r="D9" s="89"/>
      <c r="E9" s="89"/>
      <c r="F9" s="90"/>
      <c r="G9" s="117" t="s">
        <v>772</v>
      </c>
    </row>
    <row r="10" spans="1:7" ht="13.5" thickBot="1">
      <c r="A10" s="45"/>
      <c r="B10" s="87"/>
      <c r="C10" s="91"/>
      <c r="D10" s="92"/>
      <c r="E10" s="92"/>
      <c r="F10" s="93"/>
      <c r="G10" s="118"/>
    </row>
    <row r="11" spans="1:7" ht="3" customHeight="1" thickBot="1">
      <c r="A11" s="46"/>
      <c r="B11" s="47"/>
      <c r="C11" s="48"/>
      <c r="D11" s="49"/>
      <c r="E11" s="46"/>
      <c r="F11" s="48"/>
      <c r="G11" s="48"/>
    </row>
    <row r="12" spans="1:7" ht="15.75" customHeight="1" thickBot="1">
      <c r="A12" s="74" t="s">
        <v>36</v>
      </c>
      <c r="B12" s="75"/>
      <c r="C12" s="75"/>
      <c r="D12" s="75"/>
      <c r="E12" s="75"/>
      <c r="F12" s="75"/>
      <c r="G12" s="76"/>
    </row>
    <row r="13" spans="1:7" ht="3" customHeight="1">
      <c r="A13" s="50"/>
      <c r="B13" s="51"/>
      <c r="C13" s="51"/>
    </row>
    <row r="14" spans="1:7" s="110" customFormat="1" ht="24">
      <c r="A14" s="109" t="s">
        <v>8</v>
      </c>
      <c r="B14" s="21" t="s">
        <v>9</v>
      </c>
      <c r="C14" s="109" t="s">
        <v>10</v>
      </c>
      <c r="D14" s="109" t="s">
        <v>11</v>
      </c>
      <c r="E14" s="21" t="s">
        <v>12</v>
      </c>
      <c r="F14" s="21" t="s">
        <v>13</v>
      </c>
      <c r="G14" s="21" t="s">
        <v>14</v>
      </c>
    </row>
    <row r="15" spans="1:7" ht="6" customHeight="1">
      <c r="A15" s="77"/>
      <c r="B15" s="77"/>
      <c r="C15" s="77"/>
      <c r="D15" s="77"/>
      <c r="E15" s="77"/>
      <c r="F15" s="77"/>
      <c r="G15" s="77"/>
    </row>
    <row r="16" spans="1:7">
      <c r="A16" s="3" t="s">
        <v>322</v>
      </c>
      <c r="B16" s="11" t="s">
        <v>52</v>
      </c>
      <c r="C16" s="12"/>
      <c r="D16" s="13"/>
      <c r="E16" s="13"/>
      <c r="F16" s="13"/>
      <c r="G16" s="5">
        <f>ROUND(SUM(G17:G38),2)</f>
        <v>0</v>
      </c>
    </row>
    <row r="17" spans="1:7" s="1" customFormat="1" ht="45">
      <c r="A17" s="6" t="s">
        <v>390</v>
      </c>
      <c r="B17" s="68" t="s">
        <v>257</v>
      </c>
      <c r="C17" s="69" t="s">
        <v>19</v>
      </c>
      <c r="D17" s="70">
        <v>27.5</v>
      </c>
      <c r="E17" s="7"/>
      <c r="F17" s="8"/>
      <c r="G17" s="9"/>
    </row>
    <row r="18" spans="1:7" s="1" customFormat="1" ht="33.75">
      <c r="A18" s="6" t="s">
        <v>391</v>
      </c>
      <c r="B18" s="68" t="s">
        <v>258</v>
      </c>
      <c r="C18" s="69" t="s">
        <v>19</v>
      </c>
      <c r="D18" s="70">
        <v>43.63</v>
      </c>
      <c r="E18" s="7"/>
      <c r="F18" s="8"/>
      <c r="G18" s="9"/>
    </row>
    <row r="19" spans="1:7" s="1" customFormat="1" ht="45">
      <c r="A19" s="6" t="s">
        <v>392</v>
      </c>
      <c r="B19" s="68" t="s">
        <v>259</v>
      </c>
      <c r="C19" s="69" t="s">
        <v>19</v>
      </c>
      <c r="D19" s="70">
        <v>1.79</v>
      </c>
      <c r="E19" s="7"/>
      <c r="F19" s="8"/>
      <c r="G19" s="9"/>
    </row>
    <row r="20" spans="1:7" s="1" customFormat="1" ht="33.75">
      <c r="A20" s="6" t="s">
        <v>393</v>
      </c>
      <c r="B20" s="68" t="s">
        <v>260</v>
      </c>
      <c r="C20" s="69" t="s">
        <v>19</v>
      </c>
      <c r="D20" s="70">
        <v>30.68</v>
      </c>
      <c r="E20" s="7"/>
      <c r="F20" s="8"/>
      <c r="G20" s="9"/>
    </row>
    <row r="21" spans="1:7" s="1" customFormat="1" ht="33.75">
      <c r="A21" s="6" t="s">
        <v>394</v>
      </c>
      <c r="B21" s="68" t="s">
        <v>261</v>
      </c>
      <c r="C21" s="69" t="s">
        <v>19</v>
      </c>
      <c r="D21" s="70">
        <v>7.67</v>
      </c>
      <c r="E21" s="7"/>
      <c r="F21" s="8"/>
      <c r="G21" s="9"/>
    </row>
    <row r="22" spans="1:7" s="1" customFormat="1" ht="45">
      <c r="A22" s="6" t="s">
        <v>395</v>
      </c>
      <c r="B22" s="68" t="s">
        <v>273</v>
      </c>
      <c r="C22" s="69" t="s">
        <v>26</v>
      </c>
      <c r="D22" s="70">
        <v>1</v>
      </c>
      <c r="E22" s="7"/>
      <c r="F22" s="14"/>
      <c r="G22" s="9"/>
    </row>
    <row r="23" spans="1:7" s="1" customFormat="1" ht="45">
      <c r="A23" s="6" t="s">
        <v>396</v>
      </c>
      <c r="B23" s="68" t="s">
        <v>272</v>
      </c>
      <c r="C23" s="69" t="s">
        <v>26</v>
      </c>
      <c r="D23" s="70">
        <v>1</v>
      </c>
      <c r="E23" s="7"/>
      <c r="F23" s="14"/>
      <c r="G23" s="9"/>
    </row>
    <row r="24" spans="1:7" s="1" customFormat="1" ht="45">
      <c r="A24" s="6" t="s">
        <v>397</v>
      </c>
      <c r="B24" s="68" t="s">
        <v>271</v>
      </c>
      <c r="C24" s="69" t="s">
        <v>26</v>
      </c>
      <c r="D24" s="70">
        <v>1</v>
      </c>
      <c r="E24" s="7"/>
      <c r="F24" s="14"/>
      <c r="G24" s="9"/>
    </row>
    <row r="25" spans="1:7" s="1" customFormat="1" ht="45">
      <c r="A25" s="6" t="s">
        <v>398</v>
      </c>
      <c r="B25" s="68" t="s">
        <v>268</v>
      </c>
      <c r="C25" s="69" t="s">
        <v>26</v>
      </c>
      <c r="D25" s="70">
        <v>1</v>
      </c>
      <c r="E25" s="7"/>
      <c r="F25" s="14"/>
      <c r="G25" s="9"/>
    </row>
    <row r="26" spans="1:7" s="1" customFormat="1" ht="45">
      <c r="A26" s="6" t="s">
        <v>399</v>
      </c>
      <c r="B26" s="68" t="s">
        <v>269</v>
      </c>
      <c r="C26" s="69" t="s">
        <v>26</v>
      </c>
      <c r="D26" s="70">
        <v>1</v>
      </c>
      <c r="E26" s="7"/>
      <c r="F26" s="14"/>
      <c r="G26" s="9"/>
    </row>
    <row r="27" spans="1:7" s="1" customFormat="1" ht="45">
      <c r="A27" s="6" t="s">
        <v>400</v>
      </c>
      <c r="B27" s="68" t="s">
        <v>270</v>
      </c>
      <c r="C27" s="69" t="s">
        <v>26</v>
      </c>
      <c r="D27" s="70">
        <v>1</v>
      </c>
      <c r="E27" s="7"/>
      <c r="F27" s="14"/>
      <c r="G27" s="9"/>
    </row>
    <row r="28" spans="1:7" s="1" customFormat="1" ht="45">
      <c r="A28" s="6" t="s">
        <v>401</v>
      </c>
      <c r="B28" s="68" t="s">
        <v>267</v>
      </c>
      <c r="C28" s="69" t="s">
        <v>26</v>
      </c>
      <c r="D28" s="70">
        <v>1</v>
      </c>
      <c r="E28" s="7"/>
      <c r="F28" s="14"/>
      <c r="G28" s="9"/>
    </row>
    <row r="29" spans="1:7" s="1" customFormat="1" ht="45">
      <c r="A29" s="6" t="s">
        <v>402</v>
      </c>
      <c r="B29" s="68" t="s">
        <v>266</v>
      </c>
      <c r="C29" s="69" t="s">
        <v>26</v>
      </c>
      <c r="D29" s="70">
        <v>4</v>
      </c>
      <c r="E29" s="7"/>
      <c r="F29" s="14"/>
      <c r="G29" s="9"/>
    </row>
    <row r="30" spans="1:7" s="1" customFormat="1" ht="67.5">
      <c r="A30" s="6" t="s">
        <v>403</v>
      </c>
      <c r="B30" s="68" t="s">
        <v>265</v>
      </c>
      <c r="C30" s="69" t="s">
        <v>26</v>
      </c>
      <c r="D30" s="70">
        <v>2</v>
      </c>
      <c r="E30" s="7"/>
      <c r="F30" s="14"/>
      <c r="G30" s="9"/>
    </row>
    <row r="31" spans="1:7" s="1" customFormat="1" ht="45">
      <c r="A31" s="6" t="s">
        <v>404</v>
      </c>
      <c r="B31" s="68" t="s">
        <v>274</v>
      </c>
      <c r="C31" s="69" t="s">
        <v>26</v>
      </c>
      <c r="D31" s="70">
        <v>3</v>
      </c>
      <c r="E31" s="7"/>
      <c r="F31" s="14"/>
      <c r="G31" s="9"/>
    </row>
    <row r="32" spans="1:7" s="1" customFormat="1" ht="45">
      <c r="A32" s="6" t="s">
        <v>405</v>
      </c>
      <c r="B32" s="68" t="s">
        <v>275</v>
      </c>
      <c r="C32" s="69" t="s">
        <v>26</v>
      </c>
      <c r="D32" s="70">
        <v>5</v>
      </c>
      <c r="E32" s="7"/>
      <c r="F32" s="14"/>
      <c r="G32" s="9"/>
    </row>
    <row r="33" spans="1:7" s="1" customFormat="1" ht="45">
      <c r="A33" s="6" t="s">
        <v>406</v>
      </c>
      <c r="B33" s="68" t="s">
        <v>262</v>
      </c>
      <c r="C33" s="69" t="s">
        <v>29</v>
      </c>
      <c r="D33" s="70">
        <v>655.08000000000004</v>
      </c>
      <c r="E33" s="7"/>
      <c r="F33" s="8"/>
      <c r="G33" s="9"/>
    </row>
    <row r="34" spans="1:7" s="1" customFormat="1" ht="45">
      <c r="A34" s="6" t="s">
        <v>407</v>
      </c>
      <c r="B34" s="68" t="s">
        <v>263</v>
      </c>
      <c r="C34" s="69" t="s">
        <v>18</v>
      </c>
      <c r="D34" s="70">
        <v>134.18</v>
      </c>
      <c r="E34" s="7"/>
      <c r="F34" s="8"/>
      <c r="G34" s="9"/>
    </row>
    <row r="35" spans="1:7" s="1" customFormat="1" ht="45">
      <c r="A35" s="6" t="s">
        <v>408</v>
      </c>
      <c r="B35" s="68" t="s">
        <v>264</v>
      </c>
      <c r="C35" s="69" t="s">
        <v>26</v>
      </c>
      <c r="D35" s="70">
        <v>1</v>
      </c>
      <c r="E35" s="7"/>
      <c r="F35" s="8"/>
      <c r="G35" s="9"/>
    </row>
    <row r="36" spans="1:7" s="1" customFormat="1" ht="22.5">
      <c r="A36" s="6" t="s">
        <v>409</v>
      </c>
      <c r="B36" s="68" t="s">
        <v>301</v>
      </c>
      <c r="C36" s="69" t="s">
        <v>18</v>
      </c>
      <c r="D36" s="70">
        <v>422.69</v>
      </c>
      <c r="E36" s="7"/>
      <c r="F36" s="8"/>
      <c r="G36" s="9"/>
    </row>
    <row r="37" spans="1:7" s="1" customFormat="1" ht="33.75">
      <c r="A37" s="6" t="s">
        <v>410</v>
      </c>
      <c r="B37" s="68" t="s">
        <v>55</v>
      </c>
      <c r="C37" s="69" t="s">
        <v>19</v>
      </c>
      <c r="D37" s="70">
        <v>174.67</v>
      </c>
      <c r="E37" s="7"/>
      <c r="F37" s="8"/>
      <c r="G37" s="9"/>
    </row>
    <row r="38" spans="1:7" s="1" customFormat="1" ht="33.75">
      <c r="A38" s="6" t="s">
        <v>411</v>
      </c>
      <c r="B38" s="68" t="s">
        <v>56</v>
      </c>
      <c r="C38" s="69" t="s">
        <v>20</v>
      </c>
      <c r="D38" s="70">
        <v>2620.0499999999997</v>
      </c>
      <c r="E38" s="7"/>
      <c r="F38" s="8"/>
      <c r="G38" s="9"/>
    </row>
    <row r="39" spans="1:7">
      <c r="A39" s="3" t="s">
        <v>323</v>
      </c>
      <c r="B39" s="11" t="s">
        <v>300</v>
      </c>
      <c r="C39" s="12"/>
      <c r="D39" s="13"/>
      <c r="E39" s="13"/>
      <c r="F39" s="13"/>
      <c r="G39" s="5">
        <f>ROUND(SUM(G40:G54),2)</f>
        <v>0</v>
      </c>
    </row>
    <row r="40" spans="1:7" s="1" customFormat="1" ht="33.75">
      <c r="A40" s="6" t="s">
        <v>412</v>
      </c>
      <c r="B40" s="68" t="s">
        <v>57</v>
      </c>
      <c r="C40" s="69" t="s">
        <v>18</v>
      </c>
      <c r="D40" s="70">
        <v>72.150000000000006</v>
      </c>
      <c r="E40" s="7"/>
      <c r="F40" s="8"/>
      <c r="G40" s="9"/>
    </row>
    <row r="41" spans="1:7" s="1" customFormat="1" ht="45">
      <c r="A41" s="6" t="s">
        <v>413</v>
      </c>
      <c r="B41" s="68" t="s">
        <v>51</v>
      </c>
      <c r="C41" s="69" t="s">
        <v>19</v>
      </c>
      <c r="D41" s="70">
        <v>3.25</v>
      </c>
      <c r="E41" s="7"/>
      <c r="F41" s="8"/>
      <c r="G41" s="9"/>
    </row>
    <row r="42" spans="1:7" s="1" customFormat="1" ht="45">
      <c r="A42" s="6" t="s">
        <v>414</v>
      </c>
      <c r="B42" s="68" t="s">
        <v>232</v>
      </c>
      <c r="C42" s="69" t="s">
        <v>18</v>
      </c>
      <c r="D42" s="70">
        <v>50.51</v>
      </c>
      <c r="E42" s="7"/>
      <c r="F42" s="8"/>
      <c r="G42" s="9"/>
    </row>
    <row r="43" spans="1:7" s="1" customFormat="1" ht="45">
      <c r="A43" s="6" t="s">
        <v>415</v>
      </c>
      <c r="B43" s="68" t="s">
        <v>77</v>
      </c>
      <c r="C43" s="69" t="s">
        <v>19</v>
      </c>
      <c r="D43" s="70">
        <v>0.65</v>
      </c>
      <c r="E43" s="7"/>
      <c r="F43" s="8"/>
      <c r="G43" s="9"/>
    </row>
    <row r="44" spans="1:7" s="1" customFormat="1" ht="56.25">
      <c r="A44" s="6" t="s">
        <v>416</v>
      </c>
      <c r="B44" s="68" t="s">
        <v>121</v>
      </c>
      <c r="C44" s="69" t="s">
        <v>19</v>
      </c>
      <c r="D44" s="70">
        <v>2.6</v>
      </c>
      <c r="E44" s="7"/>
      <c r="F44" s="8"/>
      <c r="G44" s="9"/>
    </row>
    <row r="45" spans="1:7" s="1" customFormat="1" ht="45">
      <c r="A45" s="6" t="s">
        <v>417</v>
      </c>
      <c r="B45" s="68" t="s">
        <v>155</v>
      </c>
      <c r="C45" s="69" t="s">
        <v>25</v>
      </c>
      <c r="D45" s="70">
        <v>43.73</v>
      </c>
      <c r="E45" s="7"/>
      <c r="F45" s="8"/>
      <c r="G45" s="9"/>
    </row>
    <row r="46" spans="1:7" s="1" customFormat="1" ht="33.75">
      <c r="A46" s="6" t="s">
        <v>418</v>
      </c>
      <c r="B46" s="68" t="s">
        <v>233</v>
      </c>
      <c r="C46" s="69" t="s">
        <v>25</v>
      </c>
      <c r="D46" s="70">
        <v>2.19</v>
      </c>
      <c r="E46" s="7"/>
      <c r="F46" s="8"/>
      <c r="G46" s="9"/>
    </row>
    <row r="47" spans="1:7" s="1" customFormat="1" ht="45">
      <c r="A47" s="6" t="s">
        <v>419</v>
      </c>
      <c r="B47" s="68" t="s">
        <v>153</v>
      </c>
      <c r="C47" s="69" t="s">
        <v>18</v>
      </c>
      <c r="D47" s="70">
        <v>21.86</v>
      </c>
      <c r="E47" s="7"/>
      <c r="F47" s="8"/>
      <c r="G47" s="9"/>
    </row>
    <row r="48" spans="1:7" s="1" customFormat="1" ht="45">
      <c r="A48" s="6" t="s">
        <v>420</v>
      </c>
      <c r="B48" s="68" t="s">
        <v>154</v>
      </c>
      <c r="C48" s="69" t="s">
        <v>18</v>
      </c>
      <c r="D48" s="70">
        <v>42.75</v>
      </c>
      <c r="E48" s="7"/>
      <c r="F48" s="10"/>
      <c r="G48" s="9"/>
    </row>
    <row r="49" spans="1:7" s="1" customFormat="1" ht="33.75">
      <c r="A49" s="6" t="s">
        <v>421</v>
      </c>
      <c r="B49" s="68" t="s">
        <v>59</v>
      </c>
      <c r="C49" s="69" t="s">
        <v>18</v>
      </c>
      <c r="D49" s="70">
        <v>3.61</v>
      </c>
      <c r="E49" s="7"/>
      <c r="F49" s="8"/>
      <c r="G49" s="9"/>
    </row>
    <row r="50" spans="1:7" s="1" customFormat="1" ht="22.5">
      <c r="A50" s="6" t="s">
        <v>422</v>
      </c>
      <c r="B50" s="68" t="s">
        <v>60</v>
      </c>
      <c r="C50" s="69" t="s">
        <v>25</v>
      </c>
      <c r="D50" s="70">
        <v>47.47</v>
      </c>
      <c r="E50" s="7"/>
      <c r="F50" s="8"/>
      <c r="G50" s="9"/>
    </row>
    <row r="51" spans="1:7" s="1" customFormat="1" ht="90">
      <c r="A51" s="6" t="s">
        <v>423</v>
      </c>
      <c r="B51" s="68" t="s">
        <v>234</v>
      </c>
      <c r="C51" s="69" t="s">
        <v>26</v>
      </c>
      <c r="D51" s="70">
        <v>2</v>
      </c>
      <c r="E51" s="7"/>
      <c r="F51" s="8"/>
      <c r="G51" s="9"/>
    </row>
    <row r="52" spans="1:7" s="1" customFormat="1" ht="90">
      <c r="A52" s="6" t="s">
        <v>424</v>
      </c>
      <c r="B52" s="68" t="s">
        <v>235</v>
      </c>
      <c r="C52" s="69" t="s">
        <v>26</v>
      </c>
      <c r="D52" s="70">
        <v>7</v>
      </c>
      <c r="E52" s="7"/>
      <c r="F52" s="8"/>
      <c r="G52" s="9"/>
    </row>
    <row r="53" spans="1:7" s="1" customFormat="1" ht="33.75">
      <c r="A53" s="6" t="s">
        <v>425</v>
      </c>
      <c r="B53" s="68" t="s">
        <v>55</v>
      </c>
      <c r="C53" s="69" t="s">
        <v>19</v>
      </c>
      <c r="D53" s="70">
        <v>2.6</v>
      </c>
      <c r="E53" s="7"/>
      <c r="F53" s="10"/>
      <c r="G53" s="9"/>
    </row>
    <row r="54" spans="1:7" s="1" customFormat="1" ht="33.75">
      <c r="A54" s="6" t="s">
        <v>426</v>
      </c>
      <c r="B54" s="68" t="s">
        <v>56</v>
      </c>
      <c r="C54" s="69" t="s">
        <v>20</v>
      </c>
      <c r="D54" s="70">
        <v>39</v>
      </c>
      <c r="E54" s="7"/>
      <c r="F54" s="8"/>
      <c r="G54" s="9"/>
    </row>
    <row r="55" spans="1:7">
      <c r="A55" s="3" t="s">
        <v>324</v>
      </c>
      <c r="B55" s="15" t="s">
        <v>248</v>
      </c>
      <c r="C55" s="12"/>
      <c r="D55" s="13"/>
      <c r="E55" s="13"/>
      <c r="F55" s="13"/>
      <c r="G55" s="56">
        <f>ROUND(SUM(G56,G61,G65,G70),2)</f>
        <v>0</v>
      </c>
    </row>
    <row r="56" spans="1:7" s="1" customFormat="1">
      <c r="A56" s="16" t="s">
        <v>325</v>
      </c>
      <c r="B56" s="17" t="s">
        <v>33</v>
      </c>
      <c r="C56" s="18"/>
      <c r="D56" s="19"/>
      <c r="E56" s="58"/>
      <c r="F56" s="20"/>
      <c r="G56" s="58">
        <f>ROUND(SUM(G57:G60),2)</f>
        <v>0</v>
      </c>
    </row>
    <row r="57" spans="1:7" s="1" customFormat="1" ht="33.75">
      <c r="A57" s="6" t="s">
        <v>427</v>
      </c>
      <c r="B57" s="68" t="s">
        <v>57</v>
      </c>
      <c r="C57" s="69" t="s">
        <v>18</v>
      </c>
      <c r="D57" s="70">
        <v>1.3</v>
      </c>
      <c r="E57" s="7"/>
      <c r="F57" s="14"/>
      <c r="G57" s="9"/>
    </row>
    <row r="58" spans="1:7" s="1" customFormat="1" ht="45">
      <c r="A58" s="6" t="s">
        <v>428</v>
      </c>
      <c r="B58" s="68" t="s">
        <v>50</v>
      </c>
      <c r="C58" s="69" t="s">
        <v>19</v>
      </c>
      <c r="D58" s="70">
        <v>0.35</v>
      </c>
      <c r="E58" s="7"/>
      <c r="F58" s="14"/>
      <c r="G58" s="9"/>
    </row>
    <row r="59" spans="1:7" s="1" customFormat="1" ht="33.75">
      <c r="A59" s="6" t="s">
        <v>429</v>
      </c>
      <c r="B59" s="68" t="s">
        <v>55</v>
      </c>
      <c r="C59" s="69" t="s">
        <v>19</v>
      </c>
      <c r="D59" s="70">
        <v>0.35</v>
      </c>
      <c r="E59" s="7"/>
      <c r="F59" s="10"/>
      <c r="G59" s="9"/>
    </row>
    <row r="60" spans="1:7" s="1" customFormat="1" ht="33.75">
      <c r="A60" s="6" t="s">
        <v>430</v>
      </c>
      <c r="B60" s="68" t="s">
        <v>56</v>
      </c>
      <c r="C60" s="69" t="s">
        <v>20</v>
      </c>
      <c r="D60" s="70">
        <v>5.25</v>
      </c>
      <c r="E60" s="7"/>
      <c r="F60" s="8"/>
      <c r="G60" s="9"/>
    </row>
    <row r="61" spans="1:7" s="1" customFormat="1">
      <c r="A61" s="16" t="s">
        <v>326</v>
      </c>
      <c r="B61" s="17" t="s">
        <v>70</v>
      </c>
      <c r="C61" s="18"/>
      <c r="D61" s="19"/>
      <c r="E61" s="58"/>
      <c r="F61" s="20"/>
      <c r="G61" s="58">
        <f>ROUND(SUM(G62:G64),2)</f>
        <v>0</v>
      </c>
    </row>
    <row r="62" spans="1:7" s="1" customFormat="1" ht="33.75">
      <c r="A62" s="6" t="s">
        <v>431</v>
      </c>
      <c r="B62" s="68" t="s">
        <v>71</v>
      </c>
      <c r="C62" s="69" t="s">
        <v>18</v>
      </c>
      <c r="D62" s="70">
        <v>3.46</v>
      </c>
      <c r="E62" s="7"/>
      <c r="F62" s="8"/>
      <c r="G62" s="9"/>
    </row>
    <row r="63" spans="1:7" s="1" customFormat="1" ht="33.75">
      <c r="A63" s="6" t="s">
        <v>432</v>
      </c>
      <c r="B63" s="68" t="s">
        <v>38</v>
      </c>
      <c r="C63" s="69" t="s">
        <v>29</v>
      </c>
      <c r="D63" s="70">
        <v>26.11</v>
      </c>
      <c r="E63" s="7"/>
      <c r="F63" s="8"/>
      <c r="G63" s="9"/>
    </row>
    <row r="64" spans="1:7" s="1" customFormat="1" ht="22.5">
      <c r="A64" s="6" t="s">
        <v>433</v>
      </c>
      <c r="B64" s="68" t="s">
        <v>40</v>
      </c>
      <c r="C64" s="69" t="s">
        <v>19</v>
      </c>
      <c r="D64" s="70">
        <v>0.35</v>
      </c>
      <c r="E64" s="7"/>
      <c r="F64" s="8"/>
      <c r="G64" s="9"/>
    </row>
    <row r="65" spans="1:7" s="1" customFormat="1">
      <c r="A65" s="16" t="s">
        <v>327</v>
      </c>
      <c r="B65" s="17" t="s">
        <v>249</v>
      </c>
      <c r="C65" s="18"/>
      <c r="D65" s="19"/>
      <c r="E65" s="58"/>
      <c r="F65" s="20"/>
      <c r="G65" s="58">
        <f>ROUND(SUM(G66:G69),2)</f>
        <v>0</v>
      </c>
    </row>
    <row r="66" spans="1:7" s="1" customFormat="1" ht="78.75">
      <c r="A66" s="6" t="s">
        <v>434</v>
      </c>
      <c r="B66" s="68" t="s">
        <v>255</v>
      </c>
      <c r="C66" s="69" t="s">
        <v>29</v>
      </c>
      <c r="D66" s="70">
        <v>565.70000000000005</v>
      </c>
      <c r="E66" s="7"/>
      <c r="F66" s="8"/>
      <c r="G66" s="9"/>
    </row>
    <row r="67" spans="1:7" s="1" customFormat="1" ht="45">
      <c r="A67" s="6" t="s">
        <v>435</v>
      </c>
      <c r="B67" s="68" t="s">
        <v>250</v>
      </c>
      <c r="C67" s="69" t="s">
        <v>29</v>
      </c>
      <c r="D67" s="70">
        <v>565.70000000000005</v>
      </c>
      <c r="E67" s="7"/>
      <c r="F67" s="8"/>
      <c r="G67" s="9"/>
    </row>
    <row r="68" spans="1:7" s="1" customFormat="1" ht="45">
      <c r="A68" s="6" t="s">
        <v>436</v>
      </c>
      <c r="B68" s="68" t="s">
        <v>256</v>
      </c>
      <c r="C68" s="69" t="s">
        <v>26</v>
      </c>
      <c r="D68" s="70">
        <v>1</v>
      </c>
      <c r="E68" s="7"/>
      <c r="F68" s="8"/>
      <c r="G68" s="9"/>
    </row>
    <row r="69" spans="1:7" s="1" customFormat="1" ht="45">
      <c r="A69" s="6" t="s">
        <v>437</v>
      </c>
      <c r="B69" s="68" t="s">
        <v>251</v>
      </c>
      <c r="C69" s="69" t="s">
        <v>26</v>
      </c>
      <c r="D69" s="70">
        <v>1</v>
      </c>
      <c r="E69" s="7"/>
      <c r="F69" s="8"/>
      <c r="G69" s="9"/>
    </row>
    <row r="70" spans="1:7">
      <c r="A70" s="16" t="s">
        <v>328</v>
      </c>
      <c r="B70" s="17" t="s">
        <v>252</v>
      </c>
      <c r="C70" s="18"/>
      <c r="D70" s="19"/>
      <c r="E70" s="58"/>
      <c r="F70" s="20"/>
      <c r="G70" s="58">
        <f>ROUND(SUM(G71:G72),2)</f>
        <v>0</v>
      </c>
    </row>
    <row r="71" spans="1:7" s="1" customFormat="1" ht="90">
      <c r="A71" s="6" t="s">
        <v>438</v>
      </c>
      <c r="B71" s="68" t="s">
        <v>254</v>
      </c>
      <c r="C71" s="69" t="s">
        <v>26</v>
      </c>
      <c r="D71" s="70">
        <v>1</v>
      </c>
      <c r="E71" s="7"/>
      <c r="F71" s="8"/>
      <c r="G71" s="9"/>
    </row>
    <row r="72" spans="1:7" s="1" customFormat="1" ht="90">
      <c r="A72" s="6" t="s">
        <v>439</v>
      </c>
      <c r="B72" s="68" t="s">
        <v>253</v>
      </c>
      <c r="C72" s="69" t="s">
        <v>26</v>
      </c>
      <c r="D72" s="70">
        <v>1</v>
      </c>
      <c r="E72" s="7"/>
      <c r="F72" s="8"/>
      <c r="G72" s="9"/>
    </row>
    <row r="73" spans="1:7" s="1" customFormat="1">
      <c r="A73" s="3" t="s">
        <v>329</v>
      </c>
      <c r="B73" s="15" t="s">
        <v>76</v>
      </c>
      <c r="C73" s="12"/>
      <c r="D73" s="13"/>
      <c r="E73" s="13"/>
      <c r="F73" s="13"/>
      <c r="G73" s="56">
        <f>ROUND(SUM(G74,G80,G85),2)</f>
        <v>0</v>
      </c>
    </row>
    <row r="74" spans="1:7" s="1" customFormat="1">
      <c r="A74" s="16" t="s">
        <v>331</v>
      </c>
      <c r="B74" s="17" t="s">
        <v>70</v>
      </c>
      <c r="C74" s="18"/>
      <c r="D74" s="19"/>
      <c r="E74" s="57"/>
      <c r="F74" s="20"/>
      <c r="G74" s="57">
        <f>ROUND(SUM(G75:G79),2)</f>
        <v>0</v>
      </c>
    </row>
    <row r="75" spans="1:7" s="1" customFormat="1" ht="33.75">
      <c r="A75" s="6" t="s">
        <v>440</v>
      </c>
      <c r="B75" s="68" t="s">
        <v>30</v>
      </c>
      <c r="C75" s="69" t="s">
        <v>18</v>
      </c>
      <c r="D75" s="70">
        <v>10.37</v>
      </c>
      <c r="E75" s="7"/>
      <c r="F75" s="8"/>
      <c r="G75" s="9"/>
    </row>
    <row r="76" spans="1:7" s="1" customFormat="1" ht="33.75">
      <c r="A76" s="6" t="s">
        <v>441</v>
      </c>
      <c r="B76" s="68" t="s">
        <v>39</v>
      </c>
      <c r="C76" s="69" t="s">
        <v>18</v>
      </c>
      <c r="D76" s="70">
        <v>20.74</v>
      </c>
      <c r="E76" s="7"/>
      <c r="F76" s="8"/>
      <c r="G76" s="9"/>
    </row>
    <row r="77" spans="1:7" s="1" customFormat="1" ht="33.75">
      <c r="A77" s="6" t="s">
        <v>442</v>
      </c>
      <c r="B77" s="68" t="s">
        <v>38</v>
      </c>
      <c r="C77" s="69" t="s">
        <v>29</v>
      </c>
      <c r="D77" s="70">
        <v>58.06</v>
      </c>
      <c r="E77" s="7"/>
      <c r="F77" s="8"/>
      <c r="G77" s="9"/>
    </row>
    <row r="78" spans="1:7" s="1" customFormat="1" ht="22.5">
      <c r="A78" s="6" t="s">
        <v>443</v>
      </c>
      <c r="B78" s="68" t="s">
        <v>40</v>
      </c>
      <c r="C78" s="69" t="s">
        <v>19</v>
      </c>
      <c r="D78" s="70">
        <v>6.22</v>
      </c>
      <c r="E78" s="7"/>
      <c r="F78" s="8"/>
      <c r="G78" s="9"/>
    </row>
    <row r="79" spans="1:7" s="1" customFormat="1" ht="33.75">
      <c r="A79" s="6" t="s">
        <v>444</v>
      </c>
      <c r="B79" s="68" t="s">
        <v>64</v>
      </c>
      <c r="C79" s="69" t="s">
        <v>19</v>
      </c>
      <c r="D79" s="70">
        <v>16.809999999999999</v>
      </c>
      <c r="E79" s="7"/>
      <c r="F79" s="8"/>
      <c r="G79" s="9"/>
    </row>
    <row r="80" spans="1:7" s="1" customFormat="1">
      <c r="A80" s="16" t="s">
        <v>332</v>
      </c>
      <c r="B80" s="17" t="s">
        <v>78</v>
      </c>
      <c r="C80" s="18"/>
      <c r="D80" s="19"/>
      <c r="E80" s="57"/>
      <c r="F80" s="20"/>
      <c r="G80" s="57">
        <f>ROUND(SUM(G81:G84),2)</f>
        <v>0</v>
      </c>
    </row>
    <row r="81" spans="1:7" s="1" customFormat="1" ht="33.75">
      <c r="A81" s="6" t="s">
        <v>445</v>
      </c>
      <c r="B81" s="68" t="s">
        <v>247</v>
      </c>
      <c r="C81" s="69" t="s">
        <v>19</v>
      </c>
      <c r="D81" s="70">
        <v>25.15</v>
      </c>
      <c r="E81" s="7"/>
      <c r="F81" s="8"/>
      <c r="G81" s="9"/>
    </row>
    <row r="82" spans="1:7" s="1" customFormat="1" ht="33.75">
      <c r="A82" s="6" t="s">
        <v>446</v>
      </c>
      <c r="B82" s="68" t="s">
        <v>65</v>
      </c>
      <c r="C82" s="69" t="s">
        <v>19</v>
      </c>
      <c r="D82" s="70">
        <v>20.100000000000001</v>
      </c>
      <c r="E82" s="7"/>
      <c r="F82" s="8"/>
      <c r="G82" s="9"/>
    </row>
    <row r="83" spans="1:7" s="1" customFormat="1" ht="22.5">
      <c r="A83" s="6" t="s">
        <v>447</v>
      </c>
      <c r="B83" s="68" t="s">
        <v>66</v>
      </c>
      <c r="C83" s="69" t="s">
        <v>18</v>
      </c>
      <c r="D83" s="70">
        <v>108.9</v>
      </c>
      <c r="E83" s="7"/>
      <c r="F83" s="8"/>
      <c r="G83" s="9"/>
    </row>
    <row r="84" spans="1:7" s="1" customFormat="1" ht="45">
      <c r="A84" s="6" t="s">
        <v>448</v>
      </c>
      <c r="B84" s="68" t="s">
        <v>67</v>
      </c>
      <c r="C84" s="69" t="s">
        <v>25</v>
      </c>
      <c r="D84" s="70">
        <v>103.4</v>
      </c>
      <c r="E84" s="7"/>
      <c r="F84" s="8"/>
      <c r="G84" s="9"/>
    </row>
    <row r="85" spans="1:7" s="1" customFormat="1">
      <c r="A85" s="16" t="s">
        <v>333</v>
      </c>
      <c r="B85" s="17" t="s">
        <v>68</v>
      </c>
      <c r="C85" s="18"/>
      <c r="D85" s="19"/>
      <c r="E85" s="57"/>
      <c r="F85" s="20"/>
      <c r="G85" s="57">
        <f>ROUND(SUM(G86:G87),2)</f>
        <v>0</v>
      </c>
    </row>
    <row r="86" spans="1:7" s="1" customFormat="1" ht="56.25">
      <c r="A86" s="6" t="s">
        <v>449</v>
      </c>
      <c r="B86" s="68" t="s">
        <v>69</v>
      </c>
      <c r="C86" s="69" t="s">
        <v>29</v>
      </c>
      <c r="D86" s="70">
        <v>12816.08</v>
      </c>
      <c r="E86" s="7"/>
      <c r="F86" s="14"/>
      <c r="G86" s="9"/>
    </row>
    <row r="87" spans="1:7" s="1" customFormat="1" ht="33.75">
      <c r="A87" s="6" t="s">
        <v>450</v>
      </c>
      <c r="B87" s="68" t="s">
        <v>63</v>
      </c>
      <c r="C87" s="69" t="s">
        <v>29</v>
      </c>
      <c r="D87" s="70">
        <v>12816.08</v>
      </c>
      <c r="E87" s="7"/>
      <c r="F87" s="14"/>
      <c r="G87" s="9"/>
    </row>
    <row r="88" spans="1:7" s="1" customFormat="1">
      <c r="A88" s="3" t="s">
        <v>330</v>
      </c>
      <c r="B88" s="15" t="s">
        <v>72</v>
      </c>
      <c r="C88" s="12"/>
      <c r="D88" s="13"/>
      <c r="E88" s="13"/>
      <c r="F88" s="13"/>
      <c r="G88" s="5">
        <f>ROUND(SUM(G89,G96,G101),2)</f>
        <v>0</v>
      </c>
    </row>
    <row r="89" spans="1:7" s="1" customFormat="1">
      <c r="A89" s="16" t="s">
        <v>334</v>
      </c>
      <c r="B89" s="17" t="s">
        <v>33</v>
      </c>
      <c r="C89" s="18"/>
      <c r="D89" s="19"/>
      <c r="E89" s="58"/>
      <c r="F89" s="20"/>
      <c r="G89" s="58">
        <f>ROUND(SUM(G90:G95),2)</f>
        <v>0</v>
      </c>
    </row>
    <row r="90" spans="1:7" s="1" customFormat="1" ht="33.75">
      <c r="A90" s="6" t="s">
        <v>451</v>
      </c>
      <c r="B90" s="68" t="s">
        <v>57</v>
      </c>
      <c r="C90" s="69" t="s">
        <v>18</v>
      </c>
      <c r="D90" s="70">
        <v>28.68</v>
      </c>
      <c r="E90" s="7"/>
      <c r="F90" s="14"/>
      <c r="G90" s="9"/>
    </row>
    <row r="91" spans="1:7" s="1" customFormat="1" ht="45">
      <c r="A91" s="6" t="s">
        <v>452</v>
      </c>
      <c r="B91" s="68" t="s">
        <v>50</v>
      </c>
      <c r="C91" s="69" t="s">
        <v>19</v>
      </c>
      <c r="D91" s="70">
        <v>45.9</v>
      </c>
      <c r="E91" s="7"/>
      <c r="F91" s="14"/>
      <c r="G91" s="9"/>
    </row>
    <row r="92" spans="1:7" s="1" customFormat="1" ht="45">
      <c r="A92" s="6" t="s">
        <v>453</v>
      </c>
      <c r="B92" s="68" t="s">
        <v>77</v>
      </c>
      <c r="C92" s="69" t="s">
        <v>19</v>
      </c>
      <c r="D92" s="70">
        <v>7.17</v>
      </c>
      <c r="E92" s="7"/>
      <c r="F92" s="8"/>
      <c r="G92" s="9"/>
    </row>
    <row r="93" spans="1:7" s="1" customFormat="1" ht="45">
      <c r="A93" s="6" t="s">
        <v>454</v>
      </c>
      <c r="B93" s="68" t="s">
        <v>162</v>
      </c>
      <c r="C93" s="69" t="s">
        <v>19</v>
      </c>
      <c r="D93" s="70">
        <v>8.61</v>
      </c>
      <c r="E93" s="7"/>
      <c r="F93" s="8"/>
      <c r="G93" s="9"/>
    </row>
    <row r="94" spans="1:7" s="1" customFormat="1" ht="33.75">
      <c r="A94" s="6" t="s">
        <v>455</v>
      </c>
      <c r="B94" s="68" t="s">
        <v>55</v>
      </c>
      <c r="C94" s="69" t="s">
        <v>19</v>
      </c>
      <c r="D94" s="70">
        <v>38.729999999999997</v>
      </c>
      <c r="E94" s="7"/>
      <c r="F94" s="10"/>
      <c r="G94" s="9"/>
    </row>
    <row r="95" spans="1:7" s="1" customFormat="1" ht="33.75">
      <c r="A95" s="6" t="s">
        <v>456</v>
      </c>
      <c r="B95" s="68" t="s">
        <v>56</v>
      </c>
      <c r="C95" s="69" t="s">
        <v>20</v>
      </c>
      <c r="D95" s="70">
        <v>580.94999999999993</v>
      </c>
      <c r="E95" s="7"/>
      <c r="F95" s="8"/>
      <c r="G95" s="9"/>
    </row>
    <row r="96" spans="1:7" s="1" customFormat="1">
      <c r="A96" s="16" t="s">
        <v>335</v>
      </c>
      <c r="B96" s="17" t="s">
        <v>70</v>
      </c>
      <c r="C96" s="18"/>
      <c r="D96" s="19"/>
      <c r="E96" s="58"/>
      <c r="F96" s="20"/>
      <c r="G96" s="58">
        <f>ROUND(SUM(G97:G100),2)</f>
        <v>0</v>
      </c>
    </row>
    <row r="97" spans="1:7" s="1" customFormat="1" ht="33.75">
      <c r="A97" s="6" t="s">
        <v>457</v>
      </c>
      <c r="B97" s="68" t="s">
        <v>39</v>
      </c>
      <c r="C97" s="69" t="s">
        <v>18</v>
      </c>
      <c r="D97" s="70">
        <v>12.44</v>
      </c>
      <c r="E97" s="7"/>
      <c r="F97" s="14"/>
      <c r="G97" s="9"/>
    </row>
    <row r="98" spans="1:7" s="1" customFormat="1" ht="33.75">
      <c r="A98" s="6" t="s">
        <v>458</v>
      </c>
      <c r="B98" s="68" t="s">
        <v>38</v>
      </c>
      <c r="C98" s="69" t="s">
        <v>29</v>
      </c>
      <c r="D98" s="70">
        <v>25.5</v>
      </c>
      <c r="E98" s="7"/>
      <c r="F98" s="8"/>
      <c r="G98" s="9"/>
    </row>
    <row r="99" spans="1:7" s="1" customFormat="1" ht="22.5">
      <c r="A99" s="6" t="s">
        <v>459</v>
      </c>
      <c r="B99" s="68" t="s">
        <v>40</v>
      </c>
      <c r="C99" s="69" t="s">
        <v>19</v>
      </c>
      <c r="D99" s="70">
        <v>1.24</v>
      </c>
      <c r="E99" s="7"/>
      <c r="F99" s="8"/>
      <c r="G99" s="9"/>
    </row>
    <row r="100" spans="1:7" s="1" customFormat="1" ht="33.75">
      <c r="A100" s="6" t="s">
        <v>460</v>
      </c>
      <c r="B100" s="68" t="s">
        <v>73</v>
      </c>
      <c r="C100" s="69" t="s">
        <v>19</v>
      </c>
      <c r="D100" s="70">
        <v>24.57</v>
      </c>
      <c r="E100" s="7"/>
      <c r="F100" s="8"/>
      <c r="G100" s="9"/>
    </row>
    <row r="101" spans="1:7" s="1" customFormat="1">
      <c r="A101" s="16" t="s">
        <v>336</v>
      </c>
      <c r="B101" s="17" t="s">
        <v>74</v>
      </c>
      <c r="C101" s="18"/>
      <c r="D101" s="19"/>
      <c r="E101" s="58"/>
      <c r="F101" s="20"/>
      <c r="G101" s="58">
        <f>ROUND(SUM(G102:G111),2)</f>
        <v>0</v>
      </c>
    </row>
    <row r="102" spans="1:7" s="1" customFormat="1" ht="33.75">
      <c r="A102" s="6" t="s">
        <v>461</v>
      </c>
      <c r="B102" s="68" t="s">
        <v>37</v>
      </c>
      <c r="C102" s="69" t="s">
        <v>18</v>
      </c>
      <c r="D102" s="70">
        <v>58.06</v>
      </c>
      <c r="E102" s="7"/>
      <c r="F102" s="14"/>
      <c r="G102" s="9"/>
    </row>
    <row r="103" spans="1:7" s="1" customFormat="1" ht="33.75">
      <c r="A103" s="6" t="s">
        <v>462</v>
      </c>
      <c r="B103" s="68" t="s">
        <v>38</v>
      </c>
      <c r="C103" s="69" t="s">
        <v>29</v>
      </c>
      <c r="D103" s="70">
        <v>626.51</v>
      </c>
      <c r="E103" s="7"/>
      <c r="F103" s="8"/>
      <c r="G103" s="9"/>
    </row>
    <row r="104" spans="1:7" s="1" customFormat="1" ht="22.5">
      <c r="A104" s="6" t="s">
        <v>463</v>
      </c>
      <c r="B104" s="68" t="s">
        <v>40</v>
      </c>
      <c r="C104" s="69" t="s">
        <v>19</v>
      </c>
      <c r="D104" s="70">
        <v>4.0599999999999996</v>
      </c>
      <c r="E104" s="7"/>
      <c r="F104" s="8"/>
      <c r="G104" s="9"/>
    </row>
    <row r="105" spans="1:7" s="1" customFormat="1" ht="45">
      <c r="A105" s="6" t="s">
        <v>464</v>
      </c>
      <c r="B105" s="68" t="s">
        <v>184</v>
      </c>
      <c r="C105" s="69" t="s">
        <v>18</v>
      </c>
      <c r="D105" s="70">
        <v>96.47</v>
      </c>
      <c r="E105" s="7"/>
      <c r="F105" s="8"/>
      <c r="G105" s="9"/>
    </row>
    <row r="106" spans="1:7" s="1" customFormat="1" ht="33.75">
      <c r="A106" s="6" t="s">
        <v>465</v>
      </c>
      <c r="B106" s="68" t="s">
        <v>185</v>
      </c>
      <c r="C106" s="69" t="s">
        <v>18</v>
      </c>
      <c r="D106" s="70">
        <v>116.2</v>
      </c>
      <c r="E106" s="7"/>
      <c r="F106" s="8"/>
      <c r="G106" s="9"/>
    </row>
    <row r="107" spans="1:7" s="1" customFormat="1" ht="33.75">
      <c r="A107" s="6" t="s">
        <v>466</v>
      </c>
      <c r="B107" s="68" t="s">
        <v>62</v>
      </c>
      <c r="C107" s="69" t="s">
        <v>18</v>
      </c>
      <c r="D107" s="70">
        <v>116.2</v>
      </c>
      <c r="E107" s="7"/>
      <c r="F107" s="8"/>
      <c r="G107" s="9"/>
    </row>
    <row r="108" spans="1:7" s="1" customFormat="1" ht="33.75">
      <c r="A108" s="6" t="s">
        <v>467</v>
      </c>
      <c r="B108" s="68" t="s">
        <v>186</v>
      </c>
      <c r="C108" s="69" t="s">
        <v>25</v>
      </c>
      <c r="D108" s="70">
        <v>35.86</v>
      </c>
      <c r="E108" s="7"/>
      <c r="F108" s="8"/>
      <c r="G108" s="9"/>
    </row>
    <row r="109" spans="1:7" s="1" customFormat="1" ht="45">
      <c r="A109" s="6" t="s">
        <v>468</v>
      </c>
      <c r="B109" s="68" t="s">
        <v>187</v>
      </c>
      <c r="C109" s="69" t="s">
        <v>25</v>
      </c>
      <c r="D109" s="70">
        <v>9.1</v>
      </c>
      <c r="E109" s="7"/>
      <c r="F109" s="8"/>
      <c r="G109" s="9"/>
    </row>
    <row r="110" spans="1:7" s="66" customFormat="1" ht="33.75">
      <c r="A110" s="6" t="s">
        <v>469</v>
      </c>
      <c r="B110" s="68" t="s">
        <v>75</v>
      </c>
      <c r="C110" s="69" t="s">
        <v>25</v>
      </c>
      <c r="D110" s="70">
        <v>15.12</v>
      </c>
      <c r="E110" s="7"/>
      <c r="F110" s="8"/>
      <c r="G110" s="9"/>
    </row>
    <row r="111" spans="1:7" s="66" customFormat="1" ht="33.75">
      <c r="A111" s="6" t="s">
        <v>470</v>
      </c>
      <c r="B111" s="68" t="s">
        <v>188</v>
      </c>
      <c r="C111" s="69" t="s">
        <v>18</v>
      </c>
      <c r="D111" s="70">
        <v>7.17</v>
      </c>
      <c r="E111" s="7"/>
      <c r="F111" s="8"/>
      <c r="G111" s="9"/>
    </row>
    <row r="112" spans="1:7">
      <c r="A112" s="3" t="s">
        <v>337</v>
      </c>
      <c r="B112" s="15" t="s">
        <v>53</v>
      </c>
      <c r="C112" s="12"/>
      <c r="D112" s="13"/>
      <c r="E112" s="4"/>
      <c r="F112" s="4"/>
      <c r="G112" s="56">
        <f>ROUND(SUM(G113,G119,G124),2)</f>
        <v>0</v>
      </c>
    </row>
    <row r="113" spans="1:7" s="1" customFormat="1">
      <c r="A113" s="16" t="s">
        <v>338</v>
      </c>
      <c r="B113" s="17" t="s">
        <v>33</v>
      </c>
      <c r="C113" s="18"/>
      <c r="D113" s="19"/>
      <c r="E113" s="57"/>
      <c r="F113" s="20"/>
      <c r="G113" s="57">
        <f>ROUND(SUM(G114:G118),2)</f>
        <v>0</v>
      </c>
    </row>
    <row r="114" spans="1:7" s="1" customFormat="1" ht="33.75">
      <c r="A114" s="6" t="s">
        <v>471</v>
      </c>
      <c r="B114" s="68" t="s">
        <v>57</v>
      </c>
      <c r="C114" s="69" t="s">
        <v>18</v>
      </c>
      <c r="D114" s="70">
        <v>73.61</v>
      </c>
      <c r="E114" s="7"/>
      <c r="F114" s="14"/>
      <c r="G114" s="9"/>
    </row>
    <row r="115" spans="1:7" s="1" customFormat="1" ht="45">
      <c r="A115" s="6" t="s">
        <v>472</v>
      </c>
      <c r="B115" s="68" t="s">
        <v>50</v>
      </c>
      <c r="C115" s="69" t="s">
        <v>19</v>
      </c>
      <c r="D115" s="70">
        <v>19.14</v>
      </c>
      <c r="E115" s="7"/>
      <c r="F115" s="14"/>
      <c r="G115" s="9"/>
    </row>
    <row r="116" spans="1:7" s="1" customFormat="1" ht="56.25">
      <c r="A116" s="6" t="s">
        <v>473</v>
      </c>
      <c r="B116" s="68" t="s">
        <v>58</v>
      </c>
      <c r="C116" s="69" t="s">
        <v>19</v>
      </c>
      <c r="D116" s="70">
        <v>11.04</v>
      </c>
      <c r="E116" s="7"/>
      <c r="F116" s="14"/>
      <c r="G116" s="9"/>
    </row>
    <row r="117" spans="1:7" s="1" customFormat="1" ht="33.75">
      <c r="A117" s="6" t="s">
        <v>474</v>
      </c>
      <c r="B117" s="68" t="s">
        <v>55</v>
      </c>
      <c r="C117" s="69" t="s">
        <v>19</v>
      </c>
      <c r="D117" s="70">
        <v>19.14</v>
      </c>
      <c r="E117" s="7"/>
      <c r="F117" s="10"/>
      <c r="G117" s="9"/>
    </row>
    <row r="118" spans="1:7" s="1" customFormat="1" ht="33.75">
      <c r="A118" s="6" t="s">
        <v>475</v>
      </c>
      <c r="B118" s="68" t="s">
        <v>56</v>
      </c>
      <c r="C118" s="69" t="s">
        <v>20</v>
      </c>
      <c r="D118" s="70">
        <v>287.10000000000002</v>
      </c>
      <c r="E118" s="7"/>
      <c r="F118" s="8"/>
      <c r="G118" s="9"/>
    </row>
    <row r="119" spans="1:7" s="1" customFormat="1">
      <c r="A119" s="16" t="s">
        <v>339</v>
      </c>
      <c r="B119" s="17" t="s">
        <v>54</v>
      </c>
      <c r="C119" s="18"/>
      <c r="D119" s="19"/>
      <c r="E119" s="57"/>
      <c r="F119" s="20"/>
      <c r="G119" s="57">
        <f>ROUND(SUM(G120:G123),2)</f>
        <v>0</v>
      </c>
    </row>
    <row r="120" spans="1:7" s="1" customFormat="1" ht="33.75">
      <c r="A120" s="6" t="s">
        <v>476</v>
      </c>
      <c r="B120" s="68" t="s">
        <v>225</v>
      </c>
      <c r="C120" s="69" t="s">
        <v>25</v>
      </c>
      <c r="D120" s="70">
        <v>15.36</v>
      </c>
      <c r="E120" s="7"/>
      <c r="F120" s="8"/>
      <c r="G120" s="9"/>
    </row>
    <row r="121" spans="1:7" s="1" customFormat="1" ht="33.75">
      <c r="A121" s="6" t="s">
        <v>477</v>
      </c>
      <c r="B121" s="68" t="s">
        <v>48</v>
      </c>
      <c r="C121" s="69" t="s">
        <v>18</v>
      </c>
      <c r="D121" s="70">
        <v>73.61</v>
      </c>
      <c r="E121" s="7"/>
      <c r="F121" s="14"/>
      <c r="G121" s="9"/>
    </row>
    <row r="122" spans="1:7" s="1" customFormat="1" ht="22.5">
      <c r="A122" s="6" t="s">
        <v>478</v>
      </c>
      <c r="B122" s="68" t="s">
        <v>60</v>
      </c>
      <c r="C122" s="69" t="s">
        <v>25</v>
      </c>
      <c r="D122" s="70">
        <v>64.36</v>
      </c>
      <c r="E122" s="7"/>
      <c r="F122" s="14"/>
      <c r="G122" s="9"/>
    </row>
    <row r="123" spans="1:7" s="1" customFormat="1" ht="56.25">
      <c r="A123" s="6" t="s">
        <v>479</v>
      </c>
      <c r="B123" s="68" t="s">
        <v>47</v>
      </c>
      <c r="C123" s="69" t="s">
        <v>18</v>
      </c>
      <c r="D123" s="70">
        <v>73.61</v>
      </c>
      <c r="E123" s="7"/>
      <c r="F123" s="8"/>
      <c r="G123" s="9"/>
    </row>
    <row r="124" spans="1:7" s="1" customFormat="1">
      <c r="A124" s="16" t="s">
        <v>340</v>
      </c>
      <c r="B124" s="17" t="s">
        <v>45</v>
      </c>
      <c r="C124" s="18"/>
      <c r="D124" s="19"/>
      <c r="E124" s="57"/>
      <c r="F124" s="20"/>
      <c r="G124" s="57">
        <f>ROUND(SUM(G125:G129),2)</f>
        <v>0</v>
      </c>
    </row>
    <row r="125" spans="1:7" s="59" customFormat="1" ht="45">
      <c r="A125" s="6" t="s">
        <v>480</v>
      </c>
      <c r="B125" s="68" t="s">
        <v>82</v>
      </c>
      <c r="C125" s="69" t="s">
        <v>19</v>
      </c>
      <c r="D125" s="70">
        <v>0.81</v>
      </c>
      <c r="E125" s="7"/>
      <c r="F125" s="8"/>
      <c r="G125" s="9"/>
    </row>
    <row r="126" spans="1:7" s="59" customFormat="1" ht="33.75">
      <c r="A126" s="6" t="s">
        <v>481</v>
      </c>
      <c r="B126" s="68" t="s">
        <v>39</v>
      </c>
      <c r="C126" s="69" t="s">
        <v>18</v>
      </c>
      <c r="D126" s="70">
        <v>6.4</v>
      </c>
      <c r="E126" s="7"/>
      <c r="F126" s="8"/>
      <c r="G126" s="9"/>
    </row>
    <row r="127" spans="1:7" s="59" customFormat="1" ht="22.5">
      <c r="A127" s="6" t="s">
        <v>482</v>
      </c>
      <c r="B127" s="68" t="s">
        <v>40</v>
      </c>
      <c r="C127" s="69" t="s">
        <v>19</v>
      </c>
      <c r="D127" s="70">
        <v>0.81</v>
      </c>
      <c r="E127" s="7"/>
      <c r="F127" s="8"/>
      <c r="G127" s="9"/>
    </row>
    <row r="128" spans="1:7" s="1" customFormat="1" ht="33.75">
      <c r="A128" s="6" t="s">
        <v>483</v>
      </c>
      <c r="B128" s="68" t="s">
        <v>304</v>
      </c>
      <c r="C128" s="69" t="s">
        <v>26</v>
      </c>
      <c r="D128" s="70">
        <v>1</v>
      </c>
      <c r="E128" s="7"/>
      <c r="F128" s="8"/>
      <c r="G128" s="9"/>
    </row>
    <row r="129" spans="1:7" s="1" customFormat="1" ht="33.75">
      <c r="A129" s="6" t="s">
        <v>484</v>
      </c>
      <c r="B129" s="68" t="s">
        <v>199</v>
      </c>
      <c r="C129" s="69" t="s">
        <v>26</v>
      </c>
      <c r="D129" s="70">
        <v>1</v>
      </c>
      <c r="E129" s="7"/>
      <c r="F129" s="8"/>
      <c r="G129" s="9"/>
    </row>
    <row r="130" spans="1:7">
      <c r="A130" s="3" t="s">
        <v>341</v>
      </c>
      <c r="B130" s="15" t="s">
        <v>152</v>
      </c>
      <c r="C130" s="12"/>
      <c r="D130" s="13"/>
      <c r="E130" s="4"/>
      <c r="F130" s="4"/>
      <c r="G130" s="56">
        <f>ROUND(SUM(G131:G135),2)</f>
        <v>0</v>
      </c>
    </row>
    <row r="131" spans="1:7" s="59" customFormat="1" ht="45">
      <c r="A131" s="6" t="s">
        <v>485</v>
      </c>
      <c r="B131" s="68" t="s">
        <v>82</v>
      </c>
      <c r="C131" s="69" t="s">
        <v>19</v>
      </c>
      <c r="D131" s="70">
        <v>0.88</v>
      </c>
      <c r="E131" s="7"/>
      <c r="F131" s="8"/>
      <c r="G131" s="9"/>
    </row>
    <row r="132" spans="1:7" s="59" customFormat="1" ht="33.75">
      <c r="A132" s="6" t="s">
        <v>486</v>
      </c>
      <c r="B132" s="68" t="s">
        <v>39</v>
      </c>
      <c r="C132" s="69" t="s">
        <v>18</v>
      </c>
      <c r="D132" s="70">
        <v>7.28</v>
      </c>
      <c r="E132" s="7"/>
      <c r="F132" s="8"/>
      <c r="G132" s="9"/>
    </row>
    <row r="133" spans="1:7" s="59" customFormat="1" ht="22.5">
      <c r="A133" s="6" t="s">
        <v>487</v>
      </c>
      <c r="B133" s="68" t="s">
        <v>40</v>
      </c>
      <c r="C133" s="69" t="s">
        <v>19</v>
      </c>
      <c r="D133" s="70">
        <v>0.88</v>
      </c>
      <c r="E133" s="7"/>
      <c r="F133" s="8"/>
      <c r="G133" s="9"/>
    </row>
    <row r="134" spans="1:7" s="1" customFormat="1" ht="33.75">
      <c r="A134" s="6" t="s">
        <v>488</v>
      </c>
      <c r="B134" s="68" t="s">
        <v>160</v>
      </c>
      <c r="C134" s="69" t="s">
        <v>26</v>
      </c>
      <c r="D134" s="70">
        <v>1</v>
      </c>
      <c r="E134" s="7"/>
      <c r="F134" s="8"/>
      <c r="G134" s="9"/>
    </row>
    <row r="135" spans="1:7" s="1" customFormat="1" ht="33.75">
      <c r="A135" s="6" t="s">
        <v>489</v>
      </c>
      <c r="B135" s="68" t="s">
        <v>305</v>
      </c>
      <c r="C135" s="69" t="s">
        <v>26</v>
      </c>
      <c r="D135" s="70">
        <v>1</v>
      </c>
      <c r="E135" s="7"/>
      <c r="F135" s="8"/>
      <c r="G135" s="9"/>
    </row>
    <row r="136" spans="1:7">
      <c r="A136" s="3" t="s">
        <v>342</v>
      </c>
      <c r="B136" s="4" t="s">
        <v>306</v>
      </c>
      <c r="C136" s="4"/>
      <c r="D136" s="4"/>
      <c r="E136" s="4"/>
      <c r="F136" s="4"/>
      <c r="G136" s="5">
        <f>ROUND(SUM(G137:G146),2)</f>
        <v>0</v>
      </c>
    </row>
    <row r="137" spans="1:7" s="1" customFormat="1" ht="45">
      <c r="A137" s="6" t="s">
        <v>490</v>
      </c>
      <c r="B137" s="68" t="s">
        <v>50</v>
      </c>
      <c r="C137" s="69" t="s">
        <v>19</v>
      </c>
      <c r="D137" s="70">
        <v>9.27</v>
      </c>
      <c r="E137" s="7"/>
      <c r="F137" s="8"/>
      <c r="G137" s="9"/>
    </row>
    <row r="138" spans="1:7" s="1" customFormat="1" ht="45">
      <c r="A138" s="6" t="s">
        <v>491</v>
      </c>
      <c r="B138" s="68" t="s">
        <v>77</v>
      </c>
      <c r="C138" s="69" t="s">
        <v>19</v>
      </c>
      <c r="D138" s="70">
        <v>0.23</v>
      </c>
      <c r="E138" s="7"/>
      <c r="F138" s="8"/>
      <c r="G138" s="9"/>
    </row>
    <row r="139" spans="1:7" s="1" customFormat="1" ht="56.25">
      <c r="A139" s="6" t="s">
        <v>492</v>
      </c>
      <c r="B139" s="68" t="s">
        <v>121</v>
      </c>
      <c r="C139" s="69" t="s">
        <v>19</v>
      </c>
      <c r="D139" s="70">
        <v>0.15</v>
      </c>
      <c r="E139" s="7"/>
      <c r="F139" s="8"/>
      <c r="G139" s="9"/>
    </row>
    <row r="140" spans="1:7" s="1" customFormat="1" ht="33.75">
      <c r="A140" s="6" t="s">
        <v>493</v>
      </c>
      <c r="B140" s="68" t="s">
        <v>30</v>
      </c>
      <c r="C140" s="69" t="s">
        <v>18</v>
      </c>
      <c r="D140" s="70">
        <v>5.18</v>
      </c>
      <c r="E140" s="7"/>
      <c r="F140" s="8"/>
      <c r="G140" s="9"/>
    </row>
    <row r="141" spans="1:7" s="1" customFormat="1" ht="33.75">
      <c r="A141" s="6" t="s">
        <v>494</v>
      </c>
      <c r="B141" s="68" t="s">
        <v>38</v>
      </c>
      <c r="C141" s="69" t="s">
        <v>29</v>
      </c>
      <c r="D141" s="70">
        <v>168.71</v>
      </c>
      <c r="E141" s="7"/>
      <c r="F141" s="8"/>
      <c r="G141" s="9"/>
    </row>
    <row r="142" spans="1:7" s="1" customFormat="1" ht="33.75">
      <c r="A142" s="6" t="s">
        <v>495</v>
      </c>
      <c r="B142" s="68" t="s">
        <v>39</v>
      </c>
      <c r="C142" s="69" t="s">
        <v>18</v>
      </c>
      <c r="D142" s="70">
        <v>9.9499999999999993</v>
      </c>
      <c r="E142" s="7"/>
      <c r="F142" s="8"/>
      <c r="G142" s="9"/>
    </row>
    <row r="143" spans="1:7" s="1" customFormat="1" ht="33.75">
      <c r="A143" s="6" t="s">
        <v>496</v>
      </c>
      <c r="B143" s="68" t="s">
        <v>157</v>
      </c>
      <c r="C143" s="69" t="s">
        <v>18</v>
      </c>
      <c r="D143" s="70">
        <v>12.25</v>
      </c>
      <c r="E143" s="7"/>
      <c r="F143" s="8"/>
      <c r="G143" s="9"/>
    </row>
    <row r="144" spans="1:7" s="1" customFormat="1" ht="22.5">
      <c r="A144" s="6" t="s">
        <v>497</v>
      </c>
      <c r="B144" s="68" t="s">
        <v>42</v>
      </c>
      <c r="C144" s="69" t="s">
        <v>19</v>
      </c>
      <c r="D144" s="70">
        <v>2.33</v>
      </c>
      <c r="E144" s="7"/>
      <c r="F144" s="8"/>
      <c r="G144" s="9"/>
    </row>
    <row r="145" spans="1:7" s="1" customFormat="1" ht="33.75">
      <c r="A145" s="6" t="s">
        <v>498</v>
      </c>
      <c r="B145" s="68" t="s">
        <v>55</v>
      </c>
      <c r="C145" s="69" t="s">
        <v>19</v>
      </c>
      <c r="D145" s="70">
        <v>9.0399999999999991</v>
      </c>
      <c r="E145" s="7"/>
      <c r="F145" s="10"/>
      <c r="G145" s="9"/>
    </row>
    <row r="146" spans="1:7" s="1" customFormat="1" ht="33.75">
      <c r="A146" s="6" t="s">
        <v>499</v>
      </c>
      <c r="B146" s="68" t="s">
        <v>56</v>
      </c>
      <c r="C146" s="69" t="s">
        <v>20</v>
      </c>
      <c r="D146" s="70">
        <v>135.6</v>
      </c>
      <c r="E146" s="7"/>
      <c r="F146" s="8"/>
      <c r="G146" s="9"/>
    </row>
    <row r="147" spans="1:7">
      <c r="A147" s="3" t="s">
        <v>343</v>
      </c>
      <c r="B147" s="15" t="s">
        <v>215</v>
      </c>
      <c r="C147" s="12"/>
      <c r="D147" s="13"/>
      <c r="E147" s="13"/>
      <c r="F147" s="13"/>
      <c r="G147" s="5">
        <f>ROUND(SUM(G148,G155,G166,G174,G177,G187),2)</f>
        <v>0</v>
      </c>
    </row>
    <row r="148" spans="1:7" s="1" customFormat="1">
      <c r="A148" s="16" t="s">
        <v>344</v>
      </c>
      <c r="B148" s="17" t="s">
        <v>33</v>
      </c>
      <c r="C148" s="18"/>
      <c r="D148" s="19"/>
      <c r="E148" s="58"/>
      <c r="F148" s="20"/>
      <c r="G148" s="58">
        <f>ROUND(SUM(G149:G154),2)</f>
        <v>0</v>
      </c>
    </row>
    <row r="149" spans="1:7" s="1" customFormat="1" ht="33.75">
      <c r="A149" s="6" t="s">
        <v>500</v>
      </c>
      <c r="B149" s="68" t="s">
        <v>57</v>
      </c>
      <c r="C149" s="69" t="s">
        <v>18</v>
      </c>
      <c r="D149" s="70">
        <v>336.19</v>
      </c>
      <c r="E149" s="7"/>
      <c r="F149" s="8"/>
      <c r="G149" s="9"/>
    </row>
    <row r="150" spans="1:7" s="1" customFormat="1" ht="45">
      <c r="A150" s="6" t="s">
        <v>501</v>
      </c>
      <c r="B150" s="68" t="s">
        <v>50</v>
      </c>
      <c r="C150" s="69" t="s">
        <v>19</v>
      </c>
      <c r="D150" s="70">
        <v>112.04</v>
      </c>
      <c r="E150" s="7"/>
      <c r="F150" s="8"/>
      <c r="G150" s="9"/>
    </row>
    <row r="151" spans="1:7" s="1" customFormat="1" ht="45">
      <c r="A151" s="6" t="s">
        <v>502</v>
      </c>
      <c r="B151" s="68" t="s">
        <v>297</v>
      </c>
      <c r="C151" s="69" t="s">
        <v>19</v>
      </c>
      <c r="D151" s="70">
        <v>19.77</v>
      </c>
      <c r="E151" s="7"/>
      <c r="F151" s="8"/>
      <c r="G151" s="9"/>
    </row>
    <row r="152" spans="1:7" s="1" customFormat="1" ht="56.25">
      <c r="A152" s="6" t="s">
        <v>503</v>
      </c>
      <c r="B152" s="68" t="s">
        <v>58</v>
      </c>
      <c r="C152" s="69" t="s">
        <v>19</v>
      </c>
      <c r="D152" s="70">
        <v>208.48</v>
      </c>
      <c r="E152" s="7"/>
      <c r="F152" s="8"/>
      <c r="G152" s="9"/>
    </row>
    <row r="153" spans="1:7" s="1" customFormat="1" ht="33.75">
      <c r="A153" s="6" t="s">
        <v>504</v>
      </c>
      <c r="B153" s="68" t="s">
        <v>55</v>
      </c>
      <c r="C153" s="69" t="s">
        <v>19</v>
      </c>
      <c r="D153" s="70">
        <v>131.81</v>
      </c>
      <c r="E153" s="7"/>
      <c r="F153" s="8"/>
      <c r="G153" s="9"/>
    </row>
    <row r="154" spans="1:7" s="1" customFormat="1" ht="33.75">
      <c r="A154" s="6" t="s">
        <v>505</v>
      </c>
      <c r="B154" s="68" t="s">
        <v>56</v>
      </c>
      <c r="C154" s="69" t="s">
        <v>20</v>
      </c>
      <c r="D154" s="70">
        <v>1977.15</v>
      </c>
      <c r="E154" s="7"/>
      <c r="F154" s="8"/>
      <c r="G154" s="9"/>
    </row>
    <row r="155" spans="1:7" s="1" customFormat="1">
      <c r="A155" s="16" t="s">
        <v>345</v>
      </c>
      <c r="B155" s="17" t="s">
        <v>216</v>
      </c>
      <c r="C155" s="18"/>
      <c r="D155" s="19"/>
      <c r="E155" s="57"/>
      <c r="F155" s="20"/>
      <c r="G155" s="57">
        <f>ROUND(SUM(G156:G165),2)</f>
        <v>0</v>
      </c>
    </row>
    <row r="156" spans="1:7" s="1" customFormat="1" ht="33.75">
      <c r="A156" s="6" t="s">
        <v>506</v>
      </c>
      <c r="B156" s="68" t="s">
        <v>30</v>
      </c>
      <c r="C156" s="69" t="s">
        <v>18</v>
      </c>
      <c r="D156" s="70">
        <v>11.78</v>
      </c>
      <c r="E156" s="7"/>
      <c r="F156" s="8"/>
      <c r="G156" s="9"/>
    </row>
    <row r="157" spans="1:7" s="1" customFormat="1" ht="33.75">
      <c r="A157" s="6" t="s">
        <v>509</v>
      </c>
      <c r="B157" s="68" t="s">
        <v>37</v>
      </c>
      <c r="C157" s="69" t="s">
        <v>18</v>
      </c>
      <c r="D157" s="70">
        <v>32.26</v>
      </c>
      <c r="E157" s="7"/>
      <c r="F157" s="8"/>
      <c r="G157" s="9"/>
    </row>
    <row r="158" spans="1:7" s="1" customFormat="1" ht="33.75">
      <c r="A158" s="6" t="s">
        <v>510</v>
      </c>
      <c r="B158" s="68" t="s">
        <v>38</v>
      </c>
      <c r="C158" s="69" t="s">
        <v>29</v>
      </c>
      <c r="D158" s="70">
        <v>308.3</v>
      </c>
      <c r="E158" s="7"/>
      <c r="F158" s="8"/>
      <c r="G158" s="9"/>
    </row>
    <row r="159" spans="1:7" s="1" customFormat="1" ht="22.5">
      <c r="A159" s="6" t="s">
        <v>511</v>
      </c>
      <c r="B159" s="68" t="s">
        <v>217</v>
      </c>
      <c r="C159" s="69" t="s">
        <v>19</v>
      </c>
      <c r="D159" s="70">
        <v>4.84</v>
      </c>
      <c r="E159" s="7"/>
      <c r="F159" s="8"/>
      <c r="G159" s="9"/>
    </row>
    <row r="160" spans="1:7" s="1" customFormat="1" ht="56.25">
      <c r="A160" s="6" t="s">
        <v>512</v>
      </c>
      <c r="B160" s="68" t="s">
        <v>238</v>
      </c>
      <c r="C160" s="69" t="s">
        <v>18</v>
      </c>
      <c r="D160" s="70">
        <v>24.6</v>
      </c>
      <c r="E160" s="7"/>
      <c r="F160" s="8"/>
      <c r="G160" s="9"/>
    </row>
    <row r="161" spans="1:7" s="1" customFormat="1" ht="33.75">
      <c r="A161" s="6" t="s">
        <v>513</v>
      </c>
      <c r="B161" s="68" t="s">
        <v>218</v>
      </c>
      <c r="C161" s="69" t="s">
        <v>18</v>
      </c>
      <c r="D161" s="70">
        <v>31.97</v>
      </c>
      <c r="E161" s="7"/>
      <c r="F161" s="8"/>
      <c r="G161" s="9"/>
    </row>
    <row r="162" spans="1:7" s="1" customFormat="1" ht="33.75">
      <c r="A162" s="6" t="s">
        <v>514</v>
      </c>
      <c r="B162" s="68" t="s">
        <v>62</v>
      </c>
      <c r="C162" s="69" t="s">
        <v>18</v>
      </c>
      <c r="D162" s="70">
        <v>31.97</v>
      </c>
      <c r="E162" s="7"/>
      <c r="F162" s="8"/>
      <c r="G162" s="9"/>
    </row>
    <row r="163" spans="1:7" s="1" customFormat="1" ht="33.75">
      <c r="A163" s="6" t="s">
        <v>515</v>
      </c>
      <c r="B163" s="68" t="s">
        <v>246</v>
      </c>
      <c r="C163" s="69" t="s">
        <v>25</v>
      </c>
      <c r="D163" s="70">
        <v>33.65</v>
      </c>
      <c r="E163" s="7"/>
      <c r="F163" s="8"/>
      <c r="G163" s="9"/>
    </row>
    <row r="164" spans="1:7" s="1" customFormat="1" ht="33.75">
      <c r="A164" s="6" t="s">
        <v>516</v>
      </c>
      <c r="B164" s="68" t="s">
        <v>101</v>
      </c>
      <c r="C164" s="69" t="s">
        <v>25</v>
      </c>
      <c r="D164" s="70">
        <v>5.73</v>
      </c>
      <c r="E164" s="7"/>
      <c r="F164" s="8"/>
      <c r="G164" s="9"/>
    </row>
    <row r="165" spans="1:7" s="1" customFormat="1" ht="45">
      <c r="A165" s="6" t="s">
        <v>517</v>
      </c>
      <c r="B165" s="68" t="s">
        <v>219</v>
      </c>
      <c r="C165" s="69" t="s">
        <v>29</v>
      </c>
      <c r="D165" s="70">
        <v>646.37999999999988</v>
      </c>
      <c r="E165" s="7"/>
      <c r="F165" s="8"/>
      <c r="G165" s="9"/>
    </row>
    <row r="166" spans="1:7" s="1" customFormat="1">
      <c r="A166" s="16" t="s">
        <v>346</v>
      </c>
      <c r="B166" s="17" t="s">
        <v>159</v>
      </c>
      <c r="C166" s="18"/>
      <c r="D166" s="19"/>
      <c r="E166" s="58"/>
      <c r="F166" s="20"/>
      <c r="G166" s="58">
        <f>ROUND(SUM(G167:G173),2)</f>
        <v>0</v>
      </c>
    </row>
    <row r="167" spans="1:7" s="1" customFormat="1" ht="33.75">
      <c r="A167" s="6" t="s">
        <v>518</v>
      </c>
      <c r="B167" s="68" t="s">
        <v>240</v>
      </c>
      <c r="C167" s="69" t="s">
        <v>25</v>
      </c>
      <c r="D167" s="70">
        <v>45.91</v>
      </c>
      <c r="E167" s="7"/>
      <c r="F167" s="8"/>
      <c r="G167" s="9"/>
    </row>
    <row r="168" spans="1:7" s="1" customFormat="1" ht="33.75">
      <c r="A168" s="6" t="s">
        <v>519</v>
      </c>
      <c r="B168" s="68" t="s">
        <v>239</v>
      </c>
      <c r="C168" s="69" t="s">
        <v>25</v>
      </c>
      <c r="D168" s="70">
        <v>15.93</v>
      </c>
      <c r="E168" s="7"/>
      <c r="F168" s="8"/>
      <c r="G168" s="9"/>
    </row>
    <row r="169" spans="1:7" s="1" customFormat="1" ht="56.25">
      <c r="A169" s="6" t="s">
        <v>520</v>
      </c>
      <c r="B169" s="68" t="s">
        <v>242</v>
      </c>
      <c r="C169" s="69" t="s">
        <v>18</v>
      </c>
      <c r="D169" s="70">
        <v>107.36</v>
      </c>
      <c r="E169" s="7"/>
      <c r="F169" s="8"/>
      <c r="G169" s="9"/>
    </row>
    <row r="170" spans="1:7" s="1" customFormat="1" ht="45">
      <c r="A170" s="6" t="s">
        <v>521</v>
      </c>
      <c r="B170" s="68" t="s">
        <v>241</v>
      </c>
      <c r="C170" s="69" t="s">
        <v>18</v>
      </c>
      <c r="D170" s="70">
        <v>157.18</v>
      </c>
      <c r="E170" s="7"/>
      <c r="F170" s="14"/>
      <c r="G170" s="9"/>
    </row>
    <row r="171" spans="1:7" s="1" customFormat="1" ht="56.25">
      <c r="A171" s="6" t="s">
        <v>522</v>
      </c>
      <c r="B171" s="68" t="s">
        <v>245</v>
      </c>
      <c r="C171" s="69" t="s">
        <v>18</v>
      </c>
      <c r="D171" s="70">
        <v>36.04</v>
      </c>
      <c r="E171" s="7"/>
      <c r="F171" s="8"/>
      <c r="G171" s="9"/>
    </row>
    <row r="172" spans="1:7" s="1" customFormat="1" ht="22.5">
      <c r="A172" s="6" t="s">
        <v>523</v>
      </c>
      <c r="B172" s="68" t="s">
        <v>60</v>
      </c>
      <c r="C172" s="69" t="s">
        <v>25</v>
      </c>
      <c r="D172" s="70">
        <v>341.86</v>
      </c>
      <c r="E172" s="7"/>
      <c r="F172" s="8"/>
      <c r="G172" s="9"/>
    </row>
    <row r="173" spans="1:7" s="1" customFormat="1" ht="45">
      <c r="A173" s="6" t="s">
        <v>524</v>
      </c>
      <c r="B173" s="68" t="s">
        <v>61</v>
      </c>
      <c r="C173" s="69" t="s">
        <v>25</v>
      </c>
      <c r="D173" s="70">
        <v>341.86</v>
      </c>
      <c r="E173" s="7"/>
      <c r="F173" s="8"/>
      <c r="G173" s="9"/>
    </row>
    <row r="174" spans="1:7" s="1" customFormat="1">
      <c r="A174" s="16" t="s">
        <v>347</v>
      </c>
      <c r="B174" s="17" t="s">
        <v>243</v>
      </c>
      <c r="C174" s="18"/>
      <c r="D174" s="19"/>
      <c r="E174" s="58"/>
      <c r="F174" s="20"/>
      <c r="G174" s="58">
        <f>ROUND(SUM(G175:G176),2)</f>
        <v>0</v>
      </c>
    </row>
    <row r="175" spans="1:7" s="1" customFormat="1" ht="56.25">
      <c r="A175" s="6" t="s">
        <v>525</v>
      </c>
      <c r="B175" s="68" t="s">
        <v>238</v>
      </c>
      <c r="C175" s="69" t="s">
        <v>18</v>
      </c>
      <c r="D175" s="70">
        <v>30.04</v>
      </c>
      <c r="E175" s="7"/>
      <c r="F175" s="8"/>
      <c r="G175" s="9"/>
    </row>
    <row r="176" spans="1:7" s="1" customFormat="1" ht="67.5">
      <c r="A176" s="6" t="s">
        <v>526</v>
      </c>
      <c r="B176" s="68" t="s">
        <v>244</v>
      </c>
      <c r="C176" s="69" t="s">
        <v>25</v>
      </c>
      <c r="D176" s="70">
        <v>104.99</v>
      </c>
      <c r="E176" s="7"/>
      <c r="F176" s="8"/>
      <c r="G176" s="9"/>
    </row>
    <row r="177" spans="1:8" s="59" customFormat="1">
      <c r="A177" s="16" t="s">
        <v>348</v>
      </c>
      <c r="B177" s="17" t="s">
        <v>214</v>
      </c>
      <c r="C177" s="18"/>
      <c r="D177" s="19"/>
      <c r="E177" s="58"/>
      <c r="F177" s="20"/>
      <c r="G177" s="58">
        <f>ROUND(SUM(G178:G186),2)</f>
        <v>0</v>
      </c>
    </row>
    <row r="178" spans="1:8" s="1" customFormat="1" ht="45">
      <c r="A178" s="6" t="s">
        <v>527</v>
      </c>
      <c r="B178" s="68" t="s">
        <v>50</v>
      </c>
      <c r="C178" s="69" t="s">
        <v>19</v>
      </c>
      <c r="D178" s="70">
        <v>4.88</v>
      </c>
      <c r="E178" s="7"/>
      <c r="F178" s="8"/>
      <c r="G178" s="9"/>
    </row>
    <row r="179" spans="1:8" s="1" customFormat="1" ht="45">
      <c r="A179" s="6" t="s">
        <v>528</v>
      </c>
      <c r="B179" s="68" t="s">
        <v>77</v>
      </c>
      <c r="C179" s="69" t="s">
        <v>19</v>
      </c>
      <c r="D179" s="70">
        <v>1.95</v>
      </c>
      <c r="E179" s="7"/>
      <c r="F179" s="8"/>
      <c r="G179" s="9"/>
    </row>
    <row r="180" spans="1:8" s="64" customFormat="1" ht="33.75">
      <c r="A180" s="6" t="s">
        <v>529</v>
      </c>
      <c r="B180" s="68" t="s">
        <v>30</v>
      </c>
      <c r="C180" s="69" t="s">
        <v>18</v>
      </c>
      <c r="D180" s="70">
        <v>8.3699999999999992</v>
      </c>
      <c r="E180" s="7"/>
      <c r="F180" s="8"/>
      <c r="G180" s="9"/>
      <c r="H180" s="65"/>
    </row>
    <row r="181" spans="1:8" s="64" customFormat="1" ht="33.75">
      <c r="A181" s="6" t="s">
        <v>530</v>
      </c>
      <c r="B181" s="68" t="s">
        <v>71</v>
      </c>
      <c r="C181" s="69" t="s">
        <v>18</v>
      </c>
      <c r="D181" s="70">
        <v>18.11</v>
      </c>
      <c r="E181" s="7"/>
      <c r="F181" s="8"/>
      <c r="G181" s="9"/>
      <c r="H181" s="65"/>
    </row>
    <row r="182" spans="1:8" s="64" customFormat="1" ht="33.75">
      <c r="A182" s="6" t="s">
        <v>531</v>
      </c>
      <c r="B182" s="68" t="s">
        <v>157</v>
      </c>
      <c r="C182" s="69" t="s">
        <v>18</v>
      </c>
      <c r="D182" s="70">
        <v>27.16</v>
      </c>
      <c r="E182" s="7"/>
      <c r="F182" s="8"/>
      <c r="G182" s="9"/>
      <c r="H182" s="65"/>
    </row>
    <row r="183" spans="1:8" s="64" customFormat="1" ht="33.75">
      <c r="A183" s="6" t="s">
        <v>532</v>
      </c>
      <c r="B183" s="68" t="s">
        <v>38</v>
      </c>
      <c r="C183" s="69" t="s">
        <v>29</v>
      </c>
      <c r="D183" s="70">
        <v>396.38</v>
      </c>
      <c r="E183" s="7"/>
      <c r="F183" s="8"/>
      <c r="G183" s="9"/>
      <c r="H183" s="65"/>
    </row>
    <row r="184" spans="1:8" s="64" customFormat="1" ht="33.75">
      <c r="A184" s="6" t="s">
        <v>533</v>
      </c>
      <c r="B184" s="68" t="s">
        <v>158</v>
      </c>
      <c r="C184" s="69" t="s">
        <v>19</v>
      </c>
      <c r="D184" s="70">
        <v>6.28</v>
      </c>
      <c r="E184" s="7"/>
      <c r="F184" s="8"/>
      <c r="G184" s="9"/>
      <c r="H184" s="65"/>
    </row>
    <row r="185" spans="1:8" s="1" customFormat="1" ht="33.75">
      <c r="A185" s="6" t="s">
        <v>534</v>
      </c>
      <c r="B185" s="68" t="s">
        <v>55</v>
      </c>
      <c r="C185" s="69" t="s">
        <v>19</v>
      </c>
      <c r="D185" s="70">
        <v>2.93</v>
      </c>
      <c r="E185" s="7"/>
      <c r="F185" s="10"/>
      <c r="G185" s="9"/>
    </row>
    <row r="186" spans="1:8" s="1" customFormat="1" ht="33.75">
      <c r="A186" s="6" t="s">
        <v>535</v>
      </c>
      <c r="B186" s="68" t="s">
        <v>56</v>
      </c>
      <c r="C186" s="69" t="s">
        <v>20</v>
      </c>
      <c r="D186" s="70">
        <v>43.95</v>
      </c>
      <c r="E186" s="7"/>
      <c r="F186" s="8"/>
      <c r="G186" s="9"/>
    </row>
    <row r="187" spans="1:8" s="1" customFormat="1">
      <c r="A187" s="16" t="s">
        <v>349</v>
      </c>
      <c r="B187" s="17" t="s">
        <v>45</v>
      </c>
      <c r="C187" s="18"/>
      <c r="D187" s="19"/>
      <c r="E187" s="57"/>
      <c r="F187" s="20"/>
      <c r="G187" s="57">
        <f>ROUND(SUM(G188:G189),2)</f>
        <v>0</v>
      </c>
    </row>
    <row r="188" spans="1:8" s="1" customFormat="1" ht="45">
      <c r="A188" s="6" t="s">
        <v>536</v>
      </c>
      <c r="B188" s="68" t="s">
        <v>161</v>
      </c>
      <c r="C188" s="69" t="s">
        <v>26</v>
      </c>
      <c r="D188" s="70">
        <v>4</v>
      </c>
      <c r="E188" s="7"/>
      <c r="F188" s="8"/>
      <c r="G188" s="9"/>
    </row>
    <row r="189" spans="1:8" s="1" customFormat="1" ht="22.5">
      <c r="A189" s="6" t="s">
        <v>537</v>
      </c>
      <c r="B189" s="68" t="s">
        <v>200</v>
      </c>
      <c r="C189" s="69" t="s">
        <v>26</v>
      </c>
      <c r="D189" s="70">
        <v>1</v>
      </c>
      <c r="E189" s="7"/>
      <c r="F189" s="8"/>
      <c r="G189" s="9"/>
    </row>
    <row r="190" spans="1:8">
      <c r="A190" s="3" t="s">
        <v>350</v>
      </c>
      <c r="B190" s="15" t="s">
        <v>307</v>
      </c>
      <c r="C190" s="12"/>
      <c r="D190" s="13"/>
      <c r="E190" s="13"/>
      <c r="F190" s="13"/>
      <c r="G190" s="56">
        <f>ROUND(SUM(G191,G197,G205,G208),2)</f>
        <v>0</v>
      </c>
    </row>
    <row r="191" spans="1:8" s="1" customFormat="1">
      <c r="A191" s="16" t="s">
        <v>351</v>
      </c>
      <c r="B191" s="17" t="s">
        <v>33</v>
      </c>
      <c r="C191" s="18"/>
      <c r="D191" s="19"/>
      <c r="E191" s="57"/>
      <c r="F191" s="20"/>
      <c r="G191" s="57">
        <f>ROUND(SUM(G192:G196),2)</f>
        <v>0</v>
      </c>
    </row>
    <row r="192" spans="1:8" s="1" customFormat="1" ht="33.75">
      <c r="A192" s="6" t="s">
        <v>538</v>
      </c>
      <c r="B192" s="68" t="s">
        <v>57</v>
      </c>
      <c r="C192" s="69" t="s">
        <v>18</v>
      </c>
      <c r="D192" s="70">
        <v>265.01</v>
      </c>
      <c r="E192" s="7"/>
      <c r="F192" s="14"/>
      <c r="G192" s="9"/>
    </row>
    <row r="193" spans="1:7" s="1" customFormat="1" ht="45">
      <c r="A193" s="6" t="s">
        <v>539</v>
      </c>
      <c r="B193" s="68" t="s">
        <v>50</v>
      </c>
      <c r="C193" s="69" t="s">
        <v>19</v>
      </c>
      <c r="D193" s="70">
        <v>79.5</v>
      </c>
      <c r="E193" s="7"/>
      <c r="F193" s="14"/>
      <c r="G193" s="9"/>
    </row>
    <row r="194" spans="1:7" s="1" customFormat="1" ht="56.25">
      <c r="A194" s="6" t="s">
        <v>540</v>
      </c>
      <c r="B194" s="68" t="s">
        <v>58</v>
      </c>
      <c r="C194" s="69" t="s">
        <v>19</v>
      </c>
      <c r="D194" s="70">
        <v>53.1</v>
      </c>
      <c r="E194" s="7"/>
      <c r="F194" s="8"/>
      <c r="G194" s="9"/>
    </row>
    <row r="195" spans="1:7" s="1" customFormat="1" ht="33.75">
      <c r="A195" s="6" t="s">
        <v>541</v>
      </c>
      <c r="B195" s="68" t="s">
        <v>55</v>
      </c>
      <c r="C195" s="69" t="s">
        <v>19</v>
      </c>
      <c r="D195" s="70">
        <v>79.5</v>
      </c>
      <c r="E195" s="7"/>
      <c r="F195" s="10"/>
      <c r="G195" s="9"/>
    </row>
    <row r="196" spans="1:7" s="1" customFormat="1" ht="33.75">
      <c r="A196" s="6" t="s">
        <v>542</v>
      </c>
      <c r="B196" s="68" t="s">
        <v>56</v>
      </c>
      <c r="C196" s="69" t="s">
        <v>20</v>
      </c>
      <c r="D196" s="70">
        <v>1192.5</v>
      </c>
      <c r="E196" s="7"/>
      <c r="F196" s="8"/>
      <c r="G196" s="9"/>
    </row>
    <row r="197" spans="1:7" s="1" customFormat="1">
      <c r="A197" s="16" t="s">
        <v>352</v>
      </c>
      <c r="B197" s="17" t="s">
        <v>34</v>
      </c>
      <c r="C197" s="18"/>
      <c r="D197" s="19"/>
      <c r="E197" s="57"/>
      <c r="F197" s="20"/>
      <c r="G197" s="57">
        <f>ROUND(SUM(G198:G204),2)</f>
        <v>0</v>
      </c>
    </row>
    <row r="198" spans="1:7" s="1" customFormat="1" ht="33.75">
      <c r="A198" s="6" t="s">
        <v>543</v>
      </c>
      <c r="B198" s="68" t="s">
        <v>59</v>
      </c>
      <c r="C198" s="69" t="s">
        <v>18</v>
      </c>
      <c r="D198" s="70">
        <v>265.01</v>
      </c>
      <c r="E198" s="7"/>
      <c r="F198" s="14"/>
      <c r="G198" s="9"/>
    </row>
    <row r="199" spans="1:7" s="1" customFormat="1" ht="45">
      <c r="A199" s="6" t="s">
        <v>544</v>
      </c>
      <c r="B199" s="68" t="s">
        <v>201</v>
      </c>
      <c r="C199" s="69" t="s">
        <v>18</v>
      </c>
      <c r="D199" s="70">
        <v>265.01</v>
      </c>
      <c r="E199" s="7"/>
      <c r="F199" s="14"/>
      <c r="G199" s="9"/>
    </row>
    <row r="200" spans="1:7" s="1" customFormat="1" ht="22.5">
      <c r="A200" s="6" t="s">
        <v>545</v>
      </c>
      <c r="B200" s="68" t="s">
        <v>60</v>
      </c>
      <c r="C200" s="69" t="s">
        <v>25</v>
      </c>
      <c r="D200" s="70">
        <v>244.61</v>
      </c>
      <c r="E200" s="7"/>
      <c r="F200" s="14"/>
      <c r="G200" s="9"/>
    </row>
    <row r="201" spans="1:7" s="1" customFormat="1" ht="45">
      <c r="A201" s="6" t="s">
        <v>546</v>
      </c>
      <c r="B201" s="68" t="s">
        <v>61</v>
      </c>
      <c r="C201" s="69" t="s">
        <v>25</v>
      </c>
      <c r="D201" s="70">
        <v>244.61</v>
      </c>
      <c r="E201" s="7"/>
      <c r="F201" s="8"/>
      <c r="G201" s="9"/>
    </row>
    <row r="202" spans="1:7" s="1" customFormat="1" ht="45">
      <c r="A202" s="6" t="s">
        <v>547</v>
      </c>
      <c r="B202" s="68" t="s">
        <v>308</v>
      </c>
      <c r="C202" s="69" t="s">
        <v>25</v>
      </c>
      <c r="D202" s="70">
        <v>104.74</v>
      </c>
      <c r="E202" s="7"/>
      <c r="F202" s="14"/>
      <c r="G202" s="9"/>
    </row>
    <row r="203" spans="1:7" s="1" customFormat="1" ht="56.25">
      <c r="A203" s="6" t="s">
        <v>507</v>
      </c>
      <c r="B203" s="68" t="s">
        <v>309</v>
      </c>
      <c r="C203" s="69" t="s">
        <v>26</v>
      </c>
      <c r="D203" s="70">
        <v>2</v>
      </c>
      <c r="E203" s="7"/>
      <c r="F203" s="14"/>
      <c r="G203" s="9"/>
    </row>
    <row r="204" spans="1:7" s="1" customFormat="1" ht="45">
      <c r="A204" s="6" t="s">
        <v>548</v>
      </c>
      <c r="B204" s="68" t="s">
        <v>202</v>
      </c>
      <c r="C204" s="69" t="s">
        <v>26</v>
      </c>
      <c r="D204" s="70">
        <v>1</v>
      </c>
      <c r="E204" s="7"/>
      <c r="F204" s="14"/>
      <c r="G204" s="9"/>
    </row>
    <row r="205" spans="1:7" s="1" customFormat="1">
      <c r="A205" s="16" t="s">
        <v>353</v>
      </c>
      <c r="B205" s="17" t="s">
        <v>45</v>
      </c>
      <c r="C205" s="18"/>
      <c r="D205" s="19"/>
      <c r="E205" s="57"/>
      <c r="F205" s="20"/>
      <c r="G205" s="57">
        <f>ROUND(SUM(G206:G207),2)</f>
        <v>0</v>
      </c>
    </row>
    <row r="206" spans="1:7" s="1" customFormat="1" ht="56.25">
      <c r="A206" s="6" t="s">
        <v>549</v>
      </c>
      <c r="B206" s="68" t="s">
        <v>32</v>
      </c>
      <c r="C206" s="69" t="s">
        <v>26</v>
      </c>
      <c r="D206" s="70">
        <v>4</v>
      </c>
      <c r="E206" s="7"/>
      <c r="F206" s="8"/>
      <c r="G206" s="9"/>
    </row>
    <row r="207" spans="1:7" s="1" customFormat="1" ht="45">
      <c r="A207" s="6" t="s">
        <v>550</v>
      </c>
      <c r="B207" s="68" t="s">
        <v>203</v>
      </c>
      <c r="C207" s="69" t="s">
        <v>26</v>
      </c>
      <c r="D207" s="70">
        <v>2</v>
      </c>
      <c r="E207" s="7"/>
      <c r="F207" s="8"/>
      <c r="G207" s="9"/>
    </row>
    <row r="208" spans="1:7" s="1" customFormat="1">
      <c r="A208" s="16" t="s">
        <v>354</v>
      </c>
      <c r="B208" s="17" t="s">
        <v>41</v>
      </c>
      <c r="C208" s="18"/>
      <c r="D208" s="19"/>
      <c r="E208" s="57"/>
      <c r="F208" s="20"/>
      <c r="G208" s="57">
        <f>ROUND(SUM(G209:G219),2)</f>
        <v>0</v>
      </c>
    </row>
    <row r="209" spans="1:7" s="1" customFormat="1" ht="45">
      <c r="A209" s="6" t="s">
        <v>551</v>
      </c>
      <c r="B209" s="68" t="s">
        <v>51</v>
      </c>
      <c r="C209" s="69" t="s">
        <v>19</v>
      </c>
      <c r="D209" s="70">
        <v>4.8600000000000003</v>
      </c>
      <c r="E209" s="7"/>
      <c r="F209" s="14"/>
      <c r="G209" s="9"/>
    </row>
    <row r="210" spans="1:7" s="1" customFormat="1" ht="33.75">
      <c r="A210" s="6" t="s">
        <v>552</v>
      </c>
      <c r="B210" s="68" t="s">
        <v>38</v>
      </c>
      <c r="C210" s="69" t="s">
        <v>29</v>
      </c>
      <c r="D210" s="70">
        <v>497.11</v>
      </c>
      <c r="E210" s="7"/>
      <c r="F210" s="14"/>
      <c r="G210" s="9"/>
    </row>
    <row r="211" spans="1:7" s="1" customFormat="1" ht="33.75">
      <c r="A211" s="6" t="s">
        <v>553</v>
      </c>
      <c r="B211" s="68" t="s">
        <v>39</v>
      </c>
      <c r="C211" s="69" t="s">
        <v>18</v>
      </c>
      <c r="D211" s="70">
        <v>31.1</v>
      </c>
      <c r="E211" s="7"/>
      <c r="F211" s="14"/>
      <c r="G211" s="9"/>
    </row>
    <row r="212" spans="1:7" s="1" customFormat="1" ht="22.5">
      <c r="A212" s="6" t="s">
        <v>554</v>
      </c>
      <c r="B212" s="68" t="s">
        <v>42</v>
      </c>
      <c r="C212" s="69" t="s">
        <v>19</v>
      </c>
      <c r="D212" s="70">
        <v>3.11</v>
      </c>
      <c r="E212" s="7"/>
      <c r="F212" s="14"/>
      <c r="G212" s="9"/>
    </row>
    <row r="213" spans="1:7" s="1" customFormat="1" ht="56.25">
      <c r="A213" s="6" t="s">
        <v>555</v>
      </c>
      <c r="B213" s="68" t="s">
        <v>43</v>
      </c>
      <c r="C213" s="69" t="s">
        <v>26</v>
      </c>
      <c r="D213" s="70">
        <v>48</v>
      </c>
      <c r="E213" s="7"/>
      <c r="F213" s="14"/>
      <c r="G213" s="9"/>
    </row>
    <row r="214" spans="1:7" s="1" customFormat="1" ht="33.75">
      <c r="A214" s="6" t="s">
        <v>556</v>
      </c>
      <c r="B214" s="68" t="s">
        <v>46</v>
      </c>
      <c r="C214" s="69" t="s">
        <v>26</v>
      </c>
      <c r="D214" s="70">
        <v>12</v>
      </c>
      <c r="E214" s="7"/>
      <c r="F214" s="14"/>
      <c r="G214" s="9"/>
    </row>
    <row r="215" spans="1:7" s="1" customFormat="1" ht="22.5">
      <c r="A215" s="6" t="s">
        <v>557</v>
      </c>
      <c r="B215" s="68" t="s">
        <v>31</v>
      </c>
      <c r="C215" s="69" t="s">
        <v>19</v>
      </c>
      <c r="D215" s="70">
        <v>0.04</v>
      </c>
      <c r="E215" s="7"/>
      <c r="F215" s="14"/>
      <c r="G215" s="9"/>
    </row>
    <row r="216" spans="1:7" s="1" customFormat="1" ht="56.25">
      <c r="A216" s="6" t="s">
        <v>558</v>
      </c>
      <c r="B216" s="68" t="s">
        <v>310</v>
      </c>
      <c r="C216" s="69" t="s">
        <v>29</v>
      </c>
      <c r="D216" s="70">
        <v>2555.4299999999998</v>
      </c>
      <c r="E216" s="7"/>
      <c r="F216" s="14"/>
      <c r="G216" s="9"/>
    </row>
    <row r="217" spans="1:7" s="1" customFormat="1" ht="33.75">
      <c r="A217" s="6" t="s">
        <v>559</v>
      </c>
      <c r="B217" s="68" t="s">
        <v>44</v>
      </c>
      <c r="C217" s="69" t="s">
        <v>29</v>
      </c>
      <c r="D217" s="70">
        <v>2555.4299999999998</v>
      </c>
      <c r="E217" s="7"/>
      <c r="F217" s="14"/>
      <c r="G217" s="9"/>
    </row>
    <row r="218" spans="1:7" s="1" customFormat="1" ht="33.75">
      <c r="A218" s="6" t="s">
        <v>560</v>
      </c>
      <c r="B218" s="68" t="s">
        <v>55</v>
      </c>
      <c r="C218" s="69" t="s">
        <v>19</v>
      </c>
      <c r="D218" s="70">
        <v>4.8600000000000003</v>
      </c>
      <c r="E218" s="7"/>
      <c r="F218" s="10"/>
      <c r="G218" s="9"/>
    </row>
    <row r="219" spans="1:7" s="1" customFormat="1" ht="33.75">
      <c r="A219" s="6" t="s">
        <v>561</v>
      </c>
      <c r="B219" s="68" t="s">
        <v>56</v>
      </c>
      <c r="C219" s="69" t="s">
        <v>20</v>
      </c>
      <c r="D219" s="70">
        <v>72.900000000000006</v>
      </c>
      <c r="E219" s="7"/>
      <c r="F219" s="8"/>
      <c r="G219" s="9"/>
    </row>
    <row r="220" spans="1:7">
      <c r="A220" s="3" t="s">
        <v>355</v>
      </c>
      <c r="B220" s="15" t="s">
        <v>388</v>
      </c>
      <c r="C220" s="12"/>
      <c r="D220" s="13"/>
      <c r="E220" s="13"/>
      <c r="F220" s="13"/>
      <c r="G220" s="56">
        <f>ROUND(SUM(G221,G227,G234),2)</f>
        <v>0</v>
      </c>
    </row>
    <row r="221" spans="1:7" s="1" customFormat="1">
      <c r="A221" s="16" t="s">
        <v>356</v>
      </c>
      <c r="B221" s="17" t="s">
        <v>33</v>
      </c>
      <c r="C221" s="18"/>
      <c r="D221" s="19"/>
      <c r="E221" s="57"/>
      <c r="F221" s="20"/>
      <c r="G221" s="57">
        <f>ROUND(SUM(G222:G226),2)</f>
        <v>0</v>
      </c>
    </row>
    <row r="222" spans="1:7" s="1" customFormat="1" ht="33.75">
      <c r="A222" s="6" t="s">
        <v>562</v>
      </c>
      <c r="B222" s="68" t="s">
        <v>57</v>
      </c>
      <c r="C222" s="69" t="s">
        <v>18</v>
      </c>
      <c r="D222" s="70">
        <v>99.52</v>
      </c>
      <c r="E222" s="7"/>
      <c r="F222" s="14"/>
      <c r="G222" s="9"/>
    </row>
    <row r="223" spans="1:7" s="1" customFormat="1" ht="45">
      <c r="A223" s="6" t="s">
        <v>563</v>
      </c>
      <c r="B223" s="68" t="s">
        <v>50</v>
      </c>
      <c r="C223" s="69" t="s">
        <v>19</v>
      </c>
      <c r="D223" s="70">
        <v>14.93</v>
      </c>
      <c r="E223" s="7"/>
      <c r="F223" s="14"/>
      <c r="G223" s="9"/>
    </row>
    <row r="224" spans="1:7" s="1" customFormat="1" ht="56.25">
      <c r="A224" s="6" t="s">
        <v>564</v>
      </c>
      <c r="B224" s="68" t="s">
        <v>58</v>
      </c>
      <c r="C224" s="69" t="s">
        <v>19</v>
      </c>
      <c r="D224" s="70">
        <v>69.66</v>
      </c>
      <c r="E224" s="7"/>
      <c r="F224" s="8"/>
      <c r="G224" s="9"/>
    </row>
    <row r="225" spans="1:7" s="1" customFormat="1" ht="33.75">
      <c r="A225" s="6" t="s">
        <v>565</v>
      </c>
      <c r="B225" s="68" t="s">
        <v>55</v>
      </c>
      <c r="C225" s="69" t="s">
        <v>19</v>
      </c>
      <c r="D225" s="70">
        <v>14.93</v>
      </c>
      <c r="E225" s="7"/>
      <c r="F225" s="10"/>
      <c r="G225" s="9"/>
    </row>
    <row r="226" spans="1:7" s="1" customFormat="1" ht="33.75">
      <c r="A226" s="6" t="s">
        <v>566</v>
      </c>
      <c r="B226" s="68" t="s">
        <v>56</v>
      </c>
      <c r="C226" s="69" t="s">
        <v>20</v>
      </c>
      <c r="D226" s="70">
        <v>223.95</v>
      </c>
      <c r="E226" s="7"/>
      <c r="F226" s="8"/>
      <c r="G226" s="9"/>
    </row>
    <row r="227" spans="1:7" s="1" customFormat="1">
      <c r="A227" s="16" t="s">
        <v>357</v>
      </c>
      <c r="B227" s="17" t="s">
        <v>34</v>
      </c>
      <c r="C227" s="18"/>
      <c r="D227" s="19"/>
      <c r="E227" s="57"/>
      <c r="F227" s="20"/>
      <c r="G227" s="57">
        <f>ROUND(SUM(G228:G233),2)</f>
        <v>0</v>
      </c>
    </row>
    <row r="228" spans="1:7" s="1" customFormat="1" ht="33.75">
      <c r="A228" s="6" t="s">
        <v>567</v>
      </c>
      <c r="B228" s="68" t="s">
        <v>59</v>
      </c>
      <c r="C228" s="69" t="s">
        <v>18</v>
      </c>
      <c r="D228" s="70">
        <v>99.52</v>
      </c>
      <c r="E228" s="7"/>
      <c r="F228" s="14"/>
      <c r="G228" s="9"/>
    </row>
    <row r="229" spans="1:7" s="1" customFormat="1" ht="45">
      <c r="A229" s="6" t="s">
        <v>568</v>
      </c>
      <c r="B229" s="68" t="s">
        <v>204</v>
      </c>
      <c r="C229" s="69" t="s">
        <v>18</v>
      </c>
      <c r="D229" s="70">
        <v>99.52</v>
      </c>
      <c r="E229" s="7"/>
      <c r="F229" s="14"/>
      <c r="G229" s="9"/>
    </row>
    <row r="230" spans="1:7" s="1" customFormat="1" ht="22.5">
      <c r="A230" s="6" t="s">
        <v>569</v>
      </c>
      <c r="B230" s="68" t="s">
        <v>60</v>
      </c>
      <c r="C230" s="69" t="s">
        <v>25</v>
      </c>
      <c r="D230" s="70">
        <v>92.33</v>
      </c>
      <c r="E230" s="7"/>
      <c r="F230" s="14"/>
      <c r="G230" s="9"/>
    </row>
    <row r="231" spans="1:7" s="1" customFormat="1" ht="45">
      <c r="A231" s="6" t="s">
        <v>570</v>
      </c>
      <c r="B231" s="68" t="s">
        <v>61</v>
      </c>
      <c r="C231" s="69" t="s">
        <v>25</v>
      </c>
      <c r="D231" s="70">
        <v>92.33</v>
      </c>
      <c r="E231" s="7"/>
      <c r="F231" s="8"/>
      <c r="G231" s="9"/>
    </row>
    <row r="232" spans="1:7" s="1" customFormat="1" ht="45">
      <c r="A232" s="6" t="s">
        <v>571</v>
      </c>
      <c r="B232" s="68" t="s">
        <v>35</v>
      </c>
      <c r="C232" s="69" t="s">
        <v>25</v>
      </c>
      <c r="D232" s="70">
        <v>70.510000000000005</v>
      </c>
      <c r="E232" s="7"/>
      <c r="F232" s="14"/>
      <c r="G232" s="9"/>
    </row>
    <row r="233" spans="1:7" s="1" customFormat="1" ht="45">
      <c r="A233" s="6" t="s">
        <v>572</v>
      </c>
      <c r="B233" s="68" t="s">
        <v>205</v>
      </c>
      <c r="C233" s="69" t="s">
        <v>26</v>
      </c>
      <c r="D233" s="70">
        <v>1</v>
      </c>
      <c r="E233" s="7"/>
      <c r="F233" s="14"/>
      <c r="G233" s="9"/>
    </row>
    <row r="234" spans="1:7" s="1" customFormat="1">
      <c r="A234" s="16" t="s">
        <v>358</v>
      </c>
      <c r="B234" s="17" t="s">
        <v>45</v>
      </c>
      <c r="C234" s="18"/>
      <c r="D234" s="19"/>
      <c r="E234" s="57"/>
      <c r="F234" s="20"/>
      <c r="G234" s="57">
        <f>ROUND(SUM(G235:G240),2)</f>
        <v>0</v>
      </c>
    </row>
    <row r="235" spans="1:7" s="1" customFormat="1" ht="33.75">
      <c r="A235" s="6" t="s">
        <v>573</v>
      </c>
      <c r="B235" s="68" t="s">
        <v>30</v>
      </c>
      <c r="C235" s="69" t="s">
        <v>18</v>
      </c>
      <c r="D235" s="70">
        <v>0.39</v>
      </c>
      <c r="E235" s="7"/>
      <c r="F235" s="8"/>
      <c r="G235" s="9"/>
    </row>
    <row r="236" spans="1:7" s="1" customFormat="1" ht="56.25">
      <c r="A236" s="6" t="s">
        <v>574</v>
      </c>
      <c r="B236" s="68" t="s">
        <v>311</v>
      </c>
      <c r="C236" s="69" t="s">
        <v>26</v>
      </c>
      <c r="D236" s="70">
        <v>1</v>
      </c>
      <c r="E236" s="7"/>
      <c r="F236" s="8"/>
      <c r="G236" s="9"/>
    </row>
    <row r="237" spans="1:7" s="1" customFormat="1" ht="56.25">
      <c r="A237" s="6" t="s">
        <v>575</v>
      </c>
      <c r="B237" s="68" t="s">
        <v>312</v>
      </c>
      <c r="C237" s="69" t="s">
        <v>26</v>
      </c>
      <c r="D237" s="70">
        <v>8</v>
      </c>
      <c r="E237" s="7"/>
      <c r="F237" s="14"/>
      <c r="G237" s="9"/>
    </row>
    <row r="238" spans="1:7" s="1" customFormat="1" ht="33.75">
      <c r="A238" s="6" t="s">
        <v>576</v>
      </c>
      <c r="B238" s="68" t="s">
        <v>313</v>
      </c>
      <c r="C238" s="69" t="s">
        <v>26</v>
      </c>
      <c r="D238" s="70">
        <v>1</v>
      </c>
      <c r="E238" s="7"/>
      <c r="F238" s="14"/>
      <c r="G238" s="9"/>
    </row>
    <row r="239" spans="1:7" s="59" customFormat="1" ht="45">
      <c r="A239" s="6" t="s">
        <v>577</v>
      </c>
      <c r="B239" s="68" t="s">
        <v>231</v>
      </c>
      <c r="C239" s="69" t="s">
        <v>26</v>
      </c>
      <c r="D239" s="70">
        <v>8</v>
      </c>
      <c r="E239" s="7"/>
      <c r="F239" s="14"/>
      <c r="G239" s="9"/>
    </row>
    <row r="240" spans="1:7" s="1" customFormat="1" ht="112.5">
      <c r="A240" s="6" t="s">
        <v>578</v>
      </c>
      <c r="B240" s="68" t="s">
        <v>314</v>
      </c>
      <c r="C240" s="69" t="s">
        <v>26</v>
      </c>
      <c r="D240" s="70">
        <v>1</v>
      </c>
      <c r="E240" s="7"/>
      <c r="F240" s="8"/>
      <c r="G240" s="9"/>
    </row>
    <row r="241" spans="1:7" s="1" customFormat="1">
      <c r="A241" s="3" t="s">
        <v>359</v>
      </c>
      <c r="B241" s="4" t="s">
        <v>381</v>
      </c>
      <c r="C241" s="4"/>
      <c r="D241" s="4"/>
      <c r="E241" s="4"/>
      <c r="F241" s="4"/>
      <c r="G241" s="5">
        <f>ROUND(SUM(G242:G259),2)</f>
        <v>0</v>
      </c>
    </row>
    <row r="242" spans="1:7" s="1" customFormat="1" ht="45">
      <c r="A242" s="6" t="s">
        <v>579</v>
      </c>
      <c r="B242" s="68" t="s">
        <v>293</v>
      </c>
      <c r="C242" s="69" t="s">
        <v>19</v>
      </c>
      <c r="D242" s="70">
        <v>240.14</v>
      </c>
      <c r="E242" s="7"/>
      <c r="F242" s="14"/>
      <c r="G242" s="9"/>
    </row>
    <row r="243" spans="1:7" s="1" customFormat="1" ht="45">
      <c r="A243" s="6" t="s">
        <v>580</v>
      </c>
      <c r="B243" s="68" t="s">
        <v>382</v>
      </c>
      <c r="C243" s="69" t="s">
        <v>19</v>
      </c>
      <c r="D243" s="70">
        <v>560.34</v>
      </c>
      <c r="E243" s="7"/>
      <c r="F243" s="14"/>
      <c r="G243" s="9"/>
    </row>
    <row r="244" spans="1:7" s="1" customFormat="1" ht="56.25">
      <c r="A244" s="6" t="s">
        <v>581</v>
      </c>
      <c r="B244" s="68" t="s">
        <v>121</v>
      </c>
      <c r="C244" s="69" t="s">
        <v>19</v>
      </c>
      <c r="D244" s="70">
        <v>535.44000000000005</v>
      </c>
      <c r="E244" s="7"/>
      <c r="F244" s="8"/>
      <c r="G244" s="9"/>
    </row>
    <row r="245" spans="1:7" s="1" customFormat="1" ht="45">
      <c r="A245" s="6" t="s">
        <v>582</v>
      </c>
      <c r="B245" s="68" t="s">
        <v>162</v>
      </c>
      <c r="C245" s="69" t="s">
        <v>19</v>
      </c>
      <c r="D245" s="70">
        <v>23.61</v>
      </c>
      <c r="E245" s="7"/>
      <c r="F245" s="8"/>
      <c r="G245" s="9"/>
    </row>
    <row r="246" spans="1:7" s="1" customFormat="1" ht="33.75">
      <c r="A246" s="6" t="s">
        <v>583</v>
      </c>
      <c r="B246" s="68" t="s">
        <v>30</v>
      </c>
      <c r="C246" s="69" t="s">
        <v>18</v>
      </c>
      <c r="D246" s="70">
        <v>302.73</v>
      </c>
      <c r="E246" s="7"/>
      <c r="F246" s="14"/>
      <c r="G246" s="9"/>
    </row>
    <row r="247" spans="1:7" s="1" customFormat="1" ht="33.75">
      <c r="A247" s="6" t="s">
        <v>584</v>
      </c>
      <c r="B247" s="68" t="s">
        <v>71</v>
      </c>
      <c r="C247" s="69" t="s">
        <v>18</v>
      </c>
      <c r="D247" s="70">
        <v>433.12</v>
      </c>
      <c r="E247" s="7"/>
      <c r="F247" s="14"/>
      <c r="G247" s="9"/>
    </row>
    <row r="248" spans="1:7" s="1" customFormat="1" ht="33.75">
      <c r="A248" s="6" t="s">
        <v>585</v>
      </c>
      <c r="B248" s="68" t="s">
        <v>294</v>
      </c>
      <c r="C248" s="69" t="s">
        <v>18</v>
      </c>
      <c r="D248" s="70">
        <v>207.23</v>
      </c>
      <c r="E248" s="7"/>
      <c r="F248" s="10"/>
      <c r="G248" s="9"/>
    </row>
    <row r="249" spans="1:7" s="1" customFormat="1" ht="33.75">
      <c r="A249" s="6" t="s">
        <v>586</v>
      </c>
      <c r="B249" s="68" t="s">
        <v>157</v>
      </c>
      <c r="C249" s="69" t="s">
        <v>18</v>
      </c>
      <c r="D249" s="70">
        <v>203.73</v>
      </c>
      <c r="E249" s="7"/>
      <c r="F249" s="10"/>
      <c r="G249" s="9"/>
    </row>
    <row r="250" spans="1:7" s="1" customFormat="1" ht="33.75">
      <c r="A250" s="6" t="s">
        <v>587</v>
      </c>
      <c r="B250" s="68" t="s">
        <v>38</v>
      </c>
      <c r="C250" s="69" t="s">
        <v>29</v>
      </c>
      <c r="D250" s="70">
        <v>14973.03</v>
      </c>
      <c r="E250" s="7"/>
      <c r="F250" s="14"/>
      <c r="G250" s="9"/>
    </row>
    <row r="251" spans="1:7" s="1" customFormat="1" ht="33.75">
      <c r="A251" s="6" t="s">
        <v>588</v>
      </c>
      <c r="B251" s="68" t="s">
        <v>280</v>
      </c>
      <c r="C251" s="69" t="s">
        <v>19</v>
      </c>
      <c r="D251" s="70">
        <v>29.8</v>
      </c>
      <c r="E251" s="7"/>
      <c r="F251" s="14"/>
      <c r="G251" s="9"/>
    </row>
    <row r="252" spans="1:7" s="1" customFormat="1" ht="33.75">
      <c r="A252" s="6" t="s">
        <v>589</v>
      </c>
      <c r="B252" s="68" t="s">
        <v>281</v>
      </c>
      <c r="C252" s="69" t="s">
        <v>19</v>
      </c>
      <c r="D252" s="70">
        <v>29.8</v>
      </c>
      <c r="E252" s="7"/>
      <c r="F252" s="14"/>
      <c r="G252" s="9"/>
    </row>
    <row r="253" spans="1:7" s="1" customFormat="1" ht="33.75">
      <c r="A253" s="6" t="s">
        <v>590</v>
      </c>
      <c r="B253" s="68" t="s">
        <v>385</v>
      </c>
      <c r="C253" s="69" t="s">
        <v>19</v>
      </c>
      <c r="D253" s="70">
        <v>69.540000000000006</v>
      </c>
      <c r="E253" s="7"/>
      <c r="F253" s="14"/>
      <c r="G253" s="9"/>
    </row>
    <row r="254" spans="1:7" s="1" customFormat="1" ht="45">
      <c r="A254" s="6" t="s">
        <v>591</v>
      </c>
      <c r="B254" s="68" t="s">
        <v>386</v>
      </c>
      <c r="C254" s="69" t="s">
        <v>19</v>
      </c>
      <c r="D254" s="70">
        <v>69.540000000000006</v>
      </c>
      <c r="E254" s="7"/>
      <c r="F254" s="14"/>
      <c r="G254" s="9"/>
    </row>
    <row r="255" spans="1:7" s="1" customFormat="1" ht="22.5">
      <c r="A255" s="6" t="s">
        <v>592</v>
      </c>
      <c r="B255" s="68" t="s">
        <v>384</v>
      </c>
      <c r="C255" s="69" t="s">
        <v>19</v>
      </c>
      <c r="D255" s="70">
        <v>85.83</v>
      </c>
      <c r="E255" s="7"/>
      <c r="F255" s="8"/>
      <c r="G255" s="9"/>
    </row>
    <row r="256" spans="1:7" s="1" customFormat="1" ht="33.75">
      <c r="A256" s="6" t="s">
        <v>593</v>
      </c>
      <c r="B256" s="68" t="s">
        <v>383</v>
      </c>
      <c r="C256" s="69" t="s">
        <v>25</v>
      </c>
      <c r="D256" s="70">
        <v>33.26</v>
      </c>
      <c r="E256" s="7"/>
      <c r="F256" s="8"/>
      <c r="G256" s="9"/>
    </row>
    <row r="257" spans="1:7" s="1" customFormat="1" ht="67.5">
      <c r="A257" s="6" t="s">
        <v>594</v>
      </c>
      <c r="B257" s="68" t="s">
        <v>315</v>
      </c>
      <c r="C257" s="69" t="s">
        <v>29</v>
      </c>
      <c r="D257" s="70">
        <v>963.28</v>
      </c>
      <c r="E257" s="7"/>
      <c r="F257" s="14"/>
      <c r="G257" s="62"/>
    </row>
    <row r="258" spans="1:7" s="1" customFormat="1" ht="33.75">
      <c r="A258" s="6" t="s">
        <v>595</v>
      </c>
      <c r="B258" s="68" t="s">
        <v>63</v>
      </c>
      <c r="C258" s="69" t="s">
        <v>29</v>
      </c>
      <c r="D258" s="70">
        <v>963.28</v>
      </c>
      <c r="E258" s="7"/>
      <c r="F258" s="14"/>
      <c r="G258" s="62"/>
    </row>
    <row r="259" spans="1:7" s="1" customFormat="1" ht="45">
      <c r="A259" s="6" t="s">
        <v>596</v>
      </c>
      <c r="B259" s="68" t="s">
        <v>387</v>
      </c>
      <c r="C259" s="69" t="s">
        <v>18</v>
      </c>
      <c r="D259" s="70">
        <v>150.96</v>
      </c>
      <c r="E259" s="7"/>
      <c r="F259" s="14"/>
      <c r="G259" s="62"/>
    </row>
    <row r="260" spans="1:7" s="1" customFormat="1">
      <c r="A260" s="3" t="s">
        <v>360</v>
      </c>
      <c r="B260" s="4" t="s">
        <v>276</v>
      </c>
      <c r="C260" s="4"/>
      <c r="D260" s="4"/>
      <c r="E260" s="4"/>
      <c r="F260" s="4"/>
      <c r="G260" s="5">
        <f>+ROUND(SUM(G261,G268,G271,G277,G284,G291,G296),2)</f>
        <v>0</v>
      </c>
    </row>
    <row r="261" spans="1:7" s="67" customFormat="1">
      <c r="A261" s="16" t="s">
        <v>361</v>
      </c>
      <c r="B261" s="17" t="s">
        <v>33</v>
      </c>
      <c r="C261" s="18"/>
      <c r="D261" s="19"/>
      <c r="E261" s="57"/>
      <c r="F261" s="20"/>
      <c r="G261" s="57">
        <f>ROUND(SUM(G262:G267),2)</f>
        <v>0</v>
      </c>
    </row>
    <row r="262" spans="1:7" s="1" customFormat="1" ht="33.75">
      <c r="A262" s="6" t="s">
        <v>597</v>
      </c>
      <c r="B262" s="68" t="s">
        <v>57</v>
      </c>
      <c r="C262" s="69" t="s">
        <v>18</v>
      </c>
      <c r="D262" s="70">
        <v>48.59</v>
      </c>
      <c r="E262" s="7"/>
      <c r="F262" s="14"/>
      <c r="G262" s="9"/>
    </row>
    <row r="263" spans="1:7" s="1" customFormat="1" ht="45">
      <c r="A263" s="6" t="s">
        <v>598</v>
      </c>
      <c r="B263" s="68" t="s">
        <v>277</v>
      </c>
      <c r="C263" s="69" t="s">
        <v>19</v>
      </c>
      <c r="D263" s="70">
        <v>49.9</v>
      </c>
      <c r="E263" s="7"/>
      <c r="F263" s="14"/>
      <c r="G263" s="9"/>
    </row>
    <row r="264" spans="1:7" s="1" customFormat="1" ht="45">
      <c r="A264" s="6" t="s">
        <v>599</v>
      </c>
      <c r="B264" s="68" t="s">
        <v>302</v>
      </c>
      <c r="C264" s="69" t="s">
        <v>19</v>
      </c>
      <c r="D264" s="70">
        <v>8.81</v>
      </c>
      <c r="E264" s="7"/>
      <c r="F264" s="14"/>
      <c r="G264" s="9"/>
    </row>
    <row r="265" spans="1:7" s="1" customFormat="1" ht="56.25">
      <c r="A265" s="6" t="s">
        <v>600</v>
      </c>
      <c r="B265" s="68" t="s">
        <v>58</v>
      </c>
      <c r="C265" s="69" t="s">
        <v>19</v>
      </c>
      <c r="D265" s="70">
        <v>46.58</v>
      </c>
      <c r="E265" s="7"/>
      <c r="F265" s="8"/>
      <c r="G265" s="9"/>
    </row>
    <row r="266" spans="1:7" s="1" customFormat="1" ht="33.75">
      <c r="A266" s="6" t="s">
        <v>601</v>
      </c>
      <c r="B266" s="68" t="s">
        <v>55</v>
      </c>
      <c r="C266" s="69" t="s">
        <v>19</v>
      </c>
      <c r="D266" s="70">
        <v>58.71</v>
      </c>
      <c r="E266" s="7"/>
      <c r="F266" s="10"/>
      <c r="G266" s="9"/>
    </row>
    <row r="267" spans="1:7" s="1" customFormat="1" ht="33.75">
      <c r="A267" s="6" t="s">
        <v>602</v>
      </c>
      <c r="B267" s="68" t="s">
        <v>56</v>
      </c>
      <c r="C267" s="69" t="s">
        <v>20</v>
      </c>
      <c r="D267" s="70">
        <v>880.65</v>
      </c>
      <c r="E267" s="7"/>
      <c r="F267" s="8"/>
      <c r="G267" s="9"/>
    </row>
    <row r="268" spans="1:7" s="67" customFormat="1">
      <c r="A268" s="16" t="s">
        <v>18</v>
      </c>
      <c r="B268" s="17" t="s">
        <v>278</v>
      </c>
      <c r="C268" s="18"/>
      <c r="D268" s="19"/>
      <c r="E268" s="57"/>
      <c r="F268" s="20"/>
      <c r="G268" s="57">
        <f>ROUND(SUM(G269:G270),2)</f>
        <v>0</v>
      </c>
    </row>
    <row r="269" spans="1:7" s="1" customFormat="1" ht="45">
      <c r="A269" s="6" t="s">
        <v>603</v>
      </c>
      <c r="B269" s="68" t="s">
        <v>292</v>
      </c>
      <c r="C269" s="69" t="s">
        <v>18</v>
      </c>
      <c r="D269" s="70">
        <v>48.59</v>
      </c>
      <c r="E269" s="7"/>
      <c r="F269" s="14"/>
      <c r="G269" s="9"/>
    </row>
    <row r="270" spans="1:7" s="1" customFormat="1" ht="22.5">
      <c r="A270" s="6" t="s">
        <v>604</v>
      </c>
      <c r="B270" s="68" t="s">
        <v>60</v>
      </c>
      <c r="C270" s="69" t="s">
        <v>25</v>
      </c>
      <c r="D270" s="70">
        <v>41.03</v>
      </c>
      <c r="E270" s="7"/>
      <c r="F270" s="14"/>
      <c r="G270" s="9"/>
    </row>
    <row r="271" spans="1:7" s="67" customFormat="1">
      <c r="A271" s="16" t="s">
        <v>19</v>
      </c>
      <c r="B271" s="17" t="s">
        <v>70</v>
      </c>
      <c r="C271" s="18"/>
      <c r="D271" s="19"/>
      <c r="E271" s="57"/>
      <c r="F271" s="20"/>
      <c r="G271" s="57">
        <f>ROUND(SUM(G272:G276),2)</f>
        <v>0</v>
      </c>
    </row>
    <row r="272" spans="1:7" s="1" customFormat="1" ht="33.75">
      <c r="A272" s="6" t="s">
        <v>605</v>
      </c>
      <c r="B272" s="68" t="s">
        <v>30</v>
      </c>
      <c r="C272" s="69" t="s">
        <v>18</v>
      </c>
      <c r="D272" s="70">
        <v>55.18</v>
      </c>
      <c r="E272" s="7"/>
      <c r="F272" s="8"/>
      <c r="G272" s="9"/>
    </row>
    <row r="273" spans="1:7" s="1" customFormat="1" ht="33.75">
      <c r="A273" s="6" t="s">
        <v>606</v>
      </c>
      <c r="B273" s="68" t="s">
        <v>71</v>
      </c>
      <c r="C273" s="69" t="s">
        <v>18</v>
      </c>
      <c r="D273" s="70">
        <v>79.650000000000006</v>
      </c>
      <c r="E273" s="7"/>
      <c r="F273" s="8"/>
      <c r="G273" s="9"/>
    </row>
    <row r="274" spans="1:7" s="1" customFormat="1" ht="33.75">
      <c r="A274" s="6" t="s">
        <v>607</v>
      </c>
      <c r="B274" s="68" t="s">
        <v>38</v>
      </c>
      <c r="C274" s="69" t="s">
        <v>29</v>
      </c>
      <c r="D274" s="70">
        <v>1305.73</v>
      </c>
      <c r="E274" s="7"/>
      <c r="F274" s="8"/>
      <c r="G274" s="9"/>
    </row>
    <row r="275" spans="1:7" s="1" customFormat="1" ht="33.75">
      <c r="A275" s="6" t="s">
        <v>608</v>
      </c>
      <c r="B275" s="68" t="s">
        <v>280</v>
      </c>
      <c r="C275" s="69" t="s">
        <v>19</v>
      </c>
      <c r="D275" s="70">
        <v>7.59</v>
      </c>
      <c r="E275" s="7"/>
      <c r="F275" s="14"/>
      <c r="G275" s="9"/>
    </row>
    <row r="276" spans="1:7" s="1" customFormat="1" ht="33.75">
      <c r="A276" s="6" t="s">
        <v>609</v>
      </c>
      <c r="B276" s="68" t="s">
        <v>281</v>
      </c>
      <c r="C276" s="69" t="s">
        <v>19</v>
      </c>
      <c r="D276" s="70">
        <v>7.59</v>
      </c>
      <c r="E276" s="7"/>
      <c r="F276" s="14"/>
      <c r="G276" s="9"/>
    </row>
    <row r="277" spans="1:7" s="67" customFormat="1">
      <c r="A277" s="16" t="s">
        <v>362</v>
      </c>
      <c r="B277" s="17" t="s">
        <v>381</v>
      </c>
      <c r="C277" s="18"/>
      <c r="D277" s="19"/>
      <c r="E277" s="57"/>
      <c r="F277" s="20"/>
      <c r="G277" s="57">
        <f>ROUND(SUM(G278:G283),2)</f>
        <v>0</v>
      </c>
    </row>
    <row r="278" spans="1:7" s="1" customFormat="1" ht="33.75">
      <c r="A278" s="6" t="s">
        <v>610</v>
      </c>
      <c r="B278" s="68" t="s">
        <v>279</v>
      </c>
      <c r="C278" s="69" t="s">
        <v>18</v>
      </c>
      <c r="D278" s="70">
        <v>23.81</v>
      </c>
      <c r="E278" s="7"/>
      <c r="F278" s="14"/>
      <c r="G278" s="9"/>
    </row>
    <row r="279" spans="1:7" s="1" customFormat="1" ht="33.75">
      <c r="A279" s="6" t="s">
        <v>611</v>
      </c>
      <c r="B279" s="68" t="s">
        <v>294</v>
      </c>
      <c r="C279" s="69" t="s">
        <v>18</v>
      </c>
      <c r="D279" s="70">
        <v>58.19</v>
      </c>
      <c r="E279" s="7"/>
      <c r="F279" s="10"/>
      <c r="G279" s="9"/>
    </row>
    <row r="280" spans="1:7" s="1" customFormat="1" ht="33.75">
      <c r="A280" s="6" t="s">
        <v>612</v>
      </c>
      <c r="B280" s="68" t="s">
        <v>157</v>
      </c>
      <c r="C280" s="69" t="s">
        <v>18</v>
      </c>
      <c r="D280" s="70">
        <v>34.729999999999997</v>
      </c>
      <c r="E280" s="7"/>
      <c r="F280" s="10"/>
      <c r="G280" s="9"/>
    </row>
    <row r="281" spans="1:7" s="1" customFormat="1" ht="33.75">
      <c r="A281" s="6" t="s">
        <v>613</v>
      </c>
      <c r="B281" s="68" t="s">
        <v>38</v>
      </c>
      <c r="C281" s="69" t="s">
        <v>29</v>
      </c>
      <c r="D281" s="70">
        <v>892.67</v>
      </c>
      <c r="E281" s="7"/>
      <c r="F281" s="14"/>
      <c r="G281" s="9"/>
    </row>
    <row r="282" spans="1:7" s="1" customFormat="1" ht="33.75">
      <c r="A282" s="6" t="s">
        <v>614</v>
      </c>
      <c r="B282" s="68" t="s">
        <v>295</v>
      </c>
      <c r="C282" s="69" t="s">
        <v>19</v>
      </c>
      <c r="D282" s="70">
        <v>4.4800000000000004</v>
      </c>
      <c r="E282" s="7"/>
      <c r="F282" s="14"/>
      <c r="G282" s="9"/>
    </row>
    <row r="283" spans="1:7" s="1" customFormat="1" ht="45">
      <c r="A283" s="6" t="s">
        <v>615</v>
      </c>
      <c r="B283" s="68" t="s">
        <v>296</v>
      </c>
      <c r="C283" s="69" t="s">
        <v>19</v>
      </c>
      <c r="D283" s="70">
        <v>4.4800000000000004</v>
      </c>
      <c r="E283" s="7"/>
      <c r="F283" s="14"/>
      <c r="G283" s="9"/>
    </row>
    <row r="284" spans="1:7" s="67" customFormat="1">
      <c r="A284" s="16" t="s">
        <v>363</v>
      </c>
      <c r="B284" s="17" t="s">
        <v>282</v>
      </c>
      <c r="C284" s="18"/>
      <c r="D284" s="19"/>
      <c r="E284" s="57"/>
      <c r="F284" s="20"/>
      <c r="G284" s="57">
        <f>ROUND(SUM(G285:G290),2)</f>
        <v>0</v>
      </c>
    </row>
    <row r="285" spans="1:7" s="1" customFormat="1" ht="33.75">
      <c r="A285" s="6" t="s">
        <v>616</v>
      </c>
      <c r="B285" s="68" t="s">
        <v>298</v>
      </c>
      <c r="C285" s="69" t="s">
        <v>25</v>
      </c>
      <c r="D285" s="70">
        <v>21.29</v>
      </c>
      <c r="E285" s="7"/>
      <c r="F285" s="10"/>
      <c r="G285" s="9"/>
    </row>
    <row r="286" spans="1:7" s="1" customFormat="1" ht="33.75">
      <c r="A286" s="6" t="s">
        <v>617</v>
      </c>
      <c r="B286" s="68" t="s">
        <v>299</v>
      </c>
      <c r="C286" s="69" t="s">
        <v>18</v>
      </c>
      <c r="D286" s="70">
        <v>27.22</v>
      </c>
      <c r="E286" s="7"/>
      <c r="F286" s="14"/>
      <c r="G286" s="9"/>
    </row>
    <row r="287" spans="1:7" s="1" customFormat="1" ht="33.75">
      <c r="A287" s="6" t="s">
        <v>618</v>
      </c>
      <c r="B287" s="68" t="s">
        <v>283</v>
      </c>
      <c r="C287" s="69" t="s">
        <v>18</v>
      </c>
      <c r="D287" s="70">
        <v>61.39</v>
      </c>
      <c r="E287" s="7"/>
      <c r="F287" s="14"/>
      <c r="G287" s="9"/>
    </row>
    <row r="288" spans="1:7" s="1" customFormat="1" ht="33.75">
      <c r="A288" s="6" t="s">
        <v>619</v>
      </c>
      <c r="B288" s="68" t="s">
        <v>38</v>
      </c>
      <c r="C288" s="69" t="s">
        <v>29</v>
      </c>
      <c r="D288" s="70">
        <v>1821.13</v>
      </c>
      <c r="E288" s="7"/>
      <c r="F288" s="14"/>
      <c r="G288" s="9"/>
    </row>
    <row r="289" spans="1:7" s="1" customFormat="1" ht="45">
      <c r="A289" s="6" t="s">
        <v>620</v>
      </c>
      <c r="B289" s="68" t="s">
        <v>284</v>
      </c>
      <c r="C289" s="69" t="s">
        <v>19</v>
      </c>
      <c r="D289" s="70">
        <v>8.64</v>
      </c>
      <c r="E289" s="7"/>
      <c r="F289" s="14"/>
      <c r="G289" s="9"/>
    </row>
    <row r="290" spans="1:7" s="1" customFormat="1" ht="45">
      <c r="A290" s="6" t="s">
        <v>621</v>
      </c>
      <c r="B290" s="68" t="s">
        <v>285</v>
      </c>
      <c r="C290" s="69" t="s">
        <v>19</v>
      </c>
      <c r="D290" s="70">
        <v>8.65</v>
      </c>
      <c r="E290" s="7"/>
      <c r="F290" s="14"/>
      <c r="G290" s="9"/>
    </row>
    <row r="291" spans="1:7" s="67" customFormat="1">
      <c r="A291" s="16" t="s">
        <v>364</v>
      </c>
      <c r="B291" s="17" t="s">
        <v>108</v>
      </c>
      <c r="C291" s="18"/>
      <c r="D291" s="19"/>
      <c r="E291" s="57"/>
      <c r="F291" s="20"/>
      <c r="G291" s="57">
        <f>ROUND(SUM(G292:G295),2)</f>
        <v>0</v>
      </c>
    </row>
    <row r="292" spans="1:7" s="1" customFormat="1" ht="33.75">
      <c r="A292" s="6" t="s">
        <v>622</v>
      </c>
      <c r="B292" s="68" t="s">
        <v>286</v>
      </c>
      <c r="C292" s="69" t="s">
        <v>18</v>
      </c>
      <c r="D292" s="70">
        <v>66.44</v>
      </c>
      <c r="E292" s="7"/>
      <c r="F292" s="8"/>
      <c r="G292" s="9"/>
    </row>
    <row r="293" spans="1:7" s="1" customFormat="1" ht="45">
      <c r="A293" s="6" t="s">
        <v>623</v>
      </c>
      <c r="B293" s="68" t="s">
        <v>109</v>
      </c>
      <c r="C293" s="69" t="s">
        <v>18</v>
      </c>
      <c r="D293" s="70">
        <v>66.44</v>
      </c>
      <c r="E293" s="7"/>
      <c r="F293" s="8"/>
      <c r="G293" s="9"/>
    </row>
    <row r="294" spans="1:7" s="1" customFormat="1" ht="56.25">
      <c r="A294" s="6" t="s">
        <v>624</v>
      </c>
      <c r="B294" s="68" t="s">
        <v>287</v>
      </c>
      <c r="C294" s="69" t="s">
        <v>19</v>
      </c>
      <c r="D294" s="70">
        <v>3.07</v>
      </c>
      <c r="E294" s="7"/>
      <c r="F294" s="8"/>
      <c r="G294" s="9"/>
    </row>
    <row r="295" spans="1:7" s="1" customFormat="1" ht="90">
      <c r="A295" s="6" t="s">
        <v>625</v>
      </c>
      <c r="B295" s="68" t="s">
        <v>288</v>
      </c>
      <c r="C295" s="69" t="s">
        <v>18</v>
      </c>
      <c r="D295" s="70">
        <v>61.39</v>
      </c>
      <c r="E295" s="7"/>
      <c r="F295" s="8"/>
      <c r="G295" s="9"/>
    </row>
    <row r="296" spans="1:7" s="1" customFormat="1">
      <c r="A296" s="16" t="s">
        <v>365</v>
      </c>
      <c r="B296" s="17" t="s">
        <v>128</v>
      </c>
      <c r="C296" s="18"/>
      <c r="D296" s="19"/>
      <c r="E296" s="58"/>
      <c r="F296" s="20"/>
      <c r="G296" s="58">
        <f>ROUND(SUM(G297:G305),2)</f>
        <v>0</v>
      </c>
    </row>
    <row r="297" spans="1:7" s="1" customFormat="1" ht="56.25">
      <c r="A297" s="6" t="s">
        <v>626</v>
      </c>
      <c r="B297" s="68" t="s">
        <v>289</v>
      </c>
      <c r="C297" s="69" t="s">
        <v>25</v>
      </c>
      <c r="D297" s="70">
        <v>3.68</v>
      </c>
      <c r="E297" s="7"/>
      <c r="F297" s="14"/>
      <c r="G297" s="9"/>
    </row>
    <row r="298" spans="1:7" s="1" customFormat="1" ht="56.25">
      <c r="A298" s="6" t="s">
        <v>627</v>
      </c>
      <c r="B298" s="68" t="s">
        <v>290</v>
      </c>
      <c r="C298" s="69" t="s">
        <v>25</v>
      </c>
      <c r="D298" s="70">
        <v>24.23</v>
      </c>
      <c r="E298" s="7"/>
      <c r="F298" s="14"/>
      <c r="G298" s="9"/>
    </row>
    <row r="299" spans="1:7" s="1" customFormat="1" ht="22.5">
      <c r="A299" s="6" t="s">
        <v>628</v>
      </c>
      <c r="B299" s="68" t="s">
        <v>81</v>
      </c>
      <c r="C299" s="69" t="s">
        <v>25</v>
      </c>
      <c r="D299" s="70">
        <v>27.91</v>
      </c>
      <c r="E299" s="7"/>
      <c r="F299" s="8"/>
      <c r="G299" s="9"/>
    </row>
    <row r="300" spans="1:7" s="1" customFormat="1" ht="33.75">
      <c r="A300" s="6" t="s">
        <v>629</v>
      </c>
      <c r="B300" s="68" t="s">
        <v>150</v>
      </c>
      <c r="C300" s="69" t="s">
        <v>26</v>
      </c>
      <c r="D300" s="70">
        <v>1</v>
      </c>
      <c r="E300" s="7"/>
      <c r="F300" s="14"/>
      <c r="G300" s="9"/>
    </row>
    <row r="301" spans="1:7" s="1" customFormat="1" ht="78.75">
      <c r="A301" s="6" t="s">
        <v>630</v>
      </c>
      <c r="B301" s="68" t="s">
        <v>130</v>
      </c>
      <c r="C301" s="69" t="s">
        <v>123</v>
      </c>
      <c r="D301" s="70">
        <v>1</v>
      </c>
      <c r="E301" s="7"/>
      <c r="F301" s="14"/>
      <c r="G301" s="9"/>
    </row>
    <row r="302" spans="1:7" s="1" customFormat="1" ht="45">
      <c r="A302" s="6" t="s">
        <v>631</v>
      </c>
      <c r="B302" s="68" t="s">
        <v>84</v>
      </c>
      <c r="C302" s="69" t="s">
        <v>26</v>
      </c>
      <c r="D302" s="70">
        <v>1</v>
      </c>
      <c r="E302" s="7"/>
      <c r="F302" s="8"/>
      <c r="G302" s="9"/>
    </row>
    <row r="303" spans="1:7" s="1" customFormat="1" ht="33.75">
      <c r="A303" s="6" t="s">
        <v>632</v>
      </c>
      <c r="B303" s="68" t="s">
        <v>151</v>
      </c>
      <c r="C303" s="69" t="s">
        <v>26</v>
      </c>
      <c r="D303" s="70">
        <v>1</v>
      </c>
      <c r="E303" s="7"/>
      <c r="F303" s="8"/>
      <c r="G303" s="9"/>
    </row>
    <row r="304" spans="1:7" s="1" customFormat="1" ht="56.25">
      <c r="A304" s="6" t="s">
        <v>633</v>
      </c>
      <c r="B304" s="68" t="s">
        <v>132</v>
      </c>
      <c r="C304" s="69" t="s">
        <v>26</v>
      </c>
      <c r="D304" s="70">
        <v>1</v>
      </c>
      <c r="E304" s="7"/>
      <c r="F304" s="8"/>
      <c r="G304" s="9"/>
    </row>
    <row r="305" spans="1:7" s="1" customFormat="1" ht="56.25">
      <c r="A305" s="6" t="s">
        <v>634</v>
      </c>
      <c r="B305" s="68" t="s">
        <v>291</v>
      </c>
      <c r="C305" s="69" t="s">
        <v>26</v>
      </c>
      <c r="D305" s="70">
        <v>9</v>
      </c>
      <c r="E305" s="7"/>
      <c r="F305" s="8"/>
      <c r="G305" s="9"/>
    </row>
    <row r="306" spans="1:7" s="1" customFormat="1">
      <c r="A306" s="3" t="s">
        <v>366</v>
      </c>
      <c r="B306" s="4" t="s">
        <v>133</v>
      </c>
      <c r="C306" s="4"/>
      <c r="D306" s="4"/>
      <c r="E306" s="4"/>
      <c r="F306" s="4"/>
      <c r="G306" s="5">
        <f>+ROUND(SUM(G307,G313,G319,G328,G332,G345,G352,G375,G388),2)</f>
        <v>0</v>
      </c>
    </row>
    <row r="307" spans="1:7" s="1" customFormat="1">
      <c r="A307" s="16" t="s">
        <v>367</v>
      </c>
      <c r="B307" s="17" t="s">
        <v>33</v>
      </c>
      <c r="C307" s="18"/>
      <c r="D307" s="19"/>
      <c r="E307" s="57"/>
      <c r="F307" s="20"/>
      <c r="G307" s="57">
        <f>ROUND(SUM(G308:G312),2)</f>
        <v>0</v>
      </c>
    </row>
    <row r="308" spans="1:7" s="1" customFormat="1" ht="33.75">
      <c r="A308" s="6" t="s">
        <v>635</v>
      </c>
      <c r="B308" s="68" t="s">
        <v>57</v>
      </c>
      <c r="C308" s="69" t="s">
        <v>18</v>
      </c>
      <c r="D308" s="70">
        <v>8.9</v>
      </c>
      <c r="E308" s="7"/>
      <c r="F308" s="8"/>
      <c r="G308" s="9"/>
    </row>
    <row r="309" spans="1:7" s="1" customFormat="1" ht="45">
      <c r="A309" s="6" t="s">
        <v>636</v>
      </c>
      <c r="B309" s="68" t="s">
        <v>50</v>
      </c>
      <c r="C309" s="69" t="s">
        <v>19</v>
      </c>
      <c r="D309" s="70">
        <v>15.29</v>
      </c>
      <c r="E309" s="7"/>
      <c r="F309" s="8"/>
      <c r="G309" s="9"/>
    </row>
    <row r="310" spans="1:7" s="1" customFormat="1" ht="56.25">
      <c r="A310" s="6" t="s">
        <v>637</v>
      </c>
      <c r="B310" s="68" t="s">
        <v>58</v>
      </c>
      <c r="C310" s="69" t="s">
        <v>19</v>
      </c>
      <c r="D310" s="70">
        <v>3.82</v>
      </c>
      <c r="E310" s="7"/>
      <c r="F310" s="8"/>
      <c r="G310" s="9"/>
    </row>
    <row r="311" spans="1:7" s="1" customFormat="1" ht="33.75">
      <c r="A311" s="6" t="s">
        <v>638</v>
      </c>
      <c r="B311" s="68" t="s">
        <v>55</v>
      </c>
      <c r="C311" s="69" t="s">
        <v>19</v>
      </c>
      <c r="D311" s="70">
        <v>15.29</v>
      </c>
      <c r="E311" s="7"/>
      <c r="F311" s="8"/>
      <c r="G311" s="9"/>
    </row>
    <row r="312" spans="1:7" s="1" customFormat="1" ht="33.75">
      <c r="A312" s="6" t="s">
        <v>639</v>
      </c>
      <c r="B312" s="68" t="s">
        <v>56</v>
      </c>
      <c r="C312" s="69" t="s">
        <v>20</v>
      </c>
      <c r="D312" s="70">
        <v>229.35</v>
      </c>
      <c r="E312" s="7"/>
      <c r="F312" s="8"/>
      <c r="G312" s="9"/>
    </row>
    <row r="313" spans="1:7" s="1" customFormat="1">
      <c r="A313" s="16" t="s">
        <v>368</v>
      </c>
      <c r="B313" s="17" t="s">
        <v>70</v>
      </c>
      <c r="C313" s="18"/>
      <c r="D313" s="19"/>
      <c r="E313" s="58"/>
      <c r="F313" s="20"/>
      <c r="G313" s="58">
        <f>ROUND(SUM(G314:G318),2)</f>
        <v>0</v>
      </c>
    </row>
    <row r="314" spans="1:7" s="1" customFormat="1" ht="33.75">
      <c r="A314" s="6" t="s">
        <v>640</v>
      </c>
      <c r="B314" s="68" t="s">
        <v>30</v>
      </c>
      <c r="C314" s="69" t="s">
        <v>18</v>
      </c>
      <c r="D314" s="70">
        <v>9.18</v>
      </c>
      <c r="E314" s="7"/>
      <c r="F314" s="8"/>
      <c r="G314" s="9"/>
    </row>
    <row r="315" spans="1:7" s="1" customFormat="1" ht="33.75">
      <c r="A315" s="6" t="s">
        <v>641</v>
      </c>
      <c r="B315" s="68" t="s">
        <v>71</v>
      </c>
      <c r="C315" s="69" t="s">
        <v>18</v>
      </c>
      <c r="D315" s="70">
        <v>7.26</v>
      </c>
      <c r="E315" s="7"/>
      <c r="F315" s="8"/>
      <c r="G315" s="9"/>
    </row>
    <row r="316" spans="1:7" s="1" customFormat="1" ht="33.75">
      <c r="A316" s="6" t="s">
        <v>642</v>
      </c>
      <c r="B316" s="68" t="s">
        <v>102</v>
      </c>
      <c r="C316" s="69" t="s">
        <v>25</v>
      </c>
      <c r="D316" s="70">
        <v>5.93</v>
      </c>
      <c r="E316" s="7"/>
      <c r="F316" s="8"/>
      <c r="G316" s="9"/>
    </row>
    <row r="317" spans="1:7" s="1" customFormat="1" ht="22.5">
      <c r="A317" s="6" t="s">
        <v>643</v>
      </c>
      <c r="B317" s="68" t="s">
        <v>42</v>
      </c>
      <c r="C317" s="69" t="s">
        <v>19</v>
      </c>
      <c r="D317" s="70">
        <v>0.93</v>
      </c>
      <c r="E317" s="7"/>
      <c r="F317" s="8"/>
      <c r="G317" s="9"/>
    </row>
    <row r="318" spans="1:7" s="1" customFormat="1" ht="33.75">
      <c r="A318" s="6" t="s">
        <v>644</v>
      </c>
      <c r="B318" s="68" t="s">
        <v>73</v>
      </c>
      <c r="C318" s="69" t="s">
        <v>19</v>
      </c>
      <c r="D318" s="70">
        <v>10.08</v>
      </c>
      <c r="E318" s="7"/>
      <c r="F318" s="8"/>
      <c r="G318" s="9"/>
    </row>
    <row r="319" spans="1:7" s="1" customFormat="1">
      <c r="A319" s="16" t="s">
        <v>369</v>
      </c>
      <c r="B319" s="17" t="s">
        <v>103</v>
      </c>
      <c r="C319" s="18"/>
      <c r="D319" s="19"/>
      <c r="E319" s="58"/>
      <c r="F319" s="20"/>
      <c r="G319" s="58">
        <f>ROUND(SUM(G320:G327),2)</f>
        <v>0</v>
      </c>
    </row>
    <row r="320" spans="1:7" s="1" customFormat="1" ht="33.75">
      <c r="A320" s="6" t="s">
        <v>645</v>
      </c>
      <c r="B320" s="68" t="s">
        <v>37</v>
      </c>
      <c r="C320" s="69" t="s">
        <v>18</v>
      </c>
      <c r="D320" s="70">
        <v>29.11</v>
      </c>
      <c r="E320" s="7"/>
      <c r="F320" s="8"/>
      <c r="G320" s="9"/>
    </row>
    <row r="321" spans="1:7" s="1" customFormat="1" ht="33.75">
      <c r="A321" s="6" t="s">
        <v>646</v>
      </c>
      <c r="B321" s="68" t="s">
        <v>104</v>
      </c>
      <c r="C321" s="69" t="s">
        <v>18</v>
      </c>
      <c r="D321" s="70">
        <v>9.18</v>
      </c>
      <c r="E321" s="7"/>
      <c r="F321" s="8"/>
      <c r="G321" s="9"/>
    </row>
    <row r="322" spans="1:7" s="1" customFormat="1" ht="33.75">
      <c r="A322" s="6" t="s">
        <v>647</v>
      </c>
      <c r="B322" s="68" t="s">
        <v>102</v>
      </c>
      <c r="C322" s="69" t="s">
        <v>25</v>
      </c>
      <c r="D322" s="70">
        <v>66.06</v>
      </c>
      <c r="E322" s="7"/>
      <c r="F322" s="8"/>
      <c r="G322" s="9"/>
    </row>
    <row r="323" spans="1:7" s="1" customFormat="1" ht="33.75">
      <c r="A323" s="6" t="s">
        <v>648</v>
      </c>
      <c r="B323" s="68" t="s">
        <v>38</v>
      </c>
      <c r="C323" s="69" t="s">
        <v>29</v>
      </c>
      <c r="D323" s="70">
        <v>120.35</v>
      </c>
      <c r="E323" s="7"/>
      <c r="F323" s="8"/>
      <c r="G323" s="9"/>
    </row>
    <row r="324" spans="1:7" s="1" customFormat="1" ht="22.5">
      <c r="A324" s="6" t="s">
        <v>649</v>
      </c>
      <c r="B324" s="68" t="s">
        <v>42</v>
      </c>
      <c r="C324" s="69" t="s">
        <v>19</v>
      </c>
      <c r="D324" s="70">
        <v>2.97</v>
      </c>
      <c r="E324" s="7"/>
      <c r="F324" s="14"/>
      <c r="G324" s="9"/>
    </row>
    <row r="325" spans="1:7" s="1" customFormat="1" ht="33.75">
      <c r="A325" s="6" t="s">
        <v>650</v>
      </c>
      <c r="B325" s="68" t="s">
        <v>134</v>
      </c>
      <c r="C325" s="69" t="s">
        <v>18</v>
      </c>
      <c r="D325" s="70">
        <v>7.75</v>
      </c>
      <c r="E325" s="7"/>
      <c r="F325" s="8"/>
      <c r="G325" s="62"/>
    </row>
    <row r="326" spans="1:7" s="1" customFormat="1" ht="22.5">
      <c r="A326" s="6" t="s">
        <v>651</v>
      </c>
      <c r="B326" s="68" t="s">
        <v>60</v>
      </c>
      <c r="C326" s="69" t="s">
        <v>25</v>
      </c>
      <c r="D326" s="70">
        <v>6.13</v>
      </c>
      <c r="E326" s="7"/>
      <c r="F326" s="14"/>
      <c r="G326" s="62"/>
    </row>
    <row r="327" spans="1:7" s="1" customFormat="1" ht="56.25">
      <c r="A327" s="6" t="s">
        <v>652</v>
      </c>
      <c r="B327" s="68" t="s">
        <v>105</v>
      </c>
      <c r="C327" s="69" t="s">
        <v>18</v>
      </c>
      <c r="D327" s="70">
        <v>42.18</v>
      </c>
      <c r="E327" s="7"/>
      <c r="F327" s="8"/>
      <c r="G327" s="9"/>
    </row>
    <row r="328" spans="1:7" s="1" customFormat="1">
      <c r="A328" s="16" t="s">
        <v>370</v>
      </c>
      <c r="B328" s="17" t="s">
        <v>34</v>
      </c>
      <c r="C328" s="18"/>
      <c r="D328" s="19"/>
      <c r="E328" s="58"/>
      <c r="F328" s="20"/>
      <c r="G328" s="58">
        <f>ROUND(SUM(G329:G331),2)</f>
        <v>0</v>
      </c>
    </row>
    <row r="329" spans="1:7" s="1" customFormat="1" ht="33.75">
      <c r="A329" s="6" t="s">
        <v>653</v>
      </c>
      <c r="B329" s="68" t="s">
        <v>106</v>
      </c>
      <c r="C329" s="69" t="s">
        <v>18</v>
      </c>
      <c r="D329" s="70">
        <v>7.76</v>
      </c>
      <c r="E329" s="7"/>
      <c r="F329" s="8"/>
      <c r="G329" s="9"/>
    </row>
    <row r="330" spans="1:7" s="1" customFormat="1" ht="33.75">
      <c r="A330" s="6" t="s">
        <v>654</v>
      </c>
      <c r="B330" s="68" t="s">
        <v>38</v>
      </c>
      <c r="C330" s="69" t="s">
        <v>29</v>
      </c>
      <c r="D330" s="70">
        <v>133.44</v>
      </c>
      <c r="E330" s="7"/>
      <c r="F330" s="14"/>
      <c r="G330" s="9"/>
    </row>
    <row r="331" spans="1:7" s="1" customFormat="1" ht="33.75">
      <c r="A331" s="6" t="s">
        <v>655</v>
      </c>
      <c r="B331" s="68" t="s">
        <v>107</v>
      </c>
      <c r="C331" s="69" t="s">
        <v>19</v>
      </c>
      <c r="D331" s="70">
        <v>1.33</v>
      </c>
      <c r="E331" s="7"/>
      <c r="F331" s="14"/>
      <c r="G331" s="9"/>
    </row>
    <row r="332" spans="1:7" s="1" customFormat="1">
      <c r="A332" s="16" t="s">
        <v>371</v>
      </c>
      <c r="B332" s="17" t="s">
        <v>108</v>
      </c>
      <c r="C332" s="18"/>
      <c r="D332" s="19"/>
      <c r="E332" s="58"/>
      <c r="F332" s="20"/>
      <c r="G332" s="58">
        <f>ROUND(SUM(G333:G344),2)</f>
        <v>0</v>
      </c>
    </row>
    <row r="333" spans="1:7" s="1" customFormat="1" ht="45">
      <c r="A333" s="6" t="s">
        <v>656</v>
      </c>
      <c r="B333" s="68" t="s">
        <v>191</v>
      </c>
      <c r="C333" s="69" t="s">
        <v>18</v>
      </c>
      <c r="D333" s="70">
        <v>17.95</v>
      </c>
      <c r="E333" s="7"/>
      <c r="F333" s="8"/>
      <c r="G333" s="9"/>
    </row>
    <row r="334" spans="1:7" s="1" customFormat="1" ht="33.75">
      <c r="A334" s="6" t="s">
        <v>657</v>
      </c>
      <c r="B334" s="68" t="s">
        <v>192</v>
      </c>
      <c r="C334" s="69" t="s">
        <v>18</v>
      </c>
      <c r="D334" s="70">
        <v>66.97</v>
      </c>
      <c r="E334" s="7"/>
      <c r="F334" s="8"/>
      <c r="G334" s="9"/>
    </row>
    <row r="335" spans="1:7" s="1" customFormat="1" ht="33.75">
      <c r="A335" s="6" t="s">
        <v>658</v>
      </c>
      <c r="B335" s="68" t="s">
        <v>193</v>
      </c>
      <c r="C335" s="69" t="s">
        <v>25</v>
      </c>
      <c r="D335" s="70">
        <v>12.84</v>
      </c>
      <c r="E335" s="7"/>
      <c r="F335" s="8"/>
      <c r="G335" s="9"/>
    </row>
    <row r="336" spans="1:7" s="1" customFormat="1" ht="33.75">
      <c r="A336" s="6" t="s">
        <v>659</v>
      </c>
      <c r="B336" s="68" t="s">
        <v>194</v>
      </c>
      <c r="C336" s="69" t="s">
        <v>25</v>
      </c>
      <c r="D336" s="70">
        <v>29.6</v>
      </c>
      <c r="E336" s="7"/>
      <c r="F336" s="8"/>
      <c r="G336" s="9"/>
    </row>
    <row r="337" spans="1:7" s="1" customFormat="1" ht="45">
      <c r="A337" s="6" t="s">
        <v>660</v>
      </c>
      <c r="B337" s="68" t="s">
        <v>109</v>
      </c>
      <c r="C337" s="69" t="s">
        <v>18</v>
      </c>
      <c r="D337" s="70">
        <v>17.95</v>
      </c>
      <c r="E337" s="7"/>
      <c r="F337" s="8"/>
      <c r="G337" s="9"/>
    </row>
    <row r="338" spans="1:7" s="1" customFormat="1" ht="45">
      <c r="A338" s="6" t="s">
        <v>661</v>
      </c>
      <c r="B338" s="68" t="s">
        <v>135</v>
      </c>
      <c r="C338" s="69" t="s">
        <v>18</v>
      </c>
      <c r="D338" s="70">
        <v>21.23</v>
      </c>
      <c r="E338" s="7"/>
      <c r="F338" s="8"/>
      <c r="G338" s="62"/>
    </row>
    <row r="339" spans="1:7" s="1" customFormat="1" ht="45">
      <c r="A339" s="6" t="s">
        <v>662</v>
      </c>
      <c r="B339" s="68" t="s">
        <v>228</v>
      </c>
      <c r="C339" s="69" t="s">
        <v>18</v>
      </c>
      <c r="D339" s="70">
        <v>7.55</v>
      </c>
      <c r="E339" s="7"/>
      <c r="F339" s="8"/>
      <c r="G339" s="62"/>
    </row>
    <row r="340" spans="1:7" s="1" customFormat="1" ht="45">
      <c r="A340" s="6" t="s">
        <v>663</v>
      </c>
      <c r="B340" s="68" t="s">
        <v>316</v>
      </c>
      <c r="C340" s="69" t="s">
        <v>25</v>
      </c>
      <c r="D340" s="70">
        <v>6.07</v>
      </c>
      <c r="E340" s="7"/>
      <c r="F340" s="8"/>
      <c r="G340" s="9"/>
    </row>
    <row r="341" spans="1:7" s="1" customFormat="1" ht="45">
      <c r="A341" s="6" t="s">
        <v>664</v>
      </c>
      <c r="B341" s="68" t="s">
        <v>190</v>
      </c>
      <c r="C341" s="69" t="s">
        <v>18</v>
      </c>
      <c r="D341" s="70">
        <v>45.74</v>
      </c>
      <c r="E341" s="7"/>
      <c r="F341" s="8"/>
      <c r="G341" s="9"/>
    </row>
    <row r="342" spans="1:7" s="1" customFormat="1" ht="45">
      <c r="A342" s="6" t="s">
        <v>665</v>
      </c>
      <c r="B342" s="68" t="s">
        <v>229</v>
      </c>
      <c r="C342" s="69" t="s">
        <v>19</v>
      </c>
      <c r="D342" s="70">
        <v>0.78</v>
      </c>
      <c r="E342" s="7"/>
      <c r="F342" s="8"/>
      <c r="G342" s="9"/>
    </row>
    <row r="343" spans="1:7" s="1" customFormat="1" ht="45">
      <c r="A343" s="6" t="s">
        <v>666</v>
      </c>
      <c r="B343" s="68" t="s">
        <v>230</v>
      </c>
      <c r="C343" s="69" t="s">
        <v>25</v>
      </c>
      <c r="D343" s="70">
        <v>12.27</v>
      </c>
      <c r="E343" s="7"/>
      <c r="F343" s="8"/>
      <c r="G343" s="9"/>
    </row>
    <row r="344" spans="1:7" s="1" customFormat="1" ht="67.5">
      <c r="A344" s="6" t="s">
        <v>667</v>
      </c>
      <c r="B344" s="68" t="s">
        <v>195</v>
      </c>
      <c r="C344" s="69" t="s">
        <v>18</v>
      </c>
      <c r="D344" s="70">
        <v>7.75</v>
      </c>
      <c r="E344" s="7"/>
      <c r="F344" s="8"/>
      <c r="G344" s="9"/>
    </row>
    <row r="345" spans="1:7" s="1" customFormat="1">
      <c r="A345" s="16" t="s">
        <v>372</v>
      </c>
      <c r="B345" s="17" t="s">
        <v>110</v>
      </c>
      <c r="C345" s="18"/>
      <c r="D345" s="19"/>
      <c r="E345" s="58"/>
      <c r="F345" s="20"/>
      <c r="G345" s="58">
        <f>ROUND(SUM(G346:G351),2)</f>
        <v>0</v>
      </c>
    </row>
    <row r="346" spans="1:7" s="1" customFormat="1" ht="90">
      <c r="A346" s="6" t="s">
        <v>668</v>
      </c>
      <c r="B346" s="68" t="s">
        <v>167</v>
      </c>
      <c r="C346" s="69" t="s">
        <v>29</v>
      </c>
      <c r="D346" s="70">
        <v>159.30000000000001</v>
      </c>
      <c r="E346" s="7"/>
      <c r="F346" s="8"/>
      <c r="G346" s="9"/>
    </row>
    <row r="347" spans="1:7" s="1" customFormat="1" ht="67.5">
      <c r="A347" s="6" t="s">
        <v>669</v>
      </c>
      <c r="B347" s="68" t="s">
        <v>197</v>
      </c>
      <c r="C347" s="69" t="s">
        <v>196</v>
      </c>
      <c r="D347" s="70">
        <v>53.49</v>
      </c>
      <c r="E347" s="7"/>
      <c r="F347" s="8"/>
      <c r="G347" s="9"/>
    </row>
    <row r="348" spans="1:7" s="1" customFormat="1" ht="33.75">
      <c r="A348" s="6" t="s">
        <v>670</v>
      </c>
      <c r="B348" s="68" t="s">
        <v>136</v>
      </c>
      <c r="C348" s="69" t="s">
        <v>26</v>
      </c>
      <c r="D348" s="70">
        <v>2</v>
      </c>
      <c r="E348" s="7"/>
      <c r="F348" s="8"/>
      <c r="G348" s="9"/>
    </row>
    <row r="349" spans="1:7" s="1" customFormat="1" ht="56.25">
      <c r="A349" s="6" t="s">
        <v>671</v>
      </c>
      <c r="B349" s="68" t="s">
        <v>111</v>
      </c>
      <c r="C349" s="69" t="s">
        <v>29</v>
      </c>
      <c r="D349" s="70">
        <v>32.33</v>
      </c>
      <c r="E349" s="7"/>
      <c r="F349" s="8"/>
      <c r="G349" s="9"/>
    </row>
    <row r="350" spans="1:7" s="1" customFormat="1" ht="33.75">
      <c r="A350" s="6" t="s">
        <v>672</v>
      </c>
      <c r="B350" s="68" t="s">
        <v>112</v>
      </c>
      <c r="C350" s="69" t="s">
        <v>18</v>
      </c>
      <c r="D350" s="70">
        <v>1.22</v>
      </c>
      <c r="E350" s="7"/>
      <c r="F350" s="8"/>
      <c r="G350" s="9"/>
    </row>
    <row r="351" spans="1:7" s="1" customFormat="1" ht="33.75">
      <c r="A351" s="6" t="s">
        <v>673</v>
      </c>
      <c r="B351" s="68" t="s">
        <v>63</v>
      </c>
      <c r="C351" s="69" t="s">
        <v>29</v>
      </c>
      <c r="D351" s="70">
        <v>191.63</v>
      </c>
      <c r="E351" s="7"/>
      <c r="F351" s="8"/>
      <c r="G351" s="9"/>
    </row>
    <row r="352" spans="1:7" s="1" customFormat="1">
      <c r="A352" s="16" t="s">
        <v>373</v>
      </c>
      <c r="B352" s="17" t="s">
        <v>137</v>
      </c>
      <c r="C352" s="18"/>
      <c r="D352" s="19"/>
      <c r="E352" s="58"/>
      <c r="F352" s="20"/>
      <c r="G352" s="58">
        <f>ROUND(SUM(G353:G374),2)</f>
        <v>0</v>
      </c>
    </row>
    <row r="353" spans="1:7" s="1" customFormat="1" ht="22.5">
      <c r="A353" s="6" t="s">
        <v>674</v>
      </c>
      <c r="B353" s="68" t="s">
        <v>113</v>
      </c>
      <c r="C353" s="69" t="s">
        <v>25</v>
      </c>
      <c r="D353" s="70">
        <v>13.5</v>
      </c>
      <c r="E353" s="7"/>
      <c r="F353" s="8"/>
      <c r="G353" s="9"/>
    </row>
    <row r="354" spans="1:7" s="1" customFormat="1" ht="45">
      <c r="A354" s="6" t="s">
        <v>675</v>
      </c>
      <c r="B354" s="68" t="s">
        <v>50</v>
      </c>
      <c r="C354" s="69" t="s">
        <v>19</v>
      </c>
      <c r="D354" s="70">
        <v>10.83</v>
      </c>
      <c r="E354" s="7"/>
      <c r="F354" s="8"/>
      <c r="G354" s="9"/>
    </row>
    <row r="355" spans="1:7" s="1" customFormat="1" ht="112.5">
      <c r="A355" s="6" t="s">
        <v>676</v>
      </c>
      <c r="B355" s="68" t="s">
        <v>114</v>
      </c>
      <c r="C355" s="69" t="s">
        <v>26</v>
      </c>
      <c r="D355" s="70">
        <v>1</v>
      </c>
      <c r="E355" s="7"/>
      <c r="F355" s="8"/>
      <c r="G355" s="9"/>
    </row>
    <row r="356" spans="1:7" s="1" customFormat="1" ht="33.75">
      <c r="A356" s="6" t="s">
        <v>677</v>
      </c>
      <c r="B356" s="68" t="s">
        <v>115</v>
      </c>
      <c r="C356" s="69" t="s">
        <v>25</v>
      </c>
      <c r="D356" s="70">
        <v>6.5</v>
      </c>
      <c r="E356" s="7"/>
      <c r="F356" s="8"/>
      <c r="G356" s="9"/>
    </row>
    <row r="357" spans="1:7" s="1" customFormat="1" ht="22.5">
      <c r="A357" s="6" t="s">
        <v>678</v>
      </c>
      <c r="B357" s="68" t="s">
        <v>116</v>
      </c>
      <c r="C357" s="69" t="s">
        <v>26</v>
      </c>
      <c r="D357" s="70">
        <v>1</v>
      </c>
      <c r="E357" s="7"/>
      <c r="F357" s="8"/>
      <c r="G357" s="9"/>
    </row>
    <row r="358" spans="1:7" s="1" customFormat="1" ht="22.5">
      <c r="A358" s="6" t="s">
        <v>679</v>
      </c>
      <c r="B358" s="68" t="s">
        <v>117</v>
      </c>
      <c r="C358" s="69" t="s">
        <v>26</v>
      </c>
      <c r="D358" s="70">
        <v>1</v>
      </c>
      <c r="E358" s="7"/>
      <c r="F358" s="8"/>
      <c r="G358" s="9"/>
    </row>
    <row r="359" spans="1:7" s="1" customFormat="1" ht="33.75">
      <c r="A359" s="6" t="s">
        <v>680</v>
      </c>
      <c r="B359" s="68" t="s">
        <v>118</v>
      </c>
      <c r="C359" s="69" t="s">
        <v>26</v>
      </c>
      <c r="D359" s="70">
        <v>1</v>
      </c>
      <c r="E359" s="7"/>
      <c r="F359" s="8"/>
      <c r="G359" s="9"/>
    </row>
    <row r="360" spans="1:7" s="1" customFormat="1" ht="22.5">
      <c r="A360" s="6" t="s">
        <v>681</v>
      </c>
      <c r="B360" s="68" t="s">
        <v>138</v>
      </c>
      <c r="C360" s="69" t="s">
        <v>26</v>
      </c>
      <c r="D360" s="70">
        <v>1</v>
      </c>
      <c r="E360" s="7"/>
      <c r="F360" s="8"/>
      <c r="G360" s="9"/>
    </row>
    <row r="361" spans="1:7" s="1" customFormat="1" ht="22.5">
      <c r="A361" s="6" t="s">
        <v>682</v>
      </c>
      <c r="B361" s="68" t="s">
        <v>139</v>
      </c>
      <c r="C361" s="69" t="s">
        <v>26</v>
      </c>
      <c r="D361" s="70">
        <v>1</v>
      </c>
      <c r="E361" s="7"/>
      <c r="F361" s="8"/>
      <c r="G361" s="9"/>
    </row>
    <row r="362" spans="1:7" s="1" customFormat="1" ht="22.5">
      <c r="A362" s="6" t="s">
        <v>683</v>
      </c>
      <c r="B362" s="68" t="s">
        <v>140</v>
      </c>
      <c r="C362" s="69" t="s">
        <v>26</v>
      </c>
      <c r="D362" s="70">
        <v>1</v>
      </c>
      <c r="E362" s="7"/>
      <c r="F362" s="8"/>
      <c r="G362" s="9"/>
    </row>
    <row r="363" spans="1:7" s="1" customFormat="1" ht="22.5">
      <c r="A363" s="6" t="s">
        <v>684</v>
      </c>
      <c r="B363" s="68" t="s">
        <v>141</v>
      </c>
      <c r="C363" s="69" t="s">
        <v>26</v>
      </c>
      <c r="D363" s="70">
        <v>1</v>
      </c>
      <c r="E363" s="7"/>
      <c r="F363" s="8"/>
      <c r="G363" s="9"/>
    </row>
    <row r="364" spans="1:7" s="1" customFormat="1" ht="22.5">
      <c r="A364" s="6" t="s">
        <v>685</v>
      </c>
      <c r="B364" s="68" t="s">
        <v>142</v>
      </c>
      <c r="C364" s="69" t="s">
        <v>25</v>
      </c>
      <c r="D364" s="70">
        <v>7</v>
      </c>
      <c r="E364" s="7"/>
      <c r="F364" s="8"/>
      <c r="G364" s="9"/>
    </row>
    <row r="365" spans="1:7" s="1" customFormat="1" ht="22.5">
      <c r="A365" s="6" t="s">
        <v>686</v>
      </c>
      <c r="B365" s="68" t="s">
        <v>143</v>
      </c>
      <c r="C365" s="69" t="s">
        <v>26</v>
      </c>
      <c r="D365" s="70">
        <v>1</v>
      </c>
      <c r="E365" s="7"/>
      <c r="F365" s="8"/>
      <c r="G365" s="9"/>
    </row>
    <row r="366" spans="1:7" s="1" customFormat="1" ht="22.5">
      <c r="A366" s="6" t="s">
        <v>687</v>
      </c>
      <c r="B366" s="68" t="s">
        <v>144</v>
      </c>
      <c r="C366" s="69" t="s">
        <v>26</v>
      </c>
      <c r="D366" s="70">
        <v>1</v>
      </c>
      <c r="E366" s="7"/>
      <c r="F366" s="8"/>
      <c r="G366" s="9"/>
    </row>
    <row r="367" spans="1:7" s="1" customFormat="1" ht="22.5">
      <c r="A367" s="6" t="s">
        <v>688</v>
      </c>
      <c r="B367" s="68" t="s">
        <v>145</v>
      </c>
      <c r="C367" s="69" t="s">
        <v>26</v>
      </c>
      <c r="D367" s="70">
        <v>1</v>
      </c>
      <c r="E367" s="7"/>
      <c r="F367" s="8"/>
      <c r="G367" s="9"/>
    </row>
    <row r="368" spans="1:7" s="1" customFormat="1" ht="90">
      <c r="A368" s="6" t="s">
        <v>689</v>
      </c>
      <c r="B368" s="68" t="s">
        <v>146</v>
      </c>
      <c r="C368" s="69" t="s">
        <v>26</v>
      </c>
      <c r="D368" s="70">
        <v>1</v>
      </c>
      <c r="E368" s="7"/>
      <c r="F368" s="8"/>
      <c r="G368" s="9"/>
    </row>
    <row r="369" spans="1:7" s="1" customFormat="1" ht="22.5">
      <c r="A369" s="6" t="s">
        <v>690</v>
      </c>
      <c r="B369" s="68" t="s">
        <v>119</v>
      </c>
      <c r="C369" s="69" t="s">
        <v>19</v>
      </c>
      <c r="D369" s="70">
        <v>0.49</v>
      </c>
      <c r="E369" s="7"/>
      <c r="F369" s="8"/>
      <c r="G369" s="9"/>
    </row>
    <row r="370" spans="1:7" s="1" customFormat="1" ht="33.75">
      <c r="A370" s="6" t="s">
        <v>691</v>
      </c>
      <c r="B370" s="68" t="s">
        <v>120</v>
      </c>
      <c r="C370" s="69" t="s">
        <v>19</v>
      </c>
      <c r="D370" s="70">
        <v>2.09</v>
      </c>
      <c r="E370" s="7"/>
      <c r="F370" s="8"/>
      <c r="G370" s="9"/>
    </row>
    <row r="371" spans="1:7" s="1" customFormat="1" ht="45">
      <c r="A371" s="6" t="s">
        <v>692</v>
      </c>
      <c r="B371" s="68" t="s">
        <v>77</v>
      </c>
      <c r="C371" s="69" t="s">
        <v>19</v>
      </c>
      <c r="D371" s="70">
        <v>2.65</v>
      </c>
      <c r="E371" s="7"/>
      <c r="F371" s="8"/>
      <c r="G371" s="9"/>
    </row>
    <row r="372" spans="1:7" s="1" customFormat="1" ht="56.25">
      <c r="A372" s="6" t="s">
        <v>693</v>
      </c>
      <c r="B372" s="68" t="s">
        <v>121</v>
      </c>
      <c r="C372" s="69" t="s">
        <v>19</v>
      </c>
      <c r="D372" s="70">
        <v>1.77</v>
      </c>
      <c r="E372" s="7"/>
      <c r="F372" s="8"/>
      <c r="G372" s="9"/>
    </row>
    <row r="373" spans="1:7" s="1" customFormat="1" ht="33.75">
      <c r="A373" s="6" t="s">
        <v>694</v>
      </c>
      <c r="B373" s="68" t="s">
        <v>55</v>
      </c>
      <c r="C373" s="69" t="s">
        <v>19</v>
      </c>
      <c r="D373" s="70">
        <v>8.18</v>
      </c>
      <c r="E373" s="7"/>
      <c r="F373" s="8"/>
      <c r="G373" s="9"/>
    </row>
    <row r="374" spans="1:7" s="1" customFormat="1" ht="33.75">
      <c r="A374" s="6" t="s">
        <v>695</v>
      </c>
      <c r="B374" s="68" t="s">
        <v>56</v>
      </c>
      <c r="C374" s="69" t="s">
        <v>20</v>
      </c>
      <c r="D374" s="70">
        <v>122.69999999999999</v>
      </c>
      <c r="E374" s="7"/>
      <c r="F374" s="8"/>
      <c r="G374" s="9"/>
    </row>
    <row r="375" spans="1:7" s="1" customFormat="1">
      <c r="A375" s="16" t="s">
        <v>374</v>
      </c>
      <c r="B375" s="17" t="s">
        <v>198</v>
      </c>
      <c r="C375" s="18"/>
      <c r="D375" s="19"/>
      <c r="E375" s="58"/>
      <c r="F375" s="20"/>
      <c r="G375" s="58">
        <f>ROUND(SUM(G376:G387),2)</f>
        <v>0</v>
      </c>
    </row>
    <row r="376" spans="1:7" s="1" customFormat="1" ht="78.75">
      <c r="A376" s="6" t="s">
        <v>696</v>
      </c>
      <c r="B376" s="68" t="s">
        <v>122</v>
      </c>
      <c r="C376" s="69" t="s">
        <v>123</v>
      </c>
      <c r="D376" s="70">
        <v>3</v>
      </c>
      <c r="E376" s="7"/>
      <c r="F376" s="8"/>
      <c r="G376" s="9"/>
    </row>
    <row r="377" spans="1:7" s="1" customFormat="1" ht="45">
      <c r="A377" s="6" t="s">
        <v>697</v>
      </c>
      <c r="B377" s="68" t="s">
        <v>124</v>
      </c>
      <c r="C377" s="69" t="s">
        <v>123</v>
      </c>
      <c r="D377" s="70">
        <v>3</v>
      </c>
      <c r="E377" s="7"/>
      <c r="F377" s="8"/>
      <c r="G377" s="9"/>
    </row>
    <row r="378" spans="1:7" s="1" customFormat="1" ht="33.75">
      <c r="A378" s="6" t="s">
        <v>698</v>
      </c>
      <c r="B378" s="68" t="s">
        <v>125</v>
      </c>
      <c r="C378" s="69" t="s">
        <v>25</v>
      </c>
      <c r="D378" s="70">
        <v>2.34</v>
      </c>
      <c r="E378" s="7"/>
      <c r="F378" s="8"/>
      <c r="G378" s="9"/>
    </row>
    <row r="379" spans="1:7" s="1" customFormat="1" ht="33.75">
      <c r="A379" s="6" t="s">
        <v>699</v>
      </c>
      <c r="B379" s="68" t="s">
        <v>166</v>
      </c>
      <c r="C379" s="69" t="s">
        <v>25</v>
      </c>
      <c r="D379" s="70">
        <v>3.17</v>
      </c>
      <c r="E379" s="7"/>
      <c r="F379" s="8"/>
      <c r="G379" s="9"/>
    </row>
    <row r="380" spans="1:7" s="1" customFormat="1" ht="33.75">
      <c r="A380" s="6" t="s">
        <v>700</v>
      </c>
      <c r="B380" s="68" t="s">
        <v>317</v>
      </c>
      <c r="C380" s="69" t="s">
        <v>26</v>
      </c>
      <c r="D380" s="70">
        <v>1</v>
      </c>
      <c r="E380" s="7"/>
      <c r="F380" s="63"/>
      <c r="G380" s="9"/>
    </row>
    <row r="381" spans="1:7" s="1" customFormat="1" ht="33.75">
      <c r="A381" s="6" t="s">
        <v>701</v>
      </c>
      <c r="B381" s="68" t="s">
        <v>147</v>
      </c>
      <c r="C381" s="69" t="s">
        <v>26</v>
      </c>
      <c r="D381" s="70">
        <v>1</v>
      </c>
      <c r="E381" s="7"/>
      <c r="F381" s="63"/>
      <c r="G381" s="9"/>
    </row>
    <row r="382" spans="1:7" s="1" customFormat="1" ht="33.75">
      <c r="A382" s="6" t="s">
        <v>702</v>
      </c>
      <c r="B382" s="68" t="s">
        <v>148</v>
      </c>
      <c r="C382" s="69" t="s">
        <v>26</v>
      </c>
      <c r="D382" s="70">
        <v>1</v>
      </c>
      <c r="E382" s="7"/>
      <c r="F382" s="63"/>
      <c r="G382" s="9"/>
    </row>
    <row r="383" spans="1:7" s="1" customFormat="1" ht="33.75">
      <c r="A383" s="6" t="s">
        <v>703</v>
      </c>
      <c r="B383" s="68" t="s">
        <v>163</v>
      </c>
      <c r="C383" s="69" t="s">
        <v>26</v>
      </c>
      <c r="D383" s="70">
        <v>1</v>
      </c>
      <c r="E383" s="7"/>
      <c r="F383" s="63"/>
      <c r="G383" s="9"/>
    </row>
    <row r="384" spans="1:7" s="1" customFormat="1" ht="33.75">
      <c r="A384" s="6" t="s">
        <v>704</v>
      </c>
      <c r="B384" s="68" t="s">
        <v>164</v>
      </c>
      <c r="C384" s="69" t="s">
        <v>26</v>
      </c>
      <c r="D384" s="70">
        <v>1</v>
      </c>
      <c r="E384" s="7"/>
      <c r="F384" s="63"/>
      <c r="G384" s="9"/>
    </row>
    <row r="385" spans="1:7" s="1" customFormat="1" ht="33.75">
      <c r="A385" s="6" t="s">
        <v>705</v>
      </c>
      <c r="B385" s="68" t="s">
        <v>126</v>
      </c>
      <c r="C385" s="69" t="s">
        <v>26</v>
      </c>
      <c r="D385" s="70">
        <v>1</v>
      </c>
      <c r="E385" s="7"/>
      <c r="F385" s="63"/>
      <c r="G385" s="9"/>
    </row>
    <row r="386" spans="1:7" s="1" customFormat="1" ht="56.25">
      <c r="A386" s="6" t="s">
        <v>706</v>
      </c>
      <c r="B386" s="68" t="s">
        <v>127</v>
      </c>
      <c r="C386" s="69" t="s">
        <v>26</v>
      </c>
      <c r="D386" s="70">
        <v>1</v>
      </c>
      <c r="E386" s="7"/>
      <c r="F386" s="63"/>
      <c r="G386" s="9"/>
    </row>
    <row r="387" spans="1:7" s="1" customFormat="1" ht="33.75">
      <c r="A387" s="6" t="s">
        <v>707</v>
      </c>
      <c r="B387" s="68" t="s">
        <v>165</v>
      </c>
      <c r="C387" s="69" t="s">
        <v>26</v>
      </c>
      <c r="D387" s="70">
        <v>1</v>
      </c>
      <c r="E387" s="7"/>
      <c r="F387" s="63"/>
      <c r="G387" s="9"/>
    </row>
    <row r="388" spans="1:7" s="1" customFormat="1">
      <c r="A388" s="16" t="s">
        <v>375</v>
      </c>
      <c r="B388" s="17" t="s">
        <v>128</v>
      </c>
      <c r="C388" s="18"/>
      <c r="D388" s="19"/>
      <c r="E388" s="58"/>
      <c r="F388" s="20"/>
      <c r="G388" s="58">
        <f>ROUND(SUM(G389:G403),2)</f>
        <v>0</v>
      </c>
    </row>
    <row r="389" spans="1:7" s="1" customFormat="1" ht="45">
      <c r="A389" s="6" t="s">
        <v>708</v>
      </c>
      <c r="B389" s="68" t="s">
        <v>180</v>
      </c>
      <c r="C389" s="69" t="s">
        <v>26</v>
      </c>
      <c r="D389" s="70">
        <v>1</v>
      </c>
      <c r="E389" s="7"/>
      <c r="F389" s="8"/>
      <c r="G389" s="62"/>
    </row>
    <row r="390" spans="1:7" s="1" customFormat="1" ht="33.75">
      <c r="A390" s="6" t="s">
        <v>709</v>
      </c>
      <c r="B390" s="68" t="s">
        <v>183</v>
      </c>
      <c r="C390" s="69" t="s">
        <v>26</v>
      </c>
      <c r="D390" s="70">
        <v>1</v>
      </c>
      <c r="E390" s="7"/>
      <c r="F390" s="8"/>
      <c r="G390" s="62"/>
    </row>
    <row r="391" spans="1:7" s="1" customFormat="1" ht="45">
      <c r="A391" s="6" t="s">
        <v>710</v>
      </c>
      <c r="B391" s="68" t="s">
        <v>318</v>
      </c>
      <c r="C391" s="69" t="s">
        <v>25</v>
      </c>
      <c r="D391" s="70">
        <v>13.1</v>
      </c>
      <c r="E391" s="7"/>
      <c r="F391" s="8"/>
      <c r="G391" s="9"/>
    </row>
    <row r="392" spans="1:7" s="1" customFormat="1" ht="45">
      <c r="A392" s="6" t="s">
        <v>711</v>
      </c>
      <c r="B392" s="68" t="s">
        <v>319</v>
      </c>
      <c r="C392" s="69" t="s">
        <v>25</v>
      </c>
      <c r="D392" s="70">
        <v>2.5099999999999998</v>
      </c>
      <c r="E392" s="7"/>
      <c r="F392" s="8"/>
      <c r="G392" s="9"/>
    </row>
    <row r="393" spans="1:7" s="1" customFormat="1" ht="45">
      <c r="A393" s="6" t="s">
        <v>712</v>
      </c>
      <c r="B393" s="68" t="s">
        <v>320</v>
      </c>
      <c r="C393" s="69" t="s">
        <v>25</v>
      </c>
      <c r="D393" s="70">
        <v>3.97</v>
      </c>
      <c r="E393" s="7"/>
      <c r="F393" s="8"/>
      <c r="G393" s="9"/>
    </row>
    <row r="394" spans="1:7" s="1" customFormat="1" ht="22.5">
      <c r="A394" s="6" t="s">
        <v>713</v>
      </c>
      <c r="B394" s="68" t="s">
        <v>181</v>
      </c>
      <c r="C394" s="69" t="s">
        <v>25</v>
      </c>
      <c r="D394" s="70">
        <v>17.07</v>
      </c>
      <c r="E394" s="7"/>
      <c r="F394" s="8"/>
      <c r="G394" s="9"/>
    </row>
    <row r="395" spans="1:7" s="1" customFormat="1" ht="22.5">
      <c r="A395" s="6" t="s">
        <v>714</v>
      </c>
      <c r="B395" s="68" t="s">
        <v>149</v>
      </c>
      <c r="C395" s="69" t="s">
        <v>25</v>
      </c>
      <c r="D395" s="70">
        <v>2.5099999999999998</v>
      </c>
      <c r="E395" s="7"/>
      <c r="F395" s="8"/>
      <c r="G395" s="9"/>
    </row>
    <row r="396" spans="1:7" s="1" customFormat="1" ht="33.75">
      <c r="A396" s="6" t="s">
        <v>715</v>
      </c>
      <c r="B396" s="68" t="s">
        <v>150</v>
      </c>
      <c r="C396" s="69" t="s">
        <v>26</v>
      </c>
      <c r="D396" s="70">
        <v>1</v>
      </c>
      <c r="E396" s="7"/>
      <c r="F396" s="14"/>
      <c r="G396" s="9"/>
    </row>
    <row r="397" spans="1:7" s="1" customFormat="1" ht="78.75">
      <c r="A397" s="6" t="s">
        <v>716</v>
      </c>
      <c r="B397" s="68" t="s">
        <v>129</v>
      </c>
      <c r="C397" s="69" t="s">
        <v>123</v>
      </c>
      <c r="D397" s="70">
        <v>2</v>
      </c>
      <c r="E397" s="7"/>
      <c r="F397" s="14"/>
      <c r="G397" s="9"/>
    </row>
    <row r="398" spans="1:7" s="1" customFormat="1" ht="78.75">
      <c r="A398" s="6" t="s">
        <v>717</v>
      </c>
      <c r="B398" s="68" t="s">
        <v>130</v>
      </c>
      <c r="C398" s="69" t="s">
        <v>123</v>
      </c>
      <c r="D398" s="70">
        <v>2</v>
      </c>
      <c r="E398" s="7"/>
      <c r="F398" s="14"/>
      <c r="G398" s="9"/>
    </row>
    <row r="399" spans="1:7" s="1" customFormat="1" ht="33.75">
      <c r="A399" s="6" t="s">
        <v>718</v>
      </c>
      <c r="B399" s="68" t="s">
        <v>151</v>
      </c>
      <c r="C399" s="69" t="s">
        <v>26</v>
      </c>
      <c r="D399" s="70">
        <v>2</v>
      </c>
      <c r="E399" s="7"/>
      <c r="F399" s="8"/>
      <c r="G399" s="9"/>
    </row>
    <row r="400" spans="1:7" s="1" customFormat="1" ht="67.5">
      <c r="A400" s="6" t="s">
        <v>719</v>
      </c>
      <c r="B400" s="68" t="s">
        <v>131</v>
      </c>
      <c r="C400" s="69" t="s">
        <v>26</v>
      </c>
      <c r="D400" s="70">
        <v>2</v>
      </c>
      <c r="E400" s="7"/>
      <c r="F400" s="8"/>
      <c r="G400" s="9"/>
    </row>
    <row r="401" spans="1:7" s="1" customFormat="1" ht="56.25">
      <c r="A401" s="6" t="s">
        <v>720</v>
      </c>
      <c r="B401" s="68" t="s">
        <v>132</v>
      </c>
      <c r="C401" s="69" t="s">
        <v>26</v>
      </c>
      <c r="D401" s="70">
        <v>2</v>
      </c>
      <c r="E401" s="7"/>
      <c r="F401" s="8"/>
      <c r="G401" s="9"/>
    </row>
    <row r="402" spans="1:7" s="1" customFormat="1" ht="45">
      <c r="A402" s="6" t="s">
        <v>721</v>
      </c>
      <c r="B402" s="68" t="s">
        <v>182</v>
      </c>
      <c r="C402" s="69" t="s">
        <v>26</v>
      </c>
      <c r="D402" s="70">
        <v>2</v>
      </c>
      <c r="E402" s="7"/>
      <c r="F402" s="8"/>
      <c r="G402" s="9"/>
    </row>
    <row r="403" spans="1:7" s="1" customFormat="1" ht="45">
      <c r="A403" s="6" t="s">
        <v>722</v>
      </c>
      <c r="B403" s="68" t="s">
        <v>321</v>
      </c>
      <c r="C403" s="69" t="s">
        <v>26</v>
      </c>
      <c r="D403" s="70">
        <v>4</v>
      </c>
      <c r="E403" s="7"/>
      <c r="F403" s="8"/>
      <c r="G403" s="9"/>
    </row>
    <row r="404" spans="1:7">
      <c r="A404" s="3" t="s">
        <v>376</v>
      </c>
      <c r="B404" s="15" t="s">
        <v>223</v>
      </c>
      <c r="C404" s="12"/>
      <c r="D404" s="13"/>
      <c r="E404" s="4"/>
      <c r="F404" s="4"/>
      <c r="G404" s="56">
        <f>ROUND(SUM(G405,G418),2)</f>
        <v>0</v>
      </c>
    </row>
    <row r="405" spans="1:7" s="1" customFormat="1">
      <c r="A405" s="16" t="s">
        <v>377</v>
      </c>
      <c r="B405" s="17" t="s">
        <v>224</v>
      </c>
      <c r="C405" s="18"/>
      <c r="D405" s="19"/>
      <c r="E405" s="58"/>
      <c r="F405" s="20"/>
      <c r="G405" s="58">
        <f>ROUND(SUM(G406:G417),2)</f>
        <v>0</v>
      </c>
    </row>
    <row r="406" spans="1:7" s="66" customFormat="1" ht="33.75">
      <c r="A406" s="6" t="s">
        <v>723</v>
      </c>
      <c r="B406" s="68" t="s">
        <v>206</v>
      </c>
      <c r="C406" s="69" t="s">
        <v>26</v>
      </c>
      <c r="D406" s="70">
        <v>2</v>
      </c>
      <c r="E406" s="7"/>
      <c r="F406" s="8"/>
      <c r="G406" s="9"/>
    </row>
    <row r="407" spans="1:7" s="1" customFormat="1" ht="33.75">
      <c r="A407" s="6" t="s">
        <v>724</v>
      </c>
      <c r="B407" s="68" t="s">
        <v>303</v>
      </c>
      <c r="C407" s="69" t="s">
        <v>26</v>
      </c>
      <c r="D407" s="70">
        <v>2</v>
      </c>
      <c r="E407" s="7"/>
      <c r="F407" s="8"/>
      <c r="G407" s="9"/>
    </row>
    <row r="408" spans="1:7" s="1" customFormat="1" ht="33.75">
      <c r="A408" s="6" t="s">
        <v>725</v>
      </c>
      <c r="B408" s="68" t="s">
        <v>207</v>
      </c>
      <c r="C408" s="69" t="s">
        <v>26</v>
      </c>
      <c r="D408" s="70">
        <v>3</v>
      </c>
      <c r="E408" s="7"/>
      <c r="F408" s="8"/>
      <c r="G408" s="9"/>
    </row>
    <row r="409" spans="1:7" s="1" customFormat="1" ht="33.75">
      <c r="A409" s="6" t="s">
        <v>726</v>
      </c>
      <c r="B409" s="68" t="s">
        <v>208</v>
      </c>
      <c r="C409" s="69" t="s">
        <v>26</v>
      </c>
      <c r="D409" s="70">
        <v>2</v>
      </c>
      <c r="E409" s="7"/>
      <c r="F409" s="8"/>
      <c r="G409" s="9"/>
    </row>
    <row r="410" spans="1:7" s="1" customFormat="1" ht="33.75">
      <c r="A410" s="6" t="s">
        <v>727</v>
      </c>
      <c r="B410" s="68" t="s">
        <v>209</v>
      </c>
      <c r="C410" s="69" t="s">
        <v>26</v>
      </c>
      <c r="D410" s="70">
        <v>2</v>
      </c>
      <c r="E410" s="7"/>
      <c r="F410" s="8"/>
      <c r="G410" s="9"/>
    </row>
    <row r="411" spans="1:7" s="1" customFormat="1" ht="33.75">
      <c r="A411" s="6" t="s">
        <v>728</v>
      </c>
      <c r="B411" s="68" t="s">
        <v>210</v>
      </c>
      <c r="C411" s="69" t="s">
        <v>26</v>
      </c>
      <c r="D411" s="70">
        <v>1</v>
      </c>
      <c r="E411" s="7"/>
      <c r="F411" s="8"/>
      <c r="G411" s="9"/>
    </row>
    <row r="412" spans="1:7" s="1" customFormat="1" ht="33.75">
      <c r="A412" s="6" t="s">
        <v>729</v>
      </c>
      <c r="B412" s="68" t="s">
        <v>211</v>
      </c>
      <c r="C412" s="69" t="s">
        <v>26</v>
      </c>
      <c r="D412" s="70">
        <v>354</v>
      </c>
      <c r="E412" s="7"/>
      <c r="F412" s="8"/>
      <c r="G412" s="9"/>
    </row>
    <row r="413" spans="1:7" s="1" customFormat="1" ht="33.75">
      <c r="A413" s="6" t="s">
        <v>730</v>
      </c>
      <c r="B413" s="68" t="s">
        <v>212</v>
      </c>
      <c r="C413" s="69" t="s">
        <v>26</v>
      </c>
      <c r="D413" s="70">
        <v>469</v>
      </c>
      <c r="E413" s="7"/>
      <c r="F413" s="8"/>
      <c r="G413" s="9"/>
    </row>
    <row r="414" spans="1:7" s="1" customFormat="1" ht="33.75">
      <c r="A414" s="6" t="s">
        <v>731</v>
      </c>
      <c r="B414" s="68" t="s">
        <v>179</v>
      </c>
      <c r="C414" s="69" t="s">
        <v>26</v>
      </c>
      <c r="D414" s="70">
        <v>740</v>
      </c>
      <c r="E414" s="7"/>
      <c r="F414" s="8"/>
      <c r="G414" s="9"/>
    </row>
    <row r="415" spans="1:7" s="1" customFormat="1" ht="33.75">
      <c r="A415" s="6" t="s">
        <v>732</v>
      </c>
      <c r="B415" s="68" t="s">
        <v>213</v>
      </c>
      <c r="C415" s="69" t="s">
        <v>26</v>
      </c>
      <c r="D415" s="70">
        <v>437</v>
      </c>
      <c r="E415" s="7"/>
      <c r="F415" s="8"/>
      <c r="G415" s="9"/>
    </row>
    <row r="416" spans="1:7" s="1" customFormat="1" ht="22.5">
      <c r="A416" s="6" t="s">
        <v>733</v>
      </c>
      <c r="B416" s="68" t="s">
        <v>189</v>
      </c>
      <c r="C416" s="69" t="s">
        <v>18</v>
      </c>
      <c r="D416" s="70">
        <v>101.47</v>
      </c>
      <c r="E416" s="7"/>
      <c r="F416" s="8"/>
      <c r="G416" s="9"/>
    </row>
    <row r="417" spans="1:7" s="1" customFormat="1" ht="22.5">
      <c r="A417" s="6" t="s">
        <v>734</v>
      </c>
      <c r="B417" s="68" t="s">
        <v>156</v>
      </c>
      <c r="C417" s="69" t="s">
        <v>19</v>
      </c>
      <c r="D417" s="70">
        <v>46.17</v>
      </c>
      <c r="E417" s="7"/>
      <c r="F417" s="8"/>
      <c r="G417" s="9"/>
    </row>
    <row r="418" spans="1:7" s="1" customFormat="1">
      <c r="A418" s="16" t="s">
        <v>378</v>
      </c>
      <c r="B418" s="17" t="s">
        <v>220</v>
      </c>
      <c r="C418" s="18"/>
      <c r="D418" s="19"/>
      <c r="E418" s="58"/>
      <c r="F418" s="20"/>
      <c r="G418" s="58">
        <f>ROUND(SUM(G419:G420),2)</f>
        <v>0</v>
      </c>
    </row>
    <row r="419" spans="1:7" s="1" customFormat="1" ht="45">
      <c r="A419" s="6" t="s">
        <v>735</v>
      </c>
      <c r="B419" s="68" t="s">
        <v>221</v>
      </c>
      <c r="C419" s="69" t="s">
        <v>25</v>
      </c>
      <c r="D419" s="70">
        <v>9.16</v>
      </c>
      <c r="E419" s="7"/>
      <c r="F419" s="8"/>
      <c r="G419" s="9"/>
    </row>
    <row r="420" spans="1:7" s="1" customFormat="1" ht="56.25">
      <c r="A420" s="6" t="s">
        <v>736</v>
      </c>
      <c r="B420" s="68" t="s">
        <v>222</v>
      </c>
      <c r="C420" s="69" t="s">
        <v>29</v>
      </c>
      <c r="D420" s="70">
        <v>94.62</v>
      </c>
      <c r="E420" s="7"/>
      <c r="F420" s="8"/>
      <c r="G420" s="9"/>
    </row>
    <row r="421" spans="1:7">
      <c r="A421" s="3" t="s">
        <v>379</v>
      </c>
      <c r="B421" s="4" t="s">
        <v>79</v>
      </c>
      <c r="C421" s="4"/>
      <c r="D421" s="4"/>
      <c r="E421" s="4"/>
      <c r="F421" s="4"/>
      <c r="G421" s="5">
        <f>ROUND(SUM(G422:G455),2)</f>
        <v>0</v>
      </c>
    </row>
    <row r="422" spans="1:7" s="1" customFormat="1" ht="33.75">
      <c r="A422" s="6" t="s">
        <v>737</v>
      </c>
      <c r="B422" s="68" t="s">
        <v>80</v>
      </c>
      <c r="C422" s="69" t="s">
        <v>25</v>
      </c>
      <c r="D422" s="70">
        <v>240.37</v>
      </c>
      <c r="E422" s="7"/>
      <c r="F422" s="8"/>
      <c r="G422" s="9"/>
    </row>
    <row r="423" spans="1:7" s="1" customFormat="1" ht="22.5">
      <c r="A423" s="6" t="s">
        <v>738</v>
      </c>
      <c r="B423" s="68" t="s">
        <v>81</v>
      </c>
      <c r="C423" s="69" t="s">
        <v>25</v>
      </c>
      <c r="D423" s="70">
        <v>240.37</v>
      </c>
      <c r="E423" s="7"/>
      <c r="F423" s="8"/>
      <c r="G423" s="9"/>
    </row>
    <row r="424" spans="1:7" s="1" customFormat="1" ht="45">
      <c r="A424" s="6" t="s">
        <v>739</v>
      </c>
      <c r="B424" s="68" t="s">
        <v>82</v>
      </c>
      <c r="C424" s="69" t="s">
        <v>19</v>
      </c>
      <c r="D424" s="70">
        <v>14.42</v>
      </c>
      <c r="E424" s="7"/>
      <c r="F424" s="8"/>
      <c r="G424" s="9"/>
    </row>
    <row r="425" spans="1:7" s="1" customFormat="1" ht="45">
      <c r="A425" s="6" t="s">
        <v>740</v>
      </c>
      <c r="B425" s="68" t="s">
        <v>77</v>
      </c>
      <c r="C425" s="69" t="s">
        <v>19</v>
      </c>
      <c r="D425" s="70">
        <v>14.42</v>
      </c>
      <c r="E425" s="7"/>
      <c r="F425" s="8"/>
      <c r="G425" s="9"/>
    </row>
    <row r="426" spans="1:7" s="1" customFormat="1" ht="22.5">
      <c r="A426" s="6" t="s">
        <v>741</v>
      </c>
      <c r="B426" s="68" t="s">
        <v>83</v>
      </c>
      <c r="C426" s="69" t="s">
        <v>25</v>
      </c>
      <c r="D426" s="70">
        <v>18</v>
      </c>
      <c r="E426" s="7"/>
      <c r="F426" s="8"/>
      <c r="G426" s="9"/>
    </row>
    <row r="427" spans="1:7" s="1" customFormat="1" ht="22.5">
      <c r="A427" s="6" t="s">
        <v>742</v>
      </c>
      <c r="B427" s="68" t="s">
        <v>168</v>
      </c>
      <c r="C427" s="69" t="s">
        <v>26</v>
      </c>
      <c r="D427" s="70">
        <v>18</v>
      </c>
      <c r="E427" s="7"/>
      <c r="F427" s="8"/>
      <c r="G427" s="9"/>
    </row>
    <row r="428" spans="1:7" s="1" customFormat="1" ht="45">
      <c r="A428" s="6" t="s">
        <v>743</v>
      </c>
      <c r="B428" s="68" t="s">
        <v>84</v>
      </c>
      <c r="C428" s="69" t="s">
        <v>26</v>
      </c>
      <c r="D428" s="70">
        <v>13</v>
      </c>
      <c r="E428" s="7"/>
      <c r="F428" s="8"/>
      <c r="G428" s="9"/>
    </row>
    <row r="429" spans="1:7" s="1" customFormat="1" ht="45">
      <c r="A429" s="6" t="s">
        <v>744</v>
      </c>
      <c r="B429" s="68" t="s">
        <v>85</v>
      </c>
      <c r="C429" s="69" t="s">
        <v>26</v>
      </c>
      <c r="D429" s="70">
        <v>5</v>
      </c>
      <c r="E429" s="7"/>
      <c r="F429" s="8"/>
      <c r="G429" s="9"/>
    </row>
    <row r="430" spans="1:7" s="1" customFormat="1" ht="22.5">
      <c r="A430" s="6" t="s">
        <v>745</v>
      </c>
      <c r="B430" s="68" t="s">
        <v>86</v>
      </c>
      <c r="C430" s="69" t="s">
        <v>19</v>
      </c>
      <c r="D430" s="70">
        <v>1.33</v>
      </c>
      <c r="E430" s="7"/>
      <c r="F430" s="8"/>
      <c r="G430" s="9"/>
    </row>
    <row r="431" spans="1:7" s="1" customFormat="1" ht="45">
      <c r="A431" s="6" t="s">
        <v>746</v>
      </c>
      <c r="B431" s="68" t="s">
        <v>236</v>
      </c>
      <c r="C431" s="69" t="s">
        <v>26</v>
      </c>
      <c r="D431" s="70">
        <v>6</v>
      </c>
      <c r="E431" s="7"/>
      <c r="F431" s="8"/>
      <c r="G431" s="9"/>
    </row>
    <row r="432" spans="1:7" s="1" customFormat="1" ht="45">
      <c r="A432" s="6" t="s">
        <v>747</v>
      </c>
      <c r="B432" s="68" t="s">
        <v>178</v>
      </c>
      <c r="C432" s="69" t="s">
        <v>26</v>
      </c>
      <c r="D432" s="70">
        <v>10</v>
      </c>
      <c r="E432" s="7"/>
      <c r="F432" s="8"/>
      <c r="G432" s="9"/>
    </row>
    <row r="433" spans="1:7" s="1" customFormat="1" ht="123.75">
      <c r="A433" s="6" t="s">
        <v>748</v>
      </c>
      <c r="B433" s="68" t="s">
        <v>169</v>
      </c>
      <c r="C433" s="69" t="s">
        <v>26</v>
      </c>
      <c r="D433" s="70">
        <v>6</v>
      </c>
      <c r="E433" s="7"/>
      <c r="F433" s="8"/>
      <c r="G433" s="9"/>
    </row>
    <row r="434" spans="1:7" s="1" customFormat="1" ht="78.75">
      <c r="A434" s="6" t="s">
        <v>749</v>
      </c>
      <c r="B434" s="68" t="s">
        <v>170</v>
      </c>
      <c r="C434" s="69" t="s">
        <v>26</v>
      </c>
      <c r="D434" s="70">
        <v>12</v>
      </c>
      <c r="E434" s="7"/>
      <c r="F434" s="8"/>
      <c r="G434" s="9"/>
    </row>
    <row r="435" spans="1:7" s="1" customFormat="1" ht="123.75">
      <c r="A435" s="6" t="s">
        <v>750</v>
      </c>
      <c r="B435" s="68" t="s">
        <v>171</v>
      </c>
      <c r="C435" s="69" t="s">
        <v>26</v>
      </c>
      <c r="D435" s="70">
        <v>6</v>
      </c>
      <c r="E435" s="7"/>
      <c r="F435" s="8"/>
      <c r="G435" s="9"/>
    </row>
    <row r="436" spans="1:7" s="1" customFormat="1" ht="45">
      <c r="A436" s="6" t="s">
        <v>751</v>
      </c>
      <c r="B436" s="68" t="s">
        <v>237</v>
      </c>
      <c r="C436" s="69" t="s">
        <v>26</v>
      </c>
      <c r="D436" s="70">
        <v>2</v>
      </c>
      <c r="E436" s="7"/>
      <c r="F436" s="8"/>
      <c r="G436" s="9"/>
    </row>
    <row r="437" spans="1:7" s="1" customFormat="1" ht="56.25">
      <c r="A437" s="6" t="s">
        <v>752</v>
      </c>
      <c r="B437" s="68" t="s">
        <v>172</v>
      </c>
      <c r="C437" s="69" t="s">
        <v>26</v>
      </c>
      <c r="D437" s="70">
        <v>4</v>
      </c>
      <c r="E437" s="7"/>
      <c r="F437" s="8"/>
      <c r="G437" s="9"/>
    </row>
    <row r="438" spans="1:7" s="1" customFormat="1" ht="33.75">
      <c r="A438" s="6" t="s">
        <v>753</v>
      </c>
      <c r="B438" s="68" t="s">
        <v>87</v>
      </c>
      <c r="C438" s="69" t="s">
        <v>26</v>
      </c>
      <c r="D438" s="70">
        <v>6</v>
      </c>
      <c r="E438" s="7"/>
      <c r="F438" s="8"/>
      <c r="G438" s="9"/>
    </row>
    <row r="439" spans="1:7" s="1" customFormat="1" ht="45">
      <c r="A439" s="6" t="s">
        <v>754</v>
      </c>
      <c r="B439" s="68" t="s">
        <v>88</v>
      </c>
      <c r="C439" s="69" t="s">
        <v>26</v>
      </c>
      <c r="D439" s="70">
        <v>54</v>
      </c>
      <c r="E439" s="7"/>
      <c r="F439" s="8"/>
      <c r="G439" s="9"/>
    </row>
    <row r="440" spans="1:7" s="1" customFormat="1" ht="45">
      <c r="A440" s="6" t="s">
        <v>755</v>
      </c>
      <c r="B440" s="68" t="s">
        <v>89</v>
      </c>
      <c r="C440" s="69" t="s">
        <v>25</v>
      </c>
      <c r="D440" s="70">
        <v>333.27</v>
      </c>
      <c r="E440" s="7"/>
      <c r="F440" s="8"/>
      <c r="G440" s="9"/>
    </row>
    <row r="441" spans="1:7" s="1" customFormat="1" ht="168.75">
      <c r="A441" s="6" t="s">
        <v>756</v>
      </c>
      <c r="B441" s="68" t="s">
        <v>173</v>
      </c>
      <c r="C441" s="69" t="s">
        <v>26</v>
      </c>
      <c r="D441" s="70">
        <v>1</v>
      </c>
      <c r="E441" s="7"/>
      <c r="F441" s="8"/>
      <c r="G441" s="9"/>
    </row>
    <row r="442" spans="1:7" s="1" customFormat="1" ht="281.25">
      <c r="A442" s="6" t="s">
        <v>508</v>
      </c>
      <c r="B442" s="68" t="s">
        <v>174</v>
      </c>
      <c r="C442" s="69" t="s">
        <v>26</v>
      </c>
      <c r="D442" s="70">
        <v>1</v>
      </c>
      <c r="E442" s="7"/>
      <c r="F442" s="8"/>
      <c r="G442" s="9"/>
    </row>
    <row r="443" spans="1:7" s="1" customFormat="1" ht="78.75">
      <c r="A443" s="6" t="s">
        <v>757</v>
      </c>
      <c r="B443" s="68" t="s">
        <v>90</v>
      </c>
      <c r="C443" s="69" t="s">
        <v>26</v>
      </c>
      <c r="D443" s="70">
        <v>2</v>
      </c>
      <c r="E443" s="7"/>
      <c r="F443" s="8"/>
      <c r="G443" s="9"/>
    </row>
    <row r="444" spans="1:7" s="1" customFormat="1" ht="33.75">
      <c r="A444" s="6" t="s">
        <v>758</v>
      </c>
      <c r="B444" s="68" t="s">
        <v>91</v>
      </c>
      <c r="C444" s="69" t="s">
        <v>26</v>
      </c>
      <c r="D444" s="70">
        <v>2</v>
      </c>
      <c r="E444" s="7"/>
      <c r="F444" s="8"/>
      <c r="G444" s="9"/>
    </row>
    <row r="445" spans="1:7" s="1" customFormat="1" ht="33.75">
      <c r="A445" s="6" t="s">
        <v>759</v>
      </c>
      <c r="B445" s="68" t="s">
        <v>175</v>
      </c>
      <c r="C445" s="69" t="s">
        <v>26</v>
      </c>
      <c r="D445" s="70">
        <v>54</v>
      </c>
      <c r="E445" s="7"/>
      <c r="F445" s="8"/>
      <c r="G445" s="9"/>
    </row>
    <row r="446" spans="1:7" s="1" customFormat="1" ht="33.75">
      <c r="A446" s="6" t="s">
        <v>760</v>
      </c>
      <c r="B446" s="68" t="s">
        <v>92</v>
      </c>
      <c r="C446" s="69" t="s">
        <v>26</v>
      </c>
      <c r="D446" s="70">
        <v>18</v>
      </c>
      <c r="E446" s="7"/>
      <c r="F446" s="8"/>
      <c r="G446" s="9"/>
    </row>
    <row r="447" spans="1:7" s="1" customFormat="1" ht="56.25">
      <c r="A447" s="6" t="s">
        <v>761</v>
      </c>
      <c r="B447" s="68" t="s">
        <v>93</v>
      </c>
      <c r="C447" s="69" t="s">
        <v>26</v>
      </c>
      <c r="D447" s="70">
        <v>1</v>
      </c>
      <c r="E447" s="7"/>
      <c r="F447" s="8"/>
      <c r="G447" s="9"/>
    </row>
    <row r="448" spans="1:7" s="1" customFormat="1" ht="22.5">
      <c r="A448" s="6" t="s">
        <v>762</v>
      </c>
      <c r="B448" s="68" t="s">
        <v>94</v>
      </c>
      <c r="C448" s="69" t="s">
        <v>26</v>
      </c>
      <c r="D448" s="70">
        <v>54</v>
      </c>
      <c r="E448" s="7"/>
      <c r="F448" s="8"/>
      <c r="G448" s="9"/>
    </row>
    <row r="449" spans="1:31" s="1" customFormat="1" ht="22.5">
      <c r="A449" s="6" t="s">
        <v>763</v>
      </c>
      <c r="B449" s="68" t="s">
        <v>95</v>
      </c>
      <c r="C449" s="69" t="s">
        <v>26</v>
      </c>
      <c r="D449" s="70">
        <v>54</v>
      </c>
      <c r="E449" s="7"/>
      <c r="F449" s="8"/>
      <c r="G449" s="9"/>
    </row>
    <row r="450" spans="1:31" s="1" customFormat="1" ht="22.5">
      <c r="A450" s="6" t="s">
        <v>764</v>
      </c>
      <c r="B450" s="68" t="s">
        <v>176</v>
      </c>
      <c r="C450" s="69" t="s">
        <v>26</v>
      </c>
      <c r="D450" s="70">
        <v>18</v>
      </c>
      <c r="E450" s="7"/>
      <c r="F450" s="8"/>
      <c r="G450" s="9"/>
    </row>
    <row r="451" spans="1:31" s="1" customFormat="1" ht="33.75">
      <c r="A451" s="6" t="s">
        <v>765</v>
      </c>
      <c r="B451" s="68" t="s">
        <v>96</v>
      </c>
      <c r="C451" s="69" t="s">
        <v>26</v>
      </c>
      <c r="D451" s="70">
        <v>18</v>
      </c>
      <c r="E451" s="7"/>
      <c r="F451" s="8"/>
      <c r="G451" s="9"/>
    </row>
    <row r="452" spans="1:31" s="1" customFormat="1" ht="33.75">
      <c r="A452" s="6" t="s">
        <v>766</v>
      </c>
      <c r="B452" s="68" t="s">
        <v>97</v>
      </c>
      <c r="C452" s="69" t="s">
        <v>98</v>
      </c>
      <c r="D452" s="70">
        <v>18</v>
      </c>
      <c r="E452" s="7"/>
      <c r="F452" s="8"/>
      <c r="G452" s="9"/>
    </row>
    <row r="453" spans="1:31" s="1" customFormat="1" ht="33.75">
      <c r="A453" s="6" t="s">
        <v>767</v>
      </c>
      <c r="B453" s="68" t="s">
        <v>99</v>
      </c>
      <c r="C453" s="69" t="s">
        <v>98</v>
      </c>
      <c r="D453" s="70">
        <v>18</v>
      </c>
      <c r="E453" s="7"/>
      <c r="F453" s="8"/>
      <c r="G453" s="9"/>
    </row>
    <row r="454" spans="1:31" s="1" customFormat="1" ht="33.75">
      <c r="A454" s="6" t="s">
        <v>768</v>
      </c>
      <c r="B454" s="68" t="s">
        <v>100</v>
      </c>
      <c r="C454" s="69" t="s">
        <v>25</v>
      </c>
      <c r="D454" s="70">
        <v>43.2</v>
      </c>
      <c r="E454" s="7"/>
      <c r="F454" s="8"/>
      <c r="G454" s="9"/>
    </row>
    <row r="455" spans="1:31" s="1" customFormat="1" ht="22.5">
      <c r="A455" s="6" t="s">
        <v>769</v>
      </c>
      <c r="B455" s="68" t="s">
        <v>177</v>
      </c>
      <c r="C455" s="69" t="s">
        <v>19</v>
      </c>
      <c r="D455" s="70">
        <v>0.11</v>
      </c>
      <c r="E455" s="7"/>
      <c r="F455" s="8"/>
      <c r="G455" s="9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>
      <c r="A456" s="3" t="s">
        <v>380</v>
      </c>
      <c r="B456" s="15" t="s">
        <v>27</v>
      </c>
      <c r="C456" s="12"/>
      <c r="D456" s="13"/>
      <c r="E456" s="13"/>
      <c r="F456" s="13"/>
      <c r="G456" s="5">
        <f>ROUND(SUM(G457),2)</f>
        <v>0</v>
      </c>
    </row>
    <row r="457" spans="1:31" s="1" customFormat="1" ht="22.5">
      <c r="A457" s="6" t="s">
        <v>770</v>
      </c>
      <c r="B457" s="68" t="s">
        <v>28</v>
      </c>
      <c r="C457" s="69" t="s">
        <v>18</v>
      </c>
      <c r="D457" s="70">
        <v>933.95</v>
      </c>
      <c r="E457" s="7"/>
      <c r="F457" s="14"/>
      <c r="G457" s="9"/>
    </row>
    <row r="458" spans="1:31" s="31" customFormat="1">
      <c r="A458" s="34"/>
      <c r="B458" s="35"/>
      <c r="C458" s="36"/>
      <c r="D458" s="37"/>
      <c r="E458" s="33"/>
      <c r="F458" s="33"/>
      <c r="G458" s="38"/>
    </row>
    <row r="459" spans="1:31">
      <c r="A459" s="3"/>
      <c r="B459" s="15" t="s">
        <v>771</v>
      </c>
      <c r="C459" s="12"/>
      <c r="D459" s="13"/>
      <c r="E459" s="13"/>
      <c r="F459" s="13"/>
      <c r="G459" s="5"/>
    </row>
    <row r="460" spans="1:31" s="31" customFormat="1" ht="33.75">
      <c r="A460" s="34"/>
      <c r="B460" s="113" t="str">
        <f>+B5</f>
        <v>Rehabilitación y obras complementarias del parque barrial denominado Mesa de los Ocotes, ubicado en la calle prolongación Paseo de los Paraísos, colonia Mesa Colorada Poniente, Municipio de Zapopan, Jalisco</v>
      </c>
      <c r="C460" s="36"/>
      <c r="D460" s="37"/>
      <c r="E460" s="33"/>
      <c r="F460" s="33"/>
      <c r="G460" s="38"/>
    </row>
    <row r="461" spans="1:31" s="31" customFormat="1">
      <c r="A461" s="34"/>
      <c r="B461" s="112"/>
      <c r="C461" s="36"/>
      <c r="D461" s="37"/>
      <c r="E461" s="33"/>
      <c r="F461" s="33"/>
      <c r="G461" s="38"/>
    </row>
    <row r="462" spans="1:31" s="31" customFormat="1">
      <c r="A462" s="34"/>
      <c r="B462" s="112"/>
      <c r="C462" s="36"/>
      <c r="D462" s="37"/>
      <c r="E462" s="33"/>
      <c r="F462" s="33"/>
      <c r="G462" s="38"/>
    </row>
    <row r="463" spans="1:31" s="31" customFormat="1">
      <c r="A463" s="32" t="str">
        <f>+A16</f>
        <v>A</v>
      </c>
      <c r="B463" s="71" t="str">
        <f>+B16</f>
        <v>PRELIMINARES</v>
      </c>
      <c r="C463" s="71"/>
      <c r="D463" s="71"/>
      <c r="E463" s="71"/>
      <c r="F463" s="33"/>
      <c r="G463" s="114">
        <f>+G16</f>
        <v>0</v>
      </c>
    </row>
    <row r="464" spans="1:31" s="31" customFormat="1">
      <c r="A464" s="32" t="str">
        <f>+A39</f>
        <v xml:space="preserve">B </v>
      </c>
      <c r="B464" s="71" t="str">
        <f>+B39</f>
        <v>BANQUETA EXTERIOR</v>
      </c>
      <c r="C464" s="71"/>
      <c r="D464" s="71"/>
      <c r="E464" s="71"/>
      <c r="F464" s="33"/>
      <c r="G464" s="114">
        <f>+G39</f>
        <v>0</v>
      </c>
    </row>
    <row r="465" spans="1:7" s="31" customFormat="1">
      <c r="A465" s="32" t="str">
        <f>+A55</f>
        <v>C</v>
      </c>
      <c r="B465" s="71" t="str">
        <f>+B55</f>
        <v>INGRESO PRINCIPAL</v>
      </c>
      <c r="C465" s="71"/>
      <c r="D465" s="71"/>
      <c r="E465" s="71"/>
      <c r="F465" s="33"/>
      <c r="G465" s="114">
        <f>+G55</f>
        <v>0</v>
      </c>
    </row>
    <row r="466" spans="1:7" s="31" customFormat="1">
      <c r="A466" s="34" t="str">
        <f>+A56</f>
        <v>C1</v>
      </c>
      <c r="B466" s="35" t="str">
        <f>+B56</f>
        <v>EXCAVACIONES Y RELLENOS</v>
      </c>
      <c r="C466" s="36"/>
      <c r="D466" s="37"/>
      <c r="E466" s="33"/>
      <c r="F466" s="33"/>
      <c r="G466" s="115">
        <f>+G56</f>
        <v>0</v>
      </c>
    </row>
    <row r="467" spans="1:7" s="31" customFormat="1">
      <c r="A467" s="34" t="str">
        <f>+A61</f>
        <v>C2</v>
      </c>
      <c r="B467" s="35" t="str">
        <f>+B61</f>
        <v>CIMENTACIÓN</v>
      </c>
      <c r="C467" s="36"/>
      <c r="D467" s="37"/>
      <c r="E467" s="33"/>
      <c r="F467" s="33"/>
      <c r="G467" s="115">
        <f>+G61</f>
        <v>0</v>
      </c>
    </row>
    <row r="468" spans="1:7" s="31" customFormat="1">
      <c r="A468" s="34" t="str">
        <f>+A65</f>
        <v>C3</v>
      </c>
      <c r="B468" s="35" t="str">
        <f>+B65</f>
        <v>PORTÓN DE INGRESO</v>
      </c>
      <c r="C468" s="36"/>
      <c r="D468" s="37"/>
      <c r="E468" s="33"/>
      <c r="F468" s="33"/>
      <c r="G468" s="115">
        <f>+G65</f>
        <v>0</v>
      </c>
    </row>
    <row r="469" spans="1:7" s="31" customFormat="1">
      <c r="A469" s="34" t="str">
        <f>+A70</f>
        <v>C4</v>
      </c>
      <c r="B469" s="35" t="str">
        <f>+B70</f>
        <v>PLACA CONMEMORATIVA</v>
      </c>
      <c r="C469" s="36"/>
      <c r="D469" s="37"/>
      <c r="E469" s="33"/>
      <c r="F469" s="33"/>
      <c r="G469" s="115">
        <f>+G70</f>
        <v>0</v>
      </c>
    </row>
    <row r="470" spans="1:7" s="31" customFormat="1">
      <c r="A470" s="61" t="str">
        <f>A73</f>
        <v>D</v>
      </c>
      <c r="B470" s="60" t="str">
        <f>B73</f>
        <v>CERCADO PERIMETRAL DE HERRERÍA</v>
      </c>
      <c r="C470" s="60"/>
      <c r="D470" s="60"/>
      <c r="E470" s="60"/>
      <c r="F470" s="33"/>
      <c r="G470" s="114">
        <f>G73</f>
        <v>0</v>
      </c>
    </row>
    <row r="471" spans="1:7" s="31" customFormat="1">
      <c r="A471" s="34" t="str">
        <f>+A74</f>
        <v>D1</v>
      </c>
      <c r="B471" s="35" t="str">
        <f>+B74</f>
        <v>CIMENTACIÓN</v>
      </c>
      <c r="C471" s="36"/>
      <c r="D471" s="37"/>
      <c r="E471" s="33"/>
      <c r="F471" s="33"/>
      <c r="G471" s="115">
        <f>+G74</f>
        <v>0</v>
      </c>
    </row>
    <row r="472" spans="1:7" s="31" customFormat="1">
      <c r="A472" s="34" t="str">
        <f>+A80</f>
        <v>D2</v>
      </c>
      <c r="B472" s="35" t="str">
        <f>+B80</f>
        <v>MAMPOSTERÍA</v>
      </c>
      <c r="C472" s="36"/>
      <c r="D472" s="37"/>
      <c r="E472" s="33"/>
      <c r="F472" s="33"/>
      <c r="G472" s="115">
        <f>+G80</f>
        <v>0</v>
      </c>
    </row>
    <row r="473" spans="1:7" s="31" customFormat="1">
      <c r="A473" s="34" t="str">
        <f>A85</f>
        <v>D3</v>
      </c>
      <c r="B473" s="35" t="str">
        <f>B85</f>
        <v>HERRERÍA</v>
      </c>
      <c r="C473" s="36"/>
      <c r="D473" s="37"/>
      <c r="E473" s="33"/>
      <c r="F473" s="33"/>
      <c r="G473" s="115">
        <f>G85</f>
        <v>0</v>
      </c>
    </row>
    <row r="474" spans="1:7" s="31" customFormat="1">
      <c r="A474" s="61" t="str">
        <f>A88</f>
        <v>E</v>
      </c>
      <c r="B474" s="60" t="str">
        <f>B88</f>
        <v>CONSTRUCCIÓN Y REHABILITACIÓN DE MUROS COLINDANTES</v>
      </c>
      <c r="C474" s="60"/>
      <c r="D474" s="60"/>
      <c r="E474" s="60"/>
      <c r="F474" s="33"/>
      <c r="G474" s="114">
        <f>G88</f>
        <v>0</v>
      </c>
    </row>
    <row r="475" spans="1:7" s="31" customFormat="1">
      <c r="A475" s="34" t="str">
        <f>A89</f>
        <v>E1</v>
      </c>
      <c r="B475" s="35" t="str">
        <f>B89</f>
        <v>EXCAVACIONES Y RELLENOS</v>
      </c>
      <c r="C475" s="36"/>
      <c r="D475" s="37"/>
      <c r="E475" s="33"/>
      <c r="F475" s="33"/>
      <c r="G475" s="115">
        <f>G89</f>
        <v>0</v>
      </c>
    </row>
    <row r="476" spans="1:7" s="31" customFormat="1">
      <c r="A476" s="34" t="str">
        <f>A96</f>
        <v>E2</v>
      </c>
      <c r="B476" s="35" t="str">
        <f>B96</f>
        <v>CIMENTACIÓN</v>
      </c>
      <c r="C476" s="36"/>
      <c r="D476" s="37"/>
      <c r="E476" s="33"/>
      <c r="F476" s="33"/>
      <c r="G476" s="115">
        <f>G96</f>
        <v>0</v>
      </c>
    </row>
    <row r="477" spans="1:7" s="31" customFormat="1">
      <c r="A477" s="34" t="str">
        <f>A101</f>
        <v>E3</v>
      </c>
      <c r="B477" s="35" t="str">
        <f>B101</f>
        <v>MURO</v>
      </c>
      <c r="C477" s="36"/>
      <c r="D477" s="37"/>
      <c r="E477" s="33"/>
      <c r="F477" s="33"/>
      <c r="G477" s="115">
        <f>G101</f>
        <v>0</v>
      </c>
    </row>
    <row r="478" spans="1:7" s="31" customFormat="1">
      <c r="A478" s="61" t="str">
        <f>+A112</f>
        <v xml:space="preserve">F </v>
      </c>
      <c r="B478" s="60" t="str">
        <f>+B112</f>
        <v>ÁREA DE JUEGOS INFANTILES</v>
      </c>
      <c r="C478" s="60"/>
      <c r="D478" s="60"/>
      <c r="E478" s="60"/>
      <c r="F478" s="33"/>
      <c r="G478" s="114">
        <f>+G112</f>
        <v>0</v>
      </c>
    </row>
    <row r="479" spans="1:7" s="31" customFormat="1">
      <c r="A479" s="34" t="str">
        <f>+A113</f>
        <v>F1</v>
      </c>
      <c r="B479" s="35" t="str">
        <f>+B113</f>
        <v>EXCAVACIONES Y RELLENOS</v>
      </c>
      <c r="C479" s="36"/>
      <c r="D479" s="37"/>
      <c r="E479" s="33"/>
      <c r="F479" s="33"/>
      <c r="G479" s="115">
        <f>+G113</f>
        <v>0</v>
      </c>
    </row>
    <row r="480" spans="1:7" s="31" customFormat="1">
      <c r="A480" s="34" t="str">
        <f>+A119</f>
        <v xml:space="preserve">F2 </v>
      </c>
      <c r="B480" s="35" t="str">
        <f>+B119</f>
        <v>PISO AMORTIGUANTE</v>
      </c>
      <c r="C480" s="36"/>
      <c r="D480" s="37"/>
      <c r="E480" s="33"/>
      <c r="F480" s="33"/>
      <c r="G480" s="115">
        <f>+G119</f>
        <v>0</v>
      </c>
    </row>
    <row r="481" spans="1:7" s="31" customFormat="1">
      <c r="A481" s="34" t="str">
        <f>+A124</f>
        <v>F3</v>
      </c>
      <c r="B481" s="35" t="str">
        <f>+B124</f>
        <v>MOBILIARIO</v>
      </c>
      <c r="C481" s="36"/>
      <c r="D481" s="37"/>
      <c r="E481" s="33"/>
      <c r="F481" s="33"/>
      <c r="G481" s="115">
        <f>+G124</f>
        <v>0</v>
      </c>
    </row>
    <row r="482" spans="1:7" s="31" customFormat="1">
      <c r="A482" s="61" t="str">
        <f>A130</f>
        <v>G</v>
      </c>
      <c r="B482" s="60" t="str">
        <f>B130</f>
        <v>ÁREA DE EJERCITADORES Y CALISTENIA</v>
      </c>
      <c r="C482" s="60"/>
      <c r="D482" s="60"/>
      <c r="E482" s="60"/>
      <c r="F482" s="33"/>
      <c r="G482" s="114">
        <f>G130</f>
        <v>0</v>
      </c>
    </row>
    <row r="483" spans="1:7" s="31" customFormat="1">
      <c r="A483" s="32" t="str">
        <f>+A136</f>
        <v xml:space="preserve">H </v>
      </c>
      <c r="B483" s="71" t="str">
        <f>+B136</f>
        <v xml:space="preserve">ÁREA DE PICNIC - MESAS DE CONCRETO ARMADO </v>
      </c>
      <c r="C483" s="71"/>
      <c r="D483" s="71"/>
      <c r="E483" s="71"/>
      <c r="F483" s="33"/>
      <c r="G483" s="114">
        <f>+G136</f>
        <v>0</v>
      </c>
    </row>
    <row r="484" spans="1:7" s="31" customFormat="1">
      <c r="A484" s="32" t="str">
        <f>+A147</f>
        <v>I</v>
      </c>
      <c r="B484" s="71" t="str">
        <f>+B147</f>
        <v>ANDADORES Y RAMPAS</v>
      </c>
      <c r="C484" s="71"/>
      <c r="D484" s="71"/>
      <c r="E484" s="71"/>
      <c r="F484" s="33"/>
      <c r="G484" s="114">
        <f>+G147</f>
        <v>0</v>
      </c>
    </row>
    <row r="485" spans="1:7" s="31" customFormat="1">
      <c r="A485" s="34" t="str">
        <f>+A148</f>
        <v>I1</v>
      </c>
      <c r="B485" s="35" t="str">
        <f>+B148</f>
        <v>EXCAVACIONES Y RELLENOS</v>
      </c>
      <c r="C485" s="36"/>
      <c r="D485" s="37"/>
      <c r="E485" s="33"/>
      <c r="F485" s="33"/>
      <c r="G485" s="115">
        <f>+G148</f>
        <v>0</v>
      </c>
    </row>
    <row r="486" spans="1:7" s="31" customFormat="1">
      <c r="A486" s="34" t="str">
        <f>+A155</f>
        <v>I2</v>
      </c>
      <c r="B486" s="35" t="str">
        <f>+B155</f>
        <v>MUROS DE CONTENCIÓN PARA RAMPAS DE ACCESO UNIVERSAL</v>
      </c>
      <c r="C486" s="36"/>
      <c r="D486" s="37"/>
      <c r="E486" s="33"/>
      <c r="F486" s="33"/>
      <c r="G486" s="115">
        <f>+G155</f>
        <v>0</v>
      </c>
    </row>
    <row r="487" spans="1:7" s="31" customFormat="1">
      <c r="A487" s="34" t="str">
        <f>+A166</f>
        <v>I3</v>
      </c>
      <c r="B487" s="35" t="str">
        <f>+B166</f>
        <v xml:space="preserve">PISOS DE CONCRETO </v>
      </c>
      <c r="C487" s="36"/>
      <c r="D487" s="37"/>
      <c r="E487" s="33"/>
      <c r="F487" s="33"/>
      <c r="G487" s="115">
        <f>+G166</f>
        <v>0</v>
      </c>
    </row>
    <row r="488" spans="1:7" s="31" customFormat="1">
      <c r="A488" s="34" t="str">
        <f>+A174</f>
        <v>I4</v>
      </c>
      <c r="B488" s="35" t="str">
        <f>+B174</f>
        <v>ESCALERAS</v>
      </c>
      <c r="C488" s="36"/>
      <c r="D488" s="37"/>
      <c r="E488" s="33"/>
      <c r="F488" s="33"/>
      <c r="G488" s="115">
        <f>+G174</f>
        <v>0</v>
      </c>
    </row>
    <row r="489" spans="1:7" s="31" customFormat="1">
      <c r="A489" s="34" t="str">
        <f>+A177</f>
        <v>I5</v>
      </c>
      <c r="B489" s="35" t="str">
        <f>+B177</f>
        <v>BANCA DE CONCRETO</v>
      </c>
      <c r="C489" s="36"/>
      <c r="D489" s="37"/>
      <c r="E489" s="33"/>
      <c r="F489" s="33"/>
      <c r="G489" s="115">
        <f>+G177</f>
        <v>0</v>
      </c>
    </row>
    <row r="490" spans="1:7" s="31" customFormat="1">
      <c r="A490" s="34" t="str">
        <f>+A187</f>
        <v>I6</v>
      </c>
      <c r="B490" s="35" t="str">
        <f>+B187</f>
        <v>MOBILIARIO</v>
      </c>
      <c r="C490" s="36"/>
      <c r="D490" s="37"/>
      <c r="E490" s="33"/>
      <c r="F490" s="33"/>
      <c r="G490" s="115">
        <f>+G187</f>
        <v>0</v>
      </c>
    </row>
    <row r="491" spans="1:7" s="31" customFormat="1">
      <c r="A491" s="32" t="str">
        <f>+A190</f>
        <v>J</v>
      </c>
      <c r="B491" s="71" t="str">
        <f>+B190</f>
        <v>REHABILITACIÓN DE CANCHA DE FÚTBOL</v>
      </c>
      <c r="C491" s="71"/>
      <c r="D491" s="71"/>
      <c r="E491" s="71"/>
      <c r="F491" s="33"/>
      <c r="G491" s="114">
        <f>+G190</f>
        <v>0</v>
      </c>
    </row>
    <row r="492" spans="1:7" s="31" customFormat="1">
      <c r="A492" s="34" t="str">
        <f>+A191</f>
        <v>J1</v>
      </c>
      <c r="B492" s="35" t="str">
        <f>+B191</f>
        <v>EXCAVACIONES Y RELLENOS</v>
      </c>
      <c r="C492" s="36"/>
      <c r="D492" s="37"/>
      <c r="E492" s="33"/>
      <c r="F492" s="33"/>
      <c r="G492" s="115">
        <f>+G191</f>
        <v>0</v>
      </c>
    </row>
    <row r="493" spans="1:7" s="31" customFormat="1">
      <c r="A493" s="34" t="str">
        <f>+A197</f>
        <v>J2</v>
      </c>
      <c r="B493" s="35" t="str">
        <f>+B197</f>
        <v>LOSA DE CONCRETO</v>
      </c>
      <c r="C493" s="36"/>
      <c r="D493" s="37"/>
      <c r="E493" s="33"/>
      <c r="F493" s="33"/>
      <c r="G493" s="115">
        <f>+G197</f>
        <v>0</v>
      </c>
    </row>
    <row r="494" spans="1:7" s="31" customFormat="1">
      <c r="A494" s="34" t="str">
        <f>+A205</f>
        <v>J3</v>
      </c>
      <c r="B494" s="35" t="str">
        <f>+B205</f>
        <v>MOBILIARIO</v>
      </c>
      <c r="C494" s="36"/>
      <c r="D494" s="37"/>
      <c r="E494" s="33"/>
      <c r="F494" s="33"/>
      <c r="G494" s="115">
        <f>+G205</f>
        <v>0</v>
      </c>
    </row>
    <row r="495" spans="1:7" s="31" customFormat="1">
      <c r="A495" s="34" t="str">
        <f>+A208</f>
        <v>J4</v>
      </c>
      <c r="B495" s="35" t="str">
        <f>+B208</f>
        <v>BACKSTOP</v>
      </c>
      <c r="C495" s="36"/>
      <c r="D495" s="37"/>
      <c r="E495" s="33"/>
      <c r="F495" s="33"/>
      <c r="G495" s="115">
        <f>+G208</f>
        <v>0</v>
      </c>
    </row>
    <row r="496" spans="1:7" s="31" customFormat="1">
      <c r="A496" s="32" t="str">
        <f>+A220</f>
        <v>K</v>
      </c>
      <c r="B496" s="71" t="str">
        <f>+B220</f>
        <v>CONSTRUCCIÓN DE CANCHA DE TIRO</v>
      </c>
      <c r="C496" s="71"/>
      <c r="D496" s="71"/>
      <c r="E496" s="71"/>
      <c r="F496" s="33"/>
      <c r="G496" s="114">
        <f>+G220</f>
        <v>0</v>
      </c>
    </row>
    <row r="497" spans="1:7" s="31" customFormat="1">
      <c r="A497" s="34" t="str">
        <f>+A221</f>
        <v>K1</v>
      </c>
      <c r="B497" s="35" t="str">
        <f>+B221</f>
        <v>EXCAVACIONES Y RELLENOS</v>
      </c>
      <c r="C497" s="36"/>
      <c r="D497" s="37"/>
      <c r="E497" s="33"/>
      <c r="F497" s="33"/>
      <c r="G497" s="115">
        <f>+G221</f>
        <v>0</v>
      </c>
    </row>
    <row r="498" spans="1:7" s="31" customFormat="1">
      <c r="A498" s="34" t="str">
        <f>+A227</f>
        <v>K2</v>
      </c>
      <c r="B498" s="35" t="str">
        <f>+B227</f>
        <v>LOSA DE CONCRETO</v>
      </c>
      <c r="C498" s="36"/>
      <c r="D498" s="37"/>
      <c r="E498" s="33"/>
      <c r="F498" s="33"/>
      <c r="G498" s="115">
        <f>+G227</f>
        <v>0</v>
      </c>
    </row>
    <row r="499" spans="1:7" s="31" customFormat="1">
      <c r="A499" s="34" t="str">
        <f>+A234</f>
        <v>K3</v>
      </c>
      <c r="B499" s="35" t="str">
        <f>+B234</f>
        <v>MOBILIARIO</v>
      </c>
      <c r="C499" s="36"/>
      <c r="D499" s="37"/>
      <c r="E499" s="33"/>
      <c r="F499" s="33"/>
      <c r="G499" s="115">
        <f>+G234</f>
        <v>0</v>
      </c>
    </row>
    <row r="500" spans="1:7" s="31" customFormat="1">
      <c r="A500" s="32" t="str">
        <f>+A241</f>
        <v xml:space="preserve">L </v>
      </c>
      <c r="B500" s="71" t="str">
        <f>+B241</f>
        <v>MUROS DE CONTENCIÓN</v>
      </c>
      <c r="C500" s="71"/>
      <c r="D500" s="71"/>
      <c r="E500" s="71"/>
      <c r="F500" s="33"/>
      <c r="G500" s="114">
        <f>+G241</f>
        <v>0</v>
      </c>
    </row>
    <row r="501" spans="1:7" s="31" customFormat="1">
      <c r="A501" s="32" t="str">
        <f>+A260</f>
        <v xml:space="preserve">M </v>
      </c>
      <c r="B501" s="71" t="str">
        <f>+B260</f>
        <v>TERRAZA</v>
      </c>
      <c r="C501" s="71"/>
      <c r="D501" s="71"/>
      <c r="E501" s="71"/>
      <c r="F501" s="33"/>
      <c r="G501" s="114">
        <f>+G260</f>
        <v>0</v>
      </c>
    </row>
    <row r="502" spans="1:7" s="31" customFormat="1">
      <c r="A502" s="34" t="str">
        <f>+A261</f>
        <v>M1</v>
      </c>
      <c r="B502" s="35" t="str">
        <f>+B261</f>
        <v>EXCAVACIONES Y RELLENOS</v>
      </c>
      <c r="C502" s="36"/>
      <c r="D502" s="37"/>
      <c r="E502" s="33"/>
      <c r="F502" s="33"/>
      <c r="G502" s="115">
        <f>+G261</f>
        <v>0</v>
      </c>
    </row>
    <row r="503" spans="1:7" s="31" customFormat="1">
      <c r="A503" s="34" t="str">
        <f>+A268</f>
        <v>M2</v>
      </c>
      <c r="B503" s="35" t="str">
        <f>+B268</f>
        <v>PISOS DE CONCRETO</v>
      </c>
      <c r="C503" s="36"/>
      <c r="D503" s="37"/>
      <c r="E503" s="33"/>
      <c r="F503" s="33"/>
      <c r="G503" s="115">
        <f>+G268</f>
        <v>0</v>
      </c>
    </row>
    <row r="504" spans="1:7" s="31" customFormat="1">
      <c r="A504" s="34" t="str">
        <f>+A271</f>
        <v>M3</v>
      </c>
      <c r="B504" s="35" t="str">
        <f>+B271</f>
        <v>CIMENTACIÓN</v>
      </c>
      <c r="C504" s="36"/>
      <c r="D504" s="37"/>
      <c r="E504" s="33"/>
      <c r="F504" s="33"/>
      <c r="G504" s="115">
        <f>+G271</f>
        <v>0</v>
      </c>
    </row>
    <row r="505" spans="1:7" s="31" customFormat="1">
      <c r="A505" s="34" t="str">
        <f>+A277</f>
        <v>M4</v>
      </c>
      <c r="B505" s="35" t="str">
        <f>+B277</f>
        <v>MUROS DE CONTENCIÓN</v>
      </c>
      <c r="C505" s="36"/>
      <c r="D505" s="37"/>
      <c r="E505" s="33"/>
      <c r="F505" s="33"/>
      <c r="G505" s="115">
        <f>+G277</f>
        <v>0</v>
      </c>
    </row>
    <row r="506" spans="1:7" s="31" customFormat="1">
      <c r="A506" s="34" t="str">
        <f>+A284</f>
        <v>M5</v>
      </c>
      <c r="B506" s="35" t="str">
        <f>+B284</f>
        <v>ESTRUCTURA</v>
      </c>
      <c r="C506" s="36"/>
      <c r="D506" s="37"/>
      <c r="E506" s="33"/>
      <c r="F506" s="33"/>
      <c r="G506" s="115">
        <f>+G284</f>
        <v>0</v>
      </c>
    </row>
    <row r="507" spans="1:7" s="31" customFormat="1">
      <c r="A507" s="34" t="str">
        <f>+A291</f>
        <v>M6</v>
      </c>
      <c r="B507" s="35" t="str">
        <f>+B291</f>
        <v xml:space="preserve">RECUBRIMIENTOS Y ACABADOS </v>
      </c>
      <c r="C507" s="36"/>
      <c r="D507" s="37"/>
      <c r="E507" s="33"/>
      <c r="F507" s="33"/>
      <c r="G507" s="115">
        <f>+G291</f>
        <v>0</v>
      </c>
    </row>
    <row r="508" spans="1:7" s="31" customFormat="1">
      <c r="A508" s="34" t="str">
        <f>+A296</f>
        <v>M7</v>
      </c>
      <c r="B508" s="35" t="str">
        <f>+B296</f>
        <v xml:space="preserve">INSTALACIÓN ELÉCTRICA </v>
      </c>
      <c r="C508" s="36"/>
      <c r="D508" s="37"/>
      <c r="E508" s="33"/>
      <c r="F508" s="33"/>
      <c r="G508" s="115">
        <f>+G296</f>
        <v>0</v>
      </c>
    </row>
    <row r="509" spans="1:7" s="31" customFormat="1">
      <c r="A509" s="32" t="str">
        <f>+A306</f>
        <v>N</v>
      </c>
      <c r="B509" s="71" t="str">
        <f>+B306</f>
        <v>CASETA DE VIGILANCIA</v>
      </c>
      <c r="C509" s="71"/>
      <c r="D509" s="71"/>
      <c r="E509" s="71"/>
      <c r="F509" s="33"/>
      <c r="G509" s="114">
        <f>+G306</f>
        <v>0</v>
      </c>
    </row>
    <row r="510" spans="1:7" s="31" customFormat="1">
      <c r="A510" s="34" t="str">
        <f>+A307</f>
        <v>N1</v>
      </c>
      <c r="B510" s="35" t="str">
        <f>+B307</f>
        <v>EXCAVACIONES Y RELLENOS</v>
      </c>
      <c r="C510" s="36"/>
      <c r="D510" s="37"/>
      <c r="E510" s="33"/>
      <c r="F510" s="33"/>
      <c r="G510" s="115">
        <f>+G307</f>
        <v>0</v>
      </c>
    </row>
    <row r="511" spans="1:7" s="31" customFormat="1">
      <c r="A511" s="34" t="str">
        <f>+A313</f>
        <v>N2</v>
      </c>
      <c r="B511" s="35" t="str">
        <f>+B313</f>
        <v>CIMENTACIÓN</v>
      </c>
      <c r="C511" s="36"/>
      <c r="D511" s="37"/>
      <c r="E511" s="33"/>
      <c r="F511" s="33"/>
      <c r="G511" s="115">
        <f>+G313</f>
        <v>0</v>
      </c>
    </row>
    <row r="512" spans="1:7" s="31" customFormat="1">
      <c r="A512" s="34" t="str">
        <f>+A319</f>
        <v>N3</v>
      </c>
      <c r="B512" s="35" t="str">
        <f>+B319</f>
        <v>ALBAÑILERIAS</v>
      </c>
      <c r="C512" s="36"/>
      <c r="D512" s="37"/>
      <c r="E512" s="33"/>
      <c r="F512" s="33"/>
      <c r="G512" s="115">
        <f>+G319</f>
        <v>0</v>
      </c>
    </row>
    <row r="513" spans="1:7" s="31" customFormat="1">
      <c r="A513" s="34" t="str">
        <f>+A328</f>
        <v>N4</v>
      </c>
      <c r="B513" s="35" t="str">
        <f>+B328</f>
        <v>LOSA DE CONCRETO</v>
      </c>
      <c r="C513" s="36"/>
      <c r="D513" s="37"/>
      <c r="E513" s="33"/>
      <c r="F513" s="33"/>
      <c r="G513" s="115">
        <f>+G328</f>
        <v>0</v>
      </c>
    </row>
    <row r="514" spans="1:7" s="31" customFormat="1">
      <c r="A514" s="34" t="str">
        <f>+A332</f>
        <v>N5</v>
      </c>
      <c r="B514" s="35" t="str">
        <f>+B332</f>
        <v xml:space="preserve">RECUBRIMIENTOS Y ACABADOS </v>
      </c>
      <c r="C514" s="36"/>
      <c r="D514" s="37"/>
      <c r="E514" s="33"/>
      <c r="F514" s="33"/>
      <c r="G514" s="115">
        <f>+G332</f>
        <v>0</v>
      </c>
    </row>
    <row r="515" spans="1:7" s="31" customFormat="1">
      <c r="A515" s="34" t="str">
        <f>+A345</f>
        <v>N6</v>
      </c>
      <c r="B515" s="35" t="str">
        <f>+B345</f>
        <v xml:space="preserve">PUERTAS, VENTANAS Y HERRERÍA </v>
      </c>
      <c r="C515" s="36"/>
      <c r="D515" s="37"/>
      <c r="E515" s="33"/>
      <c r="F515" s="33"/>
      <c r="G515" s="115">
        <f>+G345</f>
        <v>0</v>
      </c>
    </row>
    <row r="516" spans="1:7" s="31" customFormat="1">
      <c r="A516" s="34" t="str">
        <f>+A352</f>
        <v>N7</v>
      </c>
      <c r="B516" s="35" t="str">
        <f>+B352</f>
        <v>DESCARGA SANITARIA Y TOMA DOMICILIARIA</v>
      </c>
      <c r="C516" s="36"/>
      <c r="D516" s="37"/>
      <c r="E516" s="33"/>
      <c r="F516" s="33"/>
      <c r="G516" s="115">
        <f>+G352</f>
        <v>0</v>
      </c>
    </row>
    <row r="517" spans="1:7" s="31" customFormat="1">
      <c r="A517" s="34" t="str">
        <f>+A375</f>
        <v>N8</v>
      </c>
      <c r="B517" s="35" t="str">
        <f>+B375</f>
        <v xml:space="preserve">MOBILIARIO, INSTALACIÓN HIDRÁULICA Y SANITARIA </v>
      </c>
      <c r="C517" s="36"/>
      <c r="D517" s="37"/>
      <c r="E517" s="33"/>
      <c r="F517" s="33"/>
      <c r="G517" s="115">
        <f>+G375</f>
        <v>0</v>
      </c>
    </row>
    <row r="518" spans="1:7" s="31" customFormat="1">
      <c r="A518" s="34" t="str">
        <f>+A388</f>
        <v>N9</v>
      </c>
      <c r="B518" s="35" t="str">
        <f>+B388</f>
        <v xml:space="preserve">INSTALACIÓN ELÉCTRICA </v>
      </c>
      <c r="C518" s="36"/>
      <c r="D518" s="37"/>
      <c r="E518" s="33"/>
      <c r="F518" s="33"/>
      <c r="G518" s="115">
        <f>+G388</f>
        <v>0</v>
      </c>
    </row>
    <row r="519" spans="1:7" s="31" customFormat="1">
      <c r="A519" s="32" t="str">
        <f>+A404</f>
        <v>O</v>
      </c>
      <c r="B519" s="71" t="str">
        <f>+B404</f>
        <v>REFORESTACIÓN Y JARDINERÍA</v>
      </c>
      <c r="C519" s="71"/>
      <c r="D519" s="71"/>
      <c r="E519" s="71"/>
      <c r="F519" s="33"/>
      <c r="G519" s="114">
        <f>+G404</f>
        <v>0</v>
      </c>
    </row>
    <row r="520" spans="1:7" s="31" customFormat="1">
      <c r="A520" s="34" t="str">
        <f>+A405</f>
        <v>O1</v>
      </c>
      <c r="B520" s="35" t="str">
        <f>+B405</f>
        <v xml:space="preserve">VEGETACIÓN </v>
      </c>
      <c r="C520" s="36"/>
      <c r="D520" s="37"/>
      <c r="E520" s="33"/>
      <c r="F520" s="33"/>
      <c r="G520" s="115">
        <f>+G405</f>
        <v>0</v>
      </c>
    </row>
    <row r="521" spans="1:7" s="31" customFormat="1">
      <c r="A521" s="34" t="str">
        <f>+A418</f>
        <v>O2</v>
      </c>
      <c r="B521" s="35" t="str">
        <f>+B418</f>
        <v>ALCORQUES</v>
      </c>
      <c r="C521" s="36"/>
      <c r="D521" s="37"/>
      <c r="E521" s="33"/>
      <c r="F521" s="33"/>
      <c r="G521" s="115">
        <f>+G418</f>
        <v>0</v>
      </c>
    </row>
    <row r="522" spans="1:7" s="31" customFormat="1">
      <c r="A522" s="32" t="str">
        <f>A421</f>
        <v>P</v>
      </c>
      <c r="B522" s="71" t="str">
        <f>B421</f>
        <v>RED DE ALUMBRADO PÚBLICO</v>
      </c>
      <c r="C522" s="71"/>
      <c r="D522" s="71"/>
      <c r="E522" s="71"/>
      <c r="F522" s="33"/>
      <c r="G522" s="114">
        <f>G421</f>
        <v>0</v>
      </c>
    </row>
    <row r="523" spans="1:7" s="31" customFormat="1">
      <c r="A523" s="32" t="str">
        <f>A456</f>
        <v>Q</v>
      </c>
      <c r="B523" s="71" t="str">
        <f>B456</f>
        <v>LIMPIEZA</v>
      </c>
      <c r="C523" s="71"/>
      <c r="D523" s="71"/>
      <c r="E523" s="71"/>
      <c r="F523" s="33"/>
      <c r="G523" s="114">
        <f>G456</f>
        <v>0</v>
      </c>
    </row>
    <row r="524" spans="1:7" s="31" customFormat="1">
      <c r="A524" s="34"/>
      <c r="B524" s="35"/>
      <c r="C524" s="36"/>
      <c r="D524" s="37"/>
      <c r="E524" s="33"/>
      <c r="F524" s="33"/>
      <c r="G524" s="38"/>
    </row>
    <row r="525" spans="1:7" s="31" customFormat="1">
      <c r="A525" s="39"/>
      <c r="B525" s="40"/>
      <c r="C525" s="41"/>
      <c r="D525" s="53"/>
      <c r="E525" s="42"/>
      <c r="F525" s="42"/>
      <c r="G525" s="54"/>
    </row>
    <row r="526" spans="1:7" s="31" customFormat="1">
      <c r="A526" s="39"/>
      <c r="B526" s="40"/>
      <c r="C526" s="41"/>
      <c r="D526" s="53"/>
      <c r="E526" s="42"/>
      <c r="F526" s="42"/>
      <c r="G526" s="54"/>
    </row>
    <row r="527" spans="1:7" s="31" customFormat="1">
      <c r="A527" s="34"/>
      <c r="B527" s="35"/>
      <c r="C527" s="36"/>
      <c r="D527" s="37"/>
      <c r="E527" s="33"/>
      <c r="F527" s="33"/>
      <c r="G527" s="38"/>
    </row>
    <row r="528" spans="1:7" s="31" customFormat="1" ht="15" customHeight="1">
      <c r="A528" s="72" t="s">
        <v>24</v>
      </c>
      <c r="B528" s="72"/>
      <c r="C528" s="72"/>
      <c r="D528" s="72"/>
      <c r="E528" s="72"/>
      <c r="F528" s="116" t="s">
        <v>15</v>
      </c>
      <c r="G528" s="119">
        <f>ROUND(SUM(G463,G464,G465,G470,G474,G478,G482,G483,G484,G491,G496,G500,G501,G509,G519,G522,G523),2)</f>
        <v>0</v>
      </c>
    </row>
    <row r="529" spans="1:7" s="31" customFormat="1" ht="15" customHeight="1">
      <c r="A529" s="73"/>
      <c r="B529" s="73"/>
      <c r="C529" s="73"/>
      <c r="D529" s="73"/>
      <c r="E529" s="73"/>
      <c r="F529" s="116" t="s">
        <v>16</v>
      </c>
      <c r="G529" s="119">
        <f>ROUND(PRODUCT(G528,0.16),2)</f>
        <v>0</v>
      </c>
    </row>
    <row r="530" spans="1:7" s="31" customFormat="1" ht="15.75">
      <c r="A530" s="73"/>
      <c r="B530" s="73"/>
      <c r="C530" s="73"/>
      <c r="D530" s="73"/>
      <c r="E530" s="73"/>
      <c r="F530" s="116" t="s">
        <v>17</v>
      </c>
      <c r="G530" s="120">
        <f>ROUND(SUM(G528,G529),2)</f>
        <v>0</v>
      </c>
    </row>
  </sheetData>
  <protectedRanges>
    <protectedRange sqref="B9:C9 B5" name="DATOS_3"/>
    <protectedRange sqref="C1" name="DATOS_1_2"/>
    <protectedRange sqref="F4:F7" name="DATOS_3_1"/>
  </protectedRanges>
  <mergeCells count="24">
    <mergeCell ref="A528:E528"/>
    <mergeCell ref="A529:E530"/>
    <mergeCell ref="B496:E496"/>
    <mergeCell ref="B501:E501"/>
    <mergeCell ref="C1:F1"/>
    <mergeCell ref="C2:F3"/>
    <mergeCell ref="B5:B7"/>
    <mergeCell ref="C8:F8"/>
    <mergeCell ref="B9:B10"/>
    <mergeCell ref="C9:F10"/>
    <mergeCell ref="B519:E519"/>
    <mergeCell ref="G9:G10"/>
    <mergeCell ref="A12:G12"/>
    <mergeCell ref="B523:E523"/>
    <mergeCell ref="A15:G15"/>
    <mergeCell ref="B463:E463"/>
    <mergeCell ref="B465:E465"/>
    <mergeCell ref="B464:E464"/>
    <mergeCell ref="B484:E484"/>
    <mergeCell ref="B491:E491"/>
    <mergeCell ref="B500:E500"/>
    <mergeCell ref="B522:E522"/>
    <mergeCell ref="B509:E509"/>
    <mergeCell ref="B483:E483"/>
  </mergeCells>
  <phoneticPr fontId="30" type="noConversion"/>
  <printOptions horizontalCentered="1"/>
  <pageMargins left="0.39370078740157483" right="0.39370078740157483" top="0.39370078740157483" bottom="0.39370078740157483" header="0.27559055118110237" footer="0.19685039370078741"/>
  <pageSetup scale="64" fitToWidth="6" fitToHeight="6" orientation="landscape" r:id="rId1"/>
  <headerFooter>
    <oddFooter>&amp;CPágina &amp;P de &amp;N</oddFooter>
  </headerFooter>
  <rowBreaks count="5" manualBreakCount="5">
    <brk id="129" max="6" man="1"/>
    <brk id="207" max="6" man="1"/>
    <brk id="453" max="6" man="1"/>
    <brk id="458" max="6" man="1"/>
    <brk id="49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DOPI-MUN-PP-EP-LP-021-2024</vt:lpstr>
      <vt:lpstr>'DOPI-MUN-PP-EP-LP-021-2024'!Área_de_impresión</vt:lpstr>
      <vt:lpstr>'DOPI-MUN-PP-EP-LP-021-2024'!Títulos_a_imprimir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Jose Salvador Ceja Hermosillo</cp:lastModifiedBy>
  <cp:lastPrinted>2024-04-12T23:43:03Z</cp:lastPrinted>
  <dcterms:created xsi:type="dcterms:W3CDTF">2019-08-15T17:13:54Z</dcterms:created>
  <dcterms:modified xsi:type="dcterms:W3CDTF">2024-04-22T21:05:12Z</dcterms:modified>
</cp:coreProperties>
</file>