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arias\Desktop\Cuenta Publica Anual 2016-sin firmas\"/>
    </mc:Choice>
  </mc:AlternateContent>
  <bookViews>
    <workbookView xWindow="0" yWindow="0" windowWidth="20490" windowHeight="7755"/>
  </bookViews>
  <sheets>
    <sheet name="Hoja 1" sheetId="3" r:id="rId1"/>
  </sheets>
  <definedNames>
    <definedName name="_xlnm._FilterDatabase" localSheetId="0" hidden="1">'Hoja 1'!$A$13:$G$119</definedName>
    <definedName name="_xlnm.Print_Area" localSheetId="0">'Hoja 1'!$A$1:$G$139</definedName>
  </definedNames>
  <calcPr calcId="152511"/>
</workbook>
</file>

<file path=xl/calcChain.xml><?xml version="1.0" encoding="utf-8"?>
<calcChain xmlns="http://schemas.openxmlformats.org/spreadsheetml/2006/main">
  <c r="E121" i="3" l="1"/>
  <c r="C121" i="3"/>
  <c r="B121" i="3"/>
  <c r="D119" i="3"/>
  <c r="G119" i="3" s="1"/>
  <c r="D118" i="3"/>
  <c r="G118" i="3" s="1"/>
  <c r="D117" i="3"/>
  <c r="G117" i="3" s="1"/>
  <c r="D116" i="3"/>
  <c r="G116" i="3" s="1"/>
  <c r="D115" i="3"/>
  <c r="G115" i="3" s="1"/>
  <c r="G114" i="3"/>
  <c r="D114" i="3"/>
  <c r="D113" i="3"/>
  <c r="G113" i="3" s="1"/>
  <c r="D112" i="3"/>
  <c r="G112" i="3" s="1"/>
  <c r="D111" i="3"/>
  <c r="G111" i="3" s="1"/>
  <c r="G110" i="3"/>
  <c r="D110" i="3"/>
  <c r="D109" i="3"/>
  <c r="G109" i="3" s="1"/>
  <c r="D108" i="3"/>
  <c r="G108" i="3" s="1"/>
  <c r="D107" i="3"/>
  <c r="G107" i="3" s="1"/>
  <c r="G106" i="3"/>
  <c r="D106" i="3"/>
  <c r="D105" i="3"/>
  <c r="G105" i="3" s="1"/>
  <c r="D104" i="3"/>
  <c r="G104" i="3" s="1"/>
  <c r="D103" i="3"/>
  <c r="G103" i="3" s="1"/>
  <c r="D102" i="3"/>
  <c r="G102" i="3" s="1"/>
  <c r="D101" i="3"/>
  <c r="G101" i="3" s="1"/>
  <c r="D100" i="3"/>
  <c r="G100" i="3" s="1"/>
  <c r="D99" i="3"/>
  <c r="G99" i="3" s="1"/>
  <c r="G98" i="3"/>
  <c r="D98" i="3"/>
  <c r="D97" i="3"/>
  <c r="G97" i="3" s="1"/>
  <c r="D96" i="3"/>
  <c r="G96" i="3" s="1"/>
  <c r="D95" i="3"/>
  <c r="G95" i="3" s="1"/>
  <c r="D94" i="3"/>
  <c r="G94" i="3" s="1"/>
  <c r="D93" i="3"/>
  <c r="G93" i="3" s="1"/>
  <c r="D92" i="3"/>
  <c r="G92" i="3" s="1"/>
  <c r="D91" i="3"/>
  <c r="G91" i="3" s="1"/>
  <c r="G90" i="3"/>
  <c r="D90" i="3"/>
  <c r="D89" i="3"/>
  <c r="G89" i="3" s="1"/>
  <c r="D88" i="3"/>
  <c r="G88" i="3" s="1"/>
  <c r="D87" i="3"/>
  <c r="G87" i="3" s="1"/>
  <c r="D86" i="3"/>
  <c r="G86" i="3" s="1"/>
  <c r="D85" i="3"/>
  <c r="G85" i="3" s="1"/>
  <c r="D84" i="3"/>
  <c r="G84" i="3" s="1"/>
  <c r="D83" i="3"/>
  <c r="G83" i="3" s="1"/>
  <c r="G82" i="3"/>
  <c r="D82" i="3"/>
  <c r="D81" i="3"/>
  <c r="G81" i="3" s="1"/>
  <c r="D80" i="3"/>
  <c r="G80" i="3" s="1"/>
  <c r="D79" i="3"/>
  <c r="G79" i="3" s="1"/>
  <c r="D78" i="3"/>
  <c r="G78" i="3" s="1"/>
  <c r="D77" i="3"/>
  <c r="G77" i="3" s="1"/>
  <c r="D76" i="3"/>
  <c r="G76" i="3" s="1"/>
  <c r="D75" i="3"/>
  <c r="G75" i="3" s="1"/>
  <c r="G74" i="3"/>
  <c r="D74" i="3"/>
  <c r="D73" i="3"/>
  <c r="G73" i="3" s="1"/>
  <c r="D72" i="3"/>
  <c r="G72" i="3" s="1"/>
  <c r="D71" i="3"/>
  <c r="G71" i="3" s="1"/>
  <c r="D70" i="3"/>
  <c r="G70" i="3" s="1"/>
  <c r="D69" i="3"/>
  <c r="G69" i="3" s="1"/>
  <c r="D68" i="3"/>
  <c r="G68" i="3" s="1"/>
  <c r="D67" i="3"/>
  <c r="G67" i="3" s="1"/>
  <c r="G66" i="3"/>
  <c r="D66" i="3"/>
  <c r="D65" i="3"/>
  <c r="G65" i="3" s="1"/>
  <c r="D64" i="3"/>
  <c r="G64" i="3" s="1"/>
  <c r="D63" i="3"/>
  <c r="G63" i="3" s="1"/>
  <c r="D62" i="3"/>
  <c r="G62" i="3" s="1"/>
  <c r="D61" i="3"/>
  <c r="G61" i="3" s="1"/>
  <c r="D60" i="3"/>
  <c r="G60" i="3" s="1"/>
  <c r="D59" i="3"/>
  <c r="G59" i="3" s="1"/>
  <c r="G58" i="3"/>
  <c r="D58" i="3"/>
  <c r="D57" i="3"/>
  <c r="G57" i="3" s="1"/>
  <c r="D56" i="3"/>
  <c r="G56" i="3" s="1"/>
  <c r="D55" i="3"/>
  <c r="G55" i="3" s="1"/>
  <c r="D54" i="3"/>
  <c r="G54" i="3" s="1"/>
  <c r="D53" i="3"/>
  <c r="G53" i="3" s="1"/>
  <c r="D52" i="3"/>
  <c r="G52" i="3" s="1"/>
  <c r="D51" i="3"/>
  <c r="G51" i="3" s="1"/>
  <c r="G50" i="3"/>
  <c r="D50" i="3"/>
  <c r="D49" i="3"/>
  <c r="G49" i="3" s="1"/>
  <c r="D48" i="3"/>
  <c r="G48" i="3" s="1"/>
  <c r="D47" i="3"/>
  <c r="G47" i="3" s="1"/>
  <c r="F46" i="3"/>
  <c r="D46" i="3"/>
  <c r="G46" i="3" s="1"/>
  <c r="D45" i="3"/>
  <c r="G45" i="3" s="1"/>
  <c r="D44" i="3"/>
  <c r="G44" i="3" s="1"/>
  <c r="D43" i="3"/>
  <c r="G43" i="3" s="1"/>
  <c r="D42" i="3"/>
  <c r="G42" i="3" s="1"/>
  <c r="D41" i="3"/>
  <c r="G41" i="3" s="1"/>
  <c r="G40" i="3"/>
  <c r="D40" i="3"/>
  <c r="D39" i="3"/>
  <c r="G39" i="3" s="1"/>
  <c r="D38" i="3"/>
  <c r="G38" i="3" s="1"/>
  <c r="D37" i="3"/>
  <c r="G37" i="3" s="1"/>
  <c r="F36" i="3"/>
  <c r="D36" i="3"/>
  <c r="G36" i="3" s="1"/>
  <c r="G35" i="3"/>
  <c r="D35" i="3"/>
  <c r="F34" i="3"/>
  <c r="F121" i="3" s="1"/>
  <c r="D34" i="3"/>
  <c r="G34" i="3" s="1"/>
  <c r="G33" i="3"/>
  <c r="D33" i="3"/>
  <c r="D32" i="3"/>
  <c r="G32" i="3" s="1"/>
  <c r="D31" i="3"/>
  <c r="G31" i="3" s="1"/>
  <c r="D30" i="3"/>
  <c r="G30" i="3" s="1"/>
  <c r="D29" i="3"/>
  <c r="G29" i="3" s="1"/>
  <c r="D28" i="3"/>
  <c r="G28" i="3" s="1"/>
  <c r="D27" i="3"/>
  <c r="G27" i="3" s="1"/>
  <c r="D26" i="3"/>
  <c r="G26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D19" i="3"/>
  <c r="G19" i="3" s="1"/>
  <c r="D18" i="3"/>
  <c r="G18" i="3" s="1"/>
  <c r="D17" i="3"/>
  <c r="G17" i="3" s="1"/>
  <c r="D16" i="3"/>
  <c r="G16" i="3" s="1"/>
  <c r="D15" i="3"/>
  <c r="G15" i="3" s="1"/>
  <c r="D14" i="3"/>
  <c r="D13" i="3"/>
  <c r="G13" i="3" s="1"/>
  <c r="D121" i="3" l="1"/>
  <c r="G14" i="3"/>
  <c r="G121" i="3" s="1"/>
</calcChain>
</file>

<file path=xl/sharedStrings.xml><?xml version="1.0" encoding="utf-8"?>
<sst xmlns="http://schemas.openxmlformats.org/spreadsheetml/2006/main" count="126" uniqueCount="112">
  <si>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</si>
  <si>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</si>
  <si>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</si>
  <si>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</si>
  <si>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</si>
  <si>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</si>
  <si>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</si>
  <si>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</si>
  <si>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ESTADO ANALÍTICO DEL EJERCICIO DEL PRESUPUESTO DE EGRESOS CLASIFICACIÓN ADMINISTRATIVA</t>
  </si>
  <si>
    <t>EGRESOS</t>
  </si>
  <si>
    <t>Presidencia (Oficina del Presidente)</t>
  </si>
  <si>
    <t>Secretaría Particular</t>
  </si>
  <si>
    <t>Jefatura de Gabinete</t>
  </si>
  <si>
    <t>Coordinación de Análisis Estratégico y Comunicación</t>
  </si>
  <si>
    <t>Área de Relaciones Públicas</t>
  </si>
  <si>
    <t>Unidad Política</t>
  </si>
  <si>
    <t>Unidad de Enlace Administrativo-Jurídico</t>
  </si>
  <si>
    <t>Comisaría General de Seguridad Pública</t>
  </si>
  <si>
    <t>Dirección de Fuerzas de Seguridad Ciudadana</t>
  </si>
  <si>
    <t>Dirección de Vinculación Social y Prevención del Delito</t>
  </si>
  <si>
    <t>Dirección Técnica</t>
  </si>
  <si>
    <t>Unidad de Información para la Prevención del Delito</t>
  </si>
  <si>
    <t>Sindicatura</t>
  </si>
  <si>
    <t>Dirección General Jurídica Municipal</t>
  </si>
  <si>
    <t>Dirección de lo Jurídico Contencioso</t>
  </si>
  <si>
    <t>Dirección Jurídico Consultivo</t>
  </si>
  <si>
    <t>Dirección de lo Jurídico Laboral</t>
  </si>
  <si>
    <t>Dirección de lo Jurídico en materia de Derechos Humanos, Transparencia y Acceso a la Información</t>
  </si>
  <si>
    <t>Dirección de Justicia Municipal</t>
  </si>
  <si>
    <t>Secretaría del Ayuntamiento</t>
  </si>
  <si>
    <t>Dirección de Registro Civil</t>
  </si>
  <si>
    <t>Dirección de Protección Civil y Bomberos</t>
  </si>
  <si>
    <t>Dirección de Archivo General Municipal</t>
  </si>
  <si>
    <t>Dirección de Integración y Dictaminación</t>
  </si>
  <si>
    <t>Dirección de Enlace con el Ayuntamiento</t>
  </si>
  <si>
    <t>Dirección de Atención Ciudadana</t>
  </si>
  <si>
    <t>Unidad de Delegaciones</t>
  </si>
  <si>
    <t>Unidad de Enlace de Relaciones Exteriores</t>
  </si>
  <si>
    <t>Unidad de Control de Gestión y Seguimiento</t>
  </si>
  <si>
    <t>Junta Municipal de Reclutamiento</t>
  </si>
  <si>
    <t>Tesorería</t>
  </si>
  <si>
    <t>Dirección de Ingresos</t>
  </si>
  <si>
    <t>Dirección de Presupuesto y Egresos</t>
  </si>
  <si>
    <t>Dirección de Contabilidad</t>
  </si>
  <si>
    <t>Dirección de Glosa</t>
  </si>
  <si>
    <t>Dirección de Catastro</t>
  </si>
  <si>
    <t>Dirección de Política Fiscal y Mejora Hacendaria</t>
  </si>
  <si>
    <t>Contraloría Ciudadana</t>
  </si>
  <si>
    <t>Dirección de Auditoría</t>
  </si>
  <si>
    <t>Dirección de Responsabilidades Administrativas</t>
  </si>
  <si>
    <t>Dirección de Transparencia y Buenas Prácticas</t>
  </si>
  <si>
    <t>Dirección de Revisión del Gasto</t>
  </si>
  <si>
    <t>Coordinación General de Servicios Municipales</t>
  </si>
  <si>
    <t>Dirección de Gestión Integral del Agua y Drenaje</t>
  </si>
  <si>
    <t>Dirección de Mercados</t>
  </si>
  <si>
    <t>Dirección de Mejoramiento Urbano</t>
  </si>
  <si>
    <t>Dirección de Parques y Jardines</t>
  </si>
  <si>
    <t>Dirección de Pavimentos</t>
  </si>
  <si>
    <t>Dirección de Proyectos</t>
  </si>
  <si>
    <t>Dirección de Rastro Municipal</t>
  </si>
  <si>
    <t>Dirección de Cementerios</t>
  </si>
  <si>
    <t>Dirección de Tianguis y Comercio en Espacios Abiertos</t>
  </si>
  <si>
    <t>Dirección de Alumbrado Público</t>
  </si>
  <si>
    <t>Dirección de Aseo Público</t>
  </si>
  <si>
    <t>Unidad de Protección Animal</t>
  </si>
  <si>
    <t>Coordinación General de Administración e Innovación Gubernamental</t>
  </si>
  <si>
    <t>Dirección de Administración</t>
  </si>
  <si>
    <t>Dirección de Innovación Gubernamental</t>
  </si>
  <si>
    <t>Dirección de Inspección y Vigilancia</t>
  </si>
  <si>
    <t>Dirección de Recursos Humanos</t>
  </si>
  <si>
    <t>Dirección de Adquisiciones</t>
  </si>
  <si>
    <t>Dirección de Gestión de Calidad</t>
  </si>
  <si>
    <t>Coordinación General de Desarrollo Económico y Combate a la Desigualdad</t>
  </si>
  <si>
    <t>Dirección de Programas Sociales Municipales</t>
  </si>
  <si>
    <t>Dirección de Programas Sociales Estratégicos</t>
  </si>
  <si>
    <t>Dirección de Gestión de Programas Sociales Estatales y Federales</t>
  </si>
  <si>
    <t>Dirección de Fomento al Empleo y Emprendurísmo</t>
  </si>
  <si>
    <t>Agencia de Promoción a la Inversión</t>
  </si>
  <si>
    <t>Dirección de Competitividad Municipal</t>
  </si>
  <si>
    <t>Dirección de Turismo, Relaciones Internacionales y Atención al Migrante</t>
  </si>
  <si>
    <t>Dirección de Padrón y Licencias</t>
  </si>
  <si>
    <t>Dirección de Desarrollo Agropecuario</t>
  </si>
  <si>
    <t>Instituto Municipal de la Juventud (Organismo Público Desconcentrado)</t>
  </si>
  <si>
    <t>Instituto Municipal de la Mujer Zapopana (Organismo Público Desconcentrado)</t>
  </si>
  <si>
    <t>Coordinación General de Gestión Integral de la Ciudad</t>
  </si>
  <si>
    <t>Dirección de la Autoridad del Espacio Público</t>
  </si>
  <si>
    <t>Dirección de Ordenamiento del Territorio</t>
  </si>
  <si>
    <t>Dirección de Obras Públicas</t>
  </si>
  <si>
    <t>Dirección de Movilidad y Transporte</t>
  </si>
  <si>
    <t>Dirección de Medio Ambiente</t>
  </si>
  <si>
    <t>Coordinación General de Construcción de la Comunidad</t>
  </si>
  <si>
    <t>Dirección de Participación Ciudadana</t>
  </si>
  <si>
    <t>Dirección de Educación</t>
  </si>
  <si>
    <t>Dirección de Cultura</t>
  </si>
  <si>
    <t>Dirección de Recreación</t>
  </si>
  <si>
    <t>Unidad de Integración</t>
  </si>
  <si>
    <t>Instituto de Cultura (Desconcentrado)</t>
  </si>
  <si>
    <t>Museo de Arte de Zapopan (Desconcentrado)</t>
  </si>
  <si>
    <t>Instituto de Capacitación y Oferta Educativa (Desconcentrado)</t>
  </si>
  <si>
    <t>Sistema para el Desarrollo Integral de la Familia de Zapopan, Jalisco (DIF Zapopan) (Descentralizado)</t>
  </si>
  <si>
    <t>Consejo Municipal del Deporte (Descentralizado)</t>
  </si>
  <si>
    <t>Servicios de Salud del Municipio de Zapopan (Descentralizado)</t>
  </si>
  <si>
    <t xml:space="preserve">AYUNTAMIENTO </t>
  </si>
  <si>
    <t>DEL 01 DE ENERO AL 31 DE DICIEMBRE DE 2016</t>
  </si>
  <si>
    <t>Total del Gasto</t>
  </si>
  <si>
    <t>MUNICIPIO DE ZAPOPAN</t>
  </si>
  <si>
    <t>LIC. JESUS PABLO LEMUS NAVARRO</t>
  </si>
  <si>
    <t>MTRO. LUIS GARCÍA SOTELO</t>
  </si>
  <si>
    <t>Presidente Municipal</t>
  </si>
  <si>
    <t>Tesorero Municipal</t>
  </si>
  <si>
    <t>ASEJ2016-13-27-03-2017-1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</si>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</sst>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]* #,##0.00_-;\-[$€]* #,##0.00_-;_-[$€]* &quot;-&quot;??_-;_-@_-"/>
    <numFmt numFmtId="166" formatCode="_-* #,##0.00_-;\-* #,##0.00_-;_-* \-??_-;_-@_-"/>
    <numFmt numFmtId="167" formatCode="_-\$* #,##0.00_-;&quot;-$&quot;* #,##0.00_-;_-\$* \-??_-;_-@_-"/>
    <numFmt numFmtId="168" formatCode="_-&quot;$&quot;* #,##0_-;\-&quot;$&quot;* #,##0_-;_-&quot;$&quot;* &quot;-&quot;??_-;_-@_-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36"/>
      <color theme="1"/>
      <name val="C39HrP48DhTt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7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8" applyNumberFormat="0" applyAlignment="0" applyProtection="0"/>
    <xf numFmtId="0" fontId="14" fillId="9" borderId="9" applyNumberFormat="0" applyAlignment="0" applyProtection="0"/>
    <xf numFmtId="0" fontId="15" fillId="9" borderId="8" applyNumberFormat="0" applyAlignment="0" applyProtection="0"/>
    <xf numFmtId="0" fontId="16" fillId="0" borderId="10" applyNumberFormat="0" applyFill="0" applyAlignment="0" applyProtection="0"/>
    <xf numFmtId="0" fontId="17" fillId="10" borderId="11" applyNumberFormat="0" applyAlignment="0" applyProtection="0"/>
    <xf numFmtId="0" fontId="18" fillId="0" borderId="0" applyNumberFormat="0" applyFill="0" applyBorder="0" applyAlignment="0" applyProtection="0"/>
    <xf numFmtId="0" fontId="4" fillId="11" borderId="12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3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3" fillId="43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3" fillId="42" borderId="0" applyNumberFormat="0" applyBorder="0" applyAlignment="0" applyProtection="0"/>
    <xf numFmtId="0" fontId="2" fillId="39" borderId="0" applyNumberFormat="0" applyBorder="0" applyAlignment="0" applyProtection="0"/>
    <xf numFmtId="0" fontId="2" fillId="42" borderId="0" applyNumberFormat="0" applyBorder="0" applyAlignment="0" applyProtection="0"/>
    <xf numFmtId="0" fontId="23" fillId="42" borderId="0" applyNumberFormat="0" applyBorder="0" applyAlignment="0" applyProtection="0"/>
    <xf numFmtId="0" fontId="2" fillId="45" borderId="0" applyNumberFormat="0" applyBorder="0" applyAlignment="0" applyProtection="0"/>
    <xf numFmtId="0" fontId="2" fillId="39" borderId="0" applyNumberFormat="0" applyBorder="0" applyAlignment="0" applyProtection="0"/>
    <xf numFmtId="0" fontId="23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6" borderId="0" applyNumberFormat="0" applyBorder="0" applyAlignment="0" applyProtection="0"/>
    <xf numFmtId="0" fontId="23" fillId="46" borderId="0" applyNumberFormat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166" fontId="1" fillId="0" borderId="0" applyFill="0" applyBorder="0" applyAlignment="0" applyProtection="0"/>
    <xf numFmtId="167" fontId="1" fillId="0" borderId="0" applyFill="0" applyBorder="0" applyAlignment="0" applyProtection="0"/>
  </cellStyleXfs>
  <cellXfs count="41">
    <xf numFmtId="0" fontId="0" fillId="0" borderId="0" xfId="0"/>
    <xf numFmtId="42" fontId="5" fillId="0" borderId="0" xfId="0" applyNumberFormat="1" applyFont="1" applyAlignment="1">
      <alignment horizontal="center"/>
    </xf>
    <xf numFmtId="37" fontId="3" fillId="0" borderId="0" xfId="2" applyNumberFormat="1" applyFont="1" applyFill="1" applyBorder="1" applyAlignment="1" applyProtection="1"/>
    <xf numFmtId="37" fontId="3" fillId="0" borderId="0" xfId="2" applyNumberFormat="1" applyFont="1" applyFill="1" applyBorder="1" applyAlignment="1" applyProtection="1">
      <protection locked="0"/>
    </xf>
    <xf numFmtId="0" fontId="25" fillId="0" borderId="0" xfId="0" applyFont="1"/>
    <xf numFmtId="37" fontId="3" fillId="3" borderId="2" xfId="2" applyNumberFormat="1" applyFont="1" applyFill="1" applyBorder="1" applyAlignment="1" applyProtection="1">
      <alignment horizontal="center" vertical="center"/>
    </xf>
    <xf numFmtId="37" fontId="3" fillId="3" borderId="2" xfId="2" applyNumberFormat="1" applyFont="1" applyFill="1" applyBorder="1" applyAlignment="1" applyProtection="1">
      <alignment horizontal="center" wrapText="1"/>
    </xf>
    <xf numFmtId="37" fontId="3" fillId="3" borderId="2" xfId="2" applyNumberFormat="1" applyFont="1" applyFill="1" applyBorder="1" applyAlignment="1" applyProtection="1">
      <alignment horizontal="center"/>
    </xf>
    <xf numFmtId="0" fontId="26" fillId="2" borderId="1" xfId="0" applyFont="1" applyFill="1" applyBorder="1" applyAlignment="1">
      <alignment horizontal="justify" vertical="center" wrapText="1"/>
    </xf>
    <xf numFmtId="44" fontId="27" fillId="2" borderId="2" xfId="4" applyFont="1" applyFill="1" applyBorder="1" applyAlignment="1" applyProtection="1">
      <alignment vertical="center" wrapText="1"/>
      <protection locked="0"/>
    </xf>
    <xf numFmtId="44" fontId="27" fillId="0" borderId="2" xfId="4" applyFont="1" applyFill="1" applyBorder="1" applyAlignment="1" applyProtection="1">
      <alignment vertical="center" wrapText="1"/>
      <protection locked="0"/>
    </xf>
    <xf numFmtId="44" fontId="25" fillId="0" borderId="0" xfId="0" applyNumberFormat="1" applyFont="1"/>
    <xf numFmtId="44" fontId="27" fillId="2" borderId="3" xfId="4" applyFont="1" applyFill="1" applyBorder="1" applyAlignment="1" applyProtection="1">
      <alignment vertical="center" wrapText="1"/>
      <protection locked="0"/>
    </xf>
    <xf numFmtId="43" fontId="25" fillId="0" borderId="0" xfId="2" applyFont="1"/>
    <xf numFmtId="3" fontId="28" fillId="2" borderId="0" xfId="0" applyNumberFormat="1" applyFont="1" applyFill="1" applyBorder="1" applyAlignment="1" applyProtection="1">
      <alignment horizontal="right" vertical="center" wrapText="1"/>
    </xf>
    <xf numFmtId="0" fontId="25" fillId="0" borderId="0" xfId="0" applyFont="1" applyBorder="1"/>
    <xf numFmtId="37" fontId="3" fillId="3" borderId="20" xfId="2" applyNumberFormat="1" applyFont="1" applyFill="1" applyBorder="1" applyAlignment="1" applyProtection="1">
      <alignment horizontal="center"/>
    </xf>
    <xf numFmtId="0" fontId="26" fillId="2" borderId="19" xfId="0" applyFont="1" applyFill="1" applyBorder="1" applyAlignment="1">
      <alignment horizontal="justify" vertical="center" wrapText="1"/>
    </xf>
    <xf numFmtId="0" fontId="26" fillId="2" borderId="22" xfId="0" applyFont="1" applyFill="1" applyBorder="1" applyAlignment="1">
      <alignment horizontal="justify" vertical="center" wrapText="1"/>
    </xf>
    <xf numFmtId="0" fontId="26" fillId="2" borderId="23" xfId="0" applyFont="1" applyFill="1" applyBorder="1" applyAlignment="1" applyProtection="1">
      <alignment horizontal="justify" vertical="top" wrapText="1"/>
      <protection locked="0"/>
    </xf>
    <xf numFmtId="44" fontId="27" fillId="4" borderId="20" xfId="4" applyFont="1" applyFill="1" applyBorder="1" applyAlignment="1" applyProtection="1">
      <alignment vertical="center" wrapText="1"/>
    </xf>
    <xf numFmtId="4" fontId="25" fillId="0" borderId="0" xfId="0" applyNumberFormat="1" applyFont="1" applyBorder="1"/>
    <xf numFmtId="0" fontId="26" fillId="2" borderId="19" xfId="0" applyFont="1" applyFill="1" applyBorder="1" applyAlignment="1" applyProtection="1">
      <alignment horizontal="justify" vertical="top" wrapText="1"/>
      <protection locked="0"/>
    </xf>
    <xf numFmtId="44" fontId="27" fillId="4" borderId="24" xfId="4" applyFont="1" applyFill="1" applyBorder="1" applyAlignment="1" applyProtection="1">
      <alignment vertical="center" wrapText="1"/>
    </xf>
    <xf numFmtId="0" fontId="28" fillId="4" borderId="25" xfId="0" applyFont="1" applyFill="1" applyBorder="1" applyAlignment="1">
      <alignment horizontal="right" vertical="center" wrapText="1"/>
    </xf>
    <xf numFmtId="168" fontId="28" fillId="3" borderId="26" xfId="4" applyNumberFormat="1" applyFont="1" applyFill="1" applyBorder="1" applyAlignment="1" applyProtection="1">
      <alignment horizontal="right" vertical="center" wrapText="1"/>
    </xf>
    <xf numFmtId="168" fontId="28" fillId="3" borderId="27" xfId="4" applyNumberFormat="1" applyFont="1" applyFill="1" applyBorder="1" applyAlignment="1" applyProtection="1">
      <alignment horizontal="right" vertical="center" wrapText="1"/>
    </xf>
    <xf numFmtId="0" fontId="29" fillId="2" borderId="0" xfId="0" applyFont="1" applyFill="1" applyBorder="1" applyAlignment="1">
      <alignment horizontal="left" vertical="top"/>
    </xf>
    <xf numFmtId="37" fontId="3" fillId="0" borderId="0" xfId="2" applyNumberFormat="1" applyFont="1" applyFill="1" applyBorder="1" applyAlignment="1" applyProtection="1">
      <alignment horizontal="center"/>
    </xf>
    <xf numFmtId="0" fontId="25" fillId="0" borderId="4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37" fontId="3" fillId="0" borderId="0" xfId="2" applyNumberFormat="1" applyFont="1" applyFill="1" applyBorder="1" applyAlignment="1" applyProtection="1">
      <alignment horizontal="center"/>
      <protection locked="0"/>
    </xf>
    <xf numFmtId="37" fontId="3" fillId="3" borderId="14" xfId="2" applyNumberFormat="1" applyFont="1" applyFill="1" applyBorder="1" applyAlignment="1" applyProtection="1">
      <alignment horizontal="center" vertical="center"/>
    </xf>
    <xf numFmtId="37" fontId="3" fillId="3" borderId="19" xfId="2" applyNumberFormat="1" applyFont="1" applyFill="1" applyBorder="1" applyAlignment="1" applyProtection="1">
      <alignment horizontal="center" vertical="center"/>
    </xf>
    <xf numFmtId="37" fontId="3" fillId="3" borderId="21" xfId="2" applyNumberFormat="1" applyFont="1" applyFill="1" applyBorder="1" applyAlignment="1" applyProtection="1">
      <alignment horizontal="center" vertical="center"/>
    </xf>
    <xf numFmtId="37" fontId="3" fillId="3" borderId="15" xfId="2" applyNumberFormat="1" applyFont="1" applyFill="1" applyBorder="1" applyAlignment="1" applyProtection="1">
      <alignment horizontal="center"/>
    </xf>
    <xf numFmtId="37" fontId="3" fillId="3" borderId="16" xfId="2" applyNumberFormat="1" applyFont="1" applyFill="1" applyBorder="1" applyAlignment="1" applyProtection="1">
      <alignment horizontal="center"/>
    </xf>
    <xf numFmtId="37" fontId="3" fillId="3" borderId="17" xfId="2" applyNumberFormat="1" applyFont="1" applyFill="1" applyBorder="1" applyAlignment="1" applyProtection="1">
      <alignment horizontal="center"/>
    </xf>
    <xf numFmtId="37" fontId="3" fillId="3" borderId="18" xfId="2" applyNumberFormat="1" applyFont="1" applyFill="1" applyBorder="1" applyAlignment="1" applyProtection="1">
      <alignment horizontal="center" vertical="center" wrapText="1"/>
    </xf>
    <xf numFmtId="37" fontId="3" fillId="3" borderId="20" xfId="2" applyNumberFormat="1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horizontal="center"/>
    </xf>
  </cellXfs>
  <cellStyles count="77">
    <cellStyle name="=C:\WINNT\SYSTEM32\COMMAND.COM" xfId="1"/>
    <cellStyle name="20% - Énfasis1" xfId="25" builtinId="30" customBuiltin="1"/>
    <cellStyle name="20% - Énfasis2" xfId="29" builtinId="34" customBuiltin="1"/>
    <cellStyle name="20% - Énfasis3" xfId="33" builtinId="38" customBuiltin="1"/>
    <cellStyle name="20% - Énfasis4" xfId="37" builtinId="42" customBuiltin="1"/>
    <cellStyle name="20% - Énfasis5" xfId="41" builtinId="46" customBuiltin="1"/>
    <cellStyle name="20% - Énfasis6" xfId="45" builtinId="50" customBuiltin="1"/>
    <cellStyle name="40% - Énfasis1" xfId="26" builtinId="31" customBuiltin="1"/>
    <cellStyle name="40% - Énfasis2" xfId="30" builtinId="35" customBuiltin="1"/>
    <cellStyle name="40% - Énfasis3" xfId="34" builtinId="39" customBuiltin="1"/>
    <cellStyle name="40% - Énfasis4" xfId="38" builtinId="43" customBuiltin="1"/>
    <cellStyle name="40% - Énfasis5" xfId="42" builtinId="47" customBuiltin="1"/>
    <cellStyle name="40% - Énfasis6" xfId="46" builtinId="51" customBuiltin="1"/>
    <cellStyle name="60% - Énfasis1" xfId="27" builtinId="32" customBuiltin="1"/>
    <cellStyle name="60% - Énfasis2" xfId="31" builtinId="36" customBuiltin="1"/>
    <cellStyle name="60% - Énfasis3" xfId="35" builtinId="40" customBuiltin="1"/>
    <cellStyle name="60% - Énfasis4" xfId="39" builtinId="44" customBuiltin="1"/>
    <cellStyle name="60% - Énfasis5" xfId="43" builtinId="48" customBuiltin="1"/>
    <cellStyle name="60% - Énfasis6" xfId="47" builtinId="52" customBuiltin="1"/>
    <cellStyle name="Buena" xfId="12" builtinId="26" customBuiltin="1"/>
    <cellStyle name="Cálculo" xfId="17" builtinId="22" customBuiltin="1"/>
    <cellStyle name="Celda de comprobación" xfId="19" builtinId="23" customBuiltin="1"/>
    <cellStyle name="Celda vinculada" xfId="18" builtinId="24" customBuiltin="1"/>
    <cellStyle name="Encabezado 1" xfId="8" builtinId="16" customBuiltin="1"/>
    <cellStyle name="Encabezado 4" xfId="11" builtinId="19" customBuiltin="1"/>
    <cellStyle name="Énfasis 1" xfId="48"/>
    <cellStyle name="Énfasis 2" xfId="49"/>
    <cellStyle name="Énfasis 3" xfId="50"/>
    <cellStyle name="Énfasis1" xfId="24" builtinId="29" customBuiltin="1"/>
    <cellStyle name="Énfasis1 - 20%" xfId="51"/>
    <cellStyle name="Énfasis1 - 40%" xfId="52"/>
    <cellStyle name="Énfasis1 - 60%" xfId="53"/>
    <cellStyle name="Énfasis2" xfId="28" builtinId="33" customBuiltin="1"/>
    <cellStyle name="Énfasis2 - 20%" xfId="54"/>
    <cellStyle name="Énfasis2 - 40%" xfId="55"/>
    <cellStyle name="Énfasis2 - 60%" xfId="56"/>
    <cellStyle name="Énfasis3" xfId="32" builtinId="37" customBuiltin="1"/>
    <cellStyle name="Énfasis3 - 20%" xfId="57"/>
    <cellStyle name="Énfasis3 - 40%" xfId="58"/>
    <cellStyle name="Énfasis3 - 60%" xfId="59"/>
    <cellStyle name="Énfasis4" xfId="36" builtinId="41" customBuiltin="1"/>
    <cellStyle name="Énfasis4 - 20%" xfId="60"/>
    <cellStyle name="Énfasis4 - 40%" xfId="61"/>
    <cellStyle name="Énfasis4 - 60%" xfId="62"/>
    <cellStyle name="Énfasis5" xfId="40" builtinId="45" customBuiltin="1"/>
    <cellStyle name="Énfasis5 - 20%" xfId="63"/>
    <cellStyle name="Énfasis5 - 40%" xfId="64"/>
    <cellStyle name="Énfasis5 - 60%" xfId="65"/>
    <cellStyle name="Énfasis6" xfId="44" builtinId="49" customBuiltin="1"/>
    <cellStyle name="Énfasis6 - 20%" xfId="66"/>
    <cellStyle name="Énfasis6 - 40%" xfId="67"/>
    <cellStyle name="Énfasis6 - 60%" xfId="68"/>
    <cellStyle name="Entrada" xfId="15" builtinId="20" customBuiltin="1"/>
    <cellStyle name="Euro" xfId="69"/>
    <cellStyle name="Incorrecto" xfId="13" builtinId="27" customBuiltin="1"/>
    <cellStyle name="Millares" xfId="2" builtinId="3"/>
    <cellStyle name="Millares 2" xfId="3"/>
    <cellStyle name="Millares 2 2" xfId="75"/>
    <cellStyle name="Moneda" xfId="4" builtinId="4"/>
    <cellStyle name="Moneda 2" xfId="76"/>
    <cellStyle name="Neutral" xfId="14" builtinId="28" customBuiltin="1"/>
    <cellStyle name="Normal" xfId="0" builtinId="0"/>
    <cellStyle name="Normal 2" xfId="5"/>
    <cellStyle name="Normal 3" xfId="70"/>
    <cellStyle name="Normal 3 2" xfId="74"/>
    <cellStyle name="Normal 4" xfId="71"/>
    <cellStyle name="Normal 9" xfId="6"/>
    <cellStyle name="Notas" xfId="21" builtinId="10" customBuiltin="1"/>
    <cellStyle name="Porcentual 2" xfId="72"/>
    <cellStyle name="Salida" xfId="16" builtinId="21" customBuiltin="1"/>
    <cellStyle name="Texto de advertencia" xfId="20" builtinId="11" customBuiltin="1"/>
    <cellStyle name="Texto explicativo" xfId="22" builtinId="53" customBuiltin="1"/>
    <cellStyle name="Título" xfId="7" builtinId="15" customBuiltin="1"/>
    <cellStyle name="Título 2" xfId="9" builtinId="17" customBuiltin="1"/>
    <cellStyle name="Título 3" xfId="10" builtinId="18" customBuiltin="1"/>
    <cellStyle name="Título de hoja" xfId="73"/>
    <cellStyle name="Total" xfId="2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A5:K138"/>
  <sheetViews>
    <sheetView showGridLines="0" tabSelected="1" topLeftCell="A70" zoomScale="85" zoomScaleNormal="85" zoomScaleSheetLayoutView="40" zoomScalePageLayoutView="60" workbookViewId="0">
      <selection activeCell="A89" sqref="A89"/>
    </sheetView>
  </sheetViews>
  <sheetFormatPr baseColWidth="10" defaultColWidth="21.85546875" defaultRowHeight="15.75" x14ac:dyDescent="0.25"/>
  <cols>
    <col min="1" max="1" width="62.85546875" style="4" customWidth="1"/>
    <col min="2" max="3" width="21.85546875" style="4"/>
    <col min="4" max="4" width="25.5703125" style="4" customWidth="1"/>
    <col min="5" max="5" width="24.5703125" style="4" customWidth="1"/>
    <col min="6" max="6" width="25.7109375" style="4" customWidth="1"/>
    <col min="7" max="16384" width="21.85546875" style="4"/>
  </cols>
  <sheetData>
    <row r="5" spans="1:8" x14ac:dyDescent="0.25">
      <c r="A5" s="28" t="s">
        <v>8</v>
      </c>
      <c r="B5" s="28"/>
      <c r="C5" s="28"/>
      <c r="D5" s="28"/>
      <c r="E5" s="28"/>
      <c r="F5" s="28"/>
      <c r="G5" s="28"/>
      <c r="H5" s="2"/>
    </row>
    <row r="6" spans="1:8" x14ac:dyDescent="0.25">
      <c r="A6" s="31" t="s">
        <v>105</v>
      </c>
      <c r="B6" s="31"/>
      <c r="C6" s="31"/>
      <c r="D6" s="31"/>
      <c r="E6" s="31"/>
      <c r="F6" s="31"/>
      <c r="G6" s="31"/>
      <c r="H6" s="3"/>
    </row>
    <row r="7" spans="1:8" x14ac:dyDescent="0.25">
      <c r="A7" s="28" t="s">
        <v>103</v>
      </c>
      <c r="B7" s="28"/>
      <c r="C7" s="28"/>
      <c r="D7" s="28"/>
      <c r="E7" s="28"/>
      <c r="F7" s="28"/>
      <c r="G7" s="28"/>
      <c r="H7" s="2"/>
    </row>
    <row r="8" spans="1:8" ht="16.5" thickBot="1" x14ac:dyDescent="0.3">
      <c r="A8" s="28"/>
      <c r="B8" s="28"/>
      <c r="C8" s="28"/>
      <c r="D8" s="28"/>
      <c r="E8" s="28"/>
      <c r="F8" s="28"/>
      <c r="G8" s="28"/>
    </row>
    <row r="9" spans="1:8" x14ac:dyDescent="0.25">
      <c r="A9" s="32"/>
      <c r="B9" s="35" t="s">
        <v>9</v>
      </c>
      <c r="C9" s="36"/>
      <c r="D9" s="36"/>
      <c r="E9" s="36"/>
      <c r="F9" s="37"/>
      <c r="G9" s="38" t="s">
        <v>0</v>
      </c>
    </row>
    <row r="10" spans="1:8" ht="31.5" x14ac:dyDescent="0.25">
      <c r="A10" s="33"/>
      <c r="B10" s="5" t="s">
        <v>1</v>
      </c>
      <c r="C10" s="6" t="s">
        <v>2</v>
      </c>
      <c r="D10" s="5" t="s">
        <v>3</v>
      </c>
      <c r="E10" s="5" t="s">
        <v>4</v>
      </c>
      <c r="F10" s="5" t="s">
        <v>5</v>
      </c>
      <c r="G10" s="39"/>
    </row>
    <row r="11" spans="1:8" x14ac:dyDescent="0.25">
      <c r="A11" s="34"/>
      <c r="B11" s="7">
        <v>1</v>
      </c>
      <c r="C11" s="7">
        <v>2</v>
      </c>
      <c r="D11" s="7" t="s">
        <v>6</v>
      </c>
      <c r="E11" s="7">
        <v>4</v>
      </c>
      <c r="F11" s="7">
        <v>5</v>
      </c>
      <c r="G11" s="16" t="s">
        <v>7</v>
      </c>
    </row>
    <row r="12" spans="1:8" x14ac:dyDescent="0.25">
      <c r="A12" s="17"/>
      <c r="B12" s="8"/>
      <c r="C12" s="8"/>
      <c r="D12" s="8"/>
      <c r="E12" s="8"/>
      <c r="F12" s="8"/>
      <c r="G12" s="18"/>
    </row>
    <row r="13" spans="1:8" x14ac:dyDescent="0.25">
      <c r="A13" s="19" t="s">
        <v>10</v>
      </c>
      <c r="B13" s="9">
        <v>5581258.7496722899</v>
      </c>
      <c r="C13" s="9">
        <v>50465026.270327702</v>
      </c>
      <c r="D13" s="9">
        <f>+B13+C13</f>
        <v>56046285.019999996</v>
      </c>
      <c r="E13" s="9">
        <v>50945265.659999996</v>
      </c>
      <c r="F13" s="9">
        <v>43686862.140000001</v>
      </c>
      <c r="G13" s="20">
        <f>D13-E13</f>
        <v>5101019.3599999994</v>
      </c>
    </row>
    <row r="14" spans="1:8" x14ac:dyDescent="0.25">
      <c r="A14" s="19" t="s">
        <v>11</v>
      </c>
      <c r="B14" s="9">
        <v>12952468.606377333</v>
      </c>
      <c r="C14" s="9">
        <v>-4118445.9163773339</v>
      </c>
      <c r="D14" s="9">
        <f t="shared" ref="D14:D77" si="0">+B14+C14</f>
        <v>8834022.6899999995</v>
      </c>
      <c r="E14" s="9">
        <v>8834022.6899999995</v>
      </c>
      <c r="F14" s="9">
        <v>8834022.6899999995</v>
      </c>
      <c r="G14" s="20">
        <f t="shared" ref="G14:G77" si="1">D14-E14</f>
        <v>0</v>
      </c>
    </row>
    <row r="15" spans="1:8" x14ac:dyDescent="0.25">
      <c r="A15" s="19" t="s">
        <v>12</v>
      </c>
      <c r="B15" s="9">
        <v>37384458.553993106</v>
      </c>
      <c r="C15" s="9">
        <v>-11942250.113993108</v>
      </c>
      <c r="D15" s="9">
        <f t="shared" si="0"/>
        <v>25442208.439999998</v>
      </c>
      <c r="E15" s="9">
        <v>25315847.59</v>
      </c>
      <c r="F15" s="9">
        <v>24720550.129999999</v>
      </c>
      <c r="G15" s="20">
        <f t="shared" si="1"/>
        <v>126360.84999999776</v>
      </c>
    </row>
    <row r="16" spans="1:8" x14ac:dyDescent="0.25">
      <c r="A16" s="19" t="s">
        <v>13</v>
      </c>
      <c r="B16" s="9">
        <v>34474489.589487016</v>
      </c>
      <c r="C16" s="9">
        <v>18551687.00051298</v>
      </c>
      <c r="D16" s="9">
        <f t="shared" si="0"/>
        <v>53026176.589999996</v>
      </c>
      <c r="E16" s="9">
        <v>52415536.840000004</v>
      </c>
      <c r="F16" s="9">
        <v>41530644.700000003</v>
      </c>
      <c r="G16" s="20">
        <f t="shared" si="1"/>
        <v>610639.74999999255</v>
      </c>
    </row>
    <row r="17" spans="1:7" x14ac:dyDescent="0.25">
      <c r="A17" s="19" t="s">
        <v>14</v>
      </c>
      <c r="B17" s="9">
        <v>14878728.290079603</v>
      </c>
      <c r="C17" s="9">
        <v>3958579.1699203979</v>
      </c>
      <c r="D17" s="9">
        <f t="shared" si="0"/>
        <v>18837307.460000001</v>
      </c>
      <c r="E17" s="9">
        <v>18454850.799999997</v>
      </c>
      <c r="F17" s="10">
        <v>18454850.799999997</v>
      </c>
      <c r="G17" s="20">
        <f t="shared" si="1"/>
        <v>382456.66000000387</v>
      </c>
    </row>
    <row r="18" spans="1:7" x14ac:dyDescent="0.25">
      <c r="A18" s="19" t="s">
        <v>15</v>
      </c>
      <c r="B18" s="9">
        <v>1328343.9515564509</v>
      </c>
      <c r="C18" s="9">
        <v>-1232435.9515564509</v>
      </c>
      <c r="D18" s="9">
        <f t="shared" si="0"/>
        <v>95908</v>
      </c>
      <c r="E18" s="9">
        <v>95908</v>
      </c>
      <c r="F18" s="9">
        <v>95908</v>
      </c>
      <c r="G18" s="20">
        <f t="shared" si="1"/>
        <v>0</v>
      </c>
    </row>
    <row r="19" spans="1:7" x14ac:dyDescent="0.25">
      <c r="A19" s="19" t="s">
        <v>16</v>
      </c>
      <c r="B19" s="9">
        <v>4087215.2844099384</v>
      </c>
      <c r="C19" s="9">
        <v>-4087215.2844099384</v>
      </c>
      <c r="D19" s="9">
        <f t="shared" si="0"/>
        <v>0</v>
      </c>
      <c r="E19" s="9">
        <v>0</v>
      </c>
      <c r="F19" s="9">
        <v>0</v>
      </c>
      <c r="G19" s="20">
        <f t="shared" si="1"/>
        <v>0</v>
      </c>
    </row>
    <row r="20" spans="1:7" x14ac:dyDescent="0.25">
      <c r="A20" s="19" t="s">
        <v>17</v>
      </c>
      <c r="B20" s="9">
        <v>142478524.81047758</v>
      </c>
      <c r="C20" s="9">
        <v>868222834.86952221</v>
      </c>
      <c r="D20" s="9">
        <f t="shared" si="0"/>
        <v>1010701359.6799998</v>
      </c>
      <c r="E20" s="9">
        <v>993355900.17999971</v>
      </c>
      <c r="F20" s="9">
        <v>960682993.35000002</v>
      </c>
      <c r="G20" s="20">
        <f t="shared" si="1"/>
        <v>17345459.500000119</v>
      </c>
    </row>
    <row r="21" spans="1:7" x14ac:dyDescent="0.25">
      <c r="A21" s="19" t="s">
        <v>18</v>
      </c>
      <c r="B21" s="9">
        <v>768102077.42580104</v>
      </c>
      <c r="C21" s="9">
        <v>-768102077.42580104</v>
      </c>
      <c r="D21" s="9">
        <f t="shared" si="0"/>
        <v>0</v>
      </c>
      <c r="E21" s="9">
        <v>0</v>
      </c>
      <c r="F21" s="9">
        <v>0</v>
      </c>
      <c r="G21" s="20">
        <f t="shared" si="1"/>
        <v>0</v>
      </c>
    </row>
    <row r="22" spans="1:7" x14ac:dyDescent="0.25">
      <c r="A22" s="19" t="s">
        <v>19</v>
      </c>
      <c r="B22" s="9">
        <v>0</v>
      </c>
      <c r="C22" s="9">
        <v>0</v>
      </c>
      <c r="D22" s="9">
        <f t="shared" si="0"/>
        <v>0</v>
      </c>
      <c r="E22" s="9">
        <v>0</v>
      </c>
      <c r="F22" s="9">
        <v>0</v>
      </c>
      <c r="G22" s="20">
        <f t="shared" si="1"/>
        <v>0</v>
      </c>
    </row>
    <row r="23" spans="1:7" x14ac:dyDescent="0.25">
      <c r="A23" s="19" t="s">
        <v>20</v>
      </c>
      <c r="B23" s="9">
        <v>0</v>
      </c>
      <c r="C23" s="9">
        <v>0</v>
      </c>
      <c r="D23" s="9">
        <f t="shared" si="0"/>
        <v>0</v>
      </c>
      <c r="E23" s="9">
        <v>0</v>
      </c>
      <c r="F23" s="9">
        <v>0</v>
      </c>
      <c r="G23" s="20">
        <f t="shared" si="1"/>
        <v>0</v>
      </c>
    </row>
    <row r="24" spans="1:7" x14ac:dyDescent="0.25">
      <c r="A24" s="19" t="s">
        <v>21</v>
      </c>
      <c r="B24" s="9">
        <v>9963099.037601253</v>
      </c>
      <c r="C24" s="9">
        <v>-9963099.037601253</v>
      </c>
      <c r="D24" s="9">
        <f t="shared" si="0"/>
        <v>0</v>
      </c>
      <c r="E24" s="9">
        <v>0</v>
      </c>
      <c r="F24" s="9">
        <v>0</v>
      </c>
      <c r="G24" s="20">
        <f t="shared" si="1"/>
        <v>0</v>
      </c>
    </row>
    <row r="25" spans="1:7" x14ac:dyDescent="0.25">
      <c r="A25" s="19" t="s">
        <v>16</v>
      </c>
      <c r="B25" s="9">
        <v>23075745.831840742</v>
      </c>
      <c r="C25" s="9">
        <v>-23075745.831840742</v>
      </c>
      <c r="D25" s="9">
        <f t="shared" si="0"/>
        <v>0</v>
      </c>
      <c r="E25" s="9">
        <v>0</v>
      </c>
      <c r="F25" s="9">
        <v>0</v>
      </c>
      <c r="G25" s="20">
        <f t="shared" si="1"/>
        <v>0</v>
      </c>
    </row>
    <row r="26" spans="1:7" x14ac:dyDescent="0.25">
      <c r="A26" s="19" t="s">
        <v>22</v>
      </c>
      <c r="B26" s="9">
        <v>4564848.2597254505</v>
      </c>
      <c r="C26" s="9">
        <v>83342477.940274552</v>
      </c>
      <c r="D26" s="9">
        <f t="shared" si="0"/>
        <v>87907326.200000003</v>
      </c>
      <c r="E26" s="9">
        <v>81586248.479999989</v>
      </c>
      <c r="F26" s="9">
        <v>81488709.409999996</v>
      </c>
      <c r="G26" s="20">
        <f t="shared" si="1"/>
        <v>6321077.7200000137</v>
      </c>
    </row>
    <row r="27" spans="1:7" x14ac:dyDescent="0.25">
      <c r="A27" s="19" t="s">
        <v>23</v>
      </c>
      <c r="B27" s="9">
        <v>29251700.794847898</v>
      </c>
      <c r="C27" s="9">
        <v>-29251700.794847898</v>
      </c>
      <c r="D27" s="9">
        <f t="shared" si="0"/>
        <v>0</v>
      </c>
      <c r="E27" s="9">
        <v>0</v>
      </c>
      <c r="F27" s="9">
        <v>0</v>
      </c>
      <c r="G27" s="20">
        <f t="shared" si="1"/>
        <v>0</v>
      </c>
    </row>
    <row r="28" spans="1:7" x14ac:dyDescent="0.25">
      <c r="A28" s="19" t="s">
        <v>24</v>
      </c>
      <c r="B28" s="9">
        <v>22015063.560926307</v>
      </c>
      <c r="C28" s="9">
        <v>-21803316.560926307</v>
      </c>
      <c r="D28" s="9">
        <f t="shared" si="0"/>
        <v>211747</v>
      </c>
      <c r="E28" s="9">
        <v>193802.21</v>
      </c>
      <c r="F28" s="9">
        <v>99472.24</v>
      </c>
      <c r="G28" s="20">
        <f t="shared" si="1"/>
        <v>17944.790000000008</v>
      </c>
    </row>
    <row r="29" spans="1:7" x14ac:dyDescent="0.25">
      <c r="A29" s="19" t="s">
        <v>25</v>
      </c>
      <c r="B29" s="9">
        <v>6832338.7057275642</v>
      </c>
      <c r="C29" s="9">
        <v>-6832338.7057275642</v>
      </c>
      <c r="D29" s="9">
        <f t="shared" si="0"/>
        <v>0</v>
      </c>
      <c r="E29" s="9">
        <v>0</v>
      </c>
      <c r="F29" s="9">
        <v>0</v>
      </c>
      <c r="G29" s="20">
        <f t="shared" si="1"/>
        <v>0</v>
      </c>
    </row>
    <row r="30" spans="1:7" x14ac:dyDescent="0.25">
      <c r="A30" s="19" t="s">
        <v>26</v>
      </c>
      <c r="B30" s="9">
        <v>831077.14312648796</v>
      </c>
      <c r="C30" s="9">
        <v>-831077.14312648796</v>
      </c>
      <c r="D30" s="9">
        <f t="shared" si="0"/>
        <v>0</v>
      </c>
      <c r="E30" s="9">
        <v>0</v>
      </c>
      <c r="F30" s="9">
        <v>0</v>
      </c>
      <c r="G30" s="20">
        <f t="shared" si="1"/>
        <v>0</v>
      </c>
    </row>
    <row r="31" spans="1:7" ht="30" x14ac:dyDescent="0.25">
      <c r="A31" s="19" t="s">
        <v>27</v>
      </c>
      <c r="B31" s="9">
        <v>1072610.47135474</v>
      </c>
      <c r="C31" s="9">
        <v>-1072610.47135474</v>
      </c>
      <c r="D31" s="9">
        <f t="shared" si="0"/>
        <v>0</v>
      </c>
      <c r="E31" s="9">
        <v>0</v>
      </c>
      <c r="F31" s="9">
        <v>0</v>
      </c>
      <c r="G31" s="20">
        <f t="shared" si="1"/>
        <v>0</v>
      </c>
    </row>
    <row r="32" spans="1:7" x14ac:dyDescent="0.25">
      <c r="A32" s="19" t="s">
        <v>28</v>
      </c>
      <c r="B32" s="9">
        <v>17690458.347981568</v>
      </c>
      <c r="C32" s="9">
        <v>-17690458.347981568</v>
      </c>
      <c r="D32" s="9">
        <f t="shared" si="0"/>
        <v>0</v>
      </c>
      <c r="E32" s="9">
        <v>0</v>
      </c>
      <c r="F32" s="9">
        <v>0</v>
      </c>
      <c r="G32" s="20">
        <f t="shared" si="1"/>
        <v>0</v>
      </c>
    </row>
    <row r="33" spans="1:7" x14ac:dyDescent="0.25">
      <c r="A33" s="19" t="s">
        <v>16</v>
      </c>
      <c r="B33" s="9">
        <v>7778005.2692187307</v>
      </c>
      <c r="C33" s="9">
        <v>-7778005.2692187307</v>
      </c>
      <c r="D33" s="9">
        <f t="shared" si="0"/>
        <v>0</v>
      </c>
      <c r="E33" s="9">
        <v>0</v>
      </c>
      <c r="F33" s="9">
        <v>0</v>
      </c>
      <c r="G33" s="20">
        <f t="shared" si="1"/>
        <v>0</v>
      </c>
    </row>
    <row r="34" spans="1:7" x14ac:dyDescent="0.25">
      <c r="A34" s="19" t="s">
        <v>29</v>
      </c>
      <c r="B34" s="9">
        <v>5642434.4306243779</v>
      </c>
      <c r="C34" s="9">
        <v>210979348.06937572</v>
      </c>
      <c r="D34" s="9">
        <f t="shared" si="0"/>
        <v>216621782.50000009</v>
      </c>
      <c r="E34" s="9">
        <v>216168658.66</v>
      </c>
      <c r="F34" s="9">
        <f>216158660.02-35000</f>
        <v>216123660.02000001</v>
      </c>
      <c r="G34" s="20">
        <f t="shared" si="1"/>
        <v>453123.84000009298</v>
      </c>
    </row>
    <row r="35" spans="1:7" x14ac:dyDescent="0.25">
      <c r="A35" s="19" t="s">
        <v>30</v>
      </c>
      <c r="B35" s="9">
        <v>24628866.294753931</v>
      </c>
      <c r="C35" s="9">
        <v>-24247136.364753932</v>
      </c>
      <c r="D35" s="9">
        <f t="shared" si="0"/>
        <v>381729.9299999997</v>
      </c>
      <c r="E35" s="9">
        <v>377671.82999999996</v>
      </c>
      <c r="F35" s="9">
        <v>308447.83</v>
      </c>
      <c r="G35" s="20">
        <f t="shared" si="1"/>
        <v>4058.0999999997439</v>
      </c>
    </row>
    <row r="36" spans="1:7" x14ac:dyDescent="0.25">
      <c r="A36" s="19" t="s">
        <v>31</v>
      </c>
      <c r="B36" s="9">
        <v>113262207.94271524</v>
      </c>
      <c r="C36" s="9">
        <v>-88464717.952715248</v>
      </c>
      <c r="D36" s="9">
        <f t="shared" si="0"/>
        <v>24797489.989999995</v>
      </c>
      <c r="E36" s="9">
        <v>16922119.450000003</v>
      </c>
      <c r="F36" s="9">
        <f>5142619.39-13029.89</f>
        <v>5129589.5</v>
      </c>
      <c r="G36" s="20">
        <f t="shared" si="1"/>
        <v>7875370.5399999917</v>
      </c>
    </row>
    <row r="37" spans="1:7" x14ac:dyDescent="0.25">
      <c r="A37" s="19" t="s">
        <v>32</v>
      </c>
      <c r="B37" s="9">
        <v>8679811.8250174038</v>
      </c>
      <c r="C37" s="9">
        <v>-7946168.1250174036</v>
      </c>
      <c r="D37" s="9">
        <f t="shared" si="0"/>
        <v>733643.70000000019</v>
      </c>
      <c r="E37" s="9">
        <v>667510.25</v>
      </c>
      <c r="F37" s="9">
        <v>659207.68000000005</v>
      </c>
      <c r="G37" s="20">
        <f t="shared" si="1"/>
        <v>66133.450000000186</v>
      </c>
    </row>
    <row r="38" spans="1:7" x14ac:dyDescent="0.25">
      <c r="A38" s="19" t="s">
        <v>33</v>
      </c>
      <c r="B38" s="9">
        <v>5711395.3410355132</v>
      </c>
      <c r="C38" s="9">
        <v>-5711395.3410355132</v>
      </c>
      <c r="D38" s="9">
        <f t="shared" si="0"/>
        <v>0</v>
      </c>
      <c r="E38" s="9">
        <v>0</v>
      </c>
      <c r="F38" s="9">
        <v>0</v>
      </c>
      <c r="G38" s="20">
        <f t="shared" si="1"/>
        <v>0</v>
      </c>
    </row>
    <row r="39" spans="1:7" x14ac:dyDescent="0.25">
      <c r="A39" s="19" t="s">
        <v>34</v>
      </c>
      <c r="B39" s="9">
        <v>1318335.0656379031</v>
      </c>
      <c r="C39" s="9">
        <v>-1280077.305637903</v>
      </c>
      <c r="D39" s="9">
        <f t="shared" si="0"/>
        <v>38257.760000000009</v>
      </c>
      <c r="E39" s="9">
        <v>37009.15</v>
      </c>
      <c r="F39" s="9">
        <v>37009.15</v>
      </c>
      <c r="G39" s="20">
        <f t="shared" si="1"/>
        <v>1248.6100000000079</v>
      </c>
    </row>
    <row r="40" spans="1:7" x14ac:dyDescent="0.25">
      <c r="A40" s="19" t="s">
        <v>35</v>
      </c>
      <c r="B40" s="9">
        <v>9933312.2796112038</v>
      </c>
      <c r="C40" s="9">
        <v>-9922861.519611204</v>
      </c>
      <c r="D40" s="9">
        <f t="shared" si="0"/>
        <v>10450.759999999776</v>
      </c>
      <c r="E40" s="9">
        <v>10450.76</v>
      </c>
      <c r="F40" s="9">
        <v>9332.51</v>
      </c>
      <c r="G40" s="20">
        <f t="shared" si="1"/>
        <v>-2.2373569663614035E-10</v>
      </c>
    </row>
    <row r="41" spans="1:7" x14ac:dyDescent="0.25">
      <c r="A41" s="19" t="s">
        <v>36</v>
      </c>
      <c r="B41" s="9">
        <v>21649835.055094603</v>
      </c>
      <c r="C41" s="9">
        <v>-20988036.775094602</v>
      </c>
      <c r="D41" s="9">
        <f t="shared" si="0"/>
        <v>661798.28000000119</v>
      </c>
      <c r="E41" s="9">
        <v>639209.26</v>
      </c>
      <c r="F41" s="10">
        <v>639209.26</v>
      </c>
      <c r="G41" s="20">
        <f t="shared" si="1"/>
        <v>22589.020000001183</v>
      </c>
    </row>
    <row r="42" spans="1:7" x14ac:dyDescent="0.25">
      <c r="A42" s="19" t="s">
        <v>37</v>
      </c>
      <c r="B42" s="9">
        <v>5433915.1545232693</v>
      </c>
      <c r="C42" s="9">
        <v>-5412571.0445232689</v>
      </c>
      <c r="D42" s="9">
        <f t="shared" si="0"/>
        <v>21344.110000000335</v>
      </c>
      <c r="E42" s="9">
        <v>14973</v>
      </c>
      <c r="F42" s="9">
        <v>14973</v>
      </c>
      <c r="G42" s="20">
        <f t="shared" si="1"/>
        <v>6371.1100000003353</v>
      </c>
    </row>
    <row r="43" spans="1:7" x14ac:dyDescent="0.25">
      <c r="A43" s="19" t="s">
        <v>38</v>
      </c>
      <c r="B43" s="9">
        <v>2466287.6247070404</v>
      </c>
      <c r="C43" s="9">
        <v>-2466287.6247070404</v>
      </c>
      <c r="D43" s="9">
        <f t="shared" si="0"/>
        <v>0</v>
      </c>
      <c r="E43" s="9">
        <v>0</v>
      </c>
      <c r="F43" s="9">
        <v>0</v>
      </c>
      <c r="G43" s="20">
        <f t="shared" si="1"/>
        <v>0</v>
      </c>
    </row>
    <row r="44" spans="1:7" x14ac:dyDescent="0.25">
      <c r="A44" s="19" t="s">
        <v>39</v>
      </c>
      <c r="B44" s="9">
        <v>2461712.9675089805</v>
      </c>
      <c r="C44" s="9">
        <v>-2444412.1375089805</v>
      </c>
      <c r="D44" s="9">
        <f t="shared" si="0"/>
        <v>17300.830000000075</v>
      </c>
      <c r="E44" s="9">
        <v>11981.52</v>
      </c>
      <c r="F44" s="21">
        <v>11981.52</v>
      </c>
      <c r="G44" s="20">
        <f t="shared" si="1"/>
        <v>5319.3100000000741</v>
      </c>
    </row>
    <row r="45" spans="1:7" x14ac:dyDescent="0.25">
      <c r="A45" s="19" t="s">
        <v>16</v>
      </c>
      <c r="B45" s="9">
        <v>1978694.2066515279</v>
      </c>
      <c r="C45" s="9">
        <v>-1978694.2066515279</v>
      </c>
      <c r="D45" s="9">
        <f t="shared" si="0"/>
        <v>0</v>
      </c>
      <c r="E45" s="9">
        <v>0</v>
      </c>
      <c r="F45" s="9">
        <v>0</v>
      </c>
      <c r="G45" s="20">
        <f t="shared" si="1"/>
        <v>0</v>
      </c>
    </row>
    <row r="46" spans="1:7" x14ac:dyDescent="0.25">
      <c r="A46" s="19" t="s">
        <v>40</v>
      </c>
      <c r="B46" s="9">
        <v>128662094.55387354</v>
      </c>
      <c r="C46" s="9">
        <v>936759769.53612649</v>
      </c>
      <c r="D46" s="9">
        <f t="shared" si="0"/>
        <v>1065421864.09</v>
      </c>
      <c r="E46" s="9">
        <v>1034679816.0499997</v>
      </c>
      <c r="F46" s="9">
        <f>1006409822.46-118023.26</f>
        <v>1006291799.2</v>
      </c>
      <c r="G46" s="20">
        <f t="shared" si="1"/>
        <v>30742048.040000319</v>
      </c>
    </row>
    <row r="47" spans="1:7" x14ac:dyDescent="0.25">
      <c r="A47" s="19" t="s">
        <v>41</v>
      </c>
      <c r="B47" s="9">
        <v>74200977.512606397</v>
      </c>
      <c r="C47" s="9">
        <v>-69154934.952606395</v>
      </c>
      <c r="D47" s="9">
        <f t="shared" si="0"/>
        <v>5046042.5600000024</v>
      </c>
      <c r="E47" s="9">
        <v>4922684.7300000004</v>
      </c>
      <c r="F47" s="9">
        <v>3320912.64</v>
      </c>
      <c r="G47" s="20">
        <f t="shared" si="1"/>
        <v>123357.83000000194</v>
      </c>
    </row>
    <row r="48" spans="1:7" x14ac:dyDescent="0.25">
      <c r="A48" s="19" t="s">
        <v>42</v>
      </c>
      <c r="B48" s="9">
        <v>12927781.003717029</v>
      </c>
      <c r="C48" s="9">
        <v>-12927781.003717029</v>
      </c>
      <c r="D48" s="9">
        <f t="shared" si="0"/>
        <v>0</v>
      </c>
      <c r="E48" s="9">
        <v>0</v>
      </c>
      <c r="F48" s="9">
        <v>0</v>
      </c>
      <c r="G48" s="20">
        <f t="shared" si="1"/>
        <v>0</v>
      </c>
    </row>
    <row r="49" spans="1:7" x14ac:dyDescent="0.25">
      <c r="A49" s="19" t="s">
        <v>43</v>
      </c>
      <c r="B49" s="9">
        <v>8328140.0918992562</v>
      </c>
      <c r="C49" s="9">
        <v>-8328140.0918992562</v>
      </c>
      <c r="D49" s="9">
        <f t="shared" si="0"/>
        <v>0</v>
      </c>
      <c r="E49" s="9">
        <v>0</v>
      </c>
      <c r="F49" s="9">
        <v>0</v>
      </c>
      <c r="G49" s="20">
        <f t="shared" si="1"/>
        <v>0</v>
      </c>
    </row>
    <row r="50" spans="1:7" x14ac:dyDescent="0.25">
      <c r="A50" s="19" t="s">
        <v>44</v>
      </c>
      <c r="B50" s="9">
        <v>6710854.1179567687</v>
      </c>
      <c r="C50" s="9">
        <v>-6710854.1179567687</v>
      </c>
      <c r="D50" s="9">
        <f t="shared" si="0"/>
        <v>0</v>
      </c>
      <c r="E50" s="9">
        <v>0</v>
      </c>
      <c r="F50" s="9">
        <v>0</v>
      </c>
      <c r="G50" s="20">
        <f t="shared" si="1"/>
        <v>0</v>
      </c>
    </row>
    <row r="51" spans="1:7" x14ac:dyDescent="0.25">
      <c r="A51" s="19" t="s">
        <v>45</v>
      </c>
      <c r="B51" s="9">
        <v>32676705.450729296</v>
      </c>
      <c r="C51" s="9">
        <v>-32360622.460729297</v>
      </c>
      <c r="D51" s="9">
        <f t="shared" si="0"/>
        <v>316082.98999999836</v>
      </c>
      <c r="E51" s="9">
        <v>266659.71999999997</v>
      </c>
      <c r="F51" s="9">
        <v>198477.46</v>
      </c>
      <c r="G51" s="20">
        <f t="shared" si="1"/>
        <v>49423.269999998389</v>
      </c>
    </row>
    <row r="52" spans="1:7" x14ac:dyDescent="0.25">
      <c r="A52" s="19" t="s">
        <v>46</v>
      </c>
      <c r="B52" s="9">
        <v>2144188.3586309939</v>
      </c>
      <c r="C52" s="9">
        <v>-2144188.3586309939</v>
      </c>
      <c r="D52" s="9">
        <f t="shared" si="0"/>
        <v>0</v>
      </c>
      <c r="E52" s="9">
        <v>0</v>
      </c>
      <c r="F52" s="9">
        <v>0</v>
      </c>
      <c r="G52" s="20">
        <f t="shared" si="1"/>
        <v>0</v>
      </c>
    </row>
    <row r="53" spans="1:7" x14ac:dyDescent="0.25">
      <c r="A53" s="19" t="s">
        <v>16</v>
      </c>
      <c r="B53" s="9">
        <v>1383519.640262994</v>
      </c>
      <c r="C53" s="9">
        <v>-1383519.640262994</v>
      </c>
      <c r="D53" s="9">
        <f t="shared" si="0"/>
        <v>0</v>
      </c>
      <c r="E53" s="9">
        <v>0</v>
      </c>
      <c r="F53" s="9">
        <v>0</v>
      </c>
      <c r="G53" s="20">
        <f t="shared" si="1"/>
        <v>0</v>
      </c>
    </row>
    <row r="54" spans="1:7" x14ac:dyDescent="0.25">
      <c r="A54" s="19" t="s">
        <v>47</v>
      </c>
      <c r="B54" s="9">
        <v>10516717.010721894</v>
      </c>
      <c r="C54" s="9">
        <v>18075151.599278107</v>
      </c>
      <c r="D54" s="9">
        <f t="shared" si="0"/>
        <v>28591868.609999999</v>
      </c>
      <c r="E54" s="9">
        <v>28076202.629999995</v>
      </c>
      <c r="F54" s="9">
        <v>28046519.050000001</v>
      </c>
      <c r="G54" s="20">
        <f t="shared" si="1"/>
        <v>515665.98000000417</v>
      </c>
    </row>
    <row r="55" spans="1:7" x14ac:dyDescent="0.25">
      <c r="A55" s="19" t="s">
        <v>48</v>
      </c>
      <c r="B55" s="9">
        <v>1474614.0853386882</v>
      </c>
      <c r="C55" s="9">
        <v>-1474614.0853386882</v>
      </c>
      <c r="D55" s="9">
        <f t="shared" si="0"/>
        <v>0</v>
      </c>
      <c r="E55" s="9">
        <v>0</v>
      </c>
      <c r="F55" s="9">
        <v>0</v>
      </c>
      <c r="G55" s="20">
        <f t="shared" si="1"/>
        <v>0</v>
      </c>
    </row>
    <row r="56" spans="1:7" x14ac:dyDescent="0.25">
      <c r="A56" s="19" t="s">
        <v>49</v>
      </c>
      <c r="B56" s="9">
        <v>2331256.914254779</v>
      </c>
      <c r="C56" s="9">
        <v>-2331256.914254779</v>
      </c>
      <c r="D56" s="9">
        <f t="shared" si="0"/>
        <v>0</v>
      </c>
      <c r="E56" s="9">
        <v>0</v>
      </c>
      <c r="F56" s="9">
        <v>0</v>
      </c>
      <c r="G56" s="20">
        <f t="shared" si="1"/>
        <v>0</v>
      </c>
    </row>
    <row r="57" spans="1:7" x14ac:dyDescent="0.25">
      <c r="A57" s="19" t="s">
        <v>50</v>
      </c>
      <c r="B57" s="9">
        <v>2846381.7710395949</v>
      </c>
      <c r="C57" s="9">
        <v>-2846381.7710395949</v>
      </c>
      <c r="D57" s="9">
        <f t="shared" si="0"/>
        <v>0</v>
      </c>
      <c r="E57" s="9">
        <v>0</v>
      </c>
      <c r="F57" s="9">
        <v>0</v>
      </c>
      <c r="G57" s="20">
        <f t="shared" si="1"/>
        <v>0</v>
      </c>
    </row>
    <row r="58" spans="1:7" x14ac:dyDescent="0.25">
      <c r="A58" s="19" t="s">
        <v>51</v>
      </c>
      <c r="B58" s="9">
        <v>2424198.9106411552</v>
      </c>
      <c r="C58" s="9">
        <v>-2424198.9106411552</v>
      </c>
      <c r="D58" s="9">
        <f t="shared" si="0"/>
        <v>0</v>
      </c>
      <c r="E58" s="9">
        <v>0</v>
      </c>
      <c r="F58" s="9">
        <v>0</v>
      </c>
      <c r="G58" s="20">
        <f t="shared" si="1"/>
        <v>0</v>
      </c>
    </row>
    <row r="59" spans="1:7" x14ac:dyDescent="0.25">
      <c r="A59" s="19" t="s">
        <v>16</v>
      </c>
      <c r="B59" s="9">
        <v>1015425.7925237423</v>
      </c>
      <c r="C59" s="9">
        <v>-1015425.7925237423</v>
      </c>
      <c r="D59" s="9">
        <f t="shared" si="0"/>
        <v>0</v>
      </c>
      <c r="E59" s="9">
        <v>0</v>
      </c>
      <c r="F59" s="9">
        <v>0</v>
      </c>
      <c r="G59" s="20">
        <f t="shared" si="1"/>
        <v>0</v>
      </c>
    </row>
    <row r="60" spans="1:7" x14ac:dyDescent="0.25">
      <c r="A60" s="19" t="s">
        <v>52</v>
      </c>
      <c r="B60" s="9">
        <v>5711454.722891788</v>
      </c>
      <c r="C60" s="9">
        <v>414000993.05710834</v>
      </c>
      <c r="D60" s="9">
        <f t="shared" si="0"/>
        <v>419712447.78000015</v>
      </c>
      <c r="E60" s="9">
        <v>411790611.19</v>
      </c>
      <c r="F60" s="9">
        <v>411795483.77999997</v>
      </c>
      <c r="G60" s="20">
        <f t="shared" si="1"/>
        <v>7921836.5900001526</v>
      </c>
    </row>
    <row r="61" spans="1:7" x14ac:dyDescent="0.25">
      <c r="A61" s="19" t="s">
        <v>53</v>
      </c>
      <c r="B61" s="9">
        <v>34953869.460006624</v>
      </c>
      <c r="C61" s="9">
        <v>-11999493.620006621</v>
      </c>
      <c r="D61" s="9">
        <f t="shared" si="0"/>
        <v>22954375.840000004</v>
      </c>
      <c r="E61" s="9">
        <v>14593669.979999999</v>
      </c>
      <c r="F61" s="9">
        <v>13323814.25</v>
      </c>
      <c r="G61" s="20">
        <f t="shared" si="1"/>
        <v>8360705.860000005</v>
      </c>
    </row>
    <row r="62" spans="1:7" x14ac:dyDescent="0.25">
      <c r="A62" s="19" t="s">
        <v>54</v>
      </c>
      <c r="B62" s="9">
        <v>18285660.493924171</v>
      </c>
      <c r="C62" s="9">
        <v>-17242668.85392417</v>
      </c>
      <c r="D62" s="9">
        <f t="shared" si="0"/>
        <v>1042991.6400000006</v>
      </c>
      <c r="E62" s="9">
        <v>709073.61</v>
      </c>
      <c r="F62" s="9">
        <v>545951.18000000005</v>
      </c>
      <c r="G62" s="20">
        <f t="shared" si="1"/>
        <v>333918.03000000061</v>
      </c>
    </row>
    <row r="63" spans="1:7" x14ac:dyDescent="0.25">
      <c r="A63" s="19" t="s">
        <v>55</v>
      </c>
      <c r="B63" s="9">
        <v>77280269.360133052</v>
      </c>
      <c r="C63" s="9">
        <v>-55111044.790133059</v>
      </c>
      <c r="D63" s="9">
        <f t="shared" si="0"/>
        <v>22169224.569999993</v>
      </c>
      <c r="E63" s="9">
        <v>7356729.9399999995</v>
      </c>
      <c r="F63" s="10">
        <v>7356729.9399999995</v>
      </c>
      <c r="G63" s="20">
        <f t="shared" si="1"/>
        <v>14812494.629999993</v>
      </c>
    </row>
    <row r="64" spans="1:7" x14ac:dyDescent="0.25">
      <c r="A64" s="19" t="s">
        <v>56</v>
      </c>
      <c r="B64" s="9">
        <v>102779873.52423373</v>
      </c>
      <c r="C64" s="9">
        <v>-93713860.774233729</v>
      </c>
      <c r="D64" s="9">
        <f t="shared" si="0"/>
        <v>9066012.75</v>
      </c>
      <c r="E64" s="9">
        <v>6161481.5099999998</v>
      </c>
      <c r="F64" s="9">
        <v>4625119.37</v>
      </c>
      <c r="G64" s="20">
        <f t="shared" si="1"/>
        <v>2904531.24</v>
      </c>
    </row>
    <row r="65" spans="1:7" x14ac:dyDescent="0.25">
      <c r="A65" s="19" t="s">
        <v>57</v>
      </c>
      <c r="B65" s="9">
        <v>21495376.227003776</v>
      </c>
      <c r="C65" s="9">
        <v>56444519.272996254</v>
      </c>
      <c r="D65" s="9">
        <f t="shared" si="0"/>
        <v>77939895.50000003</v>
      </c>
      <c r="E65" s="9">
        <v>66081708.859999992</v>
      </c>
      <c r="F65" s="9">
        <v>42844857.670000002</v>
      </c>
      <c r="G65" s="20">
        <f t="shared" si="1"/>
        <v>11858186.640000038</v>
      </c>
    </row>
    <row r="66" spans="1:7" x14ac:dyDescent="0.25">
      <c r="A66" s="19" t="s">
        <v>58</v>
      </c>
      <c r="B66" s="9">
        <v>5355526.0637894738</v>
      </c>
      <c r="C66" s="9">
        <v>-5343624.4637894742</v>
      </c>
      <c r="D66" s="9">
        <f t="shared" si="0"/>
        <v>11901.599999999627</v>
      </c>
      <c r="E66" s="9">
        <v>11756.6</v>
      </c>
      <c r="F66" s="9">
        <v>11756.6</v>
      </c>
      <c r="G66" s="20">
        <f t="shared" si="1"/>
        <v>144.99999999962711</v>
      </c>
    </row>
    <row r="67" spans="1:7" x14ac:dyDescent="0.25">
      <c r="A67" s="19" t="s">
        <v>59</v>
      </c>
      <c r="B67" s="9">
        <v>54951276.021555528</v>
      </c>
      <c r="C67" s="9">
        <v>-44536601.181555532</v>
      </c>
      <c r="D67" s="9">
        <f t="shared" si="0"/>
        <v>10414674.839999996</v>
      </c>
      <c r="E67" s="9">
        <v>7529223.8399999999</v>
      </c>
      <c r="F67" s="9">
        <v>6453598.5700000003</v>
      </c>
      <c r="G67" s="20">
        <f t="shared" si="1"/>
        <v>2885450.9999999963</v>
      </c>
    </row>
    <row r="68" spans="1:7" x14ac:dyDescent="0.25">
      <c r="A68" s="19" t="s">
        <v>60</v>
      </c>
      <c r="B68" s="9">
        <v>20176164.266105343</v>
      </c>
      <c r="C68" s="9">
        <v>-18096860.726105344</v>
      </c>
      <c r="D68" s="9">
        <f t="shared" si="0"/>
        <v>2079303.5399999991</v>
      </c>
      <c r="E68" s="9">
        <v>1784570.76</v>
      </c>
      <c r="F68" s="9">
        <v>731608.86</v>
      </c>
      <c r="G68" s="20">
        <f t="shared" si="1"/>
        <v>294732.7799999991</v>
      </c>
    </row>
    <row r="69" spans="1:7" x14ac:dyDescent="0.25">
      <c r="A69" s="19" t="s">
        <v>61</v>
      </c>
      <c r="B69" s="9">
        <v>20241059.687232539</v>
      </c>
      <c r="C69" s="9">
        <v>-20027594.41723254</v>
      </c>
      <c r="D69" s="9">
        <f t="shared" si="0"/>
        <v>213465.26999999955</v>
      </c>
      <c r="E69" s="9">
        <v>210402.25</v>
      </c>
      <c r="F69" s="9">
        <v>210402.24</v>
      </c>
      <c r="G69" s="20">
        <f t="shared" si="1"/>
        <v>3063.019999999553</v>
      </c>
    </row>
    <row r="70" spans="1:7" x14ac:dyDescent="0.25">
      <c r="A70" s="19" t="s">
        <v>62</v>
      </c>
      <c r="B70" s="9">
        <v>33598630.710663974</v>
      </c>
      <c r="C70" s="9">
        <v>46186390.799336031</v>
      </c>
      <c r="D70" s="9">
        <f t="shared" si="0"/>
        <v>79785021.510000005</v>
      </c>
      <c r="E70" s="9">
        <v>45054097.849999994</v>
      </c>
      <c r="F70" s="10">
        <v>45054097.849999994</v>
      </c>
      <c r="G70" s="20">
        <f t="shared" si="1"/>
        <v>34730923.660000011</v>
      </c>
    </row>
    <row r="71" spans="1:7" x14ac:dyDescent="0.25">
      <c r="A71" s="19" t="s">
        <v>63</v>
      </c>
      <c r="B71" s="9">
        <v>249190875.51749942</v>
      </c>
      <c r="C71" s="9">
        <v>-228851570.9074994</v>
      </c>
      <c r="D71" s="9">
        <f t="shared" si="0"/>
        <v>20339304.610000014</v>
      </c>
      <c r="E71" s="9">
        <v>10284711.380000001</v>
      </c>
      <c r="F71" s="9">
        <v>8839602.5199999996</v>
      </c>
      <c r="G71" s="20">
        <f t="shared" si="1"/>
        <v>10054593.230000013</v>
      </c>
    </row>
    <row r="72" spans="1:7" x14ac:dyDescent="0.25">
      <c r="A72" s="19" t="s">
        <v>64</v>
      </c>
      <c r="B72" s="9">
        <v>20794167.471994035</v>
      </c>
      <c r="C72" s="9">
        <v>-16438173.931994034</v>
      </c>
      <c r="D72" s="9">
        <f t="shared" si="0"/>
        <v>4355993.540000001</v>
      </c>
      <c r="E72" s="9">
        <v>1185368.2999999998</v>
      </c>
      <c r="F72" s="10">
        <v>1185368.2999999998</v>
      </c>
      <c r="G72" s="20">
        <f t="shared" si="1"/>
        <v>3170625.2400000012</v>
      </c>
    </row>
    <row r="73" spans="1:7" x14ac:dyDescent="0.25">
      <c r="A73" s="19" t="s">
        <v>38</v>
      </c>
      <c r="B73" s="9">
        <v>0</v>
      </c>
      <c r="C73" s="9">
        <v>0</v>
      </c>
      <c r="D73" s="9">
        <f t="shared" si="0"/>
        <v>0</v>
      </c>
      <c r="E73" s="9">
        <v>0</v>
      </c>
      <c r="F73" s="9">
        <v>0</v>
      </c>
      <c r="G73" s="20">
        <f t="shared" si="1"/>
        <v>0</v>
      </c>
    </row>
    <row r="74" spans="1:7" x14ac:dyDescent="0.25">
      <c r="A74" s="19" t="s">
        <v>16</v>
      </c>
      <c r="B74" s="9">
        <v>6024056.3417756632</v>
      </c>
      <c r="C74" s="9">
        <v>-5534474.3617756628</v>
      </c>
      <c r="D74" s="9">
        <f t="shared" si="0"/>
        <v>489581.98000000045</v>
      </c>
      <c r="E74" s="9">
        <v>26975.53</v>
      </c>
      <c r="F74" s="9">
        <v>15501.33</v>
      </c>
      <c r="G74" s="20">
        <f t="shared" si="1"/>
        <v>462606.45000000042</v>
      </c>
    </row>
    <row r="75" spans="1:7" ht="30" x14ac:dyDescent="0.25">
      <c r="A75" s="19" t="s">
        <v>65</v>
      </c>
      <c r="B75" s="9">
        <v>277811209.98831642</v>
      </c>
      <c r="C75" s="9">
        <v>743443987.75168371</v>
      </c>
      <c r="D75" s="9">
        <f t="shared" si="0"/>
        <v>1021255197.7400001</v>
      </c>
      <c r="E75" s="9">
        <v>908981790.90999997</v>
      </c>
      <c r="F75" s="9">
        <v>898133393.36000001</v>
      </c>
      <c r="G75" s="20">
        <f t="shared" si="1"/>
        <v>112273406.83000016</v>
      </c>
    </row>
    <row r="76" spans="1:7" x14ac:dyDescent="0.25">
      <c r="A76" s="19" t="s">
        <v>66</v>
      </c>
      <c r="B76" s="9">
        <v>167369977.63703689</v>
      </c>
      <c r="C76" s="9">
        <v>464453.76296311617</v>
      </c>
      <c r="D76" s="9">
        <f t="shared" si="0"/>
        <v>167834431.40000001</v>
      </c>
      <c r="E76" s="9">
        <v>130487123.31999996</v>
      </c>
      <c r="F76" s="9">
        <v>128236965.72</v>
      </c>
      <c r="G76" s="20">
        <f t="shared" si="1"/>
        <v>37347308.080000043</v>
      </c>
    </row>
    <row r="77" spans="1:7" x14ac:dyDescent="0.25">
      <c r="A77" s="19" t="s">
        <v>67</v>
      </c>
      <c r="B77" s="9">
        <v>119451903.80654211</v>
      </c>
      <c r="C77" s="9">
        <v>-119304261.77654211</v>
      </c>
      <c r="D77" s="9">
        <f t="shared" si="0"/>
        <v>147642.03000000119</v>
      </c>
      <c r="E77" s="9">
        <v>117611.37</v>
      </c>
      <c r="F77" s="9">
        <v>106858.53</v>
      </c>
      <c r="G77" s="20">
        <f t="shared" si="1"/>
        <v>30030.660000001197</v>
      </c>
    </row>
    <row r="78" spans="1:7" x14ac:dyDescent="0.25">
      <c r="A78" s="19" t="s">
        <v>68</v>
      </c>
      <c r="B78" s="9">
        <v>62828107.520364411</v>
      </c>
      <c r="C78" s="9">
        <v>-62810542.520364411</v>
      </c>
      <c r="D78" s="9">
        <f t="shared" ref="D78:D119" si="2">+B78+C78</f>
        <v>17565</v>
      </c>
      <c r="E78" s="9">
        <v>6345.63</v>
      </c>
      <c r="F78" s="9">
        <v>6345.63</v>
      </c>
      <c r="G78" s="20">
        <f t="shared" ref="G78:G119" si="3">D78-E78</f>
        <v>11219.369999999999</v>
      </c>
    </row>
    <row r="79" spans="1:7" x14ac:dyDescent="0.25">
      <c r="A79" s="19" t="s">
        <v>69</v>
      </c>
      <c r="B79" s="9">
        <v>220214921.88533729</v>
      </c>
      <c r="C79" s="9">
        <v>-216365570.38533729</v>
      </c>
      <c r="D79" s="9">
        <f t="shared" si="2"/>
        <v>3849351.5</v>
      </c>
      <c r="E79" s="9">
        <v>3609270.3600000003</v>
      </c>
      <c r="F79" s="9">
        <v>3580148.92</v>
      </c>
      <c r="G79" s="20">
        <f t="shared" si="3"/>
        <v>240081.13999999966</v>
      </c>
    </row>
    <row r="80" spans="1:7" x14ac:dyDescent="0.25">
      <c r="A80" s="19" t="s">
        <v>70</v>
      </c>
      <c r="B80" s="9">
        <v>34521060.251094572</v>
      </c>
      <c r="C80" s="9">
        <v>-34521060.251094572</v>
      </c>
      <c r="D80" s="9">
        <f t="shared" si="2"/>
        <v>0</v>
      </c>
      <c r="E80" s="9">
        <v>0</v>
      </c>
      <c r="F80" s="9">
        <v>0</v>
      </c>
      <c r="G80" s="20">
        <f t="shared" si="3"/>
        <v>0</v>
      </c>
    </row>
    <row r="81" spans="1:8" x14ac:dyDescent="0.25">
      <c r="A81" s="19" t="s">
        <v>71</v>
      </c>
      <c r="B81" s="9">
        <v>0</v>
      </c>
      <c r="C81" s="9">
        <v>0</v>
      </c>
      <c r="D81" s="9">
        <f t="shared" si="2"/>
        <v>0</v>
      </c>
      <c r="E81" s="9">
        <v>0</v>
      </c>
      <c r="F81" s="9">
        <v>0</v>
      </c>
      <c r="G81" s="20">
        <f t="shared" si="3"/>
        <v>0</v>
      </c>
    </row>
    <row r="82" spans="1:8" x14ac:dyDescent="0.25">
      <c r="A82" s="19" t="s">
        <v>38</v>
      </c>
      <c r="B82" s="9">
        <v>0</v>
      </c>
      <c r="C82" s="9">
        <v>0</v>
      </c>
      <c r="D82" s="9">
        <f t="shared" si="2"/>
        <v>0</v>
      </c>
      <c r="E82" s="9">
        <v>0</v>
      </c>
      <c r="F82" s="9">
        <v>0</v>
      </c>
      <c r="G82" s="20">
        <f t="shared" si="3"/>
        <v>0</v>
      </c>
    </row>
    <row r="83" spans="1:8" ht="30" x14ac:dyDescent="0.25">
      <c r="A83" s="19" t="s">
        <v>72</v>
      </c>
      <c r="B83" s="9">
        <v>83554977.934850141</v>
      </c>
      <c r="C83" s="9">
        <v>135389471.37514979</v>
      </c>
      <c r="D83" s="9">
        <f t="shared" si="2"/>
        <v>218944449.30999994</v>
      </c>
      <c r="E83" s="9">
        <v>204522783.99000004</v>
      </c>
      <c r="F83" s="10">
        <v>202234313.75249985</v>
      </c>
      <c r="G83" s="20">
        <f t="shared" si="3"/>
        <v>14421665.319999903</v>
      </c>
      <c r="H83" s="11"/>
    </row>
    <row r="84" spans="1:8" x14ac:dyDescent="0.25">
      <c r="A84" s="19" t="s">
        <v>58</v>
      </c>
      <c r="B84" s="9">
        <v>0</v>
      </c>
      <c r="C84" s="9">
        <v>0</v>
      </c>
      <c r="D84" s="9">
        <f t="shared" si="2"/>
        <v>0</v>
      </c>
      <c r="E84" s="9">
        <v>0</v>
      </c>
      <c r="F84" s="9">
        <v>0</v>
      </c>
      <c r="G84" s="20">
        <f t="shared" si="3"/>
        <v>0</v>
      </c>
    </row>
    <row r="85" spans="1:8" x14ac:dyDescent="0.25">
      <c r="A85" s="19" t="s">
        <v>73</v>
      </c>
      <c r="B85" s="9">
        <v>52080023.115279555</v>
      </c>
      <c r="C85" s="9">
        <v>-1467892.1852795556</v>
      </c>
      <c r="D85" s="9">
        <f t="shared" si="2"/>
        <v>50612130.93</v>
      </c>
      <c r="E85" s="9">
        <v>47010615.780000001</v>
      </c>
      <c r="F85" s="9">
        <v>36768626.259999998</v>
      </c>
      <c r="G85" s="20">
        <f t="shared" si="3"/>
        <v>3601515.1499999985</v>
      </c>
    </row>
    <row r="86" spans="1:8" x14ac:dyDescent="0.25">
      <c r="A86" s="19" t="s">
        <v>74</v>
      </c>
      <c r="B86" s="9">
        <v>71544203.721701145</v>
      </c>
      <c r="C86" s="9">
        <v>78274883.90829885</v>
      </c>
      <c r="D86" s="9">
        <f t="shared" si="2"/>
        <v>149819087.63</v>
      </c>
      <c r="E86" s="9">
        <v>148576940.09999999</v>
      </c>
      <c r="F86" s="9">
        <v>148152351.25</v>
      </c>
      <c r="G86" s="20">
        <f t="shared" si="3"/>
        <v>1242147.5300000012</v>
      </c>
      <c r="H86" s="11"/>
    </row>
    <row r="87" spans="1:8" ht="30" x14ac:dyDescent="0.25">
      <c r="A87" s="19" t="s">
        <v>75</v>
      </c>
      <c r="B87" s="9">
        <v>14430054.186520539</v>
      </c>
      <c r="C87" s="9">
        <v>-14418726.186520539</v>
      </c>
      <c r="D87" s="9">
        <f t="shared" si="2"/>
        <v>11328</v>
      </c>
      <c r="E87" s="9">
        <v>11327.72</v>
      </c>
      <c r="F87" s="9">
        <v>11327.72</v>
      </c>
      <c r="G87" s="20">
        <f t="shared" si="3"/>
        <v>0.28000000000065484</v>
      </c>
    </row>
    <row r="88" spans="1:8" x14ac:dyDescent="0.25">
      <c r="A88" s="19" t="s">
        <v>76</v>
      </c>
      <c r="B88" s="9">
        <v>117823916.1540992</v>
      </c>
      <c r="C88" s="9">
        <v>-115647743.6540992</v>
      </c>
      <c r="D88" s="9">
        <f t="shared" si="2"/>
        <v>2176172.5</v>
      </c>
      <c r="E88" s="9">
        <v>2073237.75</v>
      </c>
      <c r="F88" s="9">
        <v>1848076.72</v>
      </c>
      <c r="G88" s="20">
        <f t="shared" si="3"/>
        <v>102934.75</v>
      </c>
    </row>
    <row r="89" spans="1:8" x14ac:dyDescent="0.25">
      <c r="A89" s="19" t="s">
        <v>77</v>
      </c>
      <c r="B89" s="9">
        <v>0</v>
      </c>
      <c r="C89" s="9">
        <v>12061.15</v>
      </c>
      <c r="D89" s="9">
        <f t="shared" si="2"/>
        <v>12061.15</v>
      </c>
      <c r="E89" s="9">
        <v>12061.15</v>
      </c>
      <c r="F89" s="9">
        <v>12061.15</v>
      </c>
      <c r="G89" s="20">
        <f t="shared" si="3"/>
        <v>0</v>
      </c>
    </row>
    <row r="90" spans="1:8" x14ac:dyDescent="0.25">
      <c r="A90" s="19" t="s">
        <v>78</v>
      </c>
      <c r="B90" s="9">
        <v>0</v>
      </c>
      <c r="C90" s="9">
        <v>0</v>
      </c>
      <c r="D90" s="9">
        <f t="shared" si="2"/>
        <v>0</v>
      </c>
      <c r="E90" s="9">
        <v>0</v>
      </c>
      <c r="F90" s="9">
        <v>0</v>
      </c>
      <c r="G90" s="20">
        <f t="shared" si="3"/>
        <v>0</v>
      </c>
    </row>
    <row r="91" spans="1:8" ht="30" x14ac:dyDescent="0.25">
      <c r="A91" s="19" t="s">
        <v>79</v>
      </c>
      <c r="B91" s="9">
        <v>0</v>
      </c>
      <c r="C91" s="9">
        <v>1346471.82</v>
      </c>
      <c r="D91" s="9">
        <f t="shared" si="2"/>
        <v>1346471.82</v>
      </c>
      <c r="E91" s="9">
        <v>1343608.09</v>
      </c>
      <c r="F91" s="9">
        <v>1333945.29</v>
      </c>
      <c r="G91" s="20">
        <f t="shared" si="3"/>
        <v>2863.7299999999814</v>
      </c>
    </row>
    <row r="92" spans="1:8" x14ac:dyDescent="0.25">
      <c r="A92" s="19" t="s">
        <v>80</v>
      </c>
      <c r="B92" s="9">
        <v>60708443.1598548</v>
      </c>
      <c r="C92" s="9">
        <v>-60626939.059854798</v>
      </c>
      <c r="D92" s="9">
        <f t="shared" si="2"/>
        <v>81504.10000000149</v>
      </c>
      <c r="E92" s="9">
        <v>62513.45</v>
      </c>
      <c r="F92" s="9">
        <v>62513.45</v>
      </c>
      <c r="G92" s="20">
        <f t="shared" si="3"/>
        <v>18990.650000001493</v>
      </c>
    </row>
    <row r="93" spans="1:8" x14ac:dyDescent="0.25">
      <c r="A93" s="19" t="s">
        <v>81</v>
      </c>
      <c r="B93" s="9">
        <v>0</v>
      </c>
      <c r="C93" s="9">
        <v>7843000</v>
      </c>
      <c r="D93" s="9">
        <f t="shared" si="2"/>
        <v>7843000</v>
      </c>
      <c r="E93" s="9">
        <v>7238625</v>
      </c>
      <c r="F93" s="9">
        <v>7238625</v>
      </c>
      <c r="G93" s="20">
        <f t="shared" si="3"/>
        <v>604375</v>
      </c>
    </row>
    <row r="94" spans="1:8" x14ac:dyDescent="0.25">
      <c r="A94" s="19" t="s">
        <v>38</v>
      </c>
      <c r="B94" s="9">
        <v>0</v>
      </c>
      <c r="C94" s="9">
        <v>0</v>
      </c>
      <c r="D94" s="9">
        <f t="shared" si="2"/>
        <v>0</v>
      </c>
      <c r="E94" s="9">
        <v>0</v>
      </c>
      <c r="F94" s="9">
        <v>0</v>
      </c>
      <c r="G94" s="20">
        <f t="shared" si="3"/>
        <v>0</v>
      </c>
    </row>
    <row r="95" spans="1:8" x14ac:dyDescent="0.25">
      <c r="A95" s="19" t="s">
        <v>16</v>
      </c>
      <c r="B95" s="9">
        <v>1921532.8973696607</v>
      </c>
      <c r="C95" s="9">
        <v>-1921532.8973696607</v>
      </c>
      <c r="D95" s="9">
        <f t="shared" si="2"/>
        <v>0</v>
      </c>
      <c r="E95" s="9">
        <v>0</v>
      </c>
      <c r="F95" s="9">
        <v>0</v>
      </c>
      <c r="G95" s="20">
        <f t="shared" si="3"/>
        <v>0</v>
      </c>
    </row>
    <row r="96" spans="1:8" ht="30" x14ac:dyDescent="0.25">
      <c r="A96" s="19" t="s">
        <v>82</v>
      </c>
      <c r="B96" s="9">
        <v>7960832.5454435237</v>
      </c>
      <c r="C96" s="9">
        <v>-7824725.1654435238</v>
      </c>
      <c r="D96" s="9">
        <f t="shared" si="2"/>
        <v>136107.37999999989</v>
      </c>
      <c r="E96" s="9">
        <v>128137.9</v>
      </c>
      <c r="F96" s="9">
        <v>120218.84</v>
      </c>
      <c r="G96" s="20">
        <f t="shared" si="3"/>
        <v>7969.4799999998941</v>
      </c>
    </row>
    <row r="97" spans="1:8" ht="30" x14ac:dyDescent="0.25">
      <c r="A97" s="19" t="s">
        <v>83</v>
      </c>
      <c r="B97" s="9">
        <v>10669663.277226245</v>
      </c>
      <c r="C97" s="9">
        <v>-10669663.277226245</v>
      </c>
      <c r="D97" s="9">
        <f t="shared" si="2"/>
        <v>0</v>
      </c>
      <c r="E97" s="9">
        <v>0</v>
      </c>
      <c r="F97" s="9">
        <v>0</v>
      </c>
      <c r="G97" s="20">
        <f t="shared" si="3"/>
        <v>0</v>
      </c>
    </row>
    <row r="98" spans="1:8" x14ac:dyDescent="0.25">
      <c r="A98" s="19" t="s">
        <v>84</v>
      </c>
      <c r="B98" s="9">
        <v>1890644.9034725493</v>
      </c>
      <c r="C98" s="9">
        <v>216461313.00652748</v>
      </c>
      <c r="D98" s="9">
        <f t="shared" si="2"/>
        <v>218351957.91000003</v>
      </c>
      <c r="E98" s="9">
        <v>191007035.79000005</v>
      </c>
      <c r="F98" s="9">
        <v>185302986.3024998</v>
      </c>
      <c r="G98" s="20">
        <f t="shared" si="3"/>
        <v>27344922.119999975</v>
      </c>
      <c r="H98" s="11"/>
    </row>
    <row r="99" spans="1:8" x14ac:dyDescent="0.25">
      <c r="A99" s="19" t="s">
        <v>85</v>
      </c>
      <c r="B99" s="9">
        <v>4925463.1336713405</v>
      </c>
      <c r="C99" s="9">
        <v>-4925463.1336713405</v>
      </c>
      <c r="D99" s="9">
        <f t="shared" si="2"/>
        <v>0</v>
      </c>
      <c r="E99" s="9">
        <v>0</v>
      </c>
      <c r="F99" s="9">
        <v>0</v>
      </c>
      <c r="G99" s="20">
        <f t="shared" si="3"/>
        <v>0</v>
      </c>
    </row>
    <row r="100" spans="1:8" x14ac:dyDescent="0.25">
      <c r="A100" s="19" t="s">
        <v>86</v>
      </c>
      <c r="B100" s="9">
        <v>28371571.595115941</v>
      </c>
      <c r="C100" s="9">
        <v>-28371571.595115941</v>
      </c>
      <c r="D100" s="9">
        <f t="shared" si="2"/>
        <v>0</v>
      </c>
      <c r="E100" s="9">
        <v>0</v>
      </c>
      <c r="F100" s="9">
        <v>0</v>
      </c>
      <c r="G100" s="20">
        <f t="shared" si="3"/>
        <v>0</v>
      </c>
    </row>
    <row r="101" spans="1:8" x14ac:dyDescent="0.25">
      <c r="A101" s="19" t="s">
        <v>87</v>
      </c>
      <c r="B101" s="9">
        <v>802741685.89882624</v>
      </c>
      <c r="C101" s="9">
        <v>-241594530.67882621</v>
      </c>
      <c r="D101" s="9">
        <f t="shared" si="2"/>
        <v>561147155.22000003</v>
      </c>
      <c r="E101" s="9">
        <v>371239010.88000017</v>
      </c>
      <c r="F101" s="9">
        <v>323247730.88999999</v>
      </c>
      <c r="G101" s="20">
        <f t="shared" si="3"/>
        <v>189908144.33999985</v>
      </c>
    </row>
    <row r="102" spans="1:8" x14ac:dyDescent="0.25">
      <c r="A102" s="19" t="s">
        <v>88</v>
      </c>
      <c r="B102" s="9">
        <v>40353408.810251385</v>
      </c>
      <c r="C102" s="9">
        <v>-37871478.370251387</v>
      </c>
      <c r="D102" s="9">
        <f t="shared" si="2"/>
        <v>2481930.4399999976</v>
      </c>
      <c r="E102" s="9">
        <v>931524.94000000006</v>
      </c>
      <c r="F102" s="9">
        <v>234748.97</v>
      </c>
      <c r="G102" s="20">
        <f t="shared" si="3"/>
        <v>1550405.4999999977</v>
      </c>
    </row>
    <row r="103" spans="1:8" x14ac:dyDescent="0.25">
      <c r="A103" s="19" t="s">
        <v>89</v>
      </c>
      <c r="B103" s="9">
        <v>66336791.151463576</v>
      </c>
      <c r="C103" s="9">
        <v>-63141937.081463575</v>
      </c>
      <c r="D103" s="9">
        <f t="shared" si="2"/>
        <v>3194854.0700000003</v>
      </c>
      <c r="E103" s="9">
        <v>2482358.4099999997</v>
      </c>
      <c r="F103" s="9">
        <v>328775.03999999998</v>
      </c>
      <c r="G103" s="20">
        <f t="shared" si="3"/>
        <v>712495.66000000061</v>
      </c>
    </row>
    <row r="104" spans="1:8" x14ac:dyDescent="0.25">
      <c r="A104" s="19" t="s">
        <v>16</v>
      </c>
      <c r="B104" s="9">
        <v>3459724.2619216251</v>
      </c>
      <c r="C104" s="9">
        <v>-3459724.2619216251</v>
      </c>
      <c r="D104" s="9">
        <f t="shared" si="2"/>
        <v>0</v>
      </c>
      <c r="E104" s="9">
        <v>0</v>
      </c>
      <c r="F104" s="9">
        <v>0</v>
      </c>
      <c r="G104" s="20">
        <f t="shared" si="3"/>
        <v>0</v>
      </c>
    </row>
    <row r="105" spans="1:8" x14ac:dyDescent="0.25">
      <c r="A105" s="19" t="s">
        <v>90</v>
      </c>
      <c r="B105" s="9">
        <v>1890644.9034725493</v>
      </c>
      <c r="C105" s="9">
        <v>122346444.68652746</v>
      </c>
      <c r="D105" s="9">
        <f t="shared" si="2"/>
        <v>124237089.59</v>
      </c>
      <c r="E105" s="9">
        <v>120305442.09000002</v>
      </c>
      <c r="F105" s="9">
        <v>115695523.99499914</v>
      </c>
      <c r="G105" s="20">
        <f t="shared" si="3"/>
        <v>3931647.4999999851</v>
      </c>
      <c r="H105" s="11"/>
    </row>
    <row r="106" spans="1:8" x14ac:dyDescent="0.25">
      <c r="A106" s="19" t="s">
        <v>91</v>
      </c>
      <c r="B106" s="9">
        <v>23446479.73950398</v>
      </c>
      <c r="C106" s="9">
        <v>-21430605.799503978</v>
      </c>
      <c r="D106" s="9">
        <f t="shared" si="2"/>
        <v>2015873.9400000013</v>
      </c>
      <c r="E106" s="9">
        <v>1763519.0799999998</v>
      </c>
      <c r="F106" s="9">
        <v>1496119.22</v>
      </c>
      <c r="G106" s="20">
        <f t="shared" si="3"/>
        <v>252354.8600000015</v>
      </c>
    </row>
    <row r="107" spans="1:8" x14ac:dyDescent="0.25">
      <c r="A107" s="19" t="s">
        <v>92</v>
      </c>
      <c r="B107" s="9">
        <v>28839030.567385867</v>
      </c>
      <c r="C107" s="9">
        <v>-25072335.727385867</v>
      </c>
      <c r="D107" s="9">
        <f t="shared" si="2"/>
        <v>3766694.84</v>
      </c>
      <c r="E107" s="9">
        <v>3585078.88</v>
      </c>
      <c r="F107" s="9">
        <v>3459907.92</v>
      </c>
      <c r="G107" s="20">
        <f t="shared" si="3"/>
        <v>181615.95999999996</v>
      </c>
    </row>
    <row r="108" spans="1:8" x14ac:dyDescent="0.25">
      <c r="A108" s="19" t="s">
        <v>93</v>
      </c>
      <c r="B108" s="9">
        <v>71692900.9494607</v>
      </c>
      <c r="C108" s="9">
        <v>-47770407.989460699</v>
      </c>
      <c r="D108" s="9">
        <f t="shared" si="2"/>
        <v>23922492.960000001</v>
      </c>
      <c r="E108" s="9">
        <v>21652004</v>
      </c>
      <c r="F108" s="9">
        <v>19842122.710000001</v>
      </c>
      <c r="G108" s="20">
        <f t="shared" si="3"/>
        <v>2270488.9600000009</v>
      </c>
    </row>
    <row r="109" spans="1:8" x14ac:dyDescent="0.25">
      <c r="A109" s="19" t="s">
        <v>94</v>
      </c>
      <c r="B109" s="9">
        <v>4385340.5682709515</v>
      </c>
      <c r="C109" s="9">
        <v>-2121971.5182709517</v>
      </c>
      <c r="D109" s="9">
        <f t="shared" si="2"/>
        <v>2263369.0499999998</v>
      </c>
      <c r="E109" s="9">
        <v>1919073</v>
      </c>
      <c r="F109" s="9">
        <v>1313181.8</v>
      </c>
      <c r="G109" s="20">
        <f t="shared" si="3"/>
        <v>344296.04999999981</v>
      </c>
    </row>
    <row r="110" spans="1:8" x14ac:dyDescent="0.25">
      <c r="A110" s="19" t="s">
        <v>95</v>
      </c>
      <c r="B110" s="9">
        <v>489996.28578337451</v>
      </c>
      <c r="C110" s="9">
        <v>-489996.28578337451</v>
      </c>
      <c r="D110" s="9">
        <f t="shared" si="2"/>
        <v>0</v>
      </c>
      <c r="E110" s="9">
        <v>0</v>
      </c>
      <c r="F110" s="9">
        <v>0</v>
      </c>
      <c r="G110" s="20">
        <f t="shared" si="3"/>
        <v>0</v>
      </c>
    </row>
    <row r="111" spans="1:8" x14ac:dyDescent="0.25">
      <c r="A111" s="19" t="s">
        <v>38</v>
      </c>
      <c r="B111" s="9">
        <v>558398.53159406898</v>
      </c>
      <c r="C111" s="9">
        <v>-558398.53159406898</v>
      </c>
      <c r="D111" s="9">
        <f t="shared" si="2"/>
        <v>0</v>
      </c>
      <c r="E111" s="9">
        <v>0</v>
      </c>
      <c r="F111" s="9">
        <v>0</v>
      </c>
      <c r="G111" s="20">
        <f t="shared" si="3"/>
        <v>0</v>
      </c>
    </row>
    <row r="112" spans="1:8" x14ac:dyDescent="0.25">
      <c r="A112" s="19" t="s">
        <v>16</v>
      </c>
      <c r="B112" s="9">
        <v>558398.53159406898</v>
      </c>
      <c r="C112" s="9">
        <v>-558398.53159406898</v>
      </c>
      <c r="D112" s="9">
        <f t="shared" si="2"/>
        <v>0</v>
      </c>
      <c r="E112" s="9">
        <v>0</v>
      </c>
      <c r="F112" s="9">
        <v>0</v>
      </c>
      <c r="G112" s="20">
        <f t="shared" si="3"/>
        <v>0</v>
      </c>
    </row>
    <row r="113" spans="1:7" x14ac:dyDescent="0.25">
      <c r="A113" s="19" t="s">
        <v>96</v>
      </c>
      <c r="B113" s="9">
        <v>0</v>
      </c>
      <c r="C113" s="9">
        <v>0</v>
      </c>
      <c r="D113" s="9">
        <f t="shared" si="2"/>
        <v>0</v>
      </c>
      <c r="E113" s="9">
        <v>0</v>
      </c>
      <c r="F113" s="9">
        <v>0</v>
      </c>
      <c r="G113" s="20">
        <f t="shared" si="3"/>
        <v>0</v>
      </c>
    </row>
    <row r="114" spans="1:7" x14ac:dyDescent="0.25">
      <c r="A114" s="19" t="s">
        <v>97</v>
      </c>
      <c r="B114" s="9">
        <v>5165136.1347260121</v>
      </c>
      <c r="C114" s="9">
        <v>-3847467.1047260119</v>
      </c>
      <c r="D114" s="9">
        <f t="shared" si="2"/>
        <v>1317669.0300000003</v>
      </c>
      <c r="E114" s="9">
        <v>1218536.4300000002</v>
      </c>
      <c r="F114" s="9">
        <v>845818.55</v>
      </c>
      <c r="G114" s="20">
        <f t="shared" si="3"/>
        <v>99132.600000000093</v>
      </c>
    </row>
    <row r="115" spans="1:7" ht="30" x14ac:dyDescent="0.25">
      <c r="A115" s="19" t="s">
        <v>98</v>
      </c>
      <c r="B115" s="9">
        <v>0</v>
      </c>
      <c r="C115" s="9">
        <v>0</v>
      </c>
      <c r="D115" s="9">
        <f t="shared" si="2"/>
        <v>0</v>
      </c>
      <c r="E115" s="9">
        <v>0</v>
      </c>
      <c r="F115" s="9">
        <v>0</v>
      </c>
      <c r="G115" s="20">
        <f t="shared" si="3"/>
        <v>0</v>
      </c>
    </row>
    <row r="116" spans="1:7" ht="30" x14ac:dyDescent="0.25">
      <c r="A116" s="19" t="s">
        <v>99</v>
      </c>
      <c r="B116" s="9">
        <v>227598335</v>
      </c>
      <c r="C116" s="9">
        <v>-227598335</v>
      </c>
      <c r="D116" s="9">
        <f t="shared" si="2"/>
        <v>0</v>
      </c>
      <c r="E116" s="9">
        <v>0</v>
      </c>
      <c r="F116" s="9">
        <v>0</v>
      </c>
      <c r="G116" s="20">
        <f t="shared" si="3"/>
        <v>0</v>
      </c>
    </row>
    <row r="117" spans="1:7" x14ac:dyDescent="0.25">
      <c r="A117" s="19" t="s">
        <v>100</v>
      </c>
      <c r="B117" s="9">
        <v>78481880</v>
      </c>
      <c r="C117" s="9">
        <v>-78481880</v>
      </c>
      <c r="D117" s="9">
        <f t="shared" si="2"/>
        <v>0</v>
      </c>
      <c r="E117" s="9">
        <v>0</v>
      </c>
      <c r="F117" s="9">
        <v>0</v>
      </c>
      <c r="G117" s="20">
        <f t="shared" si="3"/>
        <v>0</v>
      </c>
    </row>
    <row r="118" spans="1:7" ht="30" x14ac:dyDescent="0.25">
      <c r="A118" s="19" t="s">
        <v>101</v>
      </c>
      <c r="B118" s="9">
        <v>292630220</v>
      </c>
      <c r="C118" s="9">
        <v>-292630220</v>
      </c>
      <c r="D118" s="9">
        <f t="shared" si="2"/>
        <v>0</v>
      </c>
      <c r="E118" s="9">
        <v>0</v>
      </c>
      <c r="F118" s="9">
        <v>0</v>
      </c>
      <c r="G118" s="20">
        <f t="shared" si="3"/>
        <v>0</v>
      </c>
    </row>
    <row r="119" spans="1:7" x14ac:dyDescent="0.25">
      <c r="A119" s="19" t="s">
        <v>102</v>
      </c>
      <c r="B119" s="9">
        <v>25081373</v>
      </c>
      <c r="C119" s="9">
        <v>53034369.299999997</v>
      </c>
      <c r="D119" s="9">
        <f t="shared" si="2"/>
        <v>78115742.299999997</v>
      </c>
      <c r="E119" s="9">
        <v>75460684.239999995</v>
      </c>
      <c r="F119" s="9">
        <v>66306803.289998755</v>
      </c>
      <c r="G119" s="20">
        <f t="shared" si="3"/>
        <v>2655058.0600000024</v>
      </c>
    </row>
    <row r="120" spans="1:7" x14ac:dyDescent="0.25">
      <c r="A120" s="22"/>
      <c r="B120" s="12"/>
      <c r="C120" s="12"/>
      <c r="D120" s="12"/>
      <c r="E120" s="12"/>
      <c r="F120" s="12"/>
      <c r="G120" s="23"/>
    </row>
    <row r="121" spans="1:7" ht="16.5" thickBot="1" x14ac:dyDescent="0.3">
      <c r="A121" s="24" t="s">
        <v>104</v>
      </c>
      <c r="B121" s="25">
        <f t="shared" ref="B121:G121" si="4">+SUM(B13:B119)</f>
        <v>5317778688.0026426</v>
      </c>
      <c r="C121" s="25">
        <f t="shared" si="4"/>
        <v>601458833.99735713</v>
      </c>
      <c r="D121" s="25">
        <f t="shared" si="4"/>
        <v>5919237521.999999</v>
      </c>
      <c r="E121" s="25">
        <f t="shared" si="4"/>
        <v>5352518971.3200006</v>
      </c>
      <c r="F121" s="25">
        <f t="shared" si="4"/>
        <v>5129298515.0199995</v>
      </c>
      <c r="G121" s="26">
        <f t="shared" si="4"/>
        <v>566718550.68000078</v>
      </c>
    </row>
    <row r="122" spans="1:7" x14ac:dyDescent="0.25">
      <c r="F122" s="13"/>
    </row>
    <row r="123" spans="1:7" x14ac:dyDescent="0.25">
      <c r="F123" s="13"/>
    </row>
    <row r="124" spans="1:7" x14ac:dyDescent="0.25">
      <c r="F124" s="13"/>
    </row>
    <row r="125" spans="1:7" x14ac:dyDescent="0.25">
      <c r="F125" s="13"/>
    </row>
    <row r="126" spans="1:7" x14ac:dyDescent="0.25">
      <c r="F126" s="13"/>
    </row>
    <row r="127" spans="1:7" x14ac:dyDescent="0.25">
      <c r="F127" s="13"/>
    </row>
    <row r="128" spans="1:7" x14ac:dyDescent="0.25">
      <c r="F128" s="13"/>
    </row>
    <row r="129" spans="1:11" x14ac:dyDescent="0.25">
      <c r="F129" s="13"/>
    </row>
    <row r="130" spans="1:11" x14ac:dyDescent="0.25">
      <c r="F130" s="13"/>
    </row>
    <row r="131" spans="1:11" x14ac:dyDescent="0.25">
      <c r="F131" s="11"/>
    </row>
    <row r="132" spans="1:11" x14ac:dyDescent="0.25">
      <c r="F132" s="11"/>
      <c r="G132" s="11"/>
    </row>
    <row r="133" spans="1:11" x14ac:dyDescent="0.25">
      <c r="B133" s="29" t="s">
        <v>106</v>
      </c>
      <c r="C133" s="29"/>
      <c r="D133" s="14"/>
      <c r="E133" s="29" t="s">
        <v>107</v>
      </c>
      <c r="F133" s="29"/>
    </row>
    <row r="134" spans="1:11" x14ac:dyDescent="0.25">
      <c r="B134" s="40" t="s">
        <v>108</v>
      </c>
      <c r="C134" s="40"/>
      <c r="D134" s="14"/>
      <c r="E134" s="40" t="s">
        <v>109</v>
      </c>
      <c r="F134" s="40"/>
    </row>
    <row r="135" spans="1:11" x14ac:dyDescent="0.25">
      <c r="B135" s="30"/>
      <c r="C135" s="30"/>
      <c r="E135" s="30"/>
      <c r="F135" s="30"/>
    </row>
    <row r="136" spans="1:11" ht="44.25" x14ac:dyDescent="0.55000000000000004">
      <c r="D136" s="1" t="s">
        <v>110</v>
      </c>
      <c r="E136" s="15"/>
      <c r="F136" s="15"/>
    </row>
    <row r="138" spans="1:11" x14ac:dyDescent="0.25">
      <c r="A138" s="27" t="s">
        <v>111</v>
      </c>
      <c r="B138" s="27"/>
      <c r="C138" s="27"/>
      <c r="D138" s="27"/>
      <c r="E138" s="27"/>
      <c r="F138" s="27"/>
      <c r="G138" s="27"/>
      <c r="H138" s="27"/>
      <c r="I138" s="27"/>
      <c r="J138" s="27"/>
      <c r="K138" s="27"/>
    </row>
  </sheetData>
  <mergeCells count="14">
    <mergeCell ref="A138:K138"/>
    <mergeCell ref="A5:G5"/>
    <mergeCell ref="B133:C133"/>
    <mergeCell ref="E133:F133"/>
    <mergeCell ref="B135:C135"/>
    <mergeCell ref="E135:F135"/>
    <mergeCell ref="A6:G6"/>
    <mergeCell ref="A7:G7"/>
    <mergeCell ref="A8:G8"/>
    <mergeCell ref="A9:A11"/>
    <mergeCell ref="B9:F9"/>
    <mergeCell ref="G9:G10"/>
    <mergeCell ref="B134:C134"/>
    <mergeCell ref="E134:F134"/>
  </mergeCells>
  <pageMargins left="0.7" right="0.7" top="0.75" bottom="0.75" header="0.3" footer="0.3"/>
  <pageSetup scale="63" fitToHeight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Anielka Yanet Arias Rivera</dc:creator>
  <cp:lastModifiedBy>Anielka Yanet Arias Rivera</cp:lastModifiedBy>
  <cp:lastPrinted>2017-03-27T21:40:08Z</cp:lastPrinted>
  <dcterms:created xsi:type="dcterms:W3CDTF">2014-10-31T16:07:15Z</dcterms:created>
  <dcterms:modified xsi:type="dcterms:W3CDTF">2017-03-29T17:11:12Z</dcterms:modified>
</cp:coreProperties>
</file>