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'Hoja1'!$A$1:$P$280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<sst xmlns="http://schemas.openxmlformats.org/spreadsheetml/2006/main" count="420" uniqueCount="406">
  <si>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</si>
  <si>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</si>
  <si>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</si>
  <si>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</si>
  <si>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</si>
  <si>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</si>
  <si>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</si>
  <si>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</si>
  <si>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</si>
  <si>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</si>
  <si>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</si>
  <si>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</si>
  <si>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</si>
  <si>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</si>
  <si>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</si>
  <si>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</si>
  <si>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</si>
  <si>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</si>
  <si>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</si>
  <si>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</si>
  <si>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</si>
  <si>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</si>
  <si>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</si>
  <si>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</si>
  <si>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</si>
  <si>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</si>
  <si>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</si>
  <si>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</si>
  <si>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</si>
  <si>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</si>
  <si>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</si>
  <si>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</si>
  <si>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</si>
  <si>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</si>
  <si>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</si>
  <si>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</si>
  <si>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</si>
  <si>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</si>
  <si>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</si>
  <si>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</si>
  <si>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</si>
  <si>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</si>
  <si>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</si>
  <si>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</si>
  <si>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</si>
  <si>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</si>
  <si>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</si>
  <si>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</si>
  <si>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</si>
  <si>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</si>
  <si>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</si>
  <si>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</si>
  <si>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</si>
  <si>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</si>
  <si>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</si>
  <si>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</si>
  <si>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</si>
  <si>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</si>
  <si>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</si>
  <si>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</si>
  <si>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</si>
  <si>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</si>
  <si>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</si>
  <si>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</si>
  <si>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</si>
  <si>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</si>
  <si>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</si>
  <si>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</si>
  <si>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</si>
  <si>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</si>
  <si>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</si>
  <si>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</si>
  <si>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</si>
  <si>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</si>
  <si>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</si>
  <si>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</si>
  <si>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</si>
  <si>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</si>
  <si>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</si>
  <si>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</si>
  <si>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</si>
  <si>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</si>
  <si>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</si>
  <si>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</si>
  <si>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</si>
  <si>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</si>
  <si>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</si>
  <si>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</si>
  <si>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</si>
  <si>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</si>
  <si>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</si>
  <si>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</si>
  <si>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</si>
  <si>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</si>
  <si>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</si>
  <si>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</si>
  <si>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</si>
  <si>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</si>
  <si>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</si>
  <si>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</si>
  <si>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</si>
  <si>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</si>
  <si>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</si>
  <si>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</si>
  <si>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</si>
  <si>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</si>
  <si>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</si>
  <si>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</si>
  <si>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</si>
  <si>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</si>
  <si>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</si>
  <si>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</si>
  <si>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</si>
  <si>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</si>
  <si>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</si>
  <si>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</si>
  <si>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</si>
  <si>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</si>
  <si>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</si>
  <si>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</si>
  <si>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</si>
  <si>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</si>
  <si>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</si>
  <si>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</si>
  <si>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</si>
  <si>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</si>
  <si>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</si>
  <si>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</si>
  <si>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</si>
  <si>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</si>
  <si>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</si>
  <si>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</si>
  <si>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</si>
  <si>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</si>
  <si>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</si>
  <si>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</si>
  <si>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</si>
  <si>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</si>
  <si>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</si>
  <si>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</si>
  <si>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</si>
  <si>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</si>
  <si>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</si>
  <si>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</si>
  <si>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</si>
  <si>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</si>
  <si>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</si>
  <si>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</si>
  <si>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</si>
  <si>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</si>
  <si>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</si>
  <si>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</si>
  <si>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</si>
  <si>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</si>
  <si>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</si>
  <si>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</si>
  <si>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</si>
  <si>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</si>
  <si>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</si>
  <si>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</si>
  <si>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</si>
  <si>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</si>
  <si>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</si>
  <si>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</si>
  <si>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</si>
  <si>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</si>
  <si>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</si>
  <si>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</si>
  <si>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</si>
  <si>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</si>
  <si>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</si>
  <si>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</si>
  <si>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</si>
  <si>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</si>
  <si>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</si>
  <si>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</si>
  <si>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</si>
  <si>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</si>
  <si>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</si>
  <si>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</si>
  <si>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</si>
  <si>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</si>
  <si>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</si>
  <si>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</si>
  <si>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</si>
  <si>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</si>
  <si>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</si>
  <si>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</si>
  <si>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</si>
  <si>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</si>
  <si>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</si>
  <si>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</si>
  <si>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</si>
  <si>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</si>
  <si>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</si>
  <si>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</si>
  <si>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</si>
  <si>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</si>
  <si>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</si>
  <si>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</si>
  <si>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</si>
  <si>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</si>
  <si>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</si>
  <si>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</si>
  <si>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</si>
  <si>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</si>
  <si>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</si>
  <si>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</si>
  <si>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</si>
  <si>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</si>
  <si>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</si>
  <si>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</si>
  <si>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</si>
  <si>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</si>
  <si>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</si>
  <si>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</si>
  <si>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</si>
  <si>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</si>
  <si>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</si>
  <si>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</si>
  <si>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</si>
  <si>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</si>
  <si>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</si>
  <si>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</si>
  <si>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</si>
  <si>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</si>
  <si>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</si>
  <si>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</si>
  <si>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</si>
  <si>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</si>
  <si>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</si>
  <si>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</si>
  <si>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</si>
  <si>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</si>
  <si>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</si>
  <si>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</si>
  <si>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</si>
  <si>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</si>
  <si>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</si>
  <si>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</si>
  <si>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</si>
  <si>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</si>
  <si>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</si>
  <si>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</si>
  <si>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</si>
  <si>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</si>
  <si>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</si>
  <si>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</si>
  <si>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</si>
  <si>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</si>
  <si>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</si>
  <si>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</si>
  <si>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</si>
  <si>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</si>
  <si>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</si>
  <si>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</si>
  <si>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</si>
  <si>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</si>
  <si>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</si>
  <si>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</si>
  <si>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</si>
  <si>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</si>
  <si>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</si>
  <si>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</si>
  <si>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</si>
  <si>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</si>
  <si>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</si>
  <si>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</si>
  <si>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</si>
  <si>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</si>
  <si>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</si>
  <si>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</si>
  <si>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</si>
  <si>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</si>
  <si>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</si>
  <si>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</si>
  <si>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</si>
  <si>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</si>
  <si>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</si>
  <si>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</si>
  <si>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</si>
  <si>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</si>
  <si>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</si>
  <si>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</si>
  <si>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</si>
  <si>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</si>
  <si>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</si>
  <si>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</si>
  <si>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</si>
  <si>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</si>
  <si>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</si>
  <si>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</si>
  <si>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</si>
  <si>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</si>
  <si>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</si>
  <si>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</si>
  <si>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</si>
  <si>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</si>
  <si>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</si>
  <si>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</si>
  <si>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</si>
  <si>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</si>
  <si>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</si>
  <si>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</si>
  <si>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</si>
  <si>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</si>
  <si>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</si>
  <si>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</si>
  <si>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</si>
  <si>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</si>
  <si>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</si>
  <si>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</si>
  <si>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</si>
  <si>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</si>
  <si>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</si>
  <si>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</si>
  <si>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</si>
  <si>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</si>
  <si>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</si>
  <si>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</si>
  <si>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</si>
  <si>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</si>
  <si>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</si>
  <si>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</si>
  <si>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</si>
  <si>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</si>
  <si>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</si>
  <si>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</si>
  <si>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</si>
  <si>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</si>
  <si>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</si>
  <si>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</si>
  <si>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</si>
  <si>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</si>
  <si>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</si>
  <si>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</si>
  <si>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</si>
  <si>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</si>
  <si>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</si>
  <si>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</si>
  <si>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</si>
  <si>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</si>
  <si>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</si>
  <si>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</si>
  <si>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</si>
  <si>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</si>
  <si>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</si>
  <si>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</si>
  <si>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</si>
  <si>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</si>
  <si>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</si>
  <si>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</si>
  <si>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</si>
  <si>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</si>
  <si>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</si>
  <si>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</si>
  <si>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</si>
  <si>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</si>
  <si>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</si>
  <si>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</si>
  <si>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</si>
  <si>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</si>
  <si>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</si>
  <si>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</si>
  <si>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</si>
  <si>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</si>
  <si>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</si>
  <si>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</si>
  <si>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</si>
  <si>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</si>
  <si>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</si>
  <si>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</si>
  <si>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</si>
  <si>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</si>
  <si>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</si>
  <si>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</si>
  <si>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</si>
  <si>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</si>
  <si>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</si>
  <si>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</si>
  <si>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</si>
  <si>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</si>
  <si>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</si>
  <si>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</si>
  <si>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</si>
  <si>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</si>
  <si>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</si>
  <si>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</si>
  <si>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</si>
  <si>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</si>
  <si>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</si>
  <si>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</si>
  <si>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</si>
  <si>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</si>
  <si>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</si>
  <si>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</si>
  <si>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</si>
  <si>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</si>
  <si>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</si>
  <si>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Municipio Zapopan</t>
  </si>
  <si>
    <t>AL 31 DE DICIEMBRE DE 2016</t>
  </si>
  <si>
    <t>LIC. JESUS PABLO LEMUS NAVARRO</t>
  </si>
  <si>
    <t>MTRO. LUIS GARCÍA SOTELO</t>
  </si>
  <si>
    <t>Presidente Municipal</t>
  </si>
  <si>
    <t>Tesorero Municipal</t>
  </si>
  <si>
    <t>ASEJ2016-13-27-03-2017-1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</si>
</sst>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28"/>
      <color theme="1"/>
      <name val="C39HrP24DhTt"/>
      <family val="0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33" borderId="16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6" fillId="33" borderId="13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right" vertic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165" fontId="49" fillId="0" borderId="15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9"/>
  <sheetViews>
    <sheetView tabSelected="1" view="pageBreakPreview" zoomScale="60" zoomScaleNormal="90" zoomScalePageLayoutView="0" workbookViewId="0" topLeftCell="A241">
      <selection activeCell="A273" sqref="A273:P273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1" width="7.28125" style="4" customWidth="1"/>
    <col min="12" max="12" width="11.28125" style="4" customWidth="1"/>
    <col min="13" max="13" width="3.421875" style="4" customWidth="1"/>
    <col min="14" max="14" width="12.8515625" style="4" customWidth="1"/>
    <col min="15" max="15" width="18.140625" style="24" customWidth="1"/>
    <col min="16" max="16" width="17.421875" style="24" bestFit="1" customWidth="1"/>
    <col min="17" max="16384" width="11.421875" style="1" customWidth="1"/>
  </cols>
  <sheetData>
    <row r="1" spans="1:16" ht="16.5" customHeight="1">
      <c r="A1" s="42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16" ht="16.5" customHeight="1">
      <c r="A2" s="45" t="s">
        <v>399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400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6" t="s">
        <v>397</v>
      </c>
      <c r="P6" s="37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2">
        <f>O10+O20+O27+O30+O37+O43+O54+O60</f>
        <v>2617784268.35</v>
      </c>
      <c r="P9" s="32">
        <f>P10+P20+P27+P30+P37+P43+P54+P60</f>
        <v>2356462871.83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>
        <f>SUM(O11:O18)</f>
        <v>1714030372.3799999</v>
      </c>
      <c r="P10" s="32">
        <f>SUM(P11:P18)</f>
        <v>1558585288.1100001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35307296.56</v>
      </c>
      <c r="P11" s="28">
        <v>33294035.59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882714447.06</v>
      </c>
      <c r="P12" s="28">
        <v>801007738.51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711383859.1</v>
      </c>
      <c r="P13" s="28">
        <v>724283514.01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84624769.66</v>
      </c>
      <c r="P17" s="28">
        <v>0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2">
        <f>SUM(O21:O25)</f>
        <v>0</v>
      </c>
      <c r="P20" s="32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2">
        <f>O28</f>
        <v>120124974.38</v>
      </c>
      <c r="P27" s="32">
        <f>P28</f>
        <v>50434251.11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120124974.38</v>
      </c>
      <c r="P28" s="28">
        <v>50434251.11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2">
        <f>SUM(O31:O35)</f>
        <v>616286230.1099999</v>
      </c>
      <c r="P30" s="32">
        <f>SUM(P31:P35)</f>
        <v>564685168.49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44210229.13</v>
      </c>
      <c r="P31" s="28">
        <v>41094093.62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560635187.02</v>
      </c>
      <c r="P33" s="28">
        <v>512853713.54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2772827.54</v>
      </c>
      <c r="P34" s="28">
        <v>-312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8667986.42</v>
      </c>
      <c r="P35" s="28">
        <v>10737673.33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2">
        <f>SUM(O38:O41)</f>
        <v>123375760.69</v>
      </c>
      <c r="P37" s="32">
        <f>SUM(P38:P41)</f>
        <v>45260296.71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77165362.07</v>
      </c>
      <c r="P38" s="28">
        <v>24361414.42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46210398.62</v>
      </c>
      <c r="P41" s="28">
        <v>20898882.29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2">
        <f>SUM(O44:O52)</f>
        <v>43966930.79000001</v>
      </c>
      <c r="P43" s="32">
        <f>SUM(P44:P52)</f>
        <v>137497867.41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-402045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33588856.77</v>
      </c>
      <c r="P45" s="28">
        <v>61117230.38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2336489.32</v>
      </c>
      <c r="P46" s="28">
        <v>4786096.22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981549</v>
      </c>
      <c r="P47" s="28">
        <v>8794515.79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351290.47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3559160.77</v>
      </c>
      <c r="P51" s="28">
        <v>45362062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3500874.93</v>
      </c>
      <c r="P52" s="28">
        <v>17488717.55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2">
        <f>SUM(O55:O58)</f>
        <v>0</v>
      </c>
      <c r="P54" s="32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2">
        <f>SUM(O61:O62)</f>
        <v>0</v>
      </c>
      <c r="P60" s="32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2">
        <f>O66+O71</f>
        <v>3154826232.58</v>
      </c>
      <c r="P65" s="32">
        <f>P66+P71</f>
        <v>2809230785.57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2">
        <f>SUM(O67:O69)</f>
        <v>3033365342.58</v>
      </c>
      <c r="P66" s="32">
        <f>SUM(P67:P69)</f>
        <v>2809145397.57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2270458929.18</v>
      </c>
      <c r="P67" s="28">
        <v>1847522804.49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762906413.4</v>
      </c>
      <c r="P68" s="28">
        <v>705950805.81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0</v>
      </c>
      <c r="P69" s="28">
        <v>255671787.27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2">
        <f>SUM(O72:O76)</f>
        <v>121460890</v>
      </c>
      <c r="P71" s="32">
        <f>SUM(P72:P76)</f>
        <v>85388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48381240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73018382.5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61267.5</v>
      </c>
      <c r="P75" s="28">
        <v>85388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2">
        <f>O79+O83+O90+O92+O95</f>
        <v>1595584.89</v>
      </c>
      <c r="P78" s="32">
        <f>P79+P83+P90+P92+P95</f>
        <v>15073344.18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2">
        <f>SUM(O80:O81)</f>
        <v>32544</v>
      </c>
      <c r="P79" s="32">
        <f>SUM(P80:P81)</f>
        <v>10604657.25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32544</v>
      </c>
      <c r="P80" s="28">
        <v>10604657.25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2">
        <f>SUM(O84:O88)</f>
        <v>0</v>
      </c>
      <c r="P83" s="32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2">
        <v>0</v>
      </c>
      <c r="P90" s="33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/>
      <c r="P91" s="35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2">
        <f>O93</f>
        <v>0</v>
      </c>
      <c r="P92" s="32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2">
        <f>SUM(O96:O102)</f>
        <v>1563040.89</v>
      </c>
      <c r="P95" s="32">
        <f>SUM(P96:P102)</f>
        <v>4468686.93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1563040.89</v>
      </c>
      <c r="P97" s="28">
        <v>4468686.93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1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2">
        <f>O9+O65+O78</f>
        <v>5774206085.820001</v>
      </c>
      <c r="P104" s="32">
        <f>P9+P65+P78</f>
        <v>5180767001.58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2">
        <f>O108+O116+O127</f>
        <v>3611149378.33</v>
      </c>
      <c r="P107" s="32">
        <f>P108+P116+P127</f>
        <v>3406155506.39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2">
        <f>SUM(O109:O114)</f>
        <v>2736433118.8599997</v>
      </c>
      <c r="P108" s="32">
        <f>SUM(P109:P114)</f>
        <v>2424576525.14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1312769546.06</v>
      </c>
      <c r="P109" s="28">
        <v>1222528163.23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229229149.78</v>
      </c>
      <c r="P110" s="28">
        <v>155715791.92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282323234.53</v>
      </c>
      <c r="P111" s="28">
        <v>265920398.64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391202185.99</v>
      </c>
      <c r="P112" s="28">
        <v>302983479.84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486036076.48</v>
      </c>
      <c r="P113" s="28">
        <v>439545888.36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34872926.02</v>
      </c>
      <c r="P114" s="28">
        <v>37882803.15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2">
        <f>SUM(O117:O125)</f>
        <v>200931347.54</v>
      </c>
      <c r="P116" s="32">
        <f>SUM(P117:P125)</f>
        <v>139487804.4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17520648.58</v>
      </c>
      <c r="P117" s="28">
        <v>3635882.69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5836033.22</v>
      </c>
      <c r="P118" s="28">
        <v>4345072.48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31203875.28</v>
      </c>
      <c r="P120" s="28">
        <v>8179145.32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3660211.49</v>
      </c>
      <c r="P121" s="28">
        <v>1753677.69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100649136.35</v>
      </c>
      <c r="P122" s="28">
        <v>103307165.38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26194268.86</v>
      </c>
      <c r="P123" s="28">
        <v>10330135.91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10061566.24</v>
      </c>
      <c r="P124" s="28">
        <v>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5805607.52</v>
      </c>
      <c r="P125" s="28">
        <v>7936724.93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2">
        <f>SUM(O128:O136)</f>
        <v>673784911.9300001</v>
      </c>
      <c r="P127" s="32">
        <f>SUM(P128:P136)</f>
        <v>842091176.85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271804337.62</v>
      </c>
      <c r="P128" s="28">
        <v>275479919.16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109019763.93</v>
      </c>
      <c r="P129" s="28">
        <v>286876450.46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87232254.73</v>
      </c>
      <c r="P130" s="28">
        <v>86579465.64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37342848.36</v>
      </c>
      <c r="P131" s="28">
        <v>18652654.48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70549029.1</v>
      </c>
      <c r="P132" s="28">
        <v>42358427.37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40564474.66</v>
      </c>
      <c r="P133" s="28">
        <v>83996735.83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867045.69</v>
      </c>
      <c r="P134" s="28">
        <v>418329.87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36106662.9</v>
      </c>
      <c r="P135" s="28">
        <v>15146185.51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20298494.94</v>
      </c>
      <c r="P136" s="28">
        <v>32583008.53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2">
        <f>O139+O143+O147+O151+O157+O162+O166+O169+O176</f>
        <v>1087352670.19</v>
      </c>
      <c r="P138" s="32">
        <f>P139+P143+P147+P151+P157+P162+P166+P169+P176</f>
        <v>902343037.7700001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2">
        <f>SUM(O140:O141)</f>
        <v>54664196.36</v>
      </c>
      <c r="P139" s="32">
        <f>SUM(P140:P141)</f>
        <v>10000000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54664196.36</v>
      </c>
      <c r="P141" s="28">
        <v>10000000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2">
        <f>SUM(O144:O145)</f>
        <v>754806251.5699999</v>
      </c>
      <c r="P143" s="32">
        <f>SUM(P144:P145)</f>
        <v>717152145.58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752710435.03</v>
      </c>
      <c r="P144" s="28">
        <v>717152145.58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2095816.54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2">
        <f>SUM(O148:O149)</f>
        <v>10744544.98</v>
      </c>
      <c r="P147" s="32">
        <f>SUM(P148:P149)</f>
        <v>31522787.42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10744544.98</v>
      </c>
      <c r="P148" s="28">
        <v>31522787.42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2">
        <f>SUM(O152:O155)</f>
        <v>200698295.83</v>
      </c>
      <c r="P151" s="32">
        <f>SUM(P152:P155)</f>
        <v>106973468.69000001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192668337.11</v>
      </c>
      <c r="P152" s="28">
        <v>50638915.2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640382</v>
      </c>
      <c r="P153" s="28">
        <v>35012602.51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7117904.72</v>
      </c>
      <c r="P154" s="28">
        <v>4984286.67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271672</v>
      </c>
      <c r="P155" s="28">
        <v>16337664.31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2">
        <f>SUM(O158:O160)</f>
        <v>0</v>
      </c>
      <c r="P157" s="32">
        <f>SUM(P158:P160)</f>
        <v>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0</v>
      </c>
      <c r="P158" s="28">
        <v>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2">
        <f>SUM(O163:O164)</f>
        <v>0</v>
      </c>
      <c r="P162" s="32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2">
        <f>O167</f>
        <v>0</v>
      </c>
      <c r="P166" s="32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2">
        <f>SUM(O170:O174)</f>
        <v>60139381.449999996</v>
      </c>
      <c r="P169" s="32">
        <f>SUM(P170:P174)</f>
        <v>36694636.08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36112566.73</v>
      </c>
      <c r="P170" s="28">
        <v>13726172.08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24026814.72</v>
      </c>
      <c r="P173" s="28">
        <v>22968464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2">
        <f>SUM(O177:O178)</f>
        <v>6300000</v>
      </c>
      <c r="P176" s="32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6300000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2">
        <f>O181+O185+O189</f>
        <v>0</v>
      </c>
      <c r="P180" s="32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2">
        <f>SUM(O182:O183)</f>
        <v>0</v>
      </c>
      <c r="P181" s="32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2">
        <f>SUM(O186:O187)</f>
        <v>0</v>
      </c>
      <c r="P185" s="32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2">
        <f>SUM(O190:O191)</f>
        <v>0</v>
      </c>
      <c r="P189" s="32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2">
        <f>O194+O198+O202+O206+O209</f>
        <v>59558428.6</v>
      </c>
      <c r="P193" s="32">
        <f>P194+P198+P202+P206+P209</f>
        <v>60792203.550000004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2">
        <f>SUM(O195:O196)</f>
        <v>54477000</v>
      </c>
      <c r="P194" s="32">
        <f>SUM(P195:P196)</f>
        <v>46578697.64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54477000</v>
      </c>
      <c r="P195" s="28">
        <v>46578697.64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2">
        <f>SUM(O199:O200)</f>
        <v>0</v>
      </c>
      <c r="P198" s="32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2">
        <f>SUM(O203:O204)</f>
        <v>745491.31</v>
      </c>
      <c r="P202" s="32">
        <f>SUM(P203:P204)</f>
        <v>299279.2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745491.31</v>
      </c>
      <c r="P203" s="28">
        <v>299279.2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2">
        <f>O207</f>
        <v>4335937.29</v>
      </c>
      <c r="P206" s="32">
        <f>P207</f>
        <v>13914226.71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4335937.29</v>
      </c>
      <c r="P207" s="28">
        <v>13914226.71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2">
        <f>SUM(O210:O211)</f>
        <v>0</v>
      </c>
      <c r="P209" s="32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2">
        <f>O214+O223+O227+O234+O237+O240</f>
        <v>86446754.13000001</v>
      </c>
      <c r="P213" s="32">
        <f>P214+P223+P227+P234+P237+P240</f>
        <v>26832991.21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2">
        <f>SUM(O215:O222)</f>
        <v>84688513.84</v>
      </c>
      <c r="P214" s="32">
        <f>SUM(P215:P222)</f>
        <v>25303179.76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8433844.62</v>
      </c>
      <c r="P216" s="28">
        <v>6164865.72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72645531.02</v>
      </c>
      <c r="P219" s="28">
        <v>17653799.89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124227.78</v>
      </c>
      <c r="P220" s="28">
        <v>54794.1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3484910.42</v>
      </c>
      <c r="P221" s="28">
        <v>1429720.05</v>
      </c>
    </row>
    <row r="222" spans="1:16" ht="12.75">
      <c r="A222" s="20">
        <v>5518</v>
      </c>
      <c r="B222" s="40" t="s">
        <v>398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7">
        <v>0</v>
      </c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2">
        <f>SUM(O224:O225)</f>
        <v>0</v>
      </c>
      <c r="P223" s="32">
        <f>SUM(P224:P225)</f>
        <v>1272216.45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1272216.45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2">
        <f>SUM(O228:O232)</f>
        <v>0</v>
      </c>
      <c r="P227" s="32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2">
        <f>O235</f>
        <v>0</v>
      </c>
      <c r="P234" s="32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2">
        <f>O238</f>
        <v>0</v>
      </c>
      <c r="P237" s="32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2">
        <f>SUM(O241:O248)</f>
        <v>1758240.29</v>
      </c>
      <c r="P240" s="32">
        <f>SUM(P241:P248)</f>
        <v>257595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717021.16</v>
      </c>
      <c r="P241" s="28">
        <v>257595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1041219.13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39">
        <f>O251</f>
        <v>0</v>
      </c>
      <c r="P250" s="39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2">
        <f>O107+O138+O180+O193+O213+O250</f>
        <v>4844507231.250001</v>
      </c>
      <c r="P252" s="32">
        <f>P107+P138+P180+P193+P213+P250</f>
        <v>4396123738.92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784643262.66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929698854.57</v>
      </c>
      <c r="P256" s="28">
        <v>0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2">
        <f>SUM(O255:O258)</f>
        <v>929698854.57</v>
      </c>
      <c r="P259" s="32">
        <f>SUM(P255:P258)</f>
        <v>784643262.66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9" spans="1:16" ht="12.75">
      <c r="A269" s="6"/>
      <c r="B269" s="12"/>
      <c r="C269" s="12"/>
      <c r="D269" s="14"/>
      <c r="E269" s="12"/>
      <c r="F269" s="12"/>
      <c r="H269" s="6"/>
      <c r="I269" s="6"/>
      <c r="J269" s="38"/>
      <c r="K269" s="6"/>
      <c r="L269" s="6"/>
      <c r="N269" s="6"/>
      <c r="O269" s="52"/>
      <c r="P269" s="53"/>
    </row>
    <row r="270" spans="2:16" ht="15" customHeight="1">
      <c r="B270" s="54"/>
      <c r="C270" s="54"/>
      <c r="D270" s="55" t="s">
        <v>401</v>
      </c>
      <c r="E270" s="54"/>
      <c r="J270" s="13"/>
      <c r="L270" s="56" t="s">
        <v>402</v>
      </c>
      <c r="M270" s="56"/>
      <c r="N270" s="56"/>
      <c r="O270" s="56"/>
      <c r="P270" s="56"/>
    </row>
    <row r="271" spans="2:16" ht="15" customHeight="1">
      <c r="B271" s="54"/>
      <c r="C271" s="54"/>
      <c r="D271" s="55" t="s">
        <v>403</v>
      </c>
      <c r="E271" s="54"/>
      <c r="J271" s="13"/>
      <c r="L271" s="57" t="s">
        <v>404</v>
      </c>
      <c r="M271" s="57"/>
      <c r="N271" s="57"/>
      <c r="O271" s="57"/>
      <c r="P271" s="57"/>
    </row>
    <row r="272" ht="12.75">
      <c r="B272" s="1"/>
    </row>
    <row r="273" spans="1:16" ht="33.75">
      <c r="A273" s="51" t="s">
        <v>405</v>
      </c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5:13" ht="15.75" customHeight="1"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4.75" customHeight="1">
      <c r="A275" t="s">
        <v>394</v>
      </c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5:14" ht="12.75" customHeight="1">
      <c r="E276" s="41"/>
      <c r="F276" s="41"/>
      <c r="G276" s="41"/>
      <c r="H276" s="41"/>
      <c r="I276" s="41"/>
      <c r="J276" s="41"/>
      <c r="K276" s="41"/>
      <c r="L276" s="41"/>
      <c r="M276" s="41"/>
      <c r="N276" s="1"/>
    </row>
    <row r="277" spans="6:14" ht="12.75" customHeight="1">
      <c r="F277" s="1"/>
      <c r="G277" s="1"/>
      <c r="H277" s="1"/>
      <c r="I277" s="1"/>
      <c r="J277" s="1"/>
      <c r="K277" s="1"/>
      <c r="L277" s="1"/>
      <c r="M277" s="1"/>
      <c r="N277" s="1"/>
    </row>
    <row r="278" spans="6:14" ht="12.75" customHeight="1">
      <c r="F278" s="1"/>
      <c r="G278" s="1"/>
      <c r="H278" s="1"/>
      <c r="I278" s="1"/>
      <c r="J278" s="1"/>
      <c r="K278" s="1"/>
      <c r="L278" s="1"/>
      <c r="M278" s="1"/>
      <c r="N278" s="1"/>
    </row>
    <row r="279" spans="6:14" ht="12.75" customHeight="1">
      <c r="F279" s="1"/>
      <c r="G279" s="1"/>
      <c r="H279" s="1"/>
      <c r="I279" s="1"/>
      <c r="J279" s="1"/>
      <c r="K279" s="1"/>
      <c r="L279" s="1"/>
      <c r="M279" s="1"/>
      <c r="N279" s="1"/>
    </row>
  </sheetData>
  <sheetProtection/>
  <mergeCells count="6">
    <mergeCell ref="A1:P1"/>
    <mergeCell ref="A2:P2"/>
    <mergeCell ref="A3:P3"/>
    <mergeCell ref="A273:P273"/>
    <mergeCell ref="L270:P270"/>
    <mergeCell ref="L271:P271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Anielka Yanet Arias Rivera</cp:lastModifiedBy>
  <cp:lastPrinted>2017-03-27T20:12:14Z</cp:lastPrinted>
  <dcterms:created xsi:type="dcterms:W3CDTF">2010-12-03T18:40:30Z</dcterms:created>
  <dcterms:modified xsi:type="dcterms:W3CDTF">2017-03-27T20:12:18Z</dcterms:modified>
  <cp:category/>
  <cp:version/>
  <cp:contentType/>
  <cp:contentStatus/>
</cp:coreProperties>
</file>