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DP" sheetId="1" r:id="rId1"/>
    <sheet name="EDP" sheetId="2" r:id="rId2"/>
  </sheets>
  <definedNames>
    <definedName name="_xlnm.Print_Area" localSheetId="0">'IDP'!$C$1:$L$48</definedName>
  </definedNames>
  <calcPr fullCalcOnLoad="1"/>
</workbook>
</file>

<file path=xl/sharedStrings.xml><?xml version="1.0" encoding="utf-8"?>
<sst xmlns="http://schemas.openxmlformats.org/spreadsheetml/2006/main" count="202" uniqueCount="93">
  <si>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</si>
  <si>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</si>
  <si>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</si>
  <si>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</si>
  <si>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</si>
  <si>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</si>
  <si>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</si>
  <si>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</si>
  <si>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</si>
  <si>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</si>
  <si>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</si>
  <si>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</si>
  <si>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</si>
  <si>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</si>
  <si>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</si>
  <si>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</si>
  <si>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</si>
  <si>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</si>
  <si>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</si>
  <si>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</si>
  <si>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</si>
  <si>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</si>
  <si>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</si>
  <si>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</si>
  <si>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</si>
  <si>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</si>
  <si>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</si>
  <si>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</si>
  <si>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</si>
  <si>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</si>
  <si>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</si>
  <si>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</si>
  <si>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</si>
  <si>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</si>
  <si>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</si>
  <si>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</si>
  <si>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</si>
  <si>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</si>
  <si>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</si>
  <si>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</si>
  <si>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</si>
  <si>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</si>
  <si>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</si>
  <si>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</si>
  <si>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</si>
  <si>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</si>
  <si>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</si>
  <si>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</si>
  <si>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</si>
  <si>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</si>
  <si>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</si>
  <si>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</si>
  <si>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</si>
  <si>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</si>
  <si>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</si>
  <si>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</si>
  <si>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</si>
  <si>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</si>
  <si>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</si>
  <si>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</si>
  <si>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</si>
  <si>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</si>
  <si>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</si>
  <si>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</si>
  <si>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</si>
  <si>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</si>
  <si>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</si>
  <si>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</si>
  <si>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</si>
  <si>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</si>
  <si>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</si>
  <si>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</si>
  <si>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</si>
  <si>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</si>
  <si>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</si>
  <si>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</si>
  <si>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</si>
  <si>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SALDO AL 31 DE DICIEMBRE DE 2015</t>
  </si>
  <si>
    <t>Entidad Pública: Municipio Zapopan</t>
  </si>
  <si>
    <t xml:space="preserve"> DEL 1 DE ENERO AL 12:00:00 a.m. DE ANUAL DE 2016</t>
  </si>
  <si>
    <t>DEL 1 ENERO DE 2016</t>
  </si>
  <si>
    <t>SALDO AL DIA ULTIMO DE ANUAL DE 2016</t>
  </si>
  <si>
    <t>LIC. JESUS PABLO LEMUS NAVARRO</t>
  </si>
  <si>
    <t>MTRO. LUIS GARCÍA SOTELO</t>
  </si>
  <si>
    <t>Presidente Municipal</t>
  </si>
  <si>
    <t>Tesorero Municipal</t>
  </si>
  <si>
    <t>ASEJ2016-13-27-03-2017-1</t>
  </si>
  <si>
    <t>21311001 y 22331001</t>
  </si>
  <si>
    <t>Banobras</t>
  </si>
  <si>
    <t>Inversión Técnologica Catastral.</t>
  </si>
  <si>
    <t>21312002 y 22332002</t>
  </si>
  <si>
    <t>Banco Mercantil del Norte S.A.</t>
  </si>
  <si>
    <t>Refinanciamiento de los créditos BANAMEX y BANORTE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</si>
</sst>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22"/>
      <color indexed="8"/>
      <name val="C39HrP24DhTt"/>
      <family val="0"/>
    </font>
    <font>
      <b/>
      <sz val="18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b/>
      <i/>
      <sz val="8"/>
      <color indexed="8"/>
      <name val="Century Gothic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39HrP24DhTt"/>
      <family val="0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i/>
      <sz val="8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44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165" fontId="45" fillId="0" borderId="0" xfId="0" applyNumberFormat="1" applyFont="1" applyAlignment="1">
      <alignment horizontal="center" vertical="center"/>
    </xf>
    <xf numFmtId="165" fontId="46" fillId="0" borderId="0" xfId="0" applyNumberFormat="1" applyFont="1" applyAlignment="1">
      <alignment horizontal="center" vertical="center"/>
    </xf>
    <xf numFmtId="165" fontId="47" fillId="0" borderId="0" xfId="0" applyNumberFormat="1" applyFont="1" applyAlignment="1">
      <alignment horizontal="center" vertical="center"/>
    </xf>
    <xf numFmtId="4" fontId="48" fillId="33" borderId="0" xfId="0" applyNumberFormat="1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165" fontId="48" fillId="33" borderId="0" xfId="0" applyNumberFormat="1" applyFont="1" applyFill="1" applyAlignment="1">
      <alignment horizontal="center" vertical="center" wrapText="1"/>
    </xf>
    <xf numFmtId="164" fontId="48" fillId="33" borderId="12" xfId="0" applyNumberFormat="1" applyFont="1" applyFill="1" applyBorder="1" applyAlignment="1">
      <alignment horizontal="center" vertical="center" wrapText="1"/>
    </xf>
    <xf numFmtId="3" fontId="48" fillId="33" borderId="0" xfId="0" applyNumberFormat="1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" fontId="48" fillId="33" borderId="12" xfId="0" applyNumberFormat="1" applyFont="1" applyFill="1" applyBorder="1" applyAlignment="1">
      <alignment horizontal="center" vertical="center" wrapText="1"/>
    </xf>
    <xf numFmtId="164" fontId="48" fillId="33" borderId="0" xfId="0" applyNumberFormat="1" applyFont="1" applyFill="1" applyAlignment="1">
      <alignment horizontal="center" vertical="center" wrapText="1"/>
    </xf>
    <xf numFmtId="4" fontId="48" fillId="33" borderId="0" xfId="0" applyNumberFormat="1" applyFont="1" applyFill="1" applyAlignment="1">
      <alignment horizontal="center" vertical="center"/>
    </xf>
    <xf numFmtId="4" fontId="48" fillId="33" borderId="0" xfId="0" applyNumberFormat="1" applyFont="1" applyFill="1" applyAlignment="1">
      <alignment horizontal="center" vertical="center" wrapText="1"/>
    </xf>
    <xf numFmtId="0" fontId="49" fillId="0" borderId="13" xfId="0" applyFont="1" applyBorder="1" applyAlignment="1">
      <alignment horizontal="center"/>
    </xf>
    <xf numFmtId="0" fontId="49" fillId="0" borderId="0" xfId="0" applyFont="1" applyAlignment="1">
      <alignment horizontal="center"/>
    </xf>
    <xf numFmtId="165" fontId="49" fillId="0" borderId="13" xfId="0" applyNumberFormat="1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0" xfId="0" applyFont="1" applyFill="1" applyAlignment="1">
      <alignment/>
    </xf>
    <xf numFmtId="4" fontId="49" fillId="0" borderId="13" xfId="0" applyNumberFormat="1" applyFont="1" applyBorder="1" applyAlignment="1">
      <alignment/>
    </xf>
    <xf numFmtId="164" fontId="49" fillId="0" borderId="13" xfId="0" applyNumberFormat="1" applyFont="1" applyBorder="1" applyAlignment="1">
      <alignment/>
    </xf>
    <xf numFmtId="3" fontId="49" fillId="0" borderId="13" xfId="0" applyNumberFormat="1" applyFont="1" applyBorder="1" applyAlignment="1">
      <alignment horizontal="center"/>
    </xf>
    <xf numFmtId="4" fontId="49" fillId="0" borderId="13" xfId="0" applyNumberFormat="1" applyFont="1" applyBorder="1" applyAlignment="1">
      <alignment/>
    </xf>
    <xf numFmtId="0" fontId="49" fillId="0" borderId="0" xfId="0" applyFont="1" applyFill="1" applyAlignment="1">
      <alignment horizontal="center"/>
    </xf>
    <xf numFmtId="165" fontId="49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/>
    </xf>
    <xf numFmtId="4" fontId="50" fillId="0" borderId="0" xfId="0" applyNumberFormat="1" applyFont="1" applyFill="1" applyAlignment="1">
      <alignment horizontal="right"/>
    </xf>
    <xf numFmtId="4" fontId="48" fillId="34" borderId="0" xfId="0" applyNumberFormat="1" applyFont="1" applyFill="1" applyAlignment="1">
      <alignment/>
    </xf>
    <xf numFmtId="165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center" vertical="center" wrapText="1"/>
    </xf>
    <xf numFmtId="3" fontId="49" fillId="0" borderId="0" xfId="0" applyNumberFormat="1" applyFont="1" applyAlignment="1">
      <alignment horizontal="center" vertical="center"/>
    </xf>
    <xf numFmtId="4" fontId="49" fillId="0" borderId="0" xfId="0" applyNumberFormat="1" applyFont="1" applyAlignment="1">
      <alignment/>
    </xf>
    <xf numFmtId="0" fontId="49" fillId="0" borderId="11" xfId="0" applyFont="1" applyBorder="1" applyAlignment="1">
      <alignment horizontal="center"/>
    </xf>
    <xf numFmtId="0" fontId="49" fillId="0" borderId="0" xfId="0" applyFont="1" applyAlignment="1">
      <alignment horizontal="center"/>
    </xf>
    <xf numFmtId="164" fontId="49" fillId="0" borderId="0" xfId="0" applyNumberFormat="1" applyFont="1" applyAlignment="1">
      <alignment horizontal="center" vertical="center" wrapText="1"/>
    </xf>
    <xf numFmtId="0" fontId="48" fillId="33" borderId="14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13" xfId="0" applyFont="1" applyBorder="1" applyAlignment="1">
      <alignment/>
    </xf>
    <xf numFmtId="165" fontId="49" fillId="0" borderId="15" xfId="0" applyNumberFormat="1" applyFont="1" applyBorder="1" applyAlignment="1" applyProtection="1">
      <alignment horizontal="center"/>
      <protection locked="0"/>
    </xf>
    <xf numFmtId="165" fontId="49" fillId="0" borderId="16" xfId="0" applyNumberFormat="1" applyFont="1" applyBorder="1" applyAlignment="1" applyProtection="1">
      <alignment horizontal="center"/>
      <protection locked="0"/>
    </xf>
    <xf numFmtId="165" fontId="49" fillId="0" borderId="17" xfId="0" applyNumberFormat="1" applyFont="1" applyBorder="1" applyAlignment="1" applyProtection="1">
      <alignment horizontal="center"/>
      <protection locked="0"/>
    </xf>
    <xf numFmtId="0" fontId="49" fillId="0" borderId="15" xfId="0" applyFont="1" applyBorder="1" applyAlignment="1" applyProtection="1">
      <alignment horizontal="center"/>
      <protection locked="0"/>
    </xf>
    <xf numFmtId="0" fontId="49" fillId="0" borderId="16" xfId="0" applyFont="1" applyBorder="1" applyAlignment="1" applyProtection="1">
      <alignment horizontal="center"/>
      <protection locked="0"/>
    </xf>
    <xf numFmtId="0" fontId="49" fillId="0" borderId="17" xfId="0" applyFont="1" applyBorder="1" applyAlignment="1" applyProtection="1">
      <alignment horizontal="center"/>
      <protection locked="0"/>
    </xf>
    <xf numFmtId="4" fontId="49" fillId="0" borderId="15" xfId="0" applyNumberFormat="1" applyFont="1" applyBorder="1" applyAlignment="1" applyProtection="1">
      <alignment horizontal="center"/>
      <protection locked="0"/>
    </xf>
    <xf numFmtId="4" fontId="49" fillId="0" borderId="16" xfId="0" applyNumberFormat="1" applyFont="1" applyBorder="1" applyAlignment="1" applyProtection="1">
      <alignment horizontal="center"/>
      <protection locked="0"/>
    </xf>
    <xf numFmtId="4" fontId="49" fillId="0" borderId="17" xfId="0" applyNumberFormat="1" applyFont="1" applyBorder="1" applyAlignment="1" applyProtection="1">
      <alignment horizontal="center"/>
      <protection locked="0"/>
    </xf>
    <xf numFmtId="164" fontId="49" fillId="0" borderId="15" xfId="0" applyNumberFormat="1" applyFont="1" applyBorder="1" applyAlignment="1" applyProtection="1">
      <alignment horizontal="center"/>
      <protection locked="0"/>
    </xf>
    <xf numFmtId="164" fontId="49" fillId="0" borderId="16" xfId="0" applyNumberFormat="1" applyFont="1" applyBorder="1" applyAlignment="1" applyProtection="1">
      <alignment horizontal="center"/>
      <protection locked="0"/>
    </xf>
    <xf numFmtId="164" fontId="49" fillId="0" borderId="17" xfId="0" applyNumberFormat="1" applyFont="1" applyBorder="1" applyAlignment="1" applyProtection="1">
      <alignment horizontal="center"/>
      <protection locked="0"/>
    </xf>
    <xf numFmtId="3" fontId="49" fillId="0" borderId="15" xfId="0" applyNumberFormat="1" applyFont="1" applyBorder="1" applyAlignment="1" applyProtection="1">
      <alignment horizontal="center"/>
      <protection locked="0"/>
    </xf>
    <xf numFmtId="3" fontId="49" fillId="0" borderId="16" xfId="0" applyNumberFormat="1" applyFont="1" applyBorder="1" applyAlignment="1" applyProtection="1">
      <alignment horizontal="center"/>
      <protection locked="0"/>
    </xf>
    <xf numFmtId="3" fontId="49" fillId="0" borderId="17" xfId="0" applyNumberFormat="1" applyFont="1" applyBorder="1" applyAlignment="1" applyProtection="1">
      <alignment horizontal="center"/>
      <protection locked="0"/>
    </xf>
    <xf numFmtId="4" fontId="49" fillId="0" borderId="15" xfId="0" applyNumberFormat="1" applyFont="1" applyFill="1" applyBorder="1" applyAlignment="1" applyProtection="1">
      <alignment horizontal="center"/>
      <protection locked="0"/>
    </xf>
    <xf numFmtId="4" fontId="49" fillId="0" borderId="16" xfId="0" applyNumberFormat="1" applyFont="1" applyFill="1" applyBorder="1" applyAlignment="1" applyProtection="1">
      <alignment horizontal="center"/>
      <protection locked="0"/>
    </xf>
    <xf numFmtId="4" fontId="49" fillId="0" borderId="17" xfId="0" applyNumberFormat="1" applyFont="1" applyFill="1" applyBorder="1" applyAlignment="1" applyProtection="1">
      <alignment horizontal="center"/>
      <protection locked="0"/>
    </xf>
    <xf numFmtId="4" fontId="49" fillId="0" borderId="15" xfId="0" applyNumberFormat="1" applyFont="1" applyFill="1" applyBorder="1" applyAlignment="1">
      <alignment horizontal="center"/>
    </xf>
    <xf numFmtId="4" fontId="49" fillId="0" borderId="16" xfId="0" applyNumberFormat="1" applyFont="1" applyFill="1" applyBorder="1" applyAlignment="1">
      <alignment horizontal="center"/>
    </xf>
    <xf numFmtId="4" fontId="49" fillId="0" borderId="17" xfId="0" applyNumberFormat="1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9" fillId="0" borderId="18" xfId="0" applyFont="1" applyBorder="1" applyAlignment="1">
      <alignment horizontal="center"/>
    </xf>
    <xf numFmtId="4" fontId="49" fillId="0" borderId="15" xfId="0" applyNumberFormat="1" applyFont="1" applyBorder="1" applyAlignment="1" applyProtection="1">
      <alignment/>
      <protection locked="0"/>
    </xf>
    <xf numFmtId="4" fontId="49" fillId="0" borderId="16" xfId="0" applyNumberFormat="1" applyFont="1" applyBorder="1" applyAlignment="1" applyProtection="1">
      <alignment/>
      <protection locked="0"/>
    </xf>
    <xf numFmtId="4" fontId="49" fillId="0" borderId="17" xfId="0" applyNumberFormat="1" applyFont="1" applyBorder="1" applyAlignment="1" applyProtection="1">
      <alignment/>
      <protection locked="0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50" fillId="33" borderId="21" xfId="0" applyFont="1" applyFill="1" applyBorder="1" applyAlignment="1">
      <alignment horizontal="right"/>
    </xf>
    <xf numFmtId="4" fontId="48" fillId="33" borderId="0" xfId="0" applyNumberFormat="1" applyFont="1" applyFill="1" applyAlignment="1">
      <alignment/>
    </xf>
    <xf numFmtId="1" fontId="49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605"/>
          <c:w val="0.84225"/>
          <c:h val="0.759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EDP!$D$7:$D$10</c:f>
              <c:strCache/>
            </c:strRef>
          </c:cat>
          <c:val>
            <c:numRef>
              <c:f>EDP!$P$7:$P$10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725"/>
          <c:w val="0.96925"/>
          <c:h val="0.983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IDP!$AX$18:$AX$29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IDP!$AT$18:$AT$29</c:f>
              <c:numCache>
                <c:ptCount val="12"/>
                <c:pt idx="0">
                  <c:v>3127426.49</c:v>
                </c:pt>
                <c:pt idx="1">
                  <c:v>3153638.58</c:v>
                </c:pt>
                <c:pt idx="2">
                  <c:v>3180191.43</c:v>
                </c:pt>
                <c:pt idx="3">
                  <c:v>3207089.4800000004</c:v>
                </c:pt>
                <c:pt idx="4">
                  <c:v>16567670.59</c:v>
                </c:pt>
                <c:pt idx="5">
                  <c:v>2150828.03</c:v>
                </c:pt>
                <c:pt idx="6">
                  <c:v>2178788.8</c:v>
                </c:pt>
                <c:pt idx="7">
                  <c:v>2207113.05</c:v>
                </c:pt>
                <c:pt idx="8">
                  <c:v>2235805.52</c:v>
                </c:pt>
                <c:pt idx="9">
                  <c:v>2264870.99</c:v>
                </c:pt>
                <c:pt idx="10">
                  <c:v>2294314.32</c:v>
                </c:pt>
                <c:pt idx="11">
                  <c:v>26002988.78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IDP!$AX$18:$AX$29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IDP!$AU$18:$AU$29</c:f>
              <c:numCache>
                <c:ptCount val="12"/>
                <c:pt idx="0">
                  <c:v>4096858.98</c:v>
                </c:pt>
                <c:pt idx="1">
                  <c:v>4095702.12</c:v>
                </c:pt>
                <c:pt idx="2">
                  <c:v>4258022.31</c:v>
                </c:pt>
                <c:pt idx="3">
                  <c:v>4551315.3</c:v>
                </c:pt>
                <c:pt idx="4">
                  <c:v>4396210.85</c:v>
                </c:pt>
                <c:pt idx="5">
                  <c:v>4073465.45</c:v>
                </c:pt>
                <c:pt idx="6">
                  <c:v>4680086.99</c:v>
                </c:pt>
                <c:pt idx="7">
                  <c:v>4921093.6</c:v>
                </c:pt>
                <c:pt idx="8">
                  <c:v>4917950.31</c:v>
                </c:pt>
                <c:pt idx="9">
                  <c:v>4786511.93</c:v>
                </c:pt>
                <c:pt idx="10">
                  <c:v>5378765.41</c:v>
                </c:pt>
                <c:pt idx="11">
                  <c:v>55448549.02</c:v>
                </c:pt>
              </c:numCache>
            </c:numRef>
          </c:val>
        </c:ser>
        <c:overlap val="100"/>
        <c:gapWidth val="30"/>
        <c:axId val="38538875"/>
        <c:axId val="11305556"/>
      </c:bar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305556"/>
        <c:crosses val="autoZero"/>
        <c:auto val="1"/>
        <c:lblOffset val="100"/>
        <c:tickLblSkip val="1"/>
        <c:noMultiLvlLbl val="0"/>
      </c:catAx>
      <c:valAx>
        <c:axId val="11305556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one"/>
        <c:crossAx val="38538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171450</xdr:rowOff>
    </xdr:from>
    <xdr:to>
      <xdr:col>8</xdr:col>
      <xdr:colOff>352425</xdr:colOff>
      <xdr:row>37</xdr:row>
      <xdr:rowOff>9525</xdr:rowOff>
    </xdr:to>
    <xdr:graphicFrame>
      <xdr:nvGraphicFramePr>
        <xdr:cNvPr id="1" name="1 Gráfico"/>
        <xdr:cNvGraphicFramePr/>
      </xdr:nvGraphicFramePr>
      <xdr:xfrm>
        <a:off x="133350" y="2990850"/>
        <a:ext cx="63341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12</xdr:row>
      <xdr:rowOff>171450</xdr:rowOff>
    </xdr:from>
    <xdr:to>
      <xdr:col>15</xdr:col>
      <xdr:colOff>952500</xdr:colOff>
      <xdr:row>37</xdr:row>
      <xdr:rowOff>19050</xdr:rowOff>
    </xdr:to>
    <xdr:graphicFrame>
      <xdr:nvGraphicFramePr>
        <xdr:cNvPr id="2" name="2 Gráfico"/>
        <xdr:cNvGraphicFramePr/>
      </xdr:nvGraphicFramePr>
      <xdr:xfrm>
        <a:off x="6648450" y="2990850"/>
        <a:ext cx="64579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X48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C1" sqref="C1"/>
    </sheetView>
  </sheetViews>
  <sheetFormatPr defaultColWidth="0" defaultRowHeight="15" zeroHeight="1"/>
  <cols>
    <col min="1" max="2" width="11.421875" style="0" hidden="1" customWidth="1"/>
    <col min="3" max="3" width="24.140625" style="0" customWidth="1"/>
    <col min="4" max="4" width="0.85546875" style="6" customWidth="1"/>
    <col min="5" max="6" width="15.7109375" style="0" customWidth="1"/>
    <col min="7" max="7" width="14.28125" style="0" customWidth="1"/>
    <col min="8" max="8" width="1.57421875" style="0" customWidth="1"/>
    <col min="9" max="10" width="15.7109375" style="0" customWidth="1"/>
    <col min="11" max="11" width="14.28125" style="0" customWidth="1"/>
    <col min="12" max="12" width="0.85546875" style="0" customWidth="1"/>
    <col min="13" max="14" width="15.7109375" style="0" customWidth="1"/>
    <col min="15" max="15" width="14.28125" style="0" customWidth="1"/>
    <col min="16" max="16" width="0.85546875" style="0" customWidth="1"/>
    <col min="17" max="18" width="15.7109375" style="0" customWidth="1"/>
    <col min="19" max="19" width="14.28125" style="0" customWidth="1"/>
    <col min="20" max="20" width="0.85546875" style="0" customWidth="1"/>
    <col min="21" max="22" width="15.7109375" style="0" customWidth="1"/>
    <col min="23" max="23" width="14.28125" style="0" customWidth="1"/>
    <col min="24" max="24" width="0.85546875" style="0" customWidth="1"/>
    <col min="25" max="26" width="15.7109375" style="0" customWidth="1"/>
    <col min="27" max="27" width="14.28125" style="0" customWidth="1"/>
    <col min="28" max="28" width="0.85546875" style="0" customWidth="1"/>
    <col min="29" max="30" width="15.7109375" style="0" customWidth="1"/>
    <col min="31" max="31" width="14.28125" style="0" customWidth="1"/>
    <col min="32" max="32" width="0.85546875" style="0" customWidth="1"/>
    <col min="33" max="34" width="15.7109375" style="0" customWidth="1"/>
    <col min="35" max="35" width="14.28125" style="0" customWidth="1"/>
    <col min="36" max="36" width="0.85546875" style="0" customWidth="1"/>
    <col min="37" max="38" width="15.7109375" style="0" customWidth="1"/>
    <col min="39" max="39" width="14.28125" style="0" customWidth="1"/>
    <col min="40" max="40" width="0.85546875" style="0" customWidth="1"/>
    <col min="41" max="42" width="15.7109375" style="0" customWidth="1"/>
    <col min="43" max="43" width="14.28125" style="0" customWidth="1"/>
    <col min="44" max="44" width="0.85546875" style="0" customWidth="1"/>
    <col min="45" max="50" width="0" style="0" hidden="1" customWidth="1"/>
    <col min="51" max="16384" width="11.421875" style="0" hidden="1" customWidth="1"/>
  </cols>
  <sheetData>
    <row r="1" spans="3:43" ht="15.75">
      <c r="C1" s="53" t="s">
        <v>1</v>
      </c>
      <c r="D1" s="54"/>
      <c r="E1" s="55" t="s">
        <v>17</v>
      </c>
      <c r="F1" s="55"/>
      <c r="G1" s="55"/>
      <c r="H1" s="56"/>
      <c r="I1" s="55" t="s">
        <v>47</v>
      </c>
      <c r="J1" s="55"/>
      <c r="K1" s="55"/>
      <c r="L1" s="56"/>
      <c r="M1" s="55" t="s">
        <v>48</v>
      </c>
      <c r="N1" s="55"/>
      <c r="O1" s="55"/>
      <c r="P1" s="56"/>
      <c r="Q1" s="55" t="s">
        <v>49</v>
      </c>
      <c r="R1" s="55"/>
      <c r="S1" s="55"/>
      <c r="T1" s="56"/>
      <c r="U1" s="55" t="s">
        <v>50</v>
      </c>
      <c r="V1" s="55"/>
      <c r="W1" s="55"/>
      <c r="X1" s="56"/>
      <c r="Y1" s="55" t="s">
        <v>51</v>
      </c>
      <c r="Z1" s="55"/>
      <c r="AA1" s="55"/>
      <c r="AB1" s="56"/>
      <c r="AC1" s="55" t="s">
        <v>52</v>
      </c>
      <c r="AD1" s="55"/>
      <c r="AE1" s="55"/>
      <c r="AF1" s="56"/>
      <c r="AG1" s="55" t="s">
        <v>53</v>
      </c>
      <c r="AH1" s="55"/>
      <c r="AI1" s="55"/>
      <c r="AJ1" s="56"/>
      <c r="AK1" s="55" t="s">
        <v>54</v>
      </c>
      <c r="AL1" s="55"/>
      <c r="AM1" s="55"/>
      <c r="AN1" s="56"/>
      <c r="AO1" s="55" t="s">
        <v>55</v>
      </c>
      <c r="AP1" s="55"/>
      <c r="AQ1" s="55"/>
    </row>
    <row r="2" spans="3:43" ht="15.75">
      <c r="C2" s="57" t="s">
        <v>18</v>
      </c>
      <c r="D2" s="34"/>
      <c r="E2" s="58" t="s">
        <v>87</v>
      </c>
      <c r="F2" s="59"/>
      <c r="G2" s="60"/>
      <c r="H2" s="56"/>
      <c r="I2" s="58" t="s">
        <v>90</v>
      </c>
      <c r="J2" s="59"/>
      <c r="K2" s="60"/>
      <c r="L2" s="56"/>
      <c r="M2" s="58"/>
      <c r="N2" s="59"/>
      <c r="O2" s="60"/>
      <c r="P2" s="56"/>
      <c r="Q2" s="58"/>
      <c r="R2" s="59"/>
      <c r="S2" s="60"/>
      <c r="T2" s="56"/>
      <c r="U2" s="58"/>
      <c r="V2" s="59"/>
      <c r="W2" s="60"/>
      <c r="X2" s="56"/>
      <c r="Y2" s="58"/>
      <c r="Z2" s="59"/>
      <c r="AA2" s="60"/>
      <c r="AB2" s="56"/>
      <c r="AC2" s="58"/>
      <c r="AD2" s="59"/>
      <c r="AE2" s="60"/>
      <c r="AF2" s="56"/>
      <c r="AG2" s="58"/>
      <c r="AH2" s="59"/>
      <c r="AI2" s="60"/>
      <c r="AJ2" s="56"/>
      <c r="AK2" s="58"/>
      <c r="AL2" s="59"/>
      <c r="AM2" s="60"/>
      <c r="AN2" s="56"/>
      <c r="AO2" s="58"/>
      <c r="AP2" s="59"/>
      <c r="AQ2" s="60"/>
    </row>
    <row r="3" spans="3:43" ht="15.75">
      <c r="C3" s="57" t="s">
        <v>19</v>
      </c>
      <c r="D3" s="34"/>
      <c r="E3" s="61" t="s">
        <v>9</v>
      </c>
      <c r="F3" s="62"/>
      <c r="G3" s="63"/>
      <c r="H3" s="56"/>
      <c r="I3" s="61" t="s">
        <v>10</v>
      </c>
      <c r="J3" s="62"/>
      <c r="K3" s="63"/>
      <c r="L3" s="56"/>
      <c r="M3" s="61"/>
      <c r="N3" s="62"/>
      <c r="O3" s="63"/>
      <c r="P3" s="56"/>
      <c r="Q3" s="61"/>
      <c r="R3" s="62"/>
      <c r="S3" s="63"/>
      <c r="T3" s="56"/>
      <c r="U3" s="61"/>
      <c r="V3" s="62"/>
      <c r="W3" s="63"/>
      <c r="X3" s="56"/>
      <c r="Y3" s="61"/>
      <c r="Z3" s="62"/>
      <c r="AA3" s="63"/>
      <c r="AB3" s="56"/>
      <c r="AC3" s="61"/>
      <c r="AD3" s="62"/>
      <c r="AE3" s="63"/>
      <c r="AF3" s="56"/>
      <c r="AG3" s="61"/>
      <c r="AH3" s="62"/>
      <c r="AI3" s="63"/>
      <c r="AJ3" s="56"/>
      <c r="AK3" s="61"/>
      <c r="AL3" s="62"/>
      <c r="AM3" s="63"/>
      <c r="AN3" s="56"/>
      <c r="AO3" s="61"/>
      <c r="AP3" s="62"/>
      <c r="AQ3" s="63"/>
    </row>
    <row r="4" spans="3:43" ht="15.75">
      <c r="C4" s="57" t="s">
        <v>72</v>
      </c>
      <c r="D4" s="34"/>
      <c r="E4" s="61" t="s">
        <v>88</v>
      </c>
      <c r="F4" s="62"/>
      <c r="G4" s="63"/>
      <c r="H4" s="56"/>
      <c r="I4" s="61" t="s">
        <v>91</v>
      </c>
      <c r="J4" s="62"/>
      <c r="K4" s="63"/>
      <c r="L4" s="56"/>
      <c r="M4" s="61"/>
      <c r="N4" s="62"/>
      <c r="O4" s="63"/>
      <c r="P4" s="56"/>
      <c r="Q4" s="61"/>
      <c r="R4" s="62"/>
      <c r="S4" s="63"/>
      <c r="T4" s="56"/>
      <c r="U4" s="61"/>
      <c r="V4" s="62"/>
      <c r="W4" s="63"/>
      <c r="X4" s="56"/>
      <c r="Y4" s="61"/>
      <c r="Z4" s="62"/>
      <c r="AA4" s="63"/>
      <c r="AB4" s="56"/>
      <c r="AC4" s="61"/>
      <c r="AD4" s="62"/>
      <c r="AE4" s="63"/>
      <c r="AF4" s="56"/>
      <c r="AG4" s="61"/>
      <c r="AH4" s="62"/>
      <c r="AI4" s="63"/>
      <c r="AJ4" s="56"/>
      <c r="AK4" s="61"/>
      <c r="AL4" s="62"/>
      <c r="AM4" s="63"/>
      <c r="AN4" s="56"/>
      <c r="AO4" s="61"/>
      <c r="AP4" s="62"/>
      <c r="AQ4" s="63"/>
    </row>
    <row r="5" spans="3:43" ht="15.75">
      <c r="C5" s="57" t="s">
        <v>20</v>
      </c>
      <c r="D5" s="34"/>
      <c r="E5" s="61" t="s">
        <v>13</v>
      </c>
      <c r="F5" s="62"/>
      <c r="G5" s="63"/>
      <c r="H5" s="56"/>
      <c r="I5" s="61" t="s">
        <v>14</v>
      </c>
      <c r="J5" s="62"/>
      <c r="K5" s="63"/>
      <c r="L5" s="56"/>
      <c r="M5" s="61"/>
      <c r="N5" s="62"/>
      <c r="O5" s="63"/>
      <c r="P5" s="56"/>
      <c r="Q5" s="61"/>
      <c r="R5" s="62"/>
      <c r="S5" s="63"/>
      <c r="T5" s="56"/>
      <c r="U5" s="61"/>
      <c r="V5" s="62"/>
      <c r="W5" s="63"/>
      <c r="X5" s="56"/>
      <c r="Y5" s="61"/>
      <c r="Z5" s="62"/>
      <c r="AA5" s="63"/>
      <c r="AB5" s="56"/>
      <c r="AC5" s="61"/>
      <c r="AD5" s="62"/>
      <c r="AE5" s="63"/>
      <c r="AF5" s="56"/>
      <c r="AG5" s="61"/>
      <c r="AH5" s="62"/>
      <c r="AI5" s="63"/>
      <c r="AJ5" s="56"/>
      <c r="AK5" s="61"/>
      <c r="AL5" s="62"/>
      <c r="AM5" s="63"/>
      <c r="AN5" s="56"/>
      <c r="AO5" s="61"/>
      <c r="AP5" s="62"/>
      <c r="AQ5" s="63"/>
    </row>
    <row r="6" spans="3:43" ht="15.75">
      <c r="C6" s="57" t="s">
        <v>21</v>
      </c>
      <c r="D6" s="34"/>
      <c r="E6" s="64">
        <v>60000000</v>
      </c>
      <c r="F6" s="65"/>
      <c r="G6" s="66"/>
      <c r="H6" s="56"/>
      <c r="I6" s="64">
        <v>1237000000</v>
      </c>
      <c r="J6" s="65"/>
      <c r="K6" s="66"/>
      <c r="L6" s="56"/>
      <c r="M6" s="64"/>
      <c r="N6" s="65"/>
      <c r="O6" s="66"/>
      <c r="P6" s="56"/>
      <c r="Q6" s="64"/>
      <c r="R6" s="65"/>
      <c r="S6" s="66"/>
      <c r="T6" s="56"/>
      <c r="U6" s="64"/>
      <c r="V6" s="65"/>
      <c r="W6" s="66"/>
      <c r="X6" s="56"/>
      <c r="Y6" s="64"/>
      <c r="Z6" s="65"/>
      <c r="AA6" s="66"/>
      <c r="AB6" s="56"/>
      <c r="AC6" s="64"/>
      <c r="AD6" s="65"/>
      <c r="AE6" s="66"/>
      <c r="AF6" s="56"/>
      <c r="AG6" s="64"/>
      <c r="AH6" s="65"/>
      <c r="AI6" s="66"/>
      <c r="AJ6" s="56"/>
      <c r="AK6" s="64"/>
      <c r="AL6" s="65"/>
      <c r="AM6" s="66"/>
      <c r="AN6" s="56"/>
      <c r="AO6" s="64"/>
      <c r="AP6" s="65"/>
      <c r="AQ6" s="66"/>
    </row>
    <row r="7" spans="3:43" ht="15.75">
      <c r="C7" s="57" t="s">
        <v>25</v>
      </c>
      <c r="D7" s="34"/>
      <c r="E7" s="64">
        <v>60000000</v>
      </c>
      <c r="F7" s="65"/>
      <c r="G7" s="66"/>
      <c r="H7" s="56"/>
      <c r="I7" s="64">
        <v>1119642857.14</v>
      </c>
      <c r="J7" s="65"/>
      <c r="K7" s="66"/>
      <c r="L7" s="56"/>
      <c r="M7" s="64"/>
      <c r="N7" s="65"/>
      <c r="O7" s="66"/>
      <c r="P7" s="56"/>
      <c r="Q7" s="64"/>
      <c r="R7" s="65"/>
      <c r="S7" s="66"/>
      <c r="T7" s="56"/>
      <c r="U7" s="64"/>
      <c r="V7" s="65"/>
      <c r="W7" s="66"/>
      <c r="X7" s="56"/>
      <c r="Y7" s="64"/>
      <c r="Z7" s="65"/>
      <c r="AA7" s="66"/>
      <c r="AB7" s="56"/>
      <c r="AC7" s="64"/>
      <c r="AD7" s="65"/>
      <c r="AE7" s="66"/>
      <c r="AF7" s="56"/>
      <c r="AG7" s="64"/>
      <c r="AH7" s="65"/>
      <c r="AI7" s="66"/>
      <c r="AJ7" s="56"/>
      <c r="AK7" s="64"/>
      <c r="AL7" s="65"/>
      <c r="AM7" s="66"/>
      <c r="AN7" s="56"/>
      <c r="AO7" s="64"/>
      <c r="AP7" s="65"/>
      <c r="AQ7" s="66"/>
    </row>
    <row r="8" spans="3:43" ht="15.75">
      <c r="C8" s="57" t="s">
        <v>22</v>
      </c>
      <c r="D8" s="34"/>
      <c r="E8" s="67">
        <v>41135</v>
      </c>
      <c r="F8" s="68"/>
      <c r="G8" s="69"/>
      <c r="H8" s="56"/>
      <c r="I8" s="67">
        <v>41815</v>
      </c>
      <c r="J8" s="68"/>
      <c r="K8" s="69"/>
      <c r="L8" s="56"/>
      <c r="M8" s="67"/>
      <c r="N8" s="68"/>
      <c r="O8" s="69"/>
      <c r="P8" s="56"/>
      <c r="Q8" s="67"/>
      <c r="R8" s="68"/>
      <c r="S8" s="69"/>
      <c r="T8" s="56"/>
      <c r="U8" s="67"/>
      <c r="V8" s="68"/>
      <c r="W8" s="69"/>
      <c r="X8" s="56"/>
      <c r="Y8" s="67"/>
      <c r="Z8" s="68"/>
      <c r="AA8" s="69"/>
      <c r="AB8" s="56"/>
      <c r="AC8" s="67"/>
      <c r="AD8" s="68"/>
      <c r="AE8" s="69"/>
      <c r="AF8" s="56"/>
      <c r="AG8" s="67"/>
      <c r="AH8" s="68"/>
      <c r="AI8" s="69"/>
      <c r="AJ8" s="56"/>
      <c r="AK8" s="67"/>
      <c r="AL8" s="68"/>
      <c r="AM8" s="69"/>
      <c r="AN8" s="56"/>
      <c r="AO8" s="67"/>
      <c r="AP8" s="68"/>
      <c r="AQ8" s="69"/>
    </row>
    <row r="9" spans="3:43" ht="15.75">
      <c r="C9" s="57" t="s">
        <v>23</v>
      </c>
      <c r="D9" s="34"/>
      <c r="E9" s="67">
        <v>43326</v>
      </c>
      <c r="F9" s="68"/>
      <c r="G9" s="69"/>
      <c r="H9" s="56"/>
      <c r="I9" s="67">
        <v>47263</v>
      </c>
      <c r="J9" s="68"/>
      <c r="K9" s="69"/>
      <c r="L9" s="56"/>
      <c r="M9" s="67"/>
      <c r="N9" s="68"/>
      <c r="O9" s="69"/>
      <c r="P9" s="56"/>
      <c r="Q9" s="67"/>
      <c r="R9" s="68"/>
      <c r="S9" s="69"/>
      <c r="T9" s="56"/>
      <c r="U9" s="67"/>
      <c r="V9" s="68"/>
      <c r="W9" s="69"/>
      <c r="X9" s="56"/>
      <c r="Y9" s="67"/>
      <c r="Z9" s="68"/>
      <c r="AA9" s="69"/>
      <c r="AB9" s="56"/>
      <c r="AC9" s="67"/>
      <c r="AD9" s="68"/>
      <c r="AE9" s="69"/>
      <c r="AF9" s="56"/>
      <c r="AG9" s="67"/>
      <c r="AH9" s="68"/>
      <c r="AI9" s="69"/>
      <c r="AJ9" s="56"/>
      <c r="AK9" s="67"/>
      <c r="AL9" s="68"/>
      <c r="AM9" s="69"/>
      <c r="AN9" s="56"/>
      <c r="AO9" s="67"/>
      <c r="AP9" s="68"/>
      <c r="AQ9" s="69"/>
    </row>
    <row r="10" spans="3:43" ht="15.75">
      <c r="C10" s="57" t="s">
        <v>24</v>
      </c>
      <c r="D10" s="34"/>
      <c r="E10" s="70">
        <v>4</v>
      </c>
      <c r="F10" s="71"/>
      <c r="G10" s="72"/>
      <c r="H10" s="56"/>
      <c r="I10" s="70">
        <v>0</v>
      </c>
      <c r="J10" s="71"/>
      <c r="K10" s="72"/>
      <c r="L10" s="56"/>
      <c r="M10" s="70"/>
      <c r="N10" s="71"/>
      <c r="O10" s="72"/>
      <c r="P10" s="56"/>
      <c r="Q10" s="70"/>
      <c r="R10" s="71"/>
      <c r="S10" s="72"/>
      <c r="T10" s="56"/>
      <c r="U10" s="70"/>
      <c r="V10" s="71"/>
      <c r="W10" s="72"/>
      <c r="X10" s="56"/>
      <c r="Y10" s="70"/>
      <c r="Z10" s="71"/>
      <c r="AA10" s="72"/>
      <c r="AB10" s="56"/>
      <c r="AC10" s="70"/>
      <c r="AD10" s="71"/>
      <c r="AE10" s="72"/>
      <c r="AF10" s="56"/>
      <c r="AG10" s="70"/>
      <c r="AH10" s="71"/>
      <c r="AI10" s="72"/>
      <c r="AJ10" s="56"/>
      <c r="AK10" s="70"/>
      <c r="AL10" s="71"/>
      <c r="AM10" s="72"/>
      <c r="AN10" s="56"/>
      <c r="AO10" s="70"/>
      <c r="AP10" s="71"/>
      <c r="AQ10" s="72"/>
    </row>
    <row r="11" spans="3:43" ht="15.75">
      <c r="C11" s="57" t="s">
        <v>45</v>
      </c>
      <c r="D11" s="34"/>
      <c r="E11" s="61">
        <v>0</v>
      </c>
      <c r="F11" s="62"/>
      <c r="G11" s="63"/>
      <c r="H11" s="56"/>
      <c r="I11" s="61">
        <v>0</v>
      </c>
      <c r="J11" s="62"/>
      <c r="K11" s="63"/>
      <c r="L11" s="56"/>
      <c r="M11" s="61"/>
      <c r="N11" s="62"/>
      <c r="O11" s="63"/>
      <c r="P11" s="56"/>
      <c r="Q11" s="61"/>
      <c r="R11" s="62"/>
      <c r="S11" s="63"/>
      <c r="T11" s="56"/>
      <c r="U11" s="61"/>
      <c r="V11" s="62"/>
      <c r="W11" s="63"/>
      <c r="X11" s="56"/>
      <c r="Y11" s="61"/>
      <c r="Z11" s="62"/>
      <c r="AA11" s="63"/>
      <c r="AB11" s="56"/>
      <c r="AC11" s="61"/>
      <c r="AD11" s="62"/>
      <c r="AE11" s="63"/>
      <c r="AF11" s="56"/>
      <c r="AG11" s="61"/>
      <c r="AH11" s="62"/>
      <c r="AI11" s="63"/>
      <c r="AJ11" s="56"/>
      <c r="AK11" s="61"/>
      <c r="AL11" s="62"/>
      <c r="AM11" s="63"/>
      <c r="AN11" s="56"/>
      <c r="AO11" s="61"/>
      <c r="AP11" s="62"/>
      <c r="AQ11" s="63"/>
    </row>
    <row r="12" spans="3:43" ht="15.75">
      <c r="C12" s="57" t="s">
        <v>3</v>
      </c>
      <c r="D12" s="34"/>
      <c r="E12" s="61" t="s">
        <v>89</v>
      </c>
      <c r="F12" s="62"/>
      <c r="G12" s="63"/>
      <c r="H12" s="56"/>
      <c r="I12" s="61" t="s">
        <v>92</v>
      </c>
      <c r="J12" s="62"/>
      <c r="K12" s="63"/>
      <c r="L12" s="56"/>
      <c r="M12" s="61"/>
      <c r="N12" s="62"/>
      <c r="O12" s="63"/>
      <c r="P12" s="56"/>
      <c r="Q12" s="61"/>
      <c r="R12" s="62"/>
      <c r="S12" s="63"/>
      <c r="T12" s="56"/>
      <c r="U12" s="61"/>
      <c r="V12" s="62"/>
      <c r="W12" s="63"/>
      <c r="X12" s="56"/>
      <c r="Y12" s="61"/>
      <c r="Z12" s="62"/>
      <c r="AA12" s="63"/>
      <c r="AB12" s="56"/>
      <c r="AC12" s="61"/>
      <c r="AD12" s="62"/>
      <c r="AE12" s="63"/>
      <c r="AF12" s="56"/>
      <c r="AG12" s="61"/>
      <c r="AH12" s="62"/>
      <c r="AI12" s="63"/>
      <c r="AJ12" s="56"/>
      <c r="AK12" s="61"/>
      <c r="AL12" s="62"/>
      <c r="AM12" s="63"/>
      <c r="AN12" s="56"/>
      <c r="AO12" s="61"/>
      <c r="AP12" s="62"/>
      <c r="AQ12" s="63"/>
    </row>
    <row r="13" spans="3:43" ht="15.75">
      <c r="C13" s="57" t="s">
        <v>76</v>
      </c>
      <c r="D13" s="34"/>
      <c r="E13" s="73">
        <v>18888888.93</v>
      </c>
      <c r="F13" s="74"/>
      <c r="G13" s="75"/>
      <c r="H13" s="56"/>
      <c r="I13" s="73">
        <v>1085890519.61</v>
      </c>
      <c r="J13" s="74"/>
      <c r="K13" s="75"/>
      <c r="L13" s="56"/>
      <c r="M13" s="73"/>
      <c r="N13" s="74"/>
      <c r="O13" s="75"/>
      <c r="P13" s="56"/>
      <c r="Q13" s="73"/>
      <c r="R13" s="74"/>
      <c r="S13" s="75"/>
      <c r="T13" s="56"/>
      <c r="U13" s="73"/>
      <c r="V13" s="74"/>
      <c r="W13" s="75"/>
      <c r="X13" s="56"/>
      <c r="Y13" s="73"/>
      <c r="Z13" s="74"/>
      <c r="AA13" s="75"/>
      <c r="AB13" s="56"/>
      <c r="AC13" s="73"/>
      <c r="AD13" s="74"/>
      <c r="AE13" s="75"/>
      <c r="AF13" s="56"/>
      <c r="AG13" s="73"/>
      <c r="AH13" s="74"/>
      <c r="AI13" s="75"/>
      <c r="AJ13" s="56"/>
      <c r="AK13" s="73"/>
      <c r="AL13" s="74"/>
      <c r="AM13" s="75"/>
      <c r="AN13" s="56"/>
      <c r="AO13" s="73"/>
      <c r="AP13" s="74"/>
      <c r="AQ13" s="75"/>
    </row>
    <row r="14" spans="3:43" ht="15.75">
      <c r="C14" s="57" t="s">
        <v>26</v>
      </c>
      <c r="D14" s="34"/>
      <c r="E14" s="76">
        <f>SUM(E18:E29)</f>
        <v>0</v>
      </c>
      <c r="F14" s="77"/>
      <c r="G14" s="78"/>
      <c r="H14" s="56"/>
      <c r="I14" s="76">
        <f>SUM(I18:I29)</f>
        <v>0</v>
      </c>
      <c r="J14" s="77"/>
      <c r="K14" s="78"/>
      <c r="L14" s="56"/>
      <c r="M14" s="76">
        <f>SUM(M18:M29)</f>
        <v>0</v>
      </c>
      <c r="N14" s="77"/>
      <c r="O14" s="78"/>
      <c r="P14" s="56"/>
      <c r="Q14" s="76">
        <f>SUM(Q18:Q29)</f>
        <v>0</v>
      </c>
      <c r="R14" s="77"/>
      <c r="S14" s="78"/>
      <c r="T14" s="56"/>
      <c r="U14" s="76">
        <f>SUM(U18:U29)</f>
        <v>0</v>
      </c>
      <c r="V14" s="77"/>
      <c r="W14" s="78"/>
      <c r="X14" s="56"/>
      <c r="Y14" s="76">
        <f>SUM(Y18:Y29)</f>
        <v>0</v>
      </c>
      <c r="Z14" s="77"/>
      <c r="AA14" s="78"/>
      <c r="AB14" s="56"/>
      <c r="AC14" s="76">
        <f>SUM(AC18:AC29)</f>
        <v>0</v>
      </c>
      <c r="AD14" s="77"/>
      <c r="AE14" s="78"/>
      <c r="AF14" s="56"/>
      <c r="AG14" s="76">
        <f>SUM(AG18:AG29)</f>
        <v>0</v>
      </c>
      <c r="AH14" s="77"/>
      <c r="AI14" s="78"/>
      <c r="AJ14" s="56"/>
      <c r="AK14" s="76">
        <f>SUM(AK18:AK29)</f>
        <v>0</v>
      </c>
      <c r="AL14" s="77"/>
      <c r="AM14" s="78"/>
      <c r="AN14" s="56"/>
      <c r="AO14" s="76">
        <f>SUM(AO18:AO29)</f>
        <v>0</v>
      </c>
      <c r="AP14" s="77"/>
      <c r="AQ14" s="78"/>
    </row>
    <row r="15" spans="3:43" ht="15.75">
      <c r="C15" s="57" t="s">
        <v>27</v>
      </c>
      <c r="D15" s="34"/>
      <c r="E15" s="76">
        <f>IF(F30&gt;G32,"La amortización es mayor al saldo de la deuda",SUM(F18:F29))</f>
        <v>18888888.91</v>
      </c>
      <c r="F15" s="77"/>
      <c r="G15" s="78"/>
      <c r="H15" s="56"/>
      <c r="I15" s="76">
        <f>IF(J30&gt;K32,"La amortización es mayor al saldo de la deuda",SUM(J18:J29))</f>
        <v>49681837.15</v>
      </c>
      <c r="J15" s="77"/>
      <c r="K15" s="78"/>
      <c r="L15" s="56"/>
      <c r="M15" s="76">
        <f>IF(N30&gt;O32,"La amortización es mayor al saldo de la deuda",SUM(N18:N29))</f>
        <v>0</v>
      </c>
      <c r="N15" s="77"/>
      <c r="O15" s="78"/>
      <c r="P15" s="56"/>
      <c r="Q15" s="76">
        <f>IF(R30&gt;S32,"La amortización es mayor al saldo de la deuda",SUM(R18:R29))</f>
        <v>0</v>
      </c>
      <c r="R15" s="77"/>
      <c r="S15" s="78"/>
      <c r="T15" s="56"/>
      <c r="U15" s="76">
        <f>IF(V30&gt;W32,"La amortización es mayor al saldo de la deuda",SUM(V18:V29))</f>
        <v>0</v>
      </c>
      <c r="V15" s="77"/>
      <c r="W15" s="78"/>
      <c r="X15" s="56"/>
      <c r="Y15" s="76">
        <f>IF(Z30&gt;AA32,"La amortización es mayor al saldo de la deuda",SUM(Z18:Z29))</f>
        <v>0</v>
      </c>
      <c r="Z15" s="77"/>
      <c r="AA15" s="78"/>
      <c r="AB15" s="56"/>
      <c r="AC15" s="76">
        <f>IF(AD30&gt;AE32,"La amortización es mayor al saldo de la deuda",SUM(AD18:AD29))</f>
        <v>0</v>
      </c>
      <c r="AD15" s="77"/>
      <c r="AE15" s="78"/>
      <c r="AF15" s="56"/>
      <c r="AG15" s="76">
        <f>IF(AH30&gt;AI32,"La amortización es mayor al saldo de la deuda",SUM(AH18:AH29))</f>
        <v>0</v>
      </c>
      <c r="AH15" s="77"/>
      <c r="AI15" s="78"/>
      <c r="AJ15" s="56"/>
      <c r="AK15" s="76">
        <f>IF(AL30&gt;AM32,"La amortización es mayor al saldo de la deuda",SUM(AL18:AL29))</f>
        <v>0</v>
      </c>
      <c r="AL15" s="77"/>
      <c r="AM15" s="78"/>
      <c r="AN15" s="56"/>
      <c r="AO15" s="76">
        <f>IF(AP30&gt;AQ32,"La amortización es mayor al saldo de la deuda",SUM(AP18:AP29))</f>
        <v>0</v>
      </c>
      <c r="AP15" s="77"/>
      <c r="AQ15" s="78"/>
    </row>
    <row r="16" spans="3:43" ht="15.75">
      <c r="C16" s="57" t="s">
        <v>43</v>
      </c>
      <c r="D16" s="34"/>
      <c r="E16" s="76">
        <f>SUM(G18:G29)</f>
        <v>390922</v>
      </c>
      <c r="F16" s="77"/>
      <c r="G16" s="78"/>
      <c r="H16" s="56"/>
      <c r="I16" s="76">
        <f>SUM(K18:K29)</f>
        <v>105213610.27000001</v>
      </c>
      <c r="J16" s="77"/>
      <c r="K16" s="78"/>
      <c r="L16" s="56"/>
      <c r="M16" s="76">
        <f>SUM(O18:O29)</f>
        <v>0</v>
      </c>
      <c r="N16" s="77"/>
      <c r="O16" s="78"/>
      <c r="P16" s="56"/>
      <c r="Q16" s="76">
        <f>SUM(S18:S29)</f>
        <v>0</v>
      </c>
      <c r="R16" s="77"/>
      <c r="S16" s="78"/>
      <c r="T16" s="56"/>
      <c r="U16" s="76">
        <f>SUM(W18:W29)</f>
        <v>0</v>
      </c>
      <c r="V16" s="77"/>
      <c r="W16" s="78"/>
      <c r="X16" s="56"/>
      <c r="Y16" s="76">
        <f>SUM(AA18:AA29)</f>
        <v>0</v>
      </c>
      <c r="Z16" s="77"/>
      <c r="AA16" s="78"/>
      <c r="AB16" s="56"/>
      <c r="AC16" s="76">
        <f>SUM(AE18:AE29)</f>
        <v>0</v>
      </c>
      <c r="AD16" s="77"/>
      <c r="AE16" s="78"/>
      <c r="AF16" s="56"/>
      <c r="AG16" s="76">
        <f>SUM(AI18:AI29)</f>
        <v>0</v>
      </c>
      <c r="AH16" s="77"/>
      <c r="AI16" s="78"/>
      <c r="AJ16" s="56"/>
      <c r="AK16" s="76">
        <f>SUM(AM18:AM29)</f>
        <v>0</v>
      </c>
      <c r="AL16" s="77"/>
      <c r="AM16" s="78"/>
      <c r="AN16" s="56"/>
      <c r="AO16" s="76">
        <f>SUM(AQ18:AQ29)</f>
        <v>0</v>
      </c>
      <c r="AP16" s="77"/>
      <c r="AQ16" s="78"/>
    </row>
    <row r="17" spans="3:43" ht="15.75">
      <c r="C17" s="79" t="s">
        <v>40</v>
      </c>
      <c r="D17" s="80"/>
      <c r="E17" s="79" t="s">
        <v>41</v>
      </c>
      <c r="F17" s="79" t="s">
        <v>42</v>
      </c>
      <c r="G17" s="79" t="s">
        <v>44</v>
      </c>
      <c r="H17" s="56"/>
      <c r="I17" s="79" t="s">
        <v>41</v>
      </c>
      <c r="J17" s="79" t="s">
        <v>42</v>
      </c>
      <c r="K17" s="79" t="s">
        <v>44</v>
      </c>
      <c r="L17" s="56"/>
      <c r="M17" s="79" t="s">
        <v>41</v>
      </c>
      <c r="N17" s="79" t="s">
        <v>42</v>
      </c>
      <c r="O17" s="79" t="s">
        <v>44</v>
      </c>
      <c r="P17" s="56"/>
      <c r="Q17" s="79" t="s">
        <v>41</v>
      </c>
      <c r="R17" s="79" t="s">
        <v>42</v>
      </c>
      <c r="S17" s="79" t="s">
        <v>44</v>
      </c>
      <c r="T17" s="56"/>
      <c r="U17" s="79" t="s">
        <v>41</v>
      </c>
      <c r="V17" s="79" t="s">
        <v>42</v>
      </c>
      <c r="W17" s="79" t="s">
        <v>44</v>
      </c>
      <c r="X17" s="56"/>
      <c r="Y17" s="79" t="s">
        <v>41</v>
      </c>
      <c r="Z17" s="79" t="s">
        <v>42</v>
      </c>
      <c r="AA17" s="79" t="s">
        <v>44</v>
      </c>
      <c r="AB17" s="56"/>
      <c r="AC17" s="79" t="s">
        <v>41</v>
      </c>
      <c r="AD17" s="79" t="s">
        <v>42</v>
      </c>
      <c r="AE17" s="79" t="s">
        <v>44</v>
      </c>
      <c r="AF17" s="56"/>
      <c r="AG17" s="79" t="s">
        <v>41</v>
      </c>
      <c r="AH17" s="79" t="s">
        <v>42</v>
      </c>
      <c r="AI17" s="79" t="s">
        <v>44</v>
      </c>
      <c r="AJ17" s="56"/>
      <c r="AK17" s="79" t="s">
        <v>41</v>
      </c>
      <c r="AL17" s="79" t="s">
        <v>42</v>
      </c>
      <c r="AM17" s="79" t="s">
        <v>44</v>
      </c>
      <c r="AN17" s="56"/>
      <c r="AO17" s="79" t="s">
        <v>41</v>
      </c>
      <c r="AP17" s="79" t="s">
        <v>42</v>
      </c>
      <c r="AQ17" s="79" t="s">
        <v>44</v>
      </c>
    </row>
    <row r="18" spans="3:50" ht="15.75">
      <c r="C18" s="81" t="s">
        <v>28</v>
      </c>
      <c r="D18" s="39"/>
      <c r="E18" s="82">
        <v>0</v>
      </c>
      <c r="F18" s="83">
        <v>1111111.11</v>
      </c>
      <c r="G18" s="84">
        <v>93253.02</v>
      </c>
      <c r="H18" s="56"/>
      <c r="I18" s="82">
        <v>0</v>
      </c>
      <c r="J18" s="83">
        <v>2016315.38</v>
      </c>
      <c r="K18" s="84">
        <v>4003605.96</v>
      </c>
      <c r="L18" s="56"/>
      <c r="M18" s="82"/>
      <c r="N18" s="83"/>
      <c r="O18" s="84"/>
      <c r="P18" s="56"/>
      <c r="Q18" s="82"/>
      <c r="R18" s="83"/>
      <c r="S18" s="84"/>
      <c r="T18" s="56"/>
      <c r="U18" s="82"/>
      <c r="V18" s="83"/>
      <c r="W18" s="84"/>
      <c r="X18" s="56"/>
      <c r="Y18" s="82"/>
      <c r="Z18" s="83"/>
      <c r="AA18" s="84"/>
      <c r="AB18" s="56"/>
      <c r="AC18" s="82"/>
      <c r="AD18" s="83"/>
      <c r="AE18" s="84"/>
      <c r="AF18" s="56"/>
      <c r="AG18" s="82"/>
      <c r="AH18" s="83"/>
      <c r="AI18" s="84"/>
      <c r="AJ18" s="56"/>
      <c r="AK18" s="82"/>
      <c r="AL18" s="83"/>
      <c r="AM18" s="84"/>
      <c r="AN18" s="56"/>
      <c r="AO18" s="82"/>
      <c r="AP18" s="83"/>
      <c r="AQ18" s="84"/>
      <c r="AS18" s="2">
        <f>E18+I18+M18+Q18+U18+Y18+AC18+AG18+AK18+AO18</f>
        <v>0</v>
      </c>
      <c r="AT18" s="2">
        <f>F18+J18+N18+R18+V18+Z18+AD18+AH18+AL18+AP18</f>
        <v>3127426.49</v>
      </c>
      <c r="AU18" s="2">
        <f>G18+K18+O18+S18+W18+AA18+AE18+AI18+AM18+AQ18</f>
        <v>4096858.98</v>
      </c>
      <c r="AV18" s="2">
        <f>AS18+AT18</f>
        <v>3127426.49</v>
      </c>
      <c r="AW18" s="9">
        <f>IF(AV18&gt;0,1,"")</f>
        <v>1</v>
      </c>
      <c r="AX18" t="s">
        <v>59</v>
      </c>
    </row>
    <row r="19" spans="3:50" ht="15.75">
      <c r="C19" s="85" t="s">
        <v>29</v>
      </c>
      <c r="D19" s="39"/>
      <c r="E19" s="82">
        <v>0</v>
      </c>
      <c r="F19" s="83">
        <v>1111111.1</v>
      </c>
      <c r="G19" s="84">
        <v>78156.79</v>
      </c>
      <c r="H19" s="56"/>
      <c r="I19" s="82">
        <v>0</v>
      </c>
      <c r="J19" s="83">
        <v>2042527.48</v>
      </c>
      <c r="K19" s="84">
        <v>4017545.33</v>
      </c>
      <c r="L19" s="56"/>
      <c r="M19" s="82"/>
      <c r="N19" s="83"/>
      <c r="O19" s="84"/>
      <c r="P19" s="56"/>
      <c r="Q19" s="82"/>
      <c r="R19" s="83"/>
      <c r="S19" s="84"/>
      <c r="T19" s="56"/>
      <c r="U19" s="82"/>
      <c r="V19" s="83"/>
      <c r="W19" s="84"/>
      <c r="X19" s="56"/>
      <c r="Y19" s="82"/>
      <c r="Z19" s="83"/>
      <c r="AA19" s="84"/>
      <c r="AB19" s="56"/>
      <c r="AC19" s="82"/>
      <c r="AD19" s="83"/>
      <c r="AE19" s="84"/>
      <c r="AF19" s="56"/>
      <c r="AG19" s="82"/>
      <c r="AH19" s="83"/>
      <c r="AI19" s="84"/>
      <c r="AJ19" s="56"/>
      <c r="AK19" s="82"/>
      <c r="AL19" s="83"/>
      <c r="AM19" s="84"/>
      <c r="AN19" s="56"/>
      <c r="AO19" s="82"/>
      <c r="AP19" s="83"/>
      <c r="AQ19" s="84"/>
      <c r="AS19" s="2">
        <f aca="true" t="shared" si="0" ref="AS19:AS29">E19+I19+M19+Q19+U19+Y19+AC19+AG19+AK19+AO19</f>
        <v>0</v>
      </c>
      <c r="AT19" s="2">
        <f aca="true" t="shared" si="1" ref="AT19:AT29">F19+J19+N19+R19+V19+Z19+AD19+AH19+AL19+AP19</f>
        <v>3153638.58</v>
      </c>
      <c r="AU19" s="2">
        <f aca="true" t="shared" si="2" ref="AU19:AU29">G19+K19+O19+S19+W19+AA19+AE19+AI19+AM19+AQ19</f>
        <v>4095702.12</v>
      </c>
      <c r="AV19" s="2">
        <f aca="true" t="shared" si="3" ref="AV19:AV29">AS19+AT19</f>
        <v>3153638.58</v>
      </c>
      <c r="AW19" s="9">
        <f aca="true" t="shared" si="4" ref="AW19:AW29">IF(AV19&gt;0,1,"")</f>
        <v>1</v>
      </c>
      <c r="AX19" t="s">
        <v>60</v>
      </c>
    </row>
    <row r="20" spans="3:50" ht="15.75">
      <c r="C20" s="85" t="s">
        <v>30</v>
      </c>
      <c r="D20" s="39"/>
      <c r="E20" s="82">
        <v>0</v>
      </c>
      <c r="F20" s="83">
        <v>1111111.1</v>
      </c>
      <c r="G20" s="84">
        <v>70843.89</v>
      </c>
      <c r="H20" s="56"/>
      <c r="I20" s="82">
        <v>0</v>
      </c>
      <c r="J20" s="83">
        <v>2069080.33</v>
      </c>
      <c r="K20" s="84">
        <v>4187178.42</v>
      </c>
      <c r="L20" s="56"/>
      <c r="M20" s="82"/>
      <c r="N20" s="83"/>
      <c r="O20" s="84"/>
      <c r="P20" s="56"/>
      <c r="Q20" s="82"/>
      <c r="R20" s="83"/>
      <c r="S20" s="84"/>
      <c r="T20" s="56"/>
      <c r="U20" s="82"/>
      <c r="V20" s="83"/>
      <c r="W20" s="84"/>
      <c r="X20" s="56"/>
      <c r="Y20" s="82"/>
      <c r="Z20" s="83"/>
      <c r="AA20" s="84"/>
      <c r="AB20" s="56"/>
      <c r="AC20" s="82"/>
      <c r="AD20" s="83"/>
      <c r="AE20" s="84"/>
      <c r="AF20" s="56"/>
      <c r="AG20" s="82"/>
      <c r="AH20" s="83"/>
      <c r="AI20" s="84"/>
      <c r="AJ20" s="56"/>
      <c r="AK20" s="82"/>
      <c r="AL20" s="83"/>
      <c r="AM20" s="84"/>
      <c r="AN20" s="56"/>
      <c r="AO20" s="82"/>
      <c r="AP20" s="83"/>
      <c r="AQ20" s="84"/>
      <c r="AS20" s="2">
        <f t="shared" si="0"/>
        <v>0</v>
      </c>
      <c r="AT20" s="2">
        <f t="shared" si="1"/>
        <v>3180191.43</v>
      </c>
      <c r="AU20" s="2">
        <f t="shared" si="2"/>
        <v>4258022.31</v>
      </c>
      <c r="AV20" s="2">
        <f t="shared" si="3"/>
        <v>3180191.43</v>
      </c>
      <c r="AW20" s="9">
        <f t="shared" si="4"/>
        <v>1</v>
      </c>
      <c r="AX20" t="s">
        <v>61</v>
      </c>
    </row>
    <row r="21" spans="3:50" ht="15.75">
      <c r="C21" s="85" t="s">
        <v>31</v>
      </c>
      <c r="D21" s="39"/>
      <c r="E21" s="82">
        <v>0</v>
      </c>
      <c r="F21" s="83">
        <v>1111111.11</v>
      </c>
      <c r="G21" s="84">
        <v>74349.63</v>
      </c>
      <c r="H21" s="56"/>
      <c r="I21" s="82">
        <v>0</v>
      </c>
      <c r="J21" s="83">
        <v>2095978.37</v>
      </c>
      <c r="K21" s="84">
        <v>4476965.67</v>
      </c>
      <c r="L21" s="56"/>
      <c r="M21" s="82"/>
      <c r="N21" s="83"/>
      <c r="O21" s="84"/>
      <c r="P21" s="56"/>
      <c r="Q21" s="82"/>
      <c r="R21" s="83"/>
      <c r="S21" s="84"/>
      <c r="T21" s="56"/>
      <c r="U21" s="82"/>
      <c r="V21" s="83"/>
      <c r="W21" s="84"/>
      <c r="X21" s="56"/>
      <c r="Y21" s="82"/>
      <c r="Z21" s="83"/>
      <c r="AA21" s="84"/>
      <c r="AB21" s="56"/>
      <c r="AC21" s="82"/>
      <c r="AD21" s="83"/>
      <c r="AE21" s="84"/>
      <c r="AF21" s="56"/>
      <c r="AG21" s="82"/>
      <c r="AH21" s="83"/>
      <c r="AI21" s="84"/>
      <c r="AJ21" s="56"/>
      <c r="AK21" s="82"/>
      <c r="AL21" s="83"/>
      <c r="AM21" s="84"/>
      <c r="AN21" s="56"/>
      <c r="AO21" s="82"/>
      <c r="AP21" s="83"/>
      <c r="AQ21" s="84"/>
      <c r="AS21" s="2">
        <f t="shared" si="0"/>
        <v>0</v>
      </c>
      <c r="AT21" s="2">
        <f t="shared" si="1"/>
        <v>3207089.4800000004</v>
      </c>
      <c r="AU21" s="2">
        <f t="shared" si="2"/>
        <v>4551315.3</v>
      </c>
      <c r="AV21" s="2">
        <f t="shared" si="3"/>
        <v>3207089.4800000004</v>
      </c>
      <c r="AW21" s="9">
        <f t="shared" si="4"/>
        <v>1</v>
      </c>
      <c r="AX21" t="s">
        <v>62</v>
      </c>
    </row>
    <row r="22" spans="3:50" ht="15.75">
      <c r="C22" s="85" t="s">
        <v>32</v>
      </c>
      <c r="D22" s="39"/>
      <c r="E22" s="82">
        <v>0</v>
      </c>
      <c r="F22" s="83">
        <v>14444444.49</v>
      </c>
      <c r="G22" s="84">
        <v>74318.67</v>
      </c>
      <c r="H22" s="56"/>
      <c r="I22" s="82">
        <v>0</v>
      </c>
      <c r="J22" s="83">
        <v>2123226.1</v>
      </c>
      <c r="K22" s="84">
        <v>4321892.18</v>
      </c>
      <c r="L22" s="56"/>
      <c r="M22" s="82"/>
      <c r="N22" s="83"/>
      <c r="O22" s="84"/>
      <c r="P22" s="56"/>
      <c r="Q22" s="82"/>
      <c r="R22" s="83"/>
      <c r="S22" s="84"/>
      <c r="T22" s="56"/>
      <c r="U22" s="82"/>
      <c r="V22" s="83"/>
      <c r="W22" s="84"/>
      <c r="X22" s="56"/>
      <c r="Y22" s="82"/>
      <c r="Z22" s="83"/>
      <c r="AA22" s="84"/>
      <c r="AB22" s="56"/>
      <c r="AC22" s="82"/>
      <c r="AD22" s="83"/>
      <c r="AE22" s="84"/>
      <c r="AF22" s="56"/>
      <c r="AG22" s="82"/>
      <c r="AH22" s="83"/>
      <c r="AI22" s="84"/>
      <c r="AJ22" s="56"/>
      <c r="AK22" s="82"/>
      <c r="AL22" s="83"/>
      <c r="AM22" s="84"/>
      <c r="AN22" s="56"/>
      <c r="AO22" s="82"/>
      <c r="AP22" s="83"/>
      <c r="AQ22" s="84"/>
      <c r="AS22" s="2">
        <f t="shared" si="0"/>
        <v>0</v>
      </c>
      <c r="AT22" s="2">
        <f t="shared" si="1"/>
        <v>16567670.59</v>
      </c>
      <c r="AU22" s="2">
        <f t="shared" si="2"/>
        <v>4396210.85</v>
      </c>
      <c r="AV22" s="2">
        <f t="shared" si="3"/>
        <v>16567670.59</v>
      </c>
      <c r="AW22" s="9">
        <f t="shared" si="4"/>
        <v>1</v>
      </c>
      <c r="AX22" t="s">
        <v>63</v>
      </c>
    </row>
    <row r="23" spans="3:50" ht="15.75">
      <c r="C23" s="85" t="s">
        <v>33</v>
      </c>
      <c r="D23" s="39"/>
      <c r="E23" s="82">
        <v>0</v>
      </c>
      <c r="F23" s="83">
        <v>0</v>
      </c>
      <c r="G23" s="84">
        <v>0</v>
      </c>
      <c r="H23" s="56"/>
      <c r="I23" s="82">
        <v>0</v>
      </c>
      <c r="J23" s="83">
        <v>2150828.03</v>
      </c>
      <c r="K23" s="84">
        <v>4073465.45</v>
      </c>
      <c r="L23" s="56"/>
      <c r="M23" s="82"/>
      <c r="N23" s="83"/>
      <c r="O23" s="84"/>
      <c r="P23" s="56"/>
      <c r="Q23" s="82"/>
      <c r="R23" s="83"/>
      <c r="S23" s="84"/>
      <c r="T23" s="56"/>
      <c r="U23" s="82"/>
      <c r="V23" s="83"/>
      <c r="W23" s="84"/>
      <c r="X23" s="56"/>
      <c r="Y23" s="82"/>
      <c r="Z23" s="83"/>
      <c r="AA23" s="84"/>
      <c r="AB23" s="56"/>
      <c r="AC23" s="82"/>
      <c r="AD23" s="83"/>
      <c r="AE23" s="84"/>
      <c r="AF23" s="56"/>
      <c r="AG23" s="82"/>
      <c r="AH23" s="83"/>
      <c r="AI23" s="84"/>
      <c r="AJ23" s="56"/>
      <c r="AK23" s="82"/>
      <c r="AL23" s="83"/>
      <c r="AM23" s="84"/>
      <c r="AN23" s="56"/>
      <c r="AO23" s="82"/>
      <c r="AP23" s="83"/>
      <c r="AQ23" s="84"/>
      <c r="AS23" s="2">
        <f t="shared" si="0"/>
        <v>0</v>
      </c>
      <c r="AT23" s="2">
        <f t="shared" si="1"/>
        <v>2150828.03</v>
      </c>
      <c r="AU23" s="2">
        <f t="shared" si="2"/>
        <v>4073465.45</v>
      </c>
      <c r="AV23" s="2">
        <f t="shared" si="3"/>
        <v>2150828.03</v>
      </c>
      <c r="AW23" s="9">
        <f t="shared" si="4"/>
        <v>1</v>
      </c>
      <c r="AX23" t="s">
        <v>64</v>
      </c>
    </row>
    <row r="24" spans="3:50" ht="15.75">
      <c r="C24" s="85" t="s">
        <v>34</v>
      </c>
      <c r="D24" s="39"/>
      <c r="E24" s="82">
        <v>0</v>
      </c>
      <c r="F24" s="83">
        <v>0</v>
      </c>
      <c r="G24" s="84">
        <v>0</v>
      </c>
      <c r="H24" s="56"/>
      <c r="I24" s="82">
        <v>0</v>
      </c>
      <c r="J24" s="83">
        <v>2178788.8</v>
      </c>
      <c r="K24" s="84">
        <v>4680086.99</v>
      </c>
      <c r="L24" s="56"/>
      <c r="M24" s="82"/>
      <c r="N24" s="83"/>
      <c r="O24" s="84"/>
      <c r="P24" s="56"/>
      <c r="Q24" s="82"/>
      <c r="R24" s="83"/>
      <c r="S24" s="84"/>
      <c r="T24" s="56"/>
      <c r="U24" s="82"/>
      <c r="V24" s="83"/>
      <c r="W24" s="84"/>
      <c r="X24" s="56"/>
      <c r="Y24" s="82"/>
      <c r="Z24" s="83"/>
      <c r="AA24" s="84"/>
      <c r="AB24" s="56"/>
      <c r="AC24" s="82"/>
      <c r="AD24" s="83"/>
      <c r="AE24" s="84"/>
      <c r="AF24" s="56"/>
      <c r="AG24" s="82"/>
      <c r="AH24" s="83"/>
      <c r="AI24" s="84"/>
      <c r="AJ24" s="56"/>
      <c r="AK24" s="82"/>
      <c r="AL24" s="83"/>
      <c r="AM24" s="84"/>
      <c r="AN24" s="56"/>
      <c r="AO24" s="82"/>
      <c r="AP24" s="83"/>
      <c r="AQ24" s="84"/>
      <c r="AS24" s="2">
        <f t="shared" si="0"/>
        <v>0</v>
      </c>
      <c r="AT24" s="2">
        <f t="shared" si="1"/>
        <v>2178788.8</v>
      </c>
      <c r="AU24" s="2">
        <f t="shared" si="2"/>
        <v>4680086.99</v>
      </c>
      <c r="AV24" s="2">
        <f t="shared" si="3"/>
        <v>2178788.8</v>
      </c>
      <c r="AW24" s="9">
        <f t="shared" si="4"/>
        <v>1</v>
      </c>
      <c r="AX24" t="s">
        <v>65</v>
      </c>
    </row>
    <row r="25" spans="3:50" ht="15.75">
      <c r="C25" s="85" t="s">
        <v>35</v>
      </c>
      <c r="D25" s="39"/>
      <c r="E25" s="82">
        <v>0</v>
      </c>
      <c r="F25" s="83">
        <v>0</v>
      </c>
      <c r="G25" s="84">
        <v>0</v>
      </c>
      <c r="H25" s="56"/>
      <c r="I25" s="82">
        <v>0</v>
      </c>
      <c r="J25" s="83">
        <v>2207113.05</v>
      </c>
      <c r="K25" s="84">
        <v>4921093.6</v>
      </c>
      <c r="L25" s="56"/>
      <c r="M25" s="82"/>
      <c r="N25" s="83"/>
      <c r="O25" s="84"/>
      <c r="P25" s="56"/>
      <c r="Q25" s="82"/>
      <c r="R25" s="83"/>
      <c r="S25" s="84"/>
      <c r="T25" s="56"/>
      <c r="U25" s="82"/>
      <c r="V25" s="83"/>
      <c r="W25" s="84"/>
      <c r="X25" s="56"/>
      <c r="Y25" s="82"/>
      <c r="Z25" s="83"/>
      <c r="AA25" s="84"/>
      <c r="AB25" s="56"/>
      <c r="AC25" s="82"/>
      <c r="AD25" s="83"/>
      <c r="AE25" s="84"/>
      <c r="AF25" s="56"/>
      <c r="AG25" s="82"/>
      <c r="AH25" s="83"/>
      <c r="AI25" s="84"/>
      <c r="AJ25" s="56"/>
      <c r="AK25" s="82"/>
      <c r="AL25" s="83"/>
      <c r="AM25" s="84"/>
      <c r="AN25" s="56"/>
      <c r="AO25" s="82"/>
      <c r="AP25" s="83"/>
      <c r="AQ25" s="84"/>
      <c r="AS25" s="2">
        <f t="shared" si="0"/>
        <v>0</v>
      </c>
      <c r="AT25" s="2">
        <f t="shared" si="1"/>
        <v>2207113.05</v>
      </c>
      <c r="AU25" s="2">
        <f t="shared" si="2"/>
        <v>4921093.6</v>
      </c>
      <c r="AV25" s="2">
        <f t="shared" si="3"/>
        <v>2207113.05</v>
      </c>
      <c r="AW25" s="9">
        <f t="shared" si="4"/>
        <v>1</v>
      </c>
      <c r="AX25" t="s">
        <v>66</v>
      </c>
    </row>
    <row r="26" spans="3:50" ht="15.75">
      <c r="C26" s="85" t="s">
        <v>36</v>
      </c>
      <c r="D26" s="39"/>
      <c r="E26" s="82">
        <v>0</v>
      </c>
      <c r="F26" s="83">
        <v>0</v>
      </c>
      <c r="G26" s="84">
        <v>0</v>
      </c>
      <c r="H26" s="56"/>
      <c r="I26" s="82">
        <v>0</v>
      </c>
      <c r="J26" s="83">
        <v>2235805.52</v>
      </c>
      <c r="K26" s="84">
        <v>4917950.31</v>
      </c>
      <c r="L26" s="56"/>
      <c r="M26" s="82"/>
      <c r="N26" s="83"/>
      <c r="O26" s="84"/>
      <c r="P26" s="56"/>
      <c r="Q26" s="82"/>
      <c r="R26" s="83"/>
      <c r="S26" s="84"/>
      <c r="T26" s="56"/>
      <c r="U26" s="82"/>
      <c r="V26" s="83"/>
      <c r="W26" s="84"/>
      <c r="X26" s="56"/>
      <c r="Y26" s="82"/>
      <c r="Z26" s="83"/>
      <c r="AA26" s="84"/>
      <c r="AB26" s="56"/>
      <c r="AC26" s="82"/>
      <c r="AD26" s="83"/>
      <c r="AE26" s="84"/>
      <c r="AF26" s="56"/>
      <c r="AG26" s="82"/>
      <c r="AH26" s="83"/>
      <c r="AI26" s="84"/>
      <c r="AJ26" s="56"/>
      <c r="AK26" s="82"/>
      <c r="AL26" s="83"/>
      <c r="AM26" s="84"/>
      <c r="AN26" s="56"/>
      <c r="AO26" s="82"/>
      <c r="AP26" s="83"/>
      <c r="AQ26" s="84"/>
      <c r="AS26" s="2">
        <f t="shared" si="0"/>
        <v>0</v>
      </c>
      <c r="AT26" s="2">
        <f t="shared" si="1"/>
        <v>2235805.52</v>
      </c>
      <c r="AU26" s="2">
        <f t="shared" si="2"/>
        <v>4917950.31</v>
      </c>
      <c r="AV26" s="2">
        <f t="shared" si="3"/>
        <v>2235805.52</v>
      </c>
      <c r="AW26" s="9">
        <f t="shared" si="4"/>
        <v>1</v>
      </c>
      <c r="AX26" t="s">
        <v>67</v>
      </c>
    </row>
    <row r="27" spans="3:50" ht="15.75">
      <c r="C27" s="85" t="s">
        <v>37</v>
      </c>
      <c r="D27" s="39"/>
      <c r="E27" s="82">
        <v>0</v>
      </c>
      <c r="F27" s="83">
        <v>0</v>
      </c>
      <c r="G27" s="84">
        <v>0</v>
      </c>
      <c r="H27" s="56"/>
      <c r="I27" s="82">
        <v>0</v>
      </c>
      <c r="J27" s="83">
        <v>2264870.99</v>
      </c>
      <c r="K27" s="84">
        <v>4786511.93</v>
      </c>
      <c r="L27" s="56"/>
      <c r="M27" s="82"/>
      <c r="N27" s="83"/>
      <c r="O27" s="84"/>
      <c r="P27" s="56"/>
      <c r="Q27" s="82"/>
      <c r="R27" s="83"/>
      <c r="S27" s="84"/>
      <c r="T27" s="56"/>
      <c r="U27" s="82"/>
      <c r="V27" s="83"/>
      <c r="W27" s="84"/>
      <c r="X27" s="56"/>
      <c r="Y27" s="82"/>
      <c r="Z27" s="83"/>
      <c r="AA27" s="84"/>
      <c r="AB27" s="56"/>
      <c r="AC27" s="82"/>
      <c r="AD27" s="83"/>
      <c r="AE27" s="84"/>
      <c r="AF27" s="56"/>
      <c r="AG27" s="82"/>
      <c r="AH27" s="83"/>
      <c r="AI27" s="84"/>
      <c r="AJ27" s="56"/>
      <c r="AK27" s="82"/>
      <c r="AL27" s="83"/>
      <c r="AM27" s="84"/>
      <c r="AN27" s="56"/>
      <c r="AO27" s="82"/>
      <c r="AP27" s="83"/>
      <c r="AQ27" s="84"/>
      <c r="AS27" s="2">
        <f t="shared" si="0"/>
        <v>0</v>
      </c>
      <c r="AT27" s="2">
        <f t="shared" si="1"/>
        <v>2264870.99</v>
      </c>
      <c r="AU27" s="2">
        <f t="shared" si="2"/>
        <v>4786511.93</v>
      </c>
      <c r="AV27" s="2">
        <f t="shared" si="3"/>
        <v>2264870.99</v>
      </c>
      <c r="AW27" s="9">
        <f t="shared" si="4"/>
        <v>1</v>
      </c>
      <c r="AX27" t="s">
        <v>68</v>
      </c>
    </row>
    <row r="28" spans="3:50" ht="15.75">
      <c r="C28" s="85" t="s">
        <v>38</v>
      </c>
      <c r="D28" s="39"/>
      <c r="E28" s="82">
        <v>0</v>
      </c>
      <c r="F28" s="83">
        <v>0</v>
      </c>
      <c r="G28" s="84">
        <v>0</v>
      </c>
      <c r="H28" s="56"/>
      <c r="I28" s="82">
        <v>0</v>
      </c>
      <c r="J28" s="83">
        <v>2294314.32</v>
      </c>
      <c r="K28" s="84">
        <v>5378765.41</v>
      </c>
      <c r="L28" s="56"/>
      <c r="M28" s="82"/>
      <c r="N28" s="83"/>
      <c r="O28" s="84"/>
      <c r="P28" s="56"/>
      <c r="Q28" s="82"/>
      <c r="R28" s="83"/>
      <c r="S28" s="84"/>
      <c r="T28" s="56"/>
      <c r="U28" s="82"/>
      <c r="V28" s="83"/>
      <c r="W28" s="84"/>
      <c r="X28" s="56"/>
      <c r="Y28" s="82"/>
      <c r="Z28" s="83"/>
      <c r="AA28" s="84"/>
      <c r="AB28" s="56"/>
      <c r="AC28" s="82"/>
      <c r="AD28" s="83"/>
      <c r="AE28" s="84"/>
      <c r="AF28" s="56"/>
      <c r="AG28" s="82"/>
      <c r="AH28" s="83"/>
      <c r="AI28" s="84"/>
      <c r="AJ28" s="56"/>
      <c r="AK28" s="82"/>
      <c r="AL28" s="83"/>
      <c r="AM28" s="84"/>
      <c r="AN28" s="56"/>
      <c r="AO28" s="82"/>
      <c r="AP28" s="83"/>
      <c r="AQ28" s="84"/>
      <c r="AS28" s="2">
        <f t="shared" si="0"/>
        <v>0</v>
      </c>
      <c r="AT28" s="2">
        <f t="shared" si="1"/>
        <v>2294314.32</v>
      </c>
      <c r="AU28" s="2">
        <f t="shared" si="2"/>
        <v>5378765.41</v>
      </c>
      <c r="AV28" s="2">
        <f t="shared" si="3"/>
        <v>2294314.32</v>
      </c>
      <c r="AW28" s="9">
        <f t="shared" si="4"/>
        <v>1</v>
      </c>
      <c r="AX28" t="s">
        <v>69</v>
      </c>
    </row>
    <row r="29" spans="3:50" ht="15.75">
      <c r="C29" s="86" t="s">
        <v>39</v>
      </c>
      <c r="D29" s="39"/>
      <c r="E29" s="82">
        <v>0</v>
      </c>
      <c r="F29" s="83">
        <v>0</v>
      </c>
      <c r="G29" s="84">
        <v>0</v>
      </c>
      <c r="H29" s="56"/>
      <c r="I29" s="82">
        <v>0</v>
      </c>
      <c r="J29" s="83">
        <v>26002988.78</v>
      </c>
      <c r="K29" s="84">
        <v>55448549.02</v>
      </c>
      <c r="L29" s="56"/>
      <c r="M29" s="82"/>
      <c r="N29" s="83"/>
      <c r="O29" s="84"/>
      <c r="P29" s="56"/>
      <c r="Q29" s="82"/>
      <c r="R29" s="83"/>
      <c r="S29" s="84"/>
      <c r="T29" s="56"/>
      <c r="U29" s="82"/>
      <c r="V29" s="83"/>
      <c r="W29" s="84"/>
      <c r="X29" s="56"/>
      <c r="Y29" s="82"/>
      <c r="Z29" s="83"/>
      <c r="AA29" s="84"/>
      <c r="AB29" s="56"/>
      <c r="AC29" s="82"/>
      <c r="AD29" s="83"/>
      <c r="AE29" s="84"/>
      <c r="AF29" s="56"/>
      <c r="AG29" s="82"/>
      <c r="AH29" s="83"/>
      <c r="AI29" s="84"/>
      <c r="AJ29" s="56"/>
      <c r="AK29" s="82"/>
      <c r="AL29" s="83"/>
      <c r="AM29" s="84"/>
      <c r="AN29" s="56"/>
      <c r="AO29" s="82"/>
      <c r="AP29" s="83"/>
      <c r="AQ29" s="84"/>
      <c r="AS29" s="2">
        <f t="shared" si="0"/>
        <v>0</v>
      </c>
      <c r="AT29" s="2">
        <f t="shared" si="1"/>
        <v>26002988.78</v>
      </c>
      <c r="AU29" s="2">
        <f t="shared" si="2"/>
        <v>55448549.02</v>
      </c>
      <c r="AV29" s="2">
        <f t="shared" si="3"/>
        <v>26002988.78</v>
      </c>
      <c r="AW29" s="9">
        <f t="shared" si="4"/>
        <v>1</v>
      </c>
      <c r="AX29" t="s">
        <v>70</v>
      </c>
    </row>
    <row r="30" spans="3:49" ht="15.75">
      <c r="C30" s="87" t="s">
        <v>46</v>
      </c>
      <c r="D30" s="34"/>
      <c r="E30" s="88">
        <f>SUM(E18:E29)</f>
        <v>0</v>
      </c>
      <c r="F30" s="88">
        <f>SUM(F18:F29)</f>
        <v>18888888.91</v>
      </c>
      <c r="G30" s="88">
        <f>SUM(G18:G29)</f>
        <v>390922</v>
      </c>
      <c r="H30" s="56"/>
      <c r="I30" s="88">
        <f>SUM(I18:I29)</f>
        <v>0</v>
      </c>
      <c r="J30" s="88">
        <f>SUM(J18:J29)</f>
        <v>49681837.15</v>
      </c>
      <c r="K30" s="88">
        <f>SUM(K18:K29)</f>
        <v>105213610.27000001</v>
      </c>
      <c r="L30" s="56"/>
      <c r="M30" s="88">
        <f>SUM(M18:M29)</f>
        <v>0</v>
      </c>
      <c r="N30" s="88">
        <f>SUM(N18:N29)</f>
        <v>0</v>
      </c>
      <c r="O30" s="88">
        <f>SUM(O18:O29)</f>
        <v>0</v>
      </c>
      <c r="P30" s="56"/>
      <c r="Q30" s="88">
        <f>SUM(Q18:Q29)</f>
        <v>0</v>
      </c>
      <c r="R30" s="88">
        <f>SUM(R18:R29)</f>
        <v>0</v>
      </c>
      <c r="S30" s="88">
        <f>SUM(S18:S29)</f>
        <v>0</v>
      </c>
      <c r="T30" s="56"/>
      <c r="U30" s="88">
        <f>SUM(U18:U29)</f>
        <v>0</v>
      </c>
      <c r="V30" s="88">
        <f>SUM(V18:V29)</f>
        <v>0</v>
      </c>
      <c r="W30" s="88">
        <f>SUM(W18:W29)</f>
        <v>0</v>
      </c>
      <c r="X30" s="56"/>
      <c r="Y30" s="88">
        <f>SUM(Y18:Y29)</f>
        <v>0</v>
      </c>
      <c r="Z30" s="88">
        <f>SUM(Z18:Z29)</f>
        <v>0</v>
      </c>
      <c r="AA30" s="88">
        <f>SUM(AA18:AA29)</f>
        <v>0</v>
      </c>
      <c r="AB30" s="56"/>
      <c r="AC30" s="88">
        <f>SUM(AC18:AC29)</f>
        <v>0</v>
      </c>
      <c r="AD30" s="88">
        <f>SUM(AD18:AD29)</f>
        <v>0</v>
      </c>
      <c r="AE30" s="88">
        <f>SUM(AE18:AE29)</f>
        <v>0</v>
      </c>
      <c r="AF30" s="56"/>
      <c r="AG30" s="88">
        <f>SUM(AG18:AG29)</f>
        <v>0</v>
      </c>
      <c r="AH30" s="88">
        <f>SUM(AH18:AH29)</f>
        <v>0</v>
      </c>
      <c r="AI30" s="88">
        <f>SUM(AI18:AI29)</f>
        <v>0</v>
      </c>
      <c r="AJ30" s="56"/>
      <c r="AK30" s="88">
        <f>SUM(AK18:AK29)</f>
        <v>0</v>
      </c>
      <c r="AL30" s="88">
        <f>SUM(AL18:AL29)</f>
        <v>0</v>
      </c>
      <c r="AM30" s="88">
        <f>SUM(AM18:AM29)</f>
        <v>0</v>
      </c>
      <c r="AN30" s="56"/>
      <c r="AO30" s="88">
        <f>SUM(AO18:AO29)</f>
        <v>0</v>
      </c>
      <c r="AP30" s="88">
        <f>SUM(AP18:AP29)</f>
        <v>0</v>
      </c>
      <c r="AQ30" s="88">
        <f>SUM(AQ18:AQ29)</f>
        <v>0</v>
      </c>
      <c r="AW30" s="9">
        <f>SUM(AW18:AW29)</f>
        <v>12</v>
      </c>
    </row>
    <row r="31" spans="3:49" ht="15.75" hidden="1">
      <c r="C31" s="56"/>
      <c r="D31" s="34"/>
      <c r="E31" s="56" t="s">
        <v>9</v>
      </c>
      <c r="F31" s="56" t="s">
        <v>12</v>
      </c>
      <c r="G31" s="89">
        <f>(E9-E8)/30.4</f>
        <v>72.07236842105263</v>
      </c>
      <c r="H31" s="56"/>
      <c r="I31" s="56" t="s">
        <v>9</v>
      </c>
      <c r="J31" s="56" t="s">
        <v>12</v>
      </c>
      <c r="K31" s="89">
        <f>(I9-I8)/30.4</f>
        <v>179.21052631578948</v>
      </c>
      <c r="L31" s="56"/>
      <c r="M31" s="56" t="s">
        <v>9</v>
      </c>
      <c r="N31" s="56" t="s">
        <v>12</v>
      </c>
      <c r="O31" s="89">
        <f>(M9-M8)/30.4</f>
        <v>0</v>
      </c>
      <c r="P31" s="56"/>
      <c r="Q31" s="56" t="s">
        <v>9</v>
      </c>
      <c r="R31" s="56" t="s">
        <v>12</v>
      </c>
      <c r="S31" s="89">
        <f>(Q9-Q8)/30.4</f>
        <v>0</v>
      </c>
      <c r="T31" s="56"/>
      <c r="U31" s="56" t="s">
        <v>9</v>
      </c>
      <c r="V31" s="56" t="s">
        <v>12</v>
      </c>
      <c r="W31" s="89">
        <f>(U9-U8)/30.4</f>
        <v>0</v>
      </c>
      <c r="X31" s="56"/>
      <c r="Y31" s="56" t="s">
        <v>9</v>
      </c>
      <c r="Z31" s="56" t="s">
        <v>12</v>
      </c>
      <c r="AA31" s="89">
        <f>(Y9-Y8)/30.4</f>
        <v>0</v>
      </c>
      <c r="AB31" s="56"/>
      <c r="AC31" s="56" t="s">
        <v>9</v>
      </c>
      <c r="AD31" s="56" t="s">
        <v>12</v>
      </c>
      <c r="AE31" s="89">
        <f>(AC9-AC8)/30.4</f>
        <v>0</v>
      </c>
      <c r="AF31" s="56"/>
      <c r="AG31" s="56" t="s">
        <v>9</v>
      </c>
      <c r="AH31" s="56" t="s">
        <v>12</v>
      </c>
      <c r="AI31" s="89">
        <f>(AG9-AG8)/30.4</f>
        <v>0</v>
      </c>
      <c r="AJ31" s="56"/>
      <c r="AK31" s="56" t="s">
        <v>9</v>
      </c>
      <c r="AL31" s="56" t="s">
        <v>12</v>
      </c>
      <c r="AM31" s="89">
        <f>(AK9-AK8)/30.4</f>
        <v>0</v>
      </c>
      <c r="AN31" s="56"/>
      <c r="AO31" s="56" t="s">
        <v>9</v>
      </c>
      <c r="AP31" s="56" t="s">
        <v>12</v>
      </c>
      <c r="AQ31" s="89">
        <f>(AO9-AO8)/30.4</f>
        <v>0</v>
      </c>
      <c r="AW31" s="9" t="e">
        <f>#VALUE!</f>
        <v>#VALUE!</v>
      </c>
    </row>
    <row r="32" spans="3:43" ht="15.75" hidden="1">
      <c r="C32" s="56"/>
      <c r="D32" s="34"/>
      <c r="E32" s="56" t="s">
        <v>10</v>
      </c>
      <c r="F32" s="56" t="s">
        <v>13</v>
      </c>
      <c r="G32" s="49">
        <f>E13+E14</f>
        <v>18888888.93</v>
      </c>
      <c r="H32" s="56"/>
      <c r="I32" s="56" t="s">
        <v>10</v>
      </c>
      <c r="J32" s="56" t="s">
        <v>13</v>
      </c>
      <c r="K32" s="49">
        <f>I13+I14</f>
        <v>1085890519.61</v>
      </c>
      <c r="L32" s="56"/>
      <c r="M32" s="56" t="s">
        <v>10</v>
      </c>
      <c r="N32" s="56" t="s">
        <v>13</v>
      </c>
      <c r="O32" s="49">
        <f>M13+M14</f>
        <v>0</v>
      </c>
      <c r="P32" s="56"/>
      <c r="Q32" s="56" t="s">
        <v>10</v>
      </c>
      <c r="R32" s="56" t="s">
        <v>13</v>
      </c>
      <c r="S32" s="49">
        <f>Q13+Q14</f>
        <v>0</v>
      </c>
      <c r="T32" s="56"/>
      <c r="U32" s="56" t="s">
        <v>10</v>
      </c>
      <c r="V32" s="56" t="s">
        <v>13</v>
      </c>
      <c r="W32" s="49">
        <f>U13+U14</f>
        <v>0</v>
      </c>
      <c r="X32" s="56"/>
      <c r="Y32" s="56" t="s">
        <v>10</v>
      </c>
      <c r="Z32" s="56" t="s">
        <v>13</v>
      </c>
      <c r="AA32" s="49">
        <f>Y13+Y14</f>
        <v>0</v>
      </c>
      <c r="AB32" s="56"/>
      <c r="AC32" s="56" t="s">
        <v>10</v>
      </c>
      <c r="AD32" s="56" t="s">
        <v>13</v>
      </c>
      <c r="AE32" s="49">
        <f>AC13+AC14</f>
        <v>0</v>
      </c>
      <c r="AF32" s="56"/>
      <c r="AG32" s="56" t="s">
        <v>10</v>
      </c>
      <c r="AH32" s="56" t="s">
        <v>13</v>
      </c>
      <c r="AI32" s="49">
        <f>AG13+AG14</f>
        <v>0</v>
      </c>
      <c r="AJ32" s="56"/>
      <c r="AK32" s="56" t="s">
        <v>10</v>
      </c>
      <c r="AL32" s="56" t="s">
        <v>13</v>
      </c>
      <c r="AM32" s="49">
        <f>AK13+AK14</f>
        <v>0</v>
      </c>
      <c r="AN32" s="56"/>
      <c r="AO32" s="56" t="s">
        <v>10</v>
      </c>
      <c r="AP32" s="56" t="s">
        <v>13</v>
      </c>
      <c r="AQ32" s="49">
        <f>AO13+AO14</f>
        <v>0</v>
      </c>
    </row>
    <row r="33" spans="3:43" ht="15.75" hidden="1">
      <c r="C33" s="56"/>
      <c r="D33" s="34"/>
      <c r="E33" s="56" t="s">
        <v>11</v>
      </c>
      <c r="F33" s="56" t="s">
        <v>14</v>
      </c>
      <c r="G33" s="56"/>
      <c r="H33" s="56"/>
      <c r="I33" s="56" t="s">
        <v>11</v>
      </c>
      <c r="J33" s="56" t="s">
        <v>14</v>
      </c>
      <c r="K33" s="56"/>
      <c r="L33" s="56"/>
      <c r="M33" s="56" t="s">
        <v>11</v>
      </c>
      <c r="N33" s="56" t="s">
        <v>14</v>
      </c>
      <c r="O33" s="56"/>
      <c r="P33" s="56"/>
      <c r="Q33" s="56" t="s">
        <v>11</v>
      </c>
      <c r="R33" s="56" t="s">
        <v>14</v>
      </c>
      <c r="S33" s="56"/>
      <c r="T33" s="56"/>
      <c r="U33" s="56" t="s">
        <v>11</v>
      </c>
      <c r="V33" s="56" t="s">
        <v>14</v>
      </c>
      <c r="W33" s="56"/>
      <c r="X33" s="56"/>
      <c r="Y33" s="56" t="s">
        <v>11</v>
      </c>
      <c r="Z33" s="56" t="s">
        <v>14</v>
      </c>
      <c r="AA33" s="56"/>
      <c r="AB33" s="56"/>
      <c r="AC33" s="56" t="s">
        <v>11</v>
      </c>
      <c r="AD33" s="56" t="s">
        <v>14</v>
      </c>
      <c r="AE33" s="56"/>
      <c r="AF33" s="56"/>
      <c r="AG33" s="56" t="s">
        <v>11</v>
      </c>
      <c r="AH33" s="56" t="s">
        <v>14</v>
      </c>
      <c r="AI33" s="56"/>
      <c r="AJ33" s="56"/>
      <c r="AK33" s="56" t="s">
        <v>11</v>
      </c>
      <c r="AL33" s="56" t="s">
        <v>14</v>
      </c>
      <c r="AM33" s="56"/>
      <c r="AN33" s="56"/>
      <c r="AO33" s="56" t="s">
        <v>11</v>
      </c>
      <c r="AP33" s="56" t="s">
        <v>14</v>
      </c>
      <c r="AQ33" s="56"/>
    </row>
    <row r="34" spans="3:43" ht="15.75" hidden="1">
      <c r="C34" s="56"/>
      <c r="D34" s="34"/>
      <c r="E34" s="56"/>
      <c r="F34" s="56" t="s">
        <v>15</v>
      </c>
      <c r="G34" s="56"/>
      <c r="H34" s="56"/>
      <c r="I34" s="56"/>
      <c r="J34" s="56" t="s">
        <v>15</v>
      </c>
      <c r="K34" s="56"/>
      <c r="L34" s="56"/>
      <c r="M34" s="56"/>
      <c r="N34" s="56" t="s">
        <v>15</v>
      </c>
      <c r="O34" s="56"/>
      <c r="P34" s="56"/>
      <c r="Q34" s="56"/>
      <c r="R34" s="56" t="s">
        <v>15</v>
      </c>
      <c r="S34" s="56"/>
      <c r="T34" s="56"/>
      <c r="U34" s="56"/>
      <c r="V34" s="56" t="s">
        <v>15</v>
      </c>
      <c r="W34" s="56"/>
      <c r="X34" s="56"/>
      <c r="Y34" s="56"/>
      <c r="Z34" s="56" t="s">
        <v>15</v>
      </c>
      <c r="AA34" s="56"/>
      <c r="AB34" s="56"/>
      <c r="AC34" s="56"/>
      <c r="AD34" s="56" t="s">
        <v>15</v>
      </c>
      <c r="AE34" s="56"/>
      <c r="AF34" s="56"/>
      <c r="AG34" s="56"/>
      <c r="AH34" s="56" t="s">
        <v>15</v>
      </c>
      <c r="AI34" s="56"/>
      <c r="AJ34" s="56"/>
      <c r="AK34" s="56"/>
      <c r="AL34" s="56" t="s">
        <v>15</v>
      </c>
      <c r="AM34" s="56"/>
      <c r="AN34" s="56"/>
      <c r="AO34" s="56"/>
      <c r="AP34" s="56" t="s">
        <v>15</v>
      </c>
      <c r="AQ34" s="56"/>
    </row>
    <row r="35" spans="3:43" ht="15.75" hidden="1">
      <c r="C35" s="56"/>
      <c r="D35" s="34"/>
      <c r="E35" s="56"/>
      <c r="F35" s="56" t="s">
        <v>16</v>
      </c>
      <c r="G35" s="56"/>
      <c r="H35" s="56"/>
      <c r="I35" s="56"/>
      <c r="J35" s="56" t="s">
        <v>16</v>
      </c>
      <c r="K35" s="56"/>
      <c r="L35" s="56"/>
      <c r="M35" s="56"/>
      <c r="N35" s="56" t="s">
        <v>16</v>
      </c>
      <c r="O35" s="56"/>
      <c r="P35" s="56"/>
      <c r="Q35" s="56"/>
      <c r="R35" s="56" t="s">
        <v>16</v>
      </c>
      <c r="S35" s="56"/>
      <c r="T35" s="56"/>
      <c r="U35" s="56"/>
      <c r="V35" s="56" t="s">
        <v>16</v>
      </c>
      <c r="W35" s="56"/>
      <c r="X35" s="56"/>
      <c r="Y35" s="56"/>
      <c r="Z35" s="56" t="s">
        <v>16</v>
      </c>
      <c r="AA35" s="56"/>
      <c r="AB35" s="56"/>
      <c r="AC35" s="56"/>
      <c r="AD35" s="56" t="s">
        <v>16</v>
      </c>
      <c r="AE35" s="56"/>
      <c r="AF35" s="56"/>
      <c r="AG35" s="56"/>
      <c r="AH35" s="56" t="s">
        <v>16</v>
      </c>
      <c r="AI35" s="56"/>
      <c r="AJ35" s="56"/>
      <c r="AK35" s="56"/>
      <c r="AL35" s="56" t="s">
        <v>16</v>
      </c>
      <c r="AM35" s="56"/>
      <c r="AN35" s="56"/>
      <c r="AO35" s="56"/>
      <c r="AP35" s="56" t="s">
        <v>16</v>
      </c>
      <c r="AQ35" s="56"/>
    </row>
    <row r="36" spans="3:43" ht="15.75">
      <c r="C36" s="56"/>
      <c r="D36" s="34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</row>
    <row r="37" spans="3:43" ht="15.75">
      <c r="C37" s="56"/>
      <c r="D37" s="34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</row>
    <row r="38" ht="15"/>
    <row r="39" ht="15"/>
    <row r="40" ht="15"/>
    <row r="41" ht="15"/>
    <row r="42" ht="15"/>
    <row r="43" s="10" customFormat="1" ht="15">
      <c r="D43" s="11"/>
    </row>
    <row r="44" ht="15"/>
    <row r="45" spans="5:11" ht="15">
      <c r="E45" s="13" t="s">
        <v>82</v>
      </c>
      <c r="F45" s="13"/>
      <c r="G45" s="13"/>
      <c r="I45" s="13" t="s">
        <v>83</v>
      </c>
      <c r="J45" s="13"/>
      <c r="K45" s="13"/>
    </row>
    <row r="46" spans="5:11" ht="15">
      <c r="E46" s="14" t="s">
        <v>84</v>
      </c>
      <c r="F46" s="14"/>
      <c r="G46" s="14"/>
      <c r="I46" s="14" t="s">
        <v>85</v>
      </c>
      <c r="J46" s="14"/>
      <c r="K46" s="14"/>
    </row>
    <row r="47" spans="5:11" ht="34.5" customHeight="1">
      <c r="E47" s="1"/>
      <c r="F47" s="1"/>
      <c r="G47" s="12" t="s">
        <v>86</v>
      </c>
      <c r="I47" s="1"/>
      <c r="J47" s="1"/>
      <c r="K47" s="1"/>
    </row>
    <row r="48" ht="15">
      <c r="C48" t="s">
        <v>75</v>
      </c>
    </row>
    <row r="49" ht="15" hidden="1"/>
  </sheetData>
  <sheetProtection/>
  <mergeCells count="164">
    <mergeCell ref="E45:G45"/>
    <mergeCell ref="E46:G46"/>
    <mergeCell ref="I45:K45"/>
    <mergeCell ref="I46:K46"/>
    <mergeCell ref="E3:G3"/>
    <mergeCell ref="E2:G2"/>
    <mergeCell ref="I16:K16"/>
    <mergeCell ref="I5:K5"/>
    <mergeCell ref="I6:K6"/>
    <mergeCell ref="I7:K7"/>
    <mergeCell ref="E1:G1"/>
    <mergeCell ref="E11:G11"/>
    <mergeCell ref="E10:G10"/>
    <mergeCell ref="E9:G9"/>
    <mergeCell ref="E8:G8"/>
    <mergeCell ref="E7:G7"/>
    <mergeCell ref="E6:G6"/>
    <mergeCell ref="E5:G5"/>
    <mergeCell ref="E4:G4"/>
    <mergeCell ref="I8:K8"/>
    <mergeCell ref="I9:K9"/>
    <mergeCell ref="I10:K10"/>
    <mergeCell ref="I13:K13"/>
    <mergeCell ref="I14:K14"/>
    <mergeCell ref="I15:K15"/>
    <mergeCell ref="I12:K12"/>
    <mergeCell ref="E16:G16"/>
    <mergeCell ref="E15:G15"/>
    <mergeCell ref="E14:G14"/>
    <mergeCell ref="E13:G13"/>
    <mergeCell ref="E12:G12"/>
    <mergeCell ref="I1:K1"/>
    <mergeCell ref="I2:K2"/>
    <mergeCell ref="I3:K3"/>
    <mergeCell ref="I4:K4"/>
    <mergeCell ref="I11:K11"/>
    <mergeCell ref="M13:O13"/>
    <mergeCell ref="M14:O14"/>
    <mergeCell ref="M15:O15"/>
    <mergeCell ref="M16:O16"/>
    <mergeCell ref="Q1:S1"/>
    <mergeCell ref="Q2:S2"/>
    <mergeCell ref="Q3:S3"/>
    <mergeCell ref="Q4:S4"/>
    <mergeCell ref="Q5:S5"/>
    <mergeCell ref="Q6:S6"/>
    <mergeCell ref="M7:O7"/>
    <mergeCell ref="M8:O8"/>
    <mergeCell ref="M9:O9"/>
    <mergeCell ref="M10:O10"/>
    <mergeCell ref="M11:O11"/>
    <mergeCell ref="M12:O12"/>
    <mergeCell ref="M1:O1"/>
    <mergeCell ref="M2:O2"/>
    <mergeCell ref="M3:O3"/>
    <mergeCell ref="M4:O4"/>
    <mergeCell ref="M5:O5"/>
    <mergeCell ref="M6:O6"/>
    <mergeCell ref="Q13:S13"/>
    <mergeCell ref="Q14:S14"/>
    <mergeCell ref="U7:W7"/>
    <mergeCell ref="U8:W8"/>
    <mergeCell ref="U9:W9"/>
    <mergeCell ref="Q15:S15"/>
    <mergeCell ref="Q10:S10"/>
    <mergeCell ref="Q11:S11"/>
    <mergeCell ref="Q12:S12"/>
    <mergeCell ref="U13:W13"/>
    <mergeCell ref="Q16:S16"/>
    <mergeCell ref="U1:W1"/>
    <mergeCell ref="U2:W2"/>
    <mergeCell ref="U3:W3"/>
    <mergeCell ref="U4:W4"/>
    <mergeCell ref="U5:W5"/>
    <mergeCell ref="U6:W6"/>
    <mergeCell ref="Q7:S7"/>
    <mergeCell ref="Q8:S8"/>
    <mergeCell ref="Q9:S9"/>
    <mergeCell ref="U14:W14"/>
    <mergeCell ref="U15:W15"/>
    <mergeCell ref="U16:W16"/>
    <mergeCell ref="U10:W10"/>
    <mergeCell ref="U11:W11"/>
    <mergeCell ref="U12:W12"/>
    <mergeCell ref="Y16:AA16"/>
    <mergeCell ref="AC1:AE1"/>
    <mergeCell ref="AC2:AE2"/>
    <mergeCell ref="AC3:AE3"/>
    <mergeCell ref="AC4:AE4"/>
    <mergeCell ref="AC5:AE5"/>
    <mergeCell ref="AC6:AE6"/>
    <mergeCell ref="Y7:AA7"/>
    <mergeCell ref="Y10:AA10"/>
    <mergeCell ref="Y11:AA11"/>
    <mergeCell ref="Y12:AA12"/>
    <mergeCell ref="AC13:AE13"/>
    <mergeCell ref="Y14:AA14"/>
    <mergeCell ref="Y15:AA15"/>
    <mergeCell ref="AC14:AE14"/>
    <mergeCell ref="AC15:AE15"/>
    <mergeCell ref="AC16:AE16"/>
    <mergeCell ref="AC10:AE10"/>
    <mergeCell ref="AC11:AE11"/>
    <mergeCell ref="AC12:AE12"/>
    <mergeCell ref="Y1:AA1"/>
    <mergeCell ref="Y2:AA2"/>
    <mergeCell ref="AC7:AE7"/>
    <mergeCell ref="AC8:AE8"/>
    <mergeCell ref="AC9:AE9"/>
    <mergeCell ref="Y13:AA13"/>
    <mergeCell ref="AG3:AI3"/>
    <mergeCell ref="AG4:AI4"/>
    <mergeCell ref="AG5:AI5"/>
    <mergeCell ref="AG6:AI6"/>
    <mergeCell ref="AG1:AI1"/>
    <mergeCell ref="AG2:AI2"/>
    <mergeCell ref="Y3:AA3"/>
    <mergeCell ref="Y4:AA4"/>
    <mergeCell ref="Y5:AA5"/>
    <mergeCell ref="Y6:AA6"/>
    <mergeCell ref="Y8:AA8"/>
    <mergeCell ref="Y9:AA9"/>
    <mergeCell ref="AG13:AI13"/>
    <mergeCell ref="AG14:AI14"/>
    <mergeCell ref="AG15:AI15"/>
    <mergeCell ref="AG16:AI16"/>
    <mergeCell ref="AK1:AM1"/>
    <mergeCell ref="AK2:AM2"/>
    <mergeCell ref="AK3:AM3"/>
    <mergeCell ref="AK4:AM4"/>
    <mergeCell ref="AK5:AM5"/>
    <mergeCell ref="AK6:AM6"/>
    <mergeCell ref="AK16:AM16"/>
    <mergeCell ref="AK10:AM10"/>
    <mergeCell ref="AK11:AM11"/>
    <mergeCell ref="AK12:AM12"/>
    <mergeCell ref="AG7:AI7"/>
    <mergeCell ref="AG8:AI8"/>
    <mergeCell ref="AG9:AI9"/>
    <mergeCell ref="AG10:AI10"/>
    <mergeCell ref="AG11:AI11"/>
    <mergeCell ref="AG12:AI12"/>
    <mergeCell ref="AO1:AQ1"/>
    <mergeCell ref="AO2:AQ2"/>
    <mergeCell ref="AO3:AQ3"/>
    <mergeCell ref="AO4:AQ4"/>
    <mergeCell ref="AO5:AQ5"/>
    <mergeCell ref="AO6:AQ6"/>
    <mergeCell ref="AK7:AM7"/>
    <mergeCell ref="AK8:AM8"/>
    <mergeCell ref="AK9:AM9"/>
    <mergeCell ref="AO13:AQ13"/>
    <mergeCell ref="AO14:AQ14"/>
    <mergeCell ref="AO15:AQ15"/>
    <mergeCell ref="AK13:AM13"/>
    <mergeCell ref="AK14:AM14"/>
    <mergeCell ref="AK15:AM15"/>
    <mergeCell ref="AO16:AQ16"/>
    <mergeCell ref="AO7:AQ7"/>
    <mergeCell ref="AO8:AQ8"/>
    <mergeCell ref="AO9:AQ9"/>
    <mergeCell ref="AO10:AQ10"/>
    <mergeCell ref="AO11:AQ11"/>
    <mergeCell ref="AO12:AQ12"/>
  </mergeCells>
  <conditionalFormatting sqref="E18:G29">
    <cfRule type="cellIs" priority="110" dxfId="9" operator="equal">
      <formula>0</formula>
    </cfRule>
  </conditionalFormatting>
  <conditionalFormatting sqref="E2:G9 E11:G13 E10">
    <cfRule type="containsBlanks" priority="109" dxfId="0">
      <formula>LEN(TRIM(E2))=0</formula>
    </cfRule>
  </conditionalFormatting>
  <conditionalFormatting sqref="I18:I29">
    <cfRule type="cellIs" priority="108" dxfId="9" operator="equal">
      <formula>0</formula>
    </cfRule>
  </conditionalFormatting>
  <conditionalFormatting sqref="I3:K4 I9:K9 I12:K12">
    <cfRule type="containsBlanks" priority="107" dxfId="0">
      <formula>LEN(TRIM(I3))=0</formula>
    </cfRule>
  </conditionalFormatting>
  <conditionalFormatting sqref="M18:M29">
    <cfRule type="cellIs" priority="106" dxfId="9" operator="equal">
      <formula>0</formula>
    </cfRule>
  </conditionalFormatting>
  <conditionalFormatting sqref="M3:O4 M9:O9 M12:O12">
    <cfRule type="containsBlanks" priority="105" dxfId="0">
      <formula>LEN(TRIM(M3))=0</formula>
    </cfRule>
  </conditionalFormatting>
  <conditionalFormatting sqref="Q18:Q29">
    <cfRule type="cellIs" priority="104" dxfId="9" operator="equal">
      <formula>0</formula>
    </cfRule>
  </conditionalFormatting>
  <conditionalFormatting sqref="Q3:S4 Q9:S9 Q12:S12">
    <cfRule type="containsBlanks" priority="103" dxfId="0">
      <formula>LEN(TRIM(Q3))=0</formula>
    </cfRule>
  </conditionalFormatting>
  <conditionalFormatting sqref="U18:U29">
    <cfRule type="cellIs" priority="102" dxfId="9" operator="equal">
      <formula>0</formula>
    </cfRule>
  </conditionalFormatting>
  <conditionalFormatting sqref="U3:W4 U9:W9 U12:W12">
    <cfRule type="containsBlanks" priority="101" dxfId="0">
      <formula>LEN(TRIM(U3))=0</formula>
    </cfRule>
  </conditionalFormatting>
  <conditionalFormatting sqref="Y18:Y29">
    <cfRule type="cellIs" priority="100" dxfId="9" operator="equal">
      <formula>0</formula>
    </cfRule>
  </conditionalFormatting>
  <conditionalFormatting sqref="Y3:AA4 Y9:AA9 Y12:AA12">
    <cfRule type="containsBlanks" priority="99" dxfId="0">
      <formula>LEN(TRIM(Y3))=0</formula>
    </cfRule>
  </conditionalFormatting>
  <conditionalFormatting sqref="AC18:AC29">
    <cfRule type="cellIs" priority="98" dxfId="9" operator="equal">
      <formula>0</formula>
    </cfRule>
  </conditionalFormatting>
  <conditionalFormatting sqref="AC3:AE4 AC9:AE9 AC12:AE12">
    <cfRule type="containsBlanks" priority="97" dxfId="0">
      <formula>LEN(TRIM(AC3))=0</formula>
    </cfRule>
  </conditionalFormatting>
  <conditionalFormatting sqref="AG18:AG29">
    <cfRule type="cellIs" priority="96" dxfId="9" operator="equal">
      <formula>0</formula>
    </cfRule>
  </conditionalFormatting>
  <conditionalFormatting sqref="AG3:AI4 AG9:AI9 AG12:AI12">
    <cfRule type="containsBlanks" priority="95" dxfId="0">
      <formula>LEN(TRIM(AG3))=0</formula>
    </cfRule>
  </conditionalFormatting>
  <conditionalFormatting sqref="AK18:AK29">
    <cfRule type="cellIs" priority="94" dxfId="9" operator="equal">
      <formula>0</formula>
    </cfRule>
  </conditionalFormatting>
  <conditionalFormatting sqref="AK3:AM4 AK9:AM9 AK12:AM12">
    <cfRule type="containsBlanks" priority="93" dxfId="0">
      <formula>LEN(TRIM(AK3))=0</formula>
    </cfRule>
  </conditionalFormatting>
  <conditionalFormatting sqref="AO18:AO29">
    <cfRule type="cellIs" priority="92" dxfId="9" operator="equal">
      <formula>0</formula>
    </cfRule>
  </conditionalFormatting>
  <conditionalFormatting sqref="AO3:AQ4 AO9:AQ9 AO12:AQ12">
    <cfRule type="containsBlanks" priority="91" dxfId="0">
      <formula>LEN(TRIM(AO3))=0</formula>
    </cfRule>
  </conditionalFormatting>
  <conditionalFormatting sqref="I2:K2">
    <cfRule type="containsBlanks" priority="90" dxfId="0">
      <formula>LEN(TRIM(I2))=0</formula>
    </cfRule>
  </conditionalFormatting>
  <conditionalFormatting sqref="M2:O2">
    <cfRule type="containsBlanks" priority="89" dxfId="0">
      <formula>LEN(TRIM(M2))=0</formula>
    </cfRule>
  </conditionalFormatting>
  <conditionalFormatting sqref="Q2:S2">
    <cfRule type="containsBlanks" priority="88" dxfId="0">
      <formula>LEN(TRIM(Q2))=0</formula>
    </cfRule>
  </conditionalFormatting>
  <conditionalFormatting sqref="U2:W2">
    <cfRule type="containsBlanks" priority="87" dxfId="0">
      <formula>LEN(TRIM(U2))=0</formula>
    </cfRule>
  </conditionalFormatting>
  <conditionalFormatting sqref="Y2:AA2">
    <cfRule type="containsBlanks" priority="86" dxfId="0">
      <formula>LEN(TRIM(Y2))=0</formula>
    </cfRule>
  </conditionalFormatting>
  <conditionalFormatting sqref="AC2:AE2">
    <cfRule type="containsBlanks" priority="85" dxfId="0">
      <formula>LEN(TRIM(AC2))=0</formula>
    </cfRule>
  </conditionalFormatting>
  <conditionalFormatting sqref="AG2:AI2">
    <cfRule type="containsBlanks" priority="84" dxfId="0">
      <formula>LEN(TRIM(AG2))=0</formula>
    </cfRule>
  </conditionalFormatting>
  <conditionalFormatting sqref="AK2:AM2">
    <cfRule type="containsBlanks" priority="83" dxfId="0">
      <formula>LEN(TRIM(AK2))=0</formula>
    </cfRule>
  </conditionalFormatting>
  <conditionalFormatting sqref="AO2:AQ2">
    <cfRule type="containsBlanks" priority="82" dxfId="0">
      <formula>LEN(TRIM(AO2))=0</formula>
    </cfRule>
  </conditionalFormatting>
  <conditionalFormatting sqref="I5:K5">
    <cfRule type="containsBlanks" priority="81" dxfId="0">
      <formula>LEN(TRIM(I5))=0</formula>
    </cfRule>
  </conditionalFormatting>
  <conditionalFormatting sqref="M5:O5">
    <cfRule type="containsBlanks" priority="80" dxfId="0">
      <formula>LEN(TRIM(M5))=0</formula>
    </cfRule>
  </conditionalFormatting>
  <conditionalFormatting sqref="Q5:S5">
    <cfRule type="containsBlanks" priority="79" dxfId="0">
      <formula>LEN(TRIM(Q5))=0</formula>
    </cfRule>
  </conditionalFormatting>
  <conditionalFormatting sqref="U5:W5">
    <cfRule type="containsBlanks" priority="78" dxfId="0">
      <formula>LEN(TRIM(U5))=0</formula>
    </cfRule>
  </conditionalFormatting>
  <conditionalFormatting sqref="Y5:AA5">
    <cfRule type="containsBlanks" priority="77" dxfId="0">
      <formula>LEN(TRIM(Y5))=0</formula>
    </cfRule>
  </conditionalFormatting>
  <conditionalFormatting sqref="AC5:AE5">
    <cfRule type="containsBlanks" priority="76" dxfId="0">
      <formula>LEN(TRIM(AC5))=0</formula>
    </cfRule>
  </conditionalFormatting>
  <conditionalFormatting sqref="AG5:AI5">
    <cfRule type="containsBlanks" priority="75" dxfId="0">
      <formula>LEN(TRIM(AG5))=0</formula>
    </cfRule>
  </conditionalFormatting>
  <conditionalFormatting sqref="AK5:AM5">
    <cfRule type="containsBlanks" priority="74" dxfId="0">
      <formula>LEN(TRIM(AK5))=0</formula>
    </cfRule>
  </conditionalFormatting>
  <conditionalFormatting sqref="AO5:AQ5">
    <cfRule type="containsBlanks" priority="73" dxfId="0">
      <formula>LEN(TRIM(AO5))=0</formula>
    </cfRule>
  </conditionalFormatting>
  <conditionalFormatting sqref="I7:K7">
    <cfRule type="containsBlanks" priority="72" dxfId="0">
      <formula>LEN(TRIM(I7))=0</formula>
    </cfRule>
  </conditionalFormatting>
  <conditionalFormatting sqref="M7:O7">
    <cfRule type="containsBlanks" priority="71" dxfId="0">
      <formula>LEN(TRIM(M7))=0</formula>
    </cfRule>
  </conditionalFormatting>
  <conditionalFormatting sqref="Q7:S7">
    <cfRule type="containsBlanks" priority="70" dxfId="0">
      <formula>LEN(TRIM(Q7))=0</formula>
    </cfRule>
  </conditionalFormatting>
  <conditionalFormatting sqref="U7:W7">
    <cfRule type="containsBlanks" priority="69" dxfId="0">
      <formula>LEN(TRIM(U7))=0</formula>
    </cfRule>
  </conditionalFormatting>
  <conditionalFormatting sqref="Y7:AA7">
    <cfRule type="containsBlanks" priority="68" dxfId="0">
      <formula>LEN(TRIM(Y7))=0</formula>
    </cfRule>
  </conditionalFormatting>
  <conditionalFormatting sqref="AC7:AE7">
    <cfRule type="containsBlanks" priority="67" dxfId="0">
      <formula>LEN(TRIM(AC7))=0</formula>
    </cfRule>
  </conditionalFormatting>
  <conditionalFormatting sqref="AG7:AI7">
    <cfRule type="containsBlanks" priority="66" dxfId="0">
      <formula>LEN(TRIM(AG7))=0</formula>
    </cfRule>
  </conditionalFormatting>
  <conditionalFormatting sqref="AK7:AM7">
    <cfRule type="containsBlanks" priority="65" dxfId="0">
      <formula>LEN(TRIM(AK7))=0</formula>
    </cfRule>
  </conditionalFormatting>
  <conditionalFormatting sqref="AO7:AQ7">
    <cfRule type="containsBlanks" priority="64" dxfId="0">
      <formula>LEN(TRIM(AO7))=0</formula>
    </cfRule>
  </conditionalFormatting>
  <conditionalFormatting sqref="I6:K6">
    <cfRule type="containsBlanks" priority="63" dxfId="0">
      <formula>LEN(TRIM(I6))=0</formula>
    </cfRule>
  </conditionalFormatting>
  <conditionalFormatting sqref="M6:O6">
    <cfRule type="containsBlanks" priority="62" dxfId="0">
      <formula>LEN(TRIM(M6))=0</formula>
    </cfRule>
  </conditionalFormatting>
  <conditionalFormatting sqref="Q6:S6">
    <cfRule type="containsBlanks" priority="61" dxfId="0">
      <formula>LEN(TRIM(Q6))=0</formula>
    </cfRule>
  </conditionalFormatting>
  <conditionalFormatting sqref="U6:W6">
    <cfRule type="containsBlanks" priority="60" dxfId="0">
      <formula>LEN(TRIM(U6))=0</formula>
    </cfRule>
  </conditionalFormatting>
  <conditionalFormatting sqref="Y6:AA6">
    <cfRule type="containsBlanks" priority="59" dxfId="0">
      <formula>LEN(TRIM(Y6))=0</formula>
    </cfRule>
  </conditionalFormatting>
  <conditionalFormatting sqref="AC6:AE6">
    <cfRule type="containsBlanks" priority="58" dxfId="0">
      <formula>LEN(TRIM(AC6))=0</formula>
    </cfRule>
  </conditionalFormatting>
  <conditionalFormatting sqref="AG6:AI6">
    <cfRule type="containsBlanks" priority="57" dxfId="0">
      <formula>LEN(TRIM(AG6))=0</formula>
    </cfRule>
  </conditionalFormatting>
  <conditionalFormatting sqref="AK6:AM6">
    <cfRule type="containsBlanks" priority="56" dxfId="0">
      <formula>LEN(TRIM(AK6))=0</formula>
    </cfRule>
  </conditionalFormatting>
  <conditionalFormatting sqref="AO6:AQ6">
    <cfRule type="containsBlanks" priority="55" dxfId="0">
      <formula>LEN(TRIM(AO6))=0</formula>
    </cfRule>
  </conditionalFormatting>
  <conditionalFormatting sqref="I8:K8">
    <cfRule type="containsBlanks" priority="54" dxfId="0">
      <formula>LEN(TRIM(I8))=0</formula>
    </cfRule>
  </conditionalFormatting>
  <conditionalFormatting sqref="M8:O8">
    <cfRule type="containsBlanks" priority="53" dxfId="0">
      <formula>LEN(TRIM(M8))=0</formula>
    </cfRule>
  </conditionalFormatting>
  <conditionalFormatting sqref="Q8:S8">
    <cfRule type="containsBlanks" priority="52" dxfId="0">
      <formula>LEN(TRIM(Q8))=0</formula>
    </cfRule>
  </conditionalFormatting>
  <conditionalFormatting sqref="U8:W8">
    <cfRule type="containsBlanks" priority="51" dxfId="0">
      <formula>LEN(TRIM(U8))=0</formula>
    </cfRule>
  </conditionalFormatting>
  <conditionalFormatting sqref="Y8:AA8">
    <cfRule type="containsBlanks" priority="50" dxfId="0">
      <formula>LEN(TRIM(Y8))=0</formula>
    </cfRule>
  </conditionalFormatting>
  <conditionalFormatting sqref="AC8:AE8">
    <cfRule type="containsBlanks" priority="49" dxfId="0">
      <formula>LEN(TRIM(AC8))=0</formula>
    </cfRule>
  </conditionalFormatting>
  <conditionalFormatting sqref="AG8:AI8">
    <cfRule type="containsBlanks" priority="48" dxfId="0">
      <formula>LEN(TRIM(AG8))=0</formula>
    </cfRule>
  </conditionalFormatting>
  <conditionalFormatting sqref="AK8:AM8">
    <cfRule type="containsBlanks" priority="47" dxfId="0">
      <formula>LEN(TRIM(AK8))=0</formula>
    </cfRule>
  </conditionalFormatting>
  <conditionalFormatting sqref="AO8:AQ8">
    <cfRule type="containsBlanks" priority="46" dxfId="0">
      <formula>LEN(TRIM(AO8))=0</formula>
    </cfRule>
  </conditionalFormatting>
  <conditionalFormatting sqref="I11:K11">
    <cfRule type="containsBlanks" priority="45" dxfId="0">
      <formula>LEN(TRIM(I11))=0</formula>
    </cfRule>
  </conditionalFormatting>
  <conditionalFormatting sqref="M11:O11">
    <cfRule type="containsBlanks" priority="44" dxfId="0">
      <formula>LEN(TRIM(M11))=0</formula>
    </cfRule>
  </conditionalFormatting>
  <conditionalFormatting sqref="Q11:S11">
    <cfRule type="containsBlanks" priority="43" dxfId="0">
      <formula>LEN(TRIM(Q11))=0</formula>
    </cfRule>
  </conditionalFormatting>
  <conditionalFormatting sqref="U11:W11">
    <cfRule type="containsBlanks" priority="42" dxfId="0">
      <formula>LEN(TRIM(U11))=0</formula>
    </cfRule>
  </conditionalFormatting>
  <conditionalFormatting sqref="Y11:AA11">
    <cfRule type="containsBlanks" priority="41" dxfId="0">
      <formula>LEN(TRIM(Y11))=0</formula>
    </cfRule>
  </conditionalFormatting>
  <conditionalFormatting sqref="AC11:AE11">
    <cfRule type="containsBlanks" priority="40" dxfId="0">
      <formula>LEN(TRIM(AC11))=0</formula>
    </cfRule>
  </conditionalFormatting>
  <conditionalFormatting sqref="AG11:AI11">
    <cfRule type="containsBlanks" priority="39" dxfId="0">
      <formula>LEN(TRIM(AG11))=0</formula>
    </cfRule>
  </conditionalFormatting>
  <conditionalFormatting sqref="AK11:AM11">
    <cfRule type="containsBlanks" priority="38" dxfId="0">
      <formula>LEN(TRIM(AK11))=0</formula>
    </cfRule>
  </conditionalFormatting>
  <conditionalFormatting sqref="AO11:AQ11">
    <cfRule type="containsBlanks" priority="37" dxfId="0">
      <formula>LEN(TRIM(AO11))=0</formula>
    </cfRule>
  </conditionalFormatting>
  <conditionalFormatting sqref="I13:K13">
    <cfRule type="containsBlanks" priority="36" dxfId="0">
      <formula>LEN(TRIM(I13))=0</formula>
    </cfRule>
  </conditionalFormatting>
  <conditionalFormatting sqref="M13:O13">
    <cfRule type="containsBlanks" priority="35" dxfId="0">
      <formula>LEN(TRIM(M13))=0</formula>
    </cfRule>
  </conditionalFormatting>
  <conditionalFormatting sqref="Q13:S13">
    <cfRule type="containsBlanks" priority="34" dxfId="0">
      <formula>LEN(TRIM(Q13))=0</formula>
    </cfRule>
  </conditionalFormatting>
  <conditionalFormatting sqref="U13:W13">
    <cfRule type="containsBlanks" priority="33" dxfId="0">
      <formula>LEN(TRIM(U13))=0</formula>
    </cfRule>
  </conditionalFormatting>
  <conditionalFormatting sqref="Y13:AA13">
    <cfRule type="containsBlanks" priority="32" dxfId="0">
      <formula>LEN(TRIM(Y13))=0</formula>
    </cfRule>
  </conditionalFormatting>
  <conditionalFormatting sqref="AC13:AE13">
    <cfRule type="containsBlanks" priority="31" dxfId="0">
      <formula>LEN(TRIM(AC13))=0</formula>
    </cfRule>
  </conditionalFormatting>
  <conditionalFormatting sqref="AG13:AI13">
    <cfRule type="containsBlanks" priority="30" dxfId="0">
      <formula>LEN(TRIM(AG13))=0</formula>
    </cfRule>
  </conditionalFormatting>
  <conditionalFormatting sqref="AK13:AM13">
    <cfRule type="containsBlanks" priority="29" dxfId="0">
      <formula>LEN(TRIM(AK13))=0</formula>
    </cfRule>
  </conditionalFormatting>
  <conditionalFormatting sqref="AO13:AQ13">
    <cfRule type="containsBlanks" priority="28" dxfId="0">
      <formula>LEN(TRIM(AO13))=0</formula>
    </cfRule>
  </conditionalFormatting>
  <conditionalFormatting sqref="J18:J29">
    <cfRule type="cellIs" priority="27" dxfId="9" operator="equal">
      <formula>0</formula>
    </cfRule>
  </conditionalFormatting>
  <conditionalFormatting sqref="N18:N29">
    <cfRule type="cellIs" priority="26" dxfId="9" operator="equal">
      <formula>0</formula>
    </cfRule>
  </conditionalFormatting>
  <conditionalFormatting sqref="R18:R29">
    <cfRule type="cellIs" priority="25" dxfId="9" operator="equal">
      <formula>0</formula>
    </cfRule>
  </conditionalFormatting>
  <conditionalFormatting sqref="V18:V29">
    <cfRule type="cellIs" priority="24" dxfId="9" operator="equal">
      <formula>0</formula>
    </cfRule>
  </conditionalFormatting>
  <conditionalFormatting sqref="Z18:Z29">
    <cfRule type="cellIs" priority="23" dxfId="9" operator="equal">
      <formula>0</formula>
    </cfRule>
  </conditionalFormatting>
  <conditionalFormatting sqref="AD18:AD29">
    <cfRule type="cellIs" priority="22" dxfId="9" operator="equal">
      <formula>0</formula>
    </cfRule>
  </conditionalFormatting>
  <conditionalFormatting sqref="AH18:AH29">
    <cfRule type="cellIs" priority="21" dxfId="9" operator="equal">
      <formula>0</formula>
    </cfRule>
  </conditionalFormatting>
  <conditionalFormatting sqref="AL18:AL29">
    <cfRule type="cellIs" priority="20" dxfId="9" operator="equal">
      <formula>0</formula>
    </cfRule>
  </conditionalFormatting>
  <conditionalFormatting sqref="AP18:AP29">
    <cfRule type="cellIs" priority="19" dxfId="9" operator="equal">
      <formula>0</formula>
    </cfRule>
  </conditionalFormatting>
  <conditionalFormatting sqref="K18:K29">
    <cfRule type="cellIs" priority="18" dxfId="9" operator="equal">
      <formula>0</formula>
    </cfRule>
  </conditionalFormatting>
  <conditionalFormatting sqref="O18:O29">
    <cfRule type="cellIs" priority="17" dxfId="9" operator="equal">
      <formula>0</formula>
    </cfRule>
  </conditionalFormatting>
  <conditionalFormatting sqref="S18:S29">
    <cfRule type="cellIs" priority="16" dxfId="9" operator="equal">
      <formula>0</formula>
    </cfRule>
  </conditionalFormatting>
  <conditionalFormatting sqref="W18:W29">
    <cfRule type="cellIs" priority="15" dxfId="9" operator="equal">
      <formula>0</formula>
    </cfRule>
  </conditionalFormatting>
  <conditionalFormatting sqref="AA18:AA29">
    <cfRule type="cellIs" priority="14" dxfId="9" operator="equal">
      <formula>0</formula>
    </cfRule>
  </conditionalFormatting>
  <conditionalFormatting sqref="AE18:AE29">
    <cfRule type="cellIs" priority="13" dxfId="9" operator="equal">
      <formula>0</formula>
    </cfRule>
  </conditionalFormatting>
  <conditionalFormatting sqref="AI18:AI29">
    <cfRule type="cellIs" priority="12" dxfId="9" operator="equal">
      <formula>0</formula>
    </cfRule>
  </conditionalFormatting>
  <conditionalFormatting sqref="AM18:AM29">
    <cfRule type="cellIs" priority="11" dxfId="9" operator="equal">
      <formula>0</formula>
    </cfRule>
  </conditionalFormatting>
  <conditionalFormatting sqref="AQ18:AQ29">
    <cfRule type="cellIs" priority="10" dxfId="9" operator="equal">
      <formula>0</formula>
    </cfRule>
  </conditionalFormatting>
  <conditionalFormatting sqref="I10">
    <cfRule type="containsBlanks" priority="9" dxfId="0">
      <formula>LEN(TRIM(I10))=0</formula>
    </cfRule>
  </conditionalFormatting>
  <conditionalFormatting sqref="M10">
    <cfRule type="containsBlanks" priority="8" dxfId="0">
      <formula>LEN(TRIM(M10))=0</formula>
    </cfRule>
  </conditionalFormatting>
  <conditionalFormatting sqref="Q10">
    <cfRule type="containsBlanks" priority="7" dxfId="0">
      <formula>LEN(TRIM(Q10))=0</formula>
    </cfRule>
  </conditionalFormatting>
  <conditionalFormatting sqref="U10">
    <cfRule type="containsBlanks" priority="6" dxfId="0">
      <formula>LEN(TRIM(U10))=0</formula>
    </cfRule>
  </conditionalFormatting>
  <conditionalFormatting sqref="Y10">
    <cfRule type="containsBlanks" priority="5" dxfId="0">
      <formula>LEN(TRIM(Y10))=0</formula>
    </cfRule>
  </conditionalFormatting>
  <conditionalFormatting sqref="AC10">
    <cfRule type="containsBlanks" priority="4" dxfId="0">
      <formula>LEN(TRIM(AC10))=0</formula>
    </cfRule>
  </conditionalFormatting>
  <conditionalFormatting sqref="AG10">
    <cfRule type="containsBlanks" priority="3" dxfId="0">
      <formula>LEN(TRIM(AG10))=0</formula>
    </cfRule>
  </conditionalFormatting>
  <conditionalFormatting sqref="AK10">
    <cfRule type="containsBlanks" priority="2" dxfId="0">
      <formula>LEN(TRIM(AK10))=0</formula>
    </cfRule>
  </conditionalFormatting>
  <conditionalFormatting sqref="AO10">
    <cfRule type="containsBlanks" priority="1" dxfId="0">
      <formula>LEN(TRIM(AO10))=0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E3:G3 AO3:AQ3 AK3:AM3 AG3:AI3 AC3:AE3 Y3:AA3 U3:W3 Q3:S3 M3:O3 I3:K3">
      <formula1>$E$31:$E$33</formula1>
    </dataValidation>
    <dataValidation type="decimal" operator="greaterThanOrEqual" allowBlank="1" showInputMessage="1" showErrorMessage="1" errorTitle="NÚMERO INVALIDO" error="El empréstito no debe de ser un número negativo" sqref="E14:G14 I14:K14 M14:O14 Q14:S14 U14:W14 Y14:AA14 AC14:AE14 AG14:AI14 AK14:AM14 AO14:AQ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E15:G15 I15:K15 M15:O15 Q15:S15 U15:W15 Y15:AA15 AC15:AE15 AG15:AI15 AK15:AM15 AO15:AQ15">
      <formula1>0</formula1>
      <formula2>E13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E9:G9 I9:K9 M9:O9 Q9:S9 U9:W9 Y9:AA9 AC9:AE9 AG9:AI9 AK9:AM9 AO9:AQ9">
      <formula1>E8</formula1>
    </dataValidation>
    <dataValidation type="decimal" operator="greaterThanOrEqual" allowBlank="1" showInputMessage="1" showErrorMessage="1" errorTitle="NÚMERO INVALIDO" error="El interés pagado no debe de ser un número negativo" sqref="E16:G16 I16:K16 M16:O16 Q16:S16 U16:W16 Y16:AA16 AC16:AE16 AG16:AI16 AK16:AM16 AO16:AQ16">
      <formula1>0</formula1>
    </dataValidation>
    <dataValidation allowBlank="1" showInputMessage="1" showErrorMessage="1" promptTitle="Descripción:" prompt="Nombre o razón social de la institución con la cual se tiene la contratación del crédito." sqref="E4:G4 I4:K4 M4:O4 Q4:S4 U4:W4 Y4:AA4 AC4:AE4 AG4:AI4 AK4:AM4 AO4:AQ4"/>
    <dataValidation allowBlank="1" showInputMessage="1" showErrorMessage="1" promptTitle="Descripción:" prompt="Relación general de la aplicación o destino del empréstito." sqref="E12:G12 I12:K12 M12:O12 Q12:S12 U12:W12 Y12:AA12 AC12:AE12 AG12:AI12 AK12:AM12 AO12:AQ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E29 I29 M29 Q29 U29 Y29 AC29 AG29 AK29 AO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E13:G13 I13:K13 M13:O13 Q13:S13 U13:W13 Y13:AA13 AC13:AE13 AG13:AI13 AK13:AM13 AO13:AQ13">
      <formula1>0</formula1>
      <formula2>E7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E2:G2 I2:K2 M2:O2 Q2:S2 U2:W2 Y2:AA2 AC2:AE2 AG2:AI2 AK2:AM2 AO2:AQ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E5:G5 I5:K5 M5:O5 Q5:S5 U5:W5 Y5:AA5 AC5:AE5 AG5:AI5 AK5:AM5 AO5:AQ5">
      <formula1>$F$31:$F$35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E7:G7 I7:K7 M7:O7 Q7:S7 U7:W7 Y7:AA7 AC7:AE7 AG7:AI7 AK7:AM7 AO7:AQ7">
      <formula1>0</formula1>
      <formula2>E6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E6:G6 I6:K6 M6:O6 Q6:S6 U6:W6 Y6:AA6 AC6:AE6 AG6:AI6 AK6:AM6 AO6:AQ6">
      <formula1>0</formula1>
    </dataValidation>
    <dataValidation allowBlank="1" showInputMessage="1" showErrorMessage="1" promptTitle="Descripción:" prompt="Día, mes y año de recepción del empréstito." sqref="E8:G8 I8:K8 M8:O8 Q8:S8 U8:W8 Y8:AA8 AC8:AE8 AG8:AI8 AK8:AM8 AO8:AQ8"/>
    <dataValidation allowBlank="1" showInputMessage="1" showErrorMessage="1" promptTitle="Descripción:" prompt="Tipo de tasa contratada y especificaciones en el pago de intereses del crédito." sqref="E11:G11 I11:K11 M11:O11 Q11:S11 U11:W11 Y11:AA11 AC11:AE11 AG11:AI11 AK11:AM11 AO11:AQ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F18 J18 N18 R18 V18 Z18 AD18 AH18 AL18 AP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F19 J19 N19 R19 V19 Z19 AD19 AH19 AL19 AP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F20 J20 N20 R20 V20 Z20 AD20 AH20 AL20 AP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F21 J21 N21 R21 V21 Z21 AD21 AH21 AL21 AP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F22 J22 N22 R22 V22 Z22 AD22 AH22 AL22 AP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F23 J23 N23 R23 V23 Z23 AD23 AH23 AL23 AP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F24 J24 N24 R24 V24 Z24 AD24 AH24 AL24 AP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F25 J25 N25 R25 V25 Z25 AD25 AH25 AL25 AP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F26 J26 N26 R26 V26 Z26 AD26 AH26 AL26 AP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F27 J27 N27 R27 V27 Z27 AD27 AH27 AL27 AP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F28 J28 N28 R28 V28 Z28 AD28 AH28 AL28 AP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F29 J29 N29 R29 V29 Z29 AD29 AH29 AL29 AP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G18 K18 O18 S18 W18 AA18 AE18 AI18 AM18 AQ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G19 K19 O19 S19 W19 AA19 AE19 AI19 AM19 AQ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G20 K20 O20 S20 W20 AA20 AE20 AI20 AM20 AQ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G21 K21 O21 S21 W21 AA21 AE21 AI21 AM21 AQ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G22 K22 O22 S22 W22 AA22 AE22 AI22 AM22 AQ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G23 K23 O23 S23 W23 AA23 AE23 AI23 AM23 AQ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G24 K24 O24 S24 W24 AA24 AE24 AI24 AM24 AQ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G25 K25 O25 S25 W25 AA25 AE25 AI25 AM25 AQ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G26 K26 O26 S26 W26 AA26 AE26 AI26 AM26 AQ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G27 K27 O27 S27 W27 AA27 AE27 AI27 AM27 AQ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G28 K28 O28 S28 W28 AA28 AE28 AI28 AM28 AQ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G29 K29 O29 S29 W29 AA29 AE29 AI29 AM29 AQ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E10:G10 I10:K10 M10:O10 Q10:S10 U10:W10 Y10:AA10 AC10:AE10 AG10:AI10 AK10:AM10 AO10:AQ10">
      <formula1>0</formula1>
      <formula2>G31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showGridLines="0" zoomScalePageLayoutView="0" workbookViewId="0" topLeftCell="A1">
      <selection activeCell="F11" sqref="F11:K11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8" customWidth="1"/>
    <col min="4" max="4" width="33.00390625" style="7" customWidth="1"/>
    <col min="5" max="5" width="0.71875" style="6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spans="1:16" ht="30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6.25" customHeight="1">
      <c r="A2" s="16" t="s">
        <v>78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25.5" customHeight="1">
      <c r="A3" s="17" t="s">
        <v>79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5" spans="1:16" ht="15" customHeight="1">
      <c r="A5" s="19" t="s">
        <v>56</v>
      </c>
      <c r="B5" s="20"/>
      <c r="C5" s="21" t="s">
        <v>57</v>
      </c>
      <c r="D5" s="19" t="s">
        <v>74</v>
      </c>
      <c r="E5" s="20"/>
      <c r="F5" s="18" t="s">
        <v>73</v>
      </c>
      <c r="G5" s="22" t="s">
        <v>6</v>
      </c>
      <c r="H5" s="22"/>
      <c r="I5" s="23" t="s">
        <v>2</v>
      </c>
      <c r="J5" s="24" t="s">
        <v>71</v>
      </c>
      <c r="K5" s="24" t="s">
        <v>5</v>
      </c>
      <c r="L5" s="25"/>
      <c r="M5" s="18" t="s">
        <v>77</v>
      </c>
      <c r="N5" s="26" t="s">
        <v>80</v>
      </c>
      <c r="O5" s="26"/>
      <c r="P5" s="18" t="s">
        <v>81</v>
      </c>
    </row>
    <row r="6" spans="1:16" ht="15" customHeight="1">
      <c r="A6" s="19"/>
      <c r="B6" s="20"/>
      <c r="C6" s="21"/>
      <c r="D6" s="19"/>
      <c r="E6" s="20"/>
      <c r="F6" s="18"/>
      <c r="G6" s="27" t="s">
        <v>7</v>
      </c>
      <c r="H6" s="27" t="s">
        <v>8</v>
      </c>
      <c r="I6" s="23"/>
      <c r="J6" s="24"/>
      <c r="K6" s="24"/>
      <c r="L6" s="25"/>
      <c r="M6" s="18"/>
      <c r="N6" s="28" t="s">
        <v>4</v>
      </c>
      <c r="O6" s="29" t="s">
        <v>42</v>
      </c>
      <c r="P6" s="18"/>
    </row>
    <row r="7" spans="1:16" ht="15.75">
      <c r="A7" s="30">
        <f>IF(IDP!$E$2&gt;0,1,"")</f>
        <v>1</v>
      </c>
      <c r="B7" s="31"/>
      <c r="C7" s="32" t="str">
        <f>IF(IDP!$E$2=0,"",IDP!$E$2)</f>
        <v>21311001 y 22331001</v>
      </c>
      <c r="D7" s="33" t="str">
        <f>IF(IDP!$E$4=0,"",IDP!$E$4)</f>
        <v>Banobras</v>
      </c>
      <c r="E7" s="34"/>
      <c r="F7" s="35">
        <f>IF(IDP!$E$7=0,"",IDP!$E$7)</f>
        <v>60000000</v>
      </c>
      <c r="G7" s="36">
        <f>IF(IDP!$E$8=0,"",IDP!$E$8)</f>
        <v>41135</v>
      </c>
      <c r="H7" s="36">
        <f>IF(IDP!$E$9=0,"",IDP!$E$9)</f>
        <v>43326</v>
      </c>
      <c r="I7" s="37">
        <f>IF(IDP!$G$31=0,"",IDP!$G$31)</f>
        <v>72.07236842105263</v>
      </c>
      <c r="J7" s="30">
        <f>IF(IDP!$E$11=0,"",IDP!$E$11)</f>
      </c>
      <c r="K7" s="33" t="str">
        <f>IF(IDP!$E$12=0,"",IDP!$E$12)</f>
        <v>Inversión Técnologica Catastral.</v>
      </c>
      <c r="L7" s="31"/>
      <c r="M7" s="35">
        <f>IF(IDP!$E$13=0,"",IDP!$E$13)</f>
        <v>18888888.93</v>
      </c>
      <c r="N7" s="35">
        <f>IF(IDP!$E$14=0,"",IDP!$E$14)</f>
      </c>
      <c r="O7" s="35">
        <f>IF(IDP!$E$15=0,"",IDP!$E$15)</f>
        <v>18888888.91</v>
      </c>
      <c r="P7" s="38">
        <f>IF(IDP!$E$7&gt;0,IDP!$E$13+IDP!$E$14-IDP!$E$15,"")</f>
        <v>0.019999999552965164</v>
      </c>
    </row>
    <row r="8" spans="1:16" ht="15.75">
      <c r="A8" s="30">
        <f>IF(IDP!$I$2&gt;0,2,"")</f>
        <v>2</v>
      </c>
      <c r="B8" s="31"/>
      <c r="C8" s="32" t="str">
        <f>IF(IDP!$I$2=0,"",IDP!$I$2)</f>
        <v>21312002 y 22332002</v>
      </c>
      <c r="D8" s="33" t="str">
        <f>IF(IDP!$I$4=0,"",IDP!$I$4)</f>
        <v>Banco Mercantil del Norte S.A.</v>
      </c>
      <c r="E8" s="34"/>
      <c r="F8" s="35">
        <f>IF(IDP!$I$7=0,"",IDP!$I$7)</f>
        <v>1119642857.14</v>
      </c>
      <c r="G8" s="36">
        <f>IF(IDP!$I$8=0,"",IDP!$I$8)</f>
        <v>41815</v>
      </c>
      <c r="H8" s="36">
        <f>IF(IDP!$I$9=0,"",IDP!$I$9)</f>
        <v>47263</v>
      </c>
      <c r="I8" s="37">
        <f>IF(IDP!$K$31=0,"",IDP!$K$31)</f>
        <v>179.21052631578948</v>
      </c>
      <c r="J8" s="30">
        <f>IF(IDP!$I$11=0,"",IDP!$I$11)</f>
      </c>
      <c r="K8" s="33" t="str">
        <f>IF(IDP!$I$12=0,"",IDP!$I$12)</f>
        <v>Refinanciamiento de los créditos BANAMEX y BANORTE</v>
      </c>
      <c r="L8" s="31"/>
      <c r="M8" s="35">
        <f>IF(IDP!$I$13=0,"",IDP!$I$13)</f>
        <v>1085890519.61</v>
      </c>
      <c r="N8" s="35">
        <f>IF(IDP!$I$14=0,"",IDP!$I$14)</f>
      </c>
      <c r="O8" s="35">
        <f>IF(IDP!$I$15=0,"",IDP!$I$15)</f>
        <v>49681837.15</v>
      </c>
      <c r="P8" s="38">
        <f>IF(IDP!$I$7&gt;0,IDP!$I$13+IDP!$I$14-IDP!$I$15,"")</f>
        <v>1036208682.4599999</v>
      </c>
    </row>
    <row r="9" spans="1:16" ht="15.75">
      <c r="A9" s="30">
        <f>IF(IDP!$M$2&gt;0,3,"")</f>
      </c>
      <c r="B9" s="31"/>
      <c r="C9" s="32">
        <f>IF(IDP!$M$2=0,"",IDP!$M$2)</f>
      </c>
      <c r="D9" s="33">
        <f>IF(IDP!$M$4=0,"",IDP!$M$4)</f>
      </c>
      <c r="E9" s="34"/>
      <c r="F9" s="35">
        <f>IF(IDP!$M$7=0,"",IDP!$M$7)</f>
      </c>
      <c r="G9" s="36">
        <f>IF(IDP!$M$8=0,"",IDP!$M$8)</f>
      </c>
      <c r="H9" s="36">
        <f>IF(IDP!$M$9=0,"",IDP!$M$9)</f>
      </c>
      <c r="I9" s="37">
        <f>IF(IDP!$O$31=0,"",IDP!$O$31)</f>
      </c>
      <c r="J9" s="30">
        <f>IF(IDP!$M$11=0,"",IDP!$M$11)</f>
      </c>
      <c r="K9" s="33">
        <f>IF(IDP!$M$12=0,"",IDP!$M$12)</f>
      </c>
      <c r="L9" s="31"/>
      <c r="M9" s="35">
        <f>IF(IDP!$M$13=0,"",IDP!$M$13)</f>
      </c>
      <c r="N9" s="35">
        <f>IF(IDP!$M$14=0,"",IDP!$M$14)</f>
      </c>
      <c r="O9" s="35">
        <f>IF(IDP!$M$15=0,"",IDP!$M$15)</f>
      </c>
      <c r="P9" s="38">
        <f>IF(IDP!$M$7&gt;0,IDP!$M$13+IDP!$M$14-IDP!$M$15,"")</f>
      </c>
    </row>
    <row r="10" spans="1:16" ht="15.75">
      <c r="A10" s="30">
        <f>IF(IDP!$AO$2&gt;0,10,"")</f>
      </c>
      <c r="B10" s="31"/>
      <c r="C10" s="32">
        <f>IF(IDP!$AO$2=0,"",IDP!$AO$2)</f>
      </c>
      <c r="D10" s="33">
        <f>IF(IDP!$AO$4=0,"",IDP!$AO$4)</f>
      </c>
      <c r="E10" s="34"/>
      <c r="F10" s="35">
        <f>IF(IDP!$AO$7=0,"",IDP!$AO$7)</f>
      </c>
      <c r="G10" s="36">
        <f>IF(IDP!$AO$8=0,"",IDP!$AO$8)</f>
      </c>
      <c r="H10" s="36">
        <f>IF(IDP!$AO$9=0,"",IDP!$AO$9)</f>
      </c>
      <c r="I10" s="37">
        <f>IF(IDP!$AQ$31=0,"",IDP!$AQ$31)</f>
      </c>
      <c r="J10" s="30">
        <f>IF(IDP!$AO$11=0,"",IDP!$AO$11)</f>
      </c>
      <c r="K10" s="33">
        <f>IF(IDP!$AO$12=0,"",IDP!$AO$12)</f>
      </c>
      <c r="L10" s="31"/>
      <c r="M10" s="35">
        <f>IF(IDP!$AO$13=0,"",IDP!$AO$13)</f>
      </c>
      <c r="N10" s="35">
        <f>IF(IDP!$AO$14=0,"",IDP!$AO$14)</f>
      </c>
      <c r="O10" s="35">
        <f>IF(IDP!$AO$15=0,"",IDP!$AO$15)</f>
      </c>
      <c r="P10" s="38">
        <f>IF(IDP!$AO$7&gt;0,IDP!$AO$13+IDP!$AO$14-IDP!$AO$15,"")</f>
      </c>
    </row>
    <row r="11" spans="1:16" ht="15.75">
      <c r="A11" s="39"/>
      <c r="B11" s="39"/>
      <c r="C11" s="40"/>
      <c r="D11" s="41"/>
      <c r="E11" s="34"/>
      <c r="F11" s="42" t="s">
        <v>58</v>
      </c>
      <c r="G11" s="42"/>
      <c r="H11" s="42"/>
      <c r="I11" s="42"/>
      <c r="J11" s="42"/>
      <c r="K11" s="42"/>
      <c r="L11" s="31"/>
      <c r="M11" s="43">
        <f>SUM(M7:M10)</f>
        <v>1104779408.54</v>
      </c>
      <c r="N11" s="43">
        <f>SUM(N7:N10)</f>
        <v>0</v>
      </c>
      <c r="O11" s="43">
        <f>SUM(O7:O10)</f>
        <v>68570726.06</v>
      </c>
      <c r="P11" s="43">
        <f>SUM(P7:P10)</f>
        <v>1036208682.4799999</v>
      </c>
    </row>
    <row r="12" spans="1:16" ht="15.75">
      <c r="A12" s="31"/>
      <c r="B12" s="31"/>
      <c r="C12" s="44"/>
      <c r="D12" s="45"/>
      <c r="E12" s="34"/>
      <c r="F12" s="46"/>
      <c r="G12" s="47"/>
      <c r="H12" s="47"/>
      <c r="I12" s="48"/>
      <c r="J12" s="31"/>
      <c r="K12" s="31"/>
      <c r="L12" s="31"/>
      <c r="M12" s="49"/>
      <c r="N12" s="49"/>
      <c r="O12" s="49"/>
      <c r="P12" s="49"/>
    </row>
    <row r="13" spans="1:16" ht="15.75">
      <c r="A13" s="31"/>
      <c r="B13" s="31"/>
      <c r="C13" s="44"/>
      <c r="D13" s="45"/>
      <c r="E13" s="34"/>
      <c r="F13" s="46"/>
      <c r="G13" s="47"/>
      <c r="H13" s="47"/>
      <c r="I13" s="48"/>
      <c r="J13" s="31"/>
      <c r="K13" s="31"/>
      <c r="L13" s="31"/>
      <c r="M13" s="49"/>
      <c r="N13" s="49"/>
      <c r="O13" s="49"/>
      <c r="P13" s="49"/>
    </row>
    <row r="14" spans="1:16" ht="15.75">
      <c r="A14" s="31"/>
      <c r="B14" s="31"/>
      <c r="C14" s="44"/>
      <c r="D14" s="45"/>
      <c r="E14" s="34"/>
      <c r="F14" s="46"/>
      <c r="G14" s="47"/>
      <c r="H14" s="47"/>
      <c r="I14" s="48"/>
      <c r="J14" s="31"/>
      <c r="K14" s="31"/>
      <c r="L14" s="31"/>
      <c r="M14" s="49"/>
      <c r="N14" s="49"/>
      <c r="O14" s="49"/>
      <c r="P14" s="49"/>
    </row>
    <row r="15" spans="1:16" ht="15.75">
      <c r="A15" s="31"/>
      <c r="B15" s="31"/>
      <c r="C15" s="44"/>
      <c r="D15" s="45"/>
      <c r="E15" s="34"/>
      <c r="F15" s="46"/>
      <c r="G15" s="47"/>
      <c r="H15" s="47"/>
      <c r="I15" s="48"/>
      <c r="J15" s="31"/>
      <c r="K15" s="31"/>
      <c r="L15" s="31"/>
      <c r="M15" s="49"/>
      <c r="N15" s="49"/>
      <c r="O15" s="49"/>
      <c r="P15" s="49"/>
    </row>
    <row r="16" spans="1:16" ht="15.75">
      <c r="A16" s="31"/>
      <c r="B16" s="31"/>
      <c r="C16" s="44"/>
      <c r="D16" s="45"/>
      <c r="E16" s="34"/>
      <c r="F16" s="46"/>
      <c r="G16" s="47"/>
      <c r="H16" s="47"/>
      <c r="I16" s="48"/>
      <c r="J16" s="31"/>
      <c r="K16" s="31"/>
      <c r="L16" s="31"/>
      <c r="M16" s="49"/>
      <c r="N16" s="49"/>
      <c r="O16" s="49"/>
      <c r="P16" s="49"/>
    </row>
    <row r="17" spans="1:16" ht="15.75">
      <c r="A17" s="31"/>
      <c r="B17" s="31"/>
      <c r="C17" s="44"/>
      <c r="D17" s="45"/>
      <c r="E17" s="34"/>
      <c r="F17" s="46"/>
      <c r="G17" s="47"/>
      <c r="H17" s="47"/>
      <c r="I17" s="48"/>
      <c r="J17" s="31"/>
      <c r="K17" s="31"/>
      <c r="L17" s="31"/>
      <c r="M17" s="49"/>
      <c r="N17" s="49"/>
      <c r="O17" s="49"/>
      <c r="P17" s="49"/>
    </row>
    <row r="18" spans="1:16" ht="15.75">
      <c r="A18" s="31"/>
      <c r="B18" s="31"/>
      <c r="C18" s="44"/>
      <c r="D18" s="45"/>
      <c r="E18" s="34"/>
      <c r="F18" s="46"/>
      <c r="G18" s="47"/>
      <c r="H18" s="47"/>
      <c r="I18" s="48"/>
      <c r="J18" s="31"/>
      <c r="K18" s="31"/>
      <c r="L18" s="31"/>
      <c r="M18" s="49"/>
      <c r="N18" s="49"/>
      <c r="O18" s="49"/>
      <c r="P18" s="49"/>
    </row>
    <row r="19" spans="1:16" ht="15.75">
      <c r="A19" s="31"/>
      <c r="B19" s="31"/>
      <c r="C19" s="44"/>
      <c r="D19" s="45"/>
      <c r="E19" s="34"/>
      <c r="F19" s="46"/>
      <c r="G19" s="47"/>
      <c r="H19" s="47"/>
      <c r="I19" s="48"/>
      <c r="J19" s="31"/>
      <c r="K19" s="31"/>
      <c r="L19" s="31"/>
      <c r="M19" s="49"/>
      <c r="N19" s="49"/>
      <c r="O19" s="49"/>
      <c r="P19" s="49"/>
    </row>
    <row r="20" spans="1:16" ht="15.75">
      <c r="A20" s="31"/>
      <c r="B20" s="31"/>
      <c r="C20" s="44"/>
      <c r="D20" s="45"/>
      <c r="E20" s="34"/>
      <c r="F20" s="46"/>
      <c r="G20" s="47"/>
      <c r="H20" s="47"/>
      <c r="I20" s="48"/>
      <c r="J20" s="31"/>
      <c r="K20" s="31"/>
      <c r="L20" s="31"/>
      <c r="M20" s="49"/>
      <c r="N20" s="49"/>
      <c r="O20" s="49"/>
      <c r="P20" s="49"/>
    </row>
    <row r="21" spans="1:16" ht="15.75">
      <c r="A21" s="31"/>
      <c r="B21" s="31"/>
      <c r="C21" s="44"/>
      <c r="D21" s="45"/>
      <c r="E21" s="34"/>
      <c r="F21" s="46"/>
      <c r="G21" s="47"/>
      <c r="H21" s="47"/>
      <c r="I21" s="48"/>
      <c r="J21" s="31"/>
      <c r="K21" s="31"/>
      <c r="L21" s="31"/>
      <c r="M21" s="49"/>
      <c r="N21" s="49"/>
      <c r="O21" s="49"/>
      <c r="P21" s="49"/>
    </row>
    <row r="22" spans="1:16" ht="15.75">
      <c r="A22" s="31"/>
      <c r="B22" s="31"/>
      <c r="C22" s="44"/>
      <c r="D22" s="45"/>
      <c r="E22" s="34"/>
      <c r="F22" s="46"/>
      <c r="G22" s="47"/>
      <c r="H22" s="47"/>
      <c r="I22" s="48"/>
      <c r="J22" s="31"/>
      <c r="K22" s="31"/>
      <c r="L22" s="31"/>
      <c r="M22" s="49"/>
      <c r="N22" s="49"/>
      <c r="O22" s="49"/>
      <c r="P22" s="49"/>
    </row>
    <row r="23" spans="1:16" ht="15.75">
      <c r="A23" s="31"/>
      <c r="B23" s="31"/>
      <c r="C23" s="44"/>
      <c r="D23" s="45"/>
      <c r="E23" s="34"/>
      <c r="F23" s="46"/>
      <c r="G23" s="47"/>
      <c r="H23" s="47"/>
      <c r="I23" s="48"/>
      <c r="J23" s="31"/>
      <c r="K23" s="31"/>
      <c r="L23" s="31"/>
      <c r="M23" s="49"/>
      <c r="N23" s="49"/>
      <c r="O23" s="49"/>
      <c r="P23" s="49"/>
    </row>
    <row r="24" spans="1:16" ht="15.75">
      <c r="A24" s="31"/>
      <c r="B24" s="31"/>
      <c r="C24" s="44"/>
      <c r="D24" s="45"/>
      <c r="E24" s="34"/>
      <c r="F24" s="46"/>
      <c r="G24" s="47"/>
      <c r="H24" s="47"/>
      <c r="I24" s="48"/>
      <c r="J24" s="31"/>
      <c r="K24" s="31"/>
      <c r="L24" s="31"/>
      <c r="M24" s="49"/>
      <c r="N24" s="49"/>
      <c r="O24" s="49"/>
      <c r="P24" s="49"/>
    </row>
    <row r="25" spans="1:16" ht="15.75">
      <c r="A25" s="31"/>
      <c r="B25" s="31"/>
      <c r="C25" s="44"/>
      <c r="D25" s="45"/>
      <c r="E25" s="34"/>
      <c r="F25" s="46"/>
      <c r="G25" s="47"/>
      <c r="H25" s="47"/>
      <c r="I25" s="48"/>
      <c r="J25" s="31"/>
      <c r="K25" s="31"/>
      <c r="L25" s="31"/>
      <c r="M25" s="49"/>
      <c r="N25" s="49"/>
      <c r="O25" s="49"/>
      <c r="P25" s="49"/>
    </row>
    <row r="26" spans="1:16" ht="15.75">
      <c r="A26" s="31"/>
      <c r="B26" s="31"/>
      <c r="C26" s="44"/>
      <c r="D26" s="45"/>
      <c r="E26" s="34"/>
      <c r="F26" s="46"/>
      <c r="G26" s="47"/>
      <c r="H26" s="47"/>
      <c r="I26" s="48"/>
      <c r="J26" s="31"/>
      <c r="K26" s="31"/>
      <c r="L26" s="31"/>
      <c r="M26" s="49"/>
      <c r="N26" s="49"/>
      <c r="O26" s="49"/>
      <c r="P26" s="49"/>
    </row>
    <row r="27" spans="1:16" ht="15.75">
      <c r="A27" s="31"/>
      <c r="B27" s="31"/>
      <c r="C27" s="44"/>
      <c r="D27" s="45"/>
      <c r="E27" s="34"/>
      <c r="F27" s="46"/>
      <c r="G27" s="47"/>
      <c r="H27" s="47"/>
      <c r="I27" s="48"/>
      <c r="J27" s="31"/>
      <c r="K27" s="31"/>
      <c r="L27" s="31"/>
      <c r="M27" s="49"/>
      <c r="N27" s="49"/>
      <c r="O27" s="49"/>
      <c r="P27" s="49"/>
    </row>
    <row r="28" spans="1:16" ht="15.75">
      <c r="A28" s="31"/>
      <c r="B28" s="31"/>
      <c r="C28" s="44"/>
      <c r="D28" s="45"/>
      <c r="E28" s="34"/>
      <c r="F28" s="46"/>
      <c r="G28" s="47"/>
      <c r="H28" s="47"/>
      <c r="I28" s="48"/>
      <c r="J28" s="31"/>
      <c r="K28" s="31"/>
      <c r="L28" s="31"/>
      <c r="M28" s="49"/>
      <c r="N28" s="49"/>
      <c r="O28" s="49"/>
      <c r="P28" s="49"/>
    </row>
    <row r="29" spans="1:16" ht="15.75">
      <c r="A29" s="31"/>
      <c r="B29" s="31"/>
      <c r="C29" s="44"/>
      <c r="D29" s="45"/>
      <c r="E29" s="34"/>
      <c r="F29" s="46"/>
      <c r="G29" s="47"/>
      <c r="H29" s="47"/>
      <c r="I29" s="48"/>
      <c r="J29" s="31"/>
      <c r="K29" s="31"/>
      <c r="L29" s="31"/>
      <c r="M29" s="49"/>
      <c r="N29" s="49"/>
      <c r="O29" s="49"/>
      <c r="P29" s="49"/>
    </row>
    <row r="30" spans="1:16" ht="15.75">
      <c r="A30" s="31"/>
      <c r="B30" s="31"/>
      <c r="C30" s="44"/>
      <c r="D30" s="45"/>
      <c r="E30" s="34"/>
      <c r="F30" s="46"/>
      <c r="G30" s="47"/>
      <c r="H30" s="47"/>
      <c r="I30" s="48"/>
      <c r="J30" s="31"/>
      <c r="K30" s="31"/>
      <c r="L30" s="31"/>
      <c r="M30" s="49"/>
      <c r="N30" s="49"/>
      <c r="O30" s="49"/>
      <c r="P30" s="49"/>
    </row>
    <row r="31" spans="1:16" ht="15.75">
      <c r="A31" s="31"/>
      <c r="B31" s="31"/>
      <c r="C31" s="44"/>
      <c r="D31" s="45"/>
      <c r="E31" s="34"/>
      <c r="F31" s="46"/>
      <c r="G31" s="47"/>
      <c r="H31" s="47"/>
      <c r="I31" s="48"/>
      <c r="J31" s="31"/>
      <c r="K31" s="31"/>
      <c r="L31" s="31"/>
      <c r="M31" s="49"/>
      <c r="N31" s="49"/>
      <c r="O31" s="49"/>
      <c r="P31" s="49"/>
    </row>
    <row r="32" spans="1:16" ht="15.75">
      <c r="A32" s="31"/>
      <c r="B32" s="31"/>
      <c r="C32" s="44"/>
      <c r="D32" s="45"/>
      <c r="E32" s="34"/>
      <c r="F32" s="46"/>
      <c r="G32" s="47"/>
      <c r="H32" s="47"/>
      <c r="I32" s="48"/>
      <c r="J32" s="31"/>
      <c r="K32" s="31"/>
      <c r="L32" s="31"/>
      <c r="M32" s="49"/>
      <c r="N32" s="49"/>
      <c r="O32" s="49"/>
      <c r="P32" s="49"/>
    </row>
    <row r="33" spans="1:16" ht="15.75">
      <c r="A33" s="31"/>
      <c r="B33" s="31"/>
      <c r="C33" s="44"/>
      <c r="D33" s="45"/>
      <c r="E33" s="34"/>
      <c r="F33" s="46"/>
      <c r="G33" s="47"/>
      <c r="H33" s="47"/>
      <c r="I33" s="48"/>
      <c r="J33" s="31"/>
      <c r="K33" s="31"/>
      <c r="L33" s="31"/>
      <c r="M33" s="49"/>
      <c r="N33" s="49"/>
      <c r="O33" s="49"/>
      <c r="P33" s="49"/>
    </row>
    <row r="34" spans="1:16" ht="15.75">
      <c r="A34" s="31"/>
      <c r="B34" s="31"/>
      <c r="C34" s="44"/>
      <c r="D34" s="45"/>
      <c r="E34" s="34"/>
      <c r="F34" s="46"/>
      <c r="G34" s="47"/>
      <c r="H34" s="47"/>
      <c r="I34" s="48"/>
      <c r="J34" s="31"/>
      <c r="K34" s="31"/>
      <c r="L34" s="31"/>
      <c r="M34" s="49"/>
      <c r="N34" s="49"/>
      <c r="O34" s="49"/>
      <c r="P34" s="49"/>
    </row>
    <row r="35" spans="1:16" ht="15.75">
      <c r="A35" s="31"/>
      <c r="B35" s="31"/>
      <c r="C35" s="44"/>
      <c r="D35" s="45"/>
      <c r="E35" s="34"/>
      <c r="F35" s="46"/>
      <c r="G35" s="47"/>
      <c r="H35" s="47"/>
      <c r="I35" s="48"/>
      <c r="J35" s="31"/>
      <c r="K35" s="31"/>
      <c r="L35" s="31"/>
      <c r="M35" s="49"/>
      <c r="N35" s="49"/>
      <c r="O35" s="49"/>
      <c r="P35" s="49"/>
    </row>
    <row r="36" spans="1:16" ht="15.75">
      <c r="A36" s="31"/>
      <c r="B36" s="31"/>
      <c r="C36" s="44"/>
      <c r="D36" s="45"/>
      <c r="E36" s="34"/>
      <c r="F36" s="46"/>
      <c r="G36" s="47"/>
      <c r="H36" s="47"/>
      <c r="I36" s="48"/>
      <c r="J36" s="31"/>
      <c r="K36" s="31"/>
      <c r="L36" s="31"/>
      <c r="M36" s="49"/>
      <c r="N36" s="49"/>
      <c r="O36" s="49"/>
      <c r="P36" s="49"/>
    </row>
    <row r="37" spans="1:16" ht="15.75">
      <c r="A37" s="31"/>
      <c r="B37" s="31"/>
      <c r="C37" s="44"/>
      <c r="D37" s="45"/>
      <c r="E37" s="34"/>
      <c r="F37" s="46"/>
      <c r="G37" s="47"/>
      <c r="H37" s="47"/>
      <c r="I37" s="48"/>
      <c r="J37" s="31"/>
      <c r="K37" s="31"/>
      <c r="L37" s="31"/>
      <c r="M37" s="49"/>
      <c r="N37" s="49"/>
      <c r="O37" s="49"/>
      <c r="P37" s="49"/>
    </row>
    <row r="38" spans="1:16" ht="15.75">
      <c r="A38" s="31"/>
      <c r="B38" s="31"/>
      <c r="C38" s="44"/>
      <c r="D38" s="45"/>
      <c r="E38" s="34"/>
      <c r="F38" s="46"/>
      <c r="G38" s="47"/>
      <c r="H38" s="47"/>
      <c r="I38" s="48"/>
      <c r="J38" s="31"/>
      <c r="K38" s="31"/>
      <c r="L38" s="31"/>
      <c r="M38" s="49"/>
      <c r="N38" s="49"/>
      <c r="O38" s="49"/>
      <c r="P38" s="49"/>
    </row>
    <row r="39" spans="1:16" ht="15.75">
      <c r="A39" s="31"/>
      <c r="B39" s="31"/>
      <c r="C39" s="44"/>
      <c r="D39" s="45"/>
      <c r="E39" s="34"/>
      <c r="F39" s="46"/>
      <c r="G39" s="47"/>
      <c r="H39" s="47"/>
      <c r="I39" s="48"/>
      <c r="J39" s="31"/>
      <c r="K39" s="31"/>
      <c r="L39" s="31"/>
      <c r="M39" s="49"/>
      <c r="N39" s="49"/>
      <c r="O39" s="49"/>
      <c r="P39" s="49"/>
    </row>
    <row r="40" spans="1:16" ht="15.75">
      <c r="A40" s="31"/>
      <c r="B40" s="31"/>
      <c r="C40" s="44"/>
      <c r="D40" s="45"/>
      <c r="E40" s="34"/>
      <c r="F40" s="46"/>
      <c r="G40" s="47"/>
      <c r="H40" s="47"/>
      <c r="I40" s="48"/>
      <c r="J40" s="31"/>
      <c r="K40" s="31"/>
      <c r="L40" s="31"/>
      <c r="M40" s="49"/>
      <c r="N40" s="49"/>
      <c r="O40" s="49"/>
      <c r="P40" s="49"/>
    </row>
    <row r="41" spans="1:16" ht="15.75">
      <c r="A41" s="31"/>
      <c r="B41" s="31"/>
      <c r="C41" s="44"/>
      <c r="D41" s="45"/>
      <c r="E41" s="34"/>
      <c r="F41" s="46"/>
      <c r="G41" s="47"/>
      <c r="H41" s="47"/>
      <c r="I41" s="48"/>
      <c r="J41" s="31"/>
      <c r="K41" s="31"/>
      <c r="L41" s="31"/>
      <c r="M41" s="49"/>
      <c r="N41" s="49"/>
      <c r="O41" s="49"/>
      <c r="P41" s="49"/>
    </row>
    <row r="42" spans="1:16" ht="15.75">
      <c r="A42" s="31"/>
      <c r="B42" s="31"/>
      <c r="C42" s="44"/>
      <c r="D42" s="45"/>
      <c r="E42" s="34"/>
      <c r="F42" s="46"/>
      <c r="G42" s="47"/>
      <c r="H42" s="47"/>
      <c r="I42" s="48"/>
      <c r="J42" s="31"/>
      <c r="K42" s="31"/>
      <c r="L42" s="31"/>
      <c r="M42" s="49"/>
      <c r="N42" s="49"/>
      <c r="O42" s="49"/>
      <c r="P42" s="49"/>
    </row>
    <row r="43" spans="1:16" ht="15.75">
      <c r="A43" s="31"/>
      <c r="B43" s="31"/>
      <c r="C43" s="44"/>
      <c r="D43" s="45"/>
      <c r="E43" s="34"/>
      <c r="F43" s="46"/>
      <c r="G43" s="47"/>
      <c r="H43" s="47"/>
      <c r="I43" s="48"/>
      <c r="J43" s="31"/>
      <c r="K43" s="31"/>
      <c r="L43" s="31"/>
      <c r="M43" s="49"/>
      <c r="N43" s="49"/>
      <c r="O43" s="49"/>
      <c r="P43" s="49"/>
    </row>
    <row r="44" spans="1:16" ht="15.75">
      <c r="A44" s="31"/>
      <c r="B44" s="31"/>
      <c r="C44" s="44"/>
      <c r="D44" s="45"/>
      <c r="E44" s="34"/>
      <c r="F44" s="46"/>
      <c r="G44" s="47"/>
      <c r="H44" s="47"/>
      <c r="I44" s="48"/>
      <c r="J44" s="31"/>
      <c r="K44" s="31"/>
      <c r="L44" s="31"/>
      <c r="M44" s="49"/>
      <c r="N44" s="49"/>
      <c r="O44" s="49"/>
      <c r="P44" s="49"/>
    </row>
    <row r="45" spans="1:16" ht="15.75">
      <c r="A45" s="31"/>
      <c r="B45" s="31"/>
      <c r="C45" s="44"/>
      <c r="D45" s="50" t="s">
        <v>82</v>
      </c>
      <c r="E45" s="50"/>
      <c r="F45" s="50"/>
      <c r="G45" s="47"/>
      <c r="H45" s="47"/>
      <c r="I45" s="48"/>
      <c r="J45" s="31"/>
      <c r="K45" s="31"/>
      <c r="L45" s="50" t="s">
        <v>83</v>
      </c>
      <c r="M45" s="50"/>
      <c r="N45" s="50"/>
      <c r="O45" s="50"/>
      <c r="P45" s="49"/>
    </row>
    <row r="46" spans="1:16" ht="15.75">
      <c r="A46" s="31"/>
      <c r="B46" s="31"/>
      <c r="C46" s="44"/>
      <c r="D46" s="51" t="s">
        <v>84</v>
      </c>
      <c r="E46" s="51"/>
      <c r="F46" s="51"/>
      <c r="G46" s="47"/>
      <c r="H46" s="47"/>
      <c r="I46" s="48"/>
      <c r="J46" s="31"/>
      <c r="K46" s="31"/>
      <c r="L46" s="31"/>
      <c r="M46" s="51" t="s">
        <v>85</v>
      </c>
      <c r="N46" s="51"/>
      <c r="O46" s="51"/>
      <c r="P46" s="49"/>
    </row>
    <row r="47" spans="1:16" ht="15.75">
      <c r="A47" s="31"/>
      <c r="B47" s="31"/>
      <c r="C47" s="44"/>
      <c r="D47" s="45"/>
      <c r="E47" s="34"/>
      <c r="F47" s="46"/>
      <c r="G47" s="47"/>
      <c r="H47" s="47"/>
      <c r="I47" s="48"/>
      <c r="J47" s="31"/>
      <c r="K47" s="31"/>
      <c r="L47" s="31"/>
      <c r="M47" s="49"/>
      <c r="N47" s="49"/>
      <c r="O47" s="49"/>
      <c r="P47" s="49"/>
    </row>
    <row r="48" spans="1:16" ht="15" customHeight="1">
      <c r="A48" s="31"/>
      <c r="B48" s="31"/>
      <c r="C48" s="44"/>
      <c r="D48" s="45"/>
      <c r="E48" s="34"/>
      <c r="F48" s="46"/>
      <c r="G48" s="47"/>
      <c r="H48" s="52" t="s">
        <v>86</v>
      </c>
      <c r="I48" s="52"/>
      <c r="J48" s="52"/>
      <c r="K48" s="52"/>
      <c r="L48" s="31"/>
      <c r="M48" s="49"/>
      <c r="N48" s="49"/>
      <c r="O48" s="49"/>
      <c r="P48" s="49"/>
    </row>
    <row r="49" spans="1:16" ht="15.75">
      <c r="A49" s="31"/>
      <c r="B49" s="31"/>
      <c r="C49" s="44"/>
      <c r="D49" s="45"/>
      <c r="E49" s="34"/>
      <c r="F49" s="46"/>
      <c r="G49" s="47"/>
      <c r="H49" s="52"/>
      <c r="I49" s="52"/>
      <c r="J49" s="52"/>
      <c r="K49" s="52"/>
      <c r="L49" s="31"/>
      <c r="M49" s="49"/>
      <c r="N49" s="49"/>
      <c r="O49" s="49"/>
      <c r="P49" s="49"/>
    </row>
  </sheetData>
  <sheetProtection/>
  <mergeCells count="20">
    <mergeCell ref="D45:F45"/>
    <mergeCell ref="D46:F46"/>
    <mergeCell ref="L45:O45"/>
    <mergeCell ref="M46:O46"/>
    <mergeCell ref="G5:H5"/>
    <mergeCell ref="J5:J6"/>
    <mergeCell ref="A5:A6"/>
    <mergeCell ref="F11:K11"/>
    <mergeCell ref="N5:O5"/>
    <mergeCell ref="M5:M6"/>
    <mergeCell ref="A1:P1"/>
    <mergeCell ref="A2:P2"/>
    <mergeCell ref="A3:P3"/>
    <mergeCell ref="H48:K49"/>
    <mergeCell ref="P5:P6"/>
    <mergeCell ref="K5:K6"/>
    <mergeCell ref="C5:C6"/>
    <mergeCell ref="D5:D6"/>
    <mergeCell ref="F5:F6"/>
    <mergeCell ref="I5:I6"/>
  </mergeCells>
  <printOptions/>
  <pageMargins left="0.7086614173228347" right="0.7086614173228347" top="0.7480314960629921" bottom="0.7480314960629921" header="0.31496062992125984" footer="0.31496062992125984"/>
  <pageSetup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scisneros</cp:lastModifiedBy>
  <cp:lastPrinted>2017-03-27T20:26:38Z</cp:lastPrinted>
  <dcterms:created xsi:type="dcterms:W3CDTF">2013-07-10T14:16:12Z</dcterms:created>
  <dcterms:modified xsi:type="dcterms:W3CDTF">2017-03-29T22:07:00Z</dcterms:modified>
  <cp:category/>
  <cp:version/>
  <cp:contentType/>
  <cp:contentStatus/>
</cp:coreProperties>
</file>