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. Armonizado presupuestal\"/>
    </mc:Choice>
  </mc:AlternateContent>
  <xr:revisionPtr revIDLastSave="0" documentId="8_{60AF268A-C0C9-4197-85D8-36F70E047D88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I32" i="1" l="1"/>
  <c r="I33" i="1"/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s="1"/>
  <c r="F49" i="1" l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<sst xmlns="http://schemas.openxmlformats.org/spreadsheetml/2006/main" count="50" uniqueCount="50">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</sst>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zoomScale="85" zoomScaleNormal="85" workbookViewId="0">
      <selection activeCell="G52" sqref="G52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37"/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45</v>
      </c>
      <c r="C3" s="41"/>
      <c r="D3" s="41"/>
      <c r="E3" s="41"/>
      <c r="F3" s="41"/>
      <c r="G3" s="41"/>
      <c r="H3" s="41"/>
      <c r="I3" s="42"/>
    </row>
    <row r="4" spans="2:9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x14ac:dyDescent="0.25">
      <c r="B6" s="40" t="s">
        <v>49</v>
      </c>
      <c r="C6" s="41"/>
      <c r="D6" s="41"/>
      <c r="E6" s="41"/>
      <c r="F6" s="41"/>
      <c r="G6" s="41"/>
      <c r="H6" s="41"/>
      <c r="I6" s="42"/>
    </row>
    <row r="7" spans="2:9" x14ac:dyDescent="0.25">
      <c r="B7" s="53" t="s">
        <v>46</v>
      </c>
      <c r="C7" s="54"/>
      <c r="D7" s="54"/>
      <c r="E7" s="54"/>
      <c r="F7" s="54"/>
      <c r="G7" s="54"/>
      <c r="H7" s="54"/>
      <c r="I7" s="55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 x14ac:dyDescent="0.25">
      <c r="B10" s="43"/>
      <c r="C10" s="43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2"/>
    </row>
    <row r="11" spans="2:9" x14ac:dyDescent="0.25">
      <c r="B11" s="43"/>
      <c r="C11" s="43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5606551441.6800003</v>
      </c>
      <c r="E13" s="15">
        <f>SUM(E14:E21)</f>
        <v>118765221.83000001</v>
      </c>
      <c r="F13" s="15">
        <f>SUM(D13+E13)</f>
        <v>5725316663.5100002</v>
      </c>
      <c r="G13" s="15">
        <f t="shared" ref="G13:H13" si="0">SUM(G14:G21)</f>
        <v>3992258882.1900001</v>
      </c>
      <c r="H13" s="15">
        <f t="shared" si="0"/>
        <v>3966580829.6699996</v>
      </c>
      <c r="I13" s="16">
        <f>SUM(I14:I21)</f>
        <v>1733057781.3199997</v>
      </c>
    </row>
    <row r="14" spans="2:9" x14ac:dyDescent="0.25">
      <c r="B14" s="44" t="s">
        <v>12</v>
      </c>
      <c r="C14" s="45"/>
      <c r="D14" s="17">
        <v>30684740.82</v>
      </c>
      <c r="E14" s="18">
        <v>-3049971.53</v>
      </c>
      <c r="F14" s="19">
        <f>+D14+E14</f>
        <v>27634769.289999999</v>
      </c>
      <c r="G14" s="18">
        <v>19520321.25</v>
      </c>
      <c r="H14" s="18">
        <v>19520321.25</v>
      </c>
      <c r="I14" s="20">
        <f>F14-G14</f>
        <v>8114448.0399999991</v>
      </c>
    </row>
    <row r="15" spans="2:9" x14ac:dyDescent="0.25">
      <c r="B15" s="44" t="s">
        <v>13</v>
      </c>
      <c r="C15" s="45"/>
      <c r="D15" s="17">
        <v>151994215.93000001</v>
      </c>
      <c r="E15" s="18">
        <v>186202696.80000001</v>
      </c>
      <c r="F15" s="19">
        <f t="shared" ref="F15:F21" si="1">+D15+E15</f>
        <v>338196912.73000002</v>
      </c>
      <c r="G15" s="18">
        <v>254300909.66999999</v>
      </c>
      <c r="H15" s="18">
        <v>254300909.66999999</v>
      </c>
      <c r="I15" s="20">
        <f t="shared" ref="I15:I21" si="2">F15-G15</f>
        <v>83896003.060000032</v>
      </c>
    </row>
    <row r="16" spans="2:9" x14ac:dyDescent="0.25">
      <c r="B16" s="44" t="s">
        <v>14</v>
      </c>
      <c r="C16" s="45"/>
      <c r="D16" s="17">
        <v>2108973990.1099999</v>
      </c>
      <c r="E16" s="18">
        <v>-93200826.450000003</v>
      </c>
      <c r="F16" s="19">
        <f t="shared" si="1"/>
        <v>2015773163.6599998</v>
      </c>
      <c r="G16" s="18">
        <v>1450887631.26</v>
      </c>
      <c r="H16" s="18">
        <v>1425424837.74</v>
      </c>
      <c r="I16" s="20">
        <f t="shared" si="2"/>
        <v>564885532.39999986</v>
      </c>
    </row>
    <row r="17" spans="2:9" x14ac:dyDescent="0.25">
      <c r="B17" s="44" t="s">
        <v>15</v>
      </c>
      <c r="C17" s="45"/>
      <c r="D17" s="17">
        <v>0</v>
      </c>
      <c r="E17" s="17">
        <v>0</v>
      </c>
      <c r="F17" s="19">
        <f t="shared" si="1"/>
        <v>0</v>
      </c>
      <c r="G17" s="17">
        <v>0</v>
      </c>
      <c r="H17" s="17">
        <v>0</v>
      </c>
      <c r="I17" s="20">
        <f t="shared" si="2"/>
        <v>0</v>
      </c>
    </row>
    <row r="18" spans="2:9" x14ac:dyDescent="0.25">
      <c r="B18" s="44" t="s">
        <v>16</v>
      </c>
      <c r="C18" s="45"/>
      <c r="D18" s="17">
        <v>1585069434.02</v>
      </c>
      <c r="E18" s="18">
        <v>65498154.100000001</v>
      </c>
      <c r="F18" s="19">
        <f t="shared" si="1"/>
        <v>1650567588.1199999</v>
      </c>
      <c r="G18" s="18">
        <v>1134884621.6900001</v>
      </c>
      <c r="H18" s="18">
        <v>1134775147.6099999</v>
      </c>
      <c r="I18" s="20">
        <f t="shared" si="2"/>
        <v>515682966.42999983</v>
      </c>
    </row>
    <row r="19" spans="2:9" x14ac:dyDescent="0.25">
      <c r="B19" s="44" t="s">
        <v>17</v>
      </c>
      <c r="C19" s="45"/>
      <c r="D19" s="17">
        <v>0</v>
      </c>
      <c r="E19" s="17">
        <v>0</v>
      </c>
      <c r="F19" s="19">
        <f t="shared" si="1"/>
        <v>0</v>
      </c>
      <c r="G19" s="17">
        <v>0</v>
      </c>
      <c r="H19" s="17">
        <v>0</v>
      </c>
      <c r="I19" s="20">
        <f t="shared" si="2"/>
        <v>0</v>
      </c>
    </row>
    <row r="20" spans="2:9" x14ac:dyDescent="0.25">
      <c r="B20" s="44" t="s">
        <v>18</v>
      </c>
      <c r="C20" s="45"/>
      <c r="D20" s="17">
        <v>1395641575.29</v>
      </c>
      <c r="E20" s="18">
        <v>-44578931.659999996</v>
      </c>
      <c r="F20" s="19">
        <f t="shared" si="1"/>
        <v>1351062643.6299999</v>
      </c>
      <c r="G20" s="18">
        <v>890550325.51999998</v>
      </c>
      <c r="H20" s="18">
        <v>890534245.60000002</v>
      </c>
      <c r="I20" s="20">
        <f t="shared" si="2"/>
        <v>460512318.1099999</v>
      </c>
    </row>
    <row r="21" spans="2:9" x14ac:dyDescent="0.25">
      <c r="B21" s="44" t="s">
        <v>19</v>
      </c>
      <c r="C21" s="45"/>
      <c r="D21" s="17">
        <v>334187485.50999999</v>
      </c>
      <c r="E21" s="18">
        <v>7894100.5700000003</v>
      </c>
      <c r="F21" s="19">
        <f t="shared" si="1"/>
        <v>342081586.07999998</v>
      </c>
      <c r="G21" s="18">
        <v>242115072.80000001</v>
      </c>
      <c r="H21" s="18">
        <v>242025367.80000001</v>
      </c>
      <c r="I21" s="20">
        <f t="shared" si="2"/>
        <v>99966513.279999971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2786986687.3200002</v>
      </c>
      <c r="E23" s="15">
        <f>SUM(E24:E30)</f>
        <v>1060367878.5300002</v>
      </c>
      <c r="F23" s="15">
        <f t="shared" ref="F23:I23" si="3">SUM(F24:F30)</f>
        <v>3847354565.8500004</v>
      </c>
      <c r="G23" s="15">
        <f t="shared" si="3"/>
        <v>2020804729.3200002</v>
      </c>
      <c r="H23" s="15">
        <f t="shared" si="3"/>
        <v>2020036078.6500001</v>
      </c>
      <c r="I23" s="16">
        <f t="shared" si="3"/>
        <v>1826549836.5299997</v>
      </c>
    </row>
    <row r="24" spans="2:9" x14ac:dyDescent="0.25">
      <c r="B24" s="44" t="s">
        <v>21</v>
      </c>
      <c r="C24" s="45"/>
      <c r="D24" s="23">
        <v>589437378.11000001</v>
      </c>
      <c r="E24" s="18">
        <v>30846549.100000001</v>
      </c>
      <c r="F24" s="19">
        <f>+D24+E24</f>
        <v>620283927.21000004</v>
      </c>
      <c r="G24" s="18">
        <v>395466983.93000001</v>
      </c>
      <c r="H24" s="18">
        <v>395359772.97000003</v>
      </c>
      <c r="I24" s="20">
        <f t="shared" ref="I24:I30" si="4">F24-G24</f>
        <v>224816943.28000003</v>
      </c>
    </row>
    <row r="25" spans="2:9" x14ac:dyDescent="0.25">
      <c r="B25" s="44" t="s">
        <v>22</v>
      </c>
      <c r="C25" s="45"/>
      <c r="D25" s="23">
        <v>1516155545.04</v>
      </c>
      <c r="E25" s="18">
        <v>894988087.70000005</v>
      </c>
      <c r="F25" s="19">
        <f t="shared" ref="F25:F30" si="5">+D25+E25</f>
        <v>2411143632.7399998</v>
      </c>
      <c r="G25" s="18">
        <v>1073740091.22</v>
      </c>
      <c r="H25" s="18">
        <v>1073662436.1799999</v>
      </c>
      <c r="I25" s="20">
        <f t="shared" si="4"/>
        <v>1337403541.5199997</v>
      </c>
    </row>
    <row r="26" spans="2:9" x14ac:dyDescent="0.25">
      <c r="B26" s="44" t="s">
        <v>44</v>
      </c>
      <c r="C26" s="45"/>
      <c r="D26" s="23">
        <v>0</v>
      </c>
      <c r="E26" s="23">
        <v>0</v>
      </c>
      <c r="F26" s="19">
        <f t="shared" si="5"/>
        <v>0</v>
      </c>
      <c r="G26" s="23">
        <v>0</v>
      </c>
      <c r="H26" s="23">
        <v>0</v>
      </c>
      <c r="I26" s="20">
        <f t="shared" si="4"/>
        <v>0</v>
      </c>
    </row>
    <row r="27" spans="2:9" x14ac:dyDescent="0.25">
      <c r="B27" s="44" t="s">
        <v>23</v>
      </c>
      <c r="C27" s="45"/>
      <c r="D27" s="23">
        <v>147413588.16</v>
      </c>
      <c r="E27" s="18">
        <v>37992239.700000003</v>
      </c>
      <c r="F27" s="19">
        <f t="shared" si="5"/>
        <v>185405827.86000001</v>
      </c>
      <c r="G27" s="18">
        <v>119319431.5</v>
      </c>
      <c r="H27" s="18">
        <v>118911808.81</v>
      </c>
      <c r="I27" s="20">
        <f t="shared" si="4"/>
        <v>66086396.360000014</v>
      </c>
    </row>
    <row r="28" spans="2:9" x14ac:dyDescent="0.25">
      <c r="B28" s="44" t="s">
        <v>24</v>
      </c>
      <c r="C28" s="45"/>
      <c r="D28" s="23">
        <v>199865000</v>
      </c>
      <c r="E28" s="18">
        <v>35199739.57</v>
      </c>
      <c r="F28" s="19">
        <f t="shared" si="5"/>
        <v>235064739.56999999</v>
      </c>
      <c r="G28" s="18">
        <v>172671609.61000001</v>
      </c>
      <c r="H28" s="18">
        <v>172671609.61000001</v>
      </c>
      <c r="I28" s="20">
        <f t="shared" si="4"/>
        <v>62393129.959999979</v>
      </c>
    </row>
    <row r="29" spans="2:9" x14ac:dyDescent="0.25">
      <c r="B29" s="44" t="s">
        <v>25</v>
      </c>
      <c r="C29" s="45"/>
      <c r="D29" s="23">
        <v>136165324.21000001</v>
      </c>
      <c r="E29" s="18">
        <v>11769865.15</v>
      </c>
      <c r="F29" s="19">
        <f t="shared" si="5"/>
        <v>147935189.36000001</v>
      </c>
      <c r="G29" s="18">
        <v>99832014.569999993</v>
      </c>
      <c r="H29" s="18">
        <v>99832014.569999993</v>
      </c>
      <c r="I29" s="20">
        <f t="shared" si="4"/>
        <v>48103174.790000021</v>
      </c>
    </row>
    <row r="30" spans="2:9" x14ac:dyDescent="0.25">
      <c r="B30" s="44" t="s">
        <v>26</v>
      </c>
      <c r="C30" s="45"/>
      <c r="D30" s="23">
        <v>197949851.80000001</v>
      </c>
      <c r="E30" s="18">
        <v>49571397.310000002</v>
      </c>
      <c r="F30" s="19">
        <f t="shared" si="5"/>
        <v>247521249.11000001</v>
      </c>
      <c r="G30" s="18">
        <v>159774598.49000001</v>
      </c>
      <c r="H30" s="18">
        <v>159598436.50999999</v>
      </c>
      <c r="I30" s="20">
        <f t="shared" si="4"/>
        <v>87746650.620000005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66320000</v>
      </c>
      <c r="E32" s="26">
        <f>SUM(E33:E41)</f>
        <v>3917605.55</v>
      </c>
      <c r="F32" s="26">
        <f>SUM(D32+E32)</f>
        <v>70237605.549999997</v>
      </c>
      <c r="G32" s="26">
        <f t="shared" ref="G32:H32" si="6">SUM(G33:G40)</f>
        <v>52389516.75</v>
      </c>
      <c r="H32" s="26">
        <f t="shared" si="6"/>
        <v>52389516.75</v>
      </c>
      <c r="I32" s="27">
        <f>SUM(I33)</f>
        <v>17848088.799999997</v>
      </c>
    </row>
    <row r="33" spans="2:9" x14ac:dyDescent="0.25">
      <c r="B33" s="44" t="s">
        <v>28</v>
      </c>
      <c r="C33" s="45"/>
      <c r="D33" s="23">
        <v>66320000</v>
      </c>
      <c r="E33" s="18">
        <v>3917605.55</v>
      </c>
      <c r="F33" s="19">
        <f>+D33+E33</f>
        <v>70237605.549999997</v>
      </c>
      <c r="G33" s="18">
        <v>52389516.75</v>
      </c>
      <c r="H33" s="18">
        <v>52389516.75</v>
      </c>
      <c r="I33" s="20">
        <f t="shared" ref="I33" si="7">F33-G33</f>
        <v>17848088.799999997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1147552780</v>
      </c>
      <c r="E43" s="26">
        <f>SUM(E44:E47)</f>
        <v>178382186.66</v>
      </c>
      <c r="F43" s="26">
        <f>SUM(D43+E43)</f>
        <v>1325934966.6600001</v>
      </c>
      <c r="G43" s="26">
        <f>SUM(G44:G47)</f>
        <v>793132146.74000001</v>
      </c>
      <c r="H43" s="26">
        <f>SUM(H44:H47)</f>
        <v>762040515.57000005</v>
      </c>
      <c r="I43" s="27">
        <f>SUM(F43-G43)</f>
        <v>532802819.92000008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7" t="s">
        <v>39</v>
      </c>
      <c r="C45" s="58"/>
      <c r="D45" s="23">
        <v>1147552780</v>
      </c>
      <c r="E45" s="23">
        <v>178382186.66</v>
      </c>
      <c r="F45" s="28">
        <f t="shared" ref="F45:F47" si="10">+D45+E45</f>
        <v>1325934966.6600001</v>
      </c>
      <c r="G45" s="23">
        <v>793132146.74000001</v>
      </c>
      <c r="H45" s="23">
        <v>762040515.57000005</v>
      </c>
      <c r="I45" s="20">
        <f t="shared" ref="I45:I47" si="11">SUM(F45-G45)</f>
        <v>532802819.92000008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si="11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9607410909</v>
      </c>
      <c r="E49" s="31">
        <f>SUM(E13+E23+E43+E32)</f>
        <v>1361432892.5700002</v>
      </c>
      <c r="F49" s="31">
        <f>SUM(D49+E49)</f>
        <v>10968843801.57</v>
      </c>
      <c r="G49" s="31">
        <f>SUM(G13+G23+G43+G32)</f>
        <v>6858585275</v>
      </c>
      <c r="H49" s="31">
        <f>SUM(H13+H23+H43+H32)</f>
        <v>6801046940.6399994</v>
      </c>
      <c r="I49" s="32">
        <f>SUM(F49-G49)</f>
        <v>4110258526.5699997</v>
      </c>
    </row>
    <row r="50" spans="2:10" x14ac:dyDescent="0.25"/>
    <row r="51" spans="2:10" x14ac:dyDescent="0.25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35"/>
      <c r="C56" s="35"/>
      <c r="D56" s="3"/>
      <c r="E56" s="3"/>
      <c r="F56" s="3"/>
      <c r="G56" s="36"/>
      <c r="H56" s="36"/>
      <c r="I56" s="36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2023-07-20T16:39:11Z</cp:lastPrinted>
  <dcterms:created xsi:type="dcterms:W3CDTF">2016-04-26T15:00:03Z</dcterms:created>
  <dcterms:modified xsi:type="dcterms:W3CDTF">2023-10-16T21:53:04Z</dcterms:modified>
</cp:coreProperties>
</file>