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4\UEP-UPCOP\51 - 18.Jul-2024 PP02 Juan Gil Preciado E01 - Nuevo México\"/>
    </mc:Choice>
  </mc:AlternateContent>
  <xr:revisionPtr revIDLastSave="0" documentId="13_ncr:1_{C16DC705-F770-496C-8721-E351DAC6C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CATÁLOGO!$A$14:$G$290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CATÁLOGO!$A$1:$G$289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0" i="3" l="1"/>
  <c r="B279" i="3"/>
  <c r="A280" i="3"/>
  <c r="A279" i="3"/>
  <c r="G172" i="3" l="1"/>
  <c r="G279" i="3" s="1"/>
  <c r="G78" i="3" l="1"/>
  <c r="G204" i="3" l="1"/>
  <c r="B282" i="3" l="1"/>
  <c r="A282" i="3"/>
  <c r="B281" i="3"/>
  <c r="A281" i="3"/>
  <c r="B270" i="3" l="1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A263" i="3"/>
  <c r="B263" i="3"/>
  <c r="B262" i="3"/>
  <c r="A262" i="3"/>
  <c r="B261" i="3"/>
  <c r="A261" i="3"/>
  <c r="B260" i="3"/>
  <c r="A260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78" i="3"/>
  <c r="A278" i="3"/>
  <c r="B253" i="3"/>
  <c r="A253" i="3"/>
  <c r="B252" i="3"/>
  <c r="A252" i="3"/>
  <c r="B251" i="3"/>
  <c r="A251" i="3"/>
  <c r="B250" i="3"/>
  <c r="A250" i="3"/>
  <c r="G90" i="3"/>
  <c r="G159" i="3" l="1"/>
  <c r="G276" i="3" s="1"/>
  <c r="G168" i="3"/>
  <c r="G277" i="3" s="1"/>
  <c r="G103" i="3"/>
  <c r="G268" i="3" s="1"/>
  <c r="G115" i="3"/>
  <c r="G269" i="3" s="1"/>
  <c r="G265" i="3"/>
  <c r="G97" i="3"/>
  <c r="G152" i="3"/>
  <c r="G275" i="3" s="1"/>
  <c r="G72" i="3"/>
  <c r="G261" i="3" s="1"/>
  <c r="G82" i="3"/>
  <c r="G118" i="3"/>
  <c r="G262" i="3"/>
  <c r="G71" i="3" l="1"/>
  <c r="G260" i="3" s="1"/>
  <c r="G96" i="3"/>
  <c r="G266" i="3" s="1"/>
  <c r="G81" i="3"/>
  <c r="G263" i="3" s="1"/>
  <c r="G270" i="3"/>
  <c r="G267" i="3"/>
  <c r="G264" i="3"/>
  <c r="G187" i="3" l="1"/>
  <c r="G171" i="3" l="1"/>
  <c r="G278" i="3" s="1"/>
  <c r="G280" i="3"/>
  <c r="G281" i="3" l="1"/>
  <c r="G149" i="3"/>
  <c r="G54" i="3" l="1"/>
  <c r="G256" i="3" s="1"/>
  <c r="G141" i="3"/>
  <c r="G140" i="3" s="1"/>
  <c r="G48" i="3"/>
  <c r="G255" i="3" s="1"/>
  <c r="G66" i="3"/>
  <c r="G259" i="3" s="1"/>
  <c r="G24" i="3"/>
  <c r="G251" i="3" s="1"/>
  <c r="G31" i="3"/>
  <c r="G252" i="3" s="1"/>
  <c r="G60" i="3"/>
  <c r="G36" i="3"/>
  <c r="G130" i="3"/>
  <c r="G271" i="3" s="1"/>
  <c r="G244" i="3"/>
  <c r="G282" i="3" s="1"/>
  <c r="G16" i="3"/>
  <c r="G274" i="3"/>
  <c r="G59" i="3" l="1"/>
  <c r="G257" i="3" s="1"/>
  <c r="G23" i="3"/>
  <c r="G250" i="3" s="1"/>
  <c r="G258" i="3"/>
  <c r="G47" i="3"/>
  <c r="G254" i="3" s="1"/>
  <c r="G273" i="3"/>
  <c r="G253" i="3"/>
  <c r="G272" i="3"/>
  <c r="B249" i="3" l="1"/>
  <c r="A249" i="3"/>
  <c r="G249" i="3" l="1"/>
  <c r="G287" i="3" s="1"/>
  <c r="G288" i="3" l="1"/>
  <c r="G289" i="3" s="1"/>
</calcChain>
</file>

<file path=xl/sharedStrings.xml><?xml version="1.0" encoding="utf-8"?>
<sst xmlns="http://schemas.openxmlformats.org/spreadsheetml/2006/main" count="684" uniqueCount="431">
  <si>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</si>
  <si>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</si>
  <si>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</si>
  <si>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</si>
  <si>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</si>
  <si>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</si>
  <si>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</si>
  <si>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</si>
  <si>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</si>
  <si>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</si>
  <si>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</si>
  <si>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</si>
  <si>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</si>
  <si>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</si>
  <si>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</si>
  <si>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</si>
  <si>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</si>
  <si>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</si>
  <si>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</si>
  <si>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</si>
  <si>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</si>
  <si>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</si>
  <si>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</si>
  <si>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</si>
  <si>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</si>
  <si>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</si>
  <si>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LIMPIEZA</t>
  </si>
  <si>
    <t>LIMPIEZA GRUESA DE OBRA, INCLUYE: ACARREO A BANCO DE OBRA, MANO DE OBRA, EQUIPO Y HERRAMIENTA.</t>
  </si>
  <si>
    <t>KG</t>
  </si>
  <si>
    <t>PLANTILLA DE 5 CM DE ESPESOR DE CONCRETO HECHO EN OBRA DE F´C=100 KG/CM2, INCLUYE: PREPARACIÓN DE LA SUPERFICIE, NIVELACIÓN, MAESTREADO, COLADO, MANO DE OBRA, EQUIPO Y HERRAMIENTA.</t>
  </si>
  <si>
    <t>ASENTAMIENTO DE PLACAS METÁLICAS DE ESTRUCTURA A BASE DE GROUT NO METÁLICO, INCLUYE: MATERIALES, MANO DE OBRA, EQUIPO Y HERRAMIENTA.</t>
  </si>
  <si>
    <t>SUMINISTRO Y COLOCACIÓN DE 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</si>
  <si>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EXCAVACIONES Y RELLENOS</t>
  </si>
  <si>
    <t>CATÁLOGO DE CONCEPTOS</t>
  </si>
  <si>
    <t>CIMBRA ACABADO COMÚN EN DALAS Y CASTILLOS A BASE DE MADERA DE PINO DE 3A, INCLUYE: HERRAMIENTA, SUMINISTRO DE MATERIALES, ACARREOS, CORTES, HABILITADO, CIMBRADO, DESCIMBRA, EQUIPO Y MANO DE OBRA.</t>
  </si>
  <si>
    <t>SUMINISTRO, HABILITADO Y COLOCACIÓN DE ACERO DE REFUERZO DE FY= 4200 KG/CM2, INCLUYE: MATERIALES, TRASLAPES, SILLETAS, HABILITADO, AMARRES, MANO DE OBRA, EQUIPO Y HERRAMIENTA.</t>
  </si>
  <si>
    <t>CIMBRA EN DADOS DE CIMENTACIÓN, ACABADO COMÚN, INCLUYE: SUMINISTRO DE MATERIALES, ACARREOS, CORTES, HABILITADO, CIMBRADO, DESCIMBRADO, MANO DE OBRA, LIMPIEZA, EQUIPO Y HERRAMIENTA.</t>
  </si>
  <si>
    <t>PISO DE CONCRETO</t>
  </si>
  <si>
    <t>CONCRETO HECHO EN OBRA DE F'C= 200 KG/CM2, T.MA. 3/4", R.N., INCLUYE: HERRAMIENTA, ELABORACIÓN DE CONCRETO, ACARREOS, COLADO, VIBRADO, EQUIPO Y MANO DE OBRA.</t>
  </si>
  <si>
    <t>SUMINISTRO Y APLICACIÓN DE LOGO CON PLANTILLA, CON LA LEYENDA DE "Ciudad de las niñas" Y/O "Ciudad de los niños" CON PINTURA BASE ACEITE DE SECADO RÁPIDO, MATE MARCA COMEX O SIMILAR, MEDIDAS PROMEDIO DE 2.66 M X 1.22 M CONFORME A DETALLE DE PROYECTO, INCLUYE: HERRAMIENTA, LIMPIEZA Y PREPARACIÓN DE LA SUPERFICIE, MATERIALES, EQUIPO Y MANO DE OBRA.</t>
  </si>
  <si>
    <t>BACKSTOP</t>
  </si>
  <si>
    <t>CONCRETO HECHO EN OBRA DE F'C= 250 KG/CM2, T.MA. 3/4", R.N., INCLUYE: HERRAMIENTA, ELABORACIÓN DE CONCRETO, ACARREOS, COLADO, VIBRADO, EQUIPO Y MANO DE OBRA.</t>
  </si>
  <si>
    <t>SUMINISTRO, HABILITADO Y MONTAJE DE ANCLA DE ACERO A-36  A BASE DE REDONDO LISO DE 1/2"  DE DIÁMETRO CON UN DESARROLLO DE 0.75 M CON ROSCA EN AMBOS EXTREMOS, 15 CM EN LA PARTE SUPERIOR Y 10 CM EN LA PARTE INFERIOR, INCLUYE: HERRAMIENTA, TUERCAS HEXAGONALES DE 1/2" ESTRUCTURALES PESADA GRADO 5 CON RONDANA PLANA, CORTES, EQUIPO Y MANO DE OBRA.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</si>
  <si>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</si>
  <si>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MOBILIARIO</t>
  </si>
  <si>
    <t>SUMINISTRO, HABILITADO Y MONTAJE DE PLACA DE ACERO A-36 DE 20 X 20 CM Y 5/8" DE ESPESOR, INCLUYE: HERRAMIENTA, 4 PERFORACIONES PARA COLOCAR ANCLAS DE 1/2", TRAZO, MATERIALES, CORTES, SOLDADURA, FIJACIÓN, EQUIPO Y MANO DE OBRA.</t>
  </si>
  <si>
    <t>FIRME DE 8 CM DE ESPESOR DE CONCRETO PREMEZCLADO F´C= 150 KG/CM2, ACABADO COMÚN, INCLUYE: CIMBRA, DESCIMBRA, COLADO, CURADO, SUMINISTRO DE MATERIALES, DESPERDICIOS Y  MANO DE OBRA, EQUIPO Y HERRAMIENTA.</t>
  </si>
  <si>
    <t xml:space="preserve"> 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</si>
  <si>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</si>
  <si>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</si>
  <si>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PRELIMINARES</t>
  </si>
  <si>
    <t>ÁREA DE JUEGOS INFANTILES</t>
  </si>
  <si>
    <t>PISO AMORTIGUANTE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</si>
  <si>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</si>
  <si>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</si>
  <si>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</si>
  <si>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</si>
  <si>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</si>
  <si>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CORTE CON DISCO DE DIAMANTE HASTA 1/3 DE ESPESOR DE LA LOSA Y HASTA 3 MM DE ANCHO, INCLUYE: EQUIPO, DISCO DE DIAMANTE, HERRAMIENTA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</si>
  <si>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</si>
  <si>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</si>
  <si>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CIMENTACIÓN</t>
  </si>
  <si>
    <t>CIMBRA EN CIMENTACIÓN, ACABADO COMÚN, INCLUYE: SUMINISTRO DE MATERIALES, ACARREOS, CORTES, HABILITADO, CIMBRADO, DESCIMBRADO, MANO DE OBRA, LIMPIEZA, EQUIPO Y HERRAMIENTA.</t>
  </si>
  <si>
    <t>ESTRUCTURA</t>
  </si>
  <si>
    <t xml:space="preserve">CIMENTACIÓN DE PIEDRA BRAZA ACOMODADA, ASENTADA CON MORTERO CEMENTO-ARENA 1:3, INCLUYE: SELECCIÓN DE PIEDRA, MATERIALES, DESPERDICIOS, MANO DE OBRA, HERRAMIENTA, EQUIPO Y ACARREOS. </t>
  </si>
  <si>
    <t>MURO</t>
  </si>
  <si>
    <t>A</t>
  </si>
  <si>
    <t>B</t>
  </si>
  <si>
    <t>C</t>
  </si>
  <si>
    <t>C1</t>
  </si>
  <si>
    <t>C2</t>
  </si>
  <si>
    <t>D</t>
  </si>
  <si>
    <t>D1</t>
  </si>
  <si>
    <t>D2</t>
  </si>
  <si>
    <t>E</t>
  </si>
  <si>
    <t>E1</t>
  </si>
  <si>
    <t>E2</t>
  </si>
  <si>
    <t>G</t>
  </si>
  <si>
    <t>G1</t>
  </si>
  <si>
    <t>G2</t>
  </si>
  <si>
    <t>H</t>
  </si>
  <si>
    <t>I</t>
  </si>
  <si>
    <t>J</t>
  </si>
  <si>
    <t>K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</si>
  <si>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</si>
  <si>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RED DE ALUMBRADO PÚBLICO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</si>
  <si>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</si>
  <si>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</si>
  <si>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</si>
  <si>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E INSTALACIÓN DE TUBO PVC CONDUIT S. P. DE 35 MM, INCLUYE: HERRAMIENTA, MATERIAL, DESPERDICIO, ACARREO AL SITIO DE COLOCACIÓN, GUIADO Y MANO DE OBRA.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</si>
  <si>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</si>
  <si>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</si>
  <si>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 xml:space="preserve">SUMINISTRO Y COLOCACIÓN DE GRAVA DE 3/4", PARA FONDO DE REGISTRO ELÉCTRICO, INCLUYE: HERRAMIENTA, ACARREOS Y MANO DE OBRA. </t>
  </si>
  <si>
    <t>SUMINISTRO E INSTALACIÓN DE SISTEMA DE TIERRA, INCLUYE: 1 VARILLA COOPER WELD 5/8 X 3.00 M, CARGA CADWELD NO 90, 4.00 M DE CABLE DE COBRE DESNUDO CAL 2, CONECTOR DE VARILLA DE 5/8", INCLUYE: MANO DE OBRA, EQUIPO Y HERRAMIENTA.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</si>
  <si>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</si>
  <si>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</si>
  <si>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</si>
  <si>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</si>
  <si>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t>TAPONADO DE DUCTOS EN EL REGISTRO DE ALUMBRADO DE 35 MM DE Ø, POSTERIOR A LA INSTALACIÓN DEL CABLEADO CON ESPUMA DE POLIURETANO (SELLO DUCTO) O SIMILAR, INCLUYE: HERRAMIENTA, MATERIALES, ACARREOS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</si>
  <si>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</si>
  <si>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</si>
  <si>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</si>
  <si>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(3) CONECTORES DERIVADOR DE ALUMINIO A COMPRESIÓN TIPO "H" CAL. 6- 2 AWG BIMETÁLICO CAT. YHO100 BURNDY,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</si>
  <si>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</si>
  <si>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</si>
  <si>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</si>
  <si>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E INSTALACIÓN DE CABLE DE ACERO CON RECUBRIMIENTO DE COBRE TIPO CONDUCLAD ACS7 NO. 9 (46.44 MM2) MCA. CONDUMEX O SIMILAR, INCLUYE: HERRAMIENTA, MATERIALES,  DESPERDICIOS, EQUIPO Y MANO DE OBRA.</t>
  </si>
  <si>
    <t>L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</si>
  <si>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</si>
  <si>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SAL</t>
  </si>
  <si>
    <t>ENTORTADO DE JALCRETO F´C= 100 KG/CM2, AGREGANDO IMPERMEABILIZANTE INTEGRAL A RAZÓN DE 1 KG/ 50 KG DE CEMENTO, DE 5.0 CM DE ESPESOR PROMEDIO, PARA DAR PENDIENTES EN AZOTEAS, ACABADO  APALILLADO FINO EN FORMA INTEGRAL (SIN PASTA),  INCLUYE: HERRAMIENTA, MATERIALES, NIVELACIÓN,  ELEVACIONES, DESPERDICIOS,  LIMPIEZA, ACARREOS AL SITIO DE SU COLOCACIÓN, EN CUALQUIER NIVEL, EQUIPO Y MANO DE OBRA.</t>
  </si>
  <si>
    <t>IMPERMEABILIZACIÓN EN AZOTEA, A BASE DE MEMBRANA PREFABRICADA, UNIPPLAS AÉREO PLUS SBS, ALTO DESEMPEÑO CON VENTILACIÓN ANTIABOLSAMIENTOS, FABRICADA A BASE DE ASFALTOS MODIFICADOS CON POLÍMEROS SINTÉTICOS SBS (ESTIRENO BUTADIENO ESTIRENO) REFORZADA CON MALLA POLIÉSTER DE ALTA RESISTENCIA, ACABADO APARENTE A BASE DE GRAVILLA ESMALTADA A FUEGO, 4.5 MM DE ESPESOR TOTAL, COLOR INDICADO EN OBRA POR SUPERVISIÓN, INCLUYE: HERRAMIENTA, GARANTÍA POR ESCRITO DE 10 AÑOS POR LA EMPRESA CONTRATISTA, SUMINISTRO DE MATERIALES, LIMPIEZA DE LA SUPERFICIE, ACARREOS A LA ZONA DE TRABAJO EN AZOTEAS, TRASLAPES, ELEVACIONES, AJUSTES, EQUIPO Y MANO DE OBRA.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</si>
  <si>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</si>
  <si>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>SUMINISTRO Y COLOCACIÓN DE TIERRA VEGETAL PREPARADA PARA JARDINERÍA, INCLUYE: SUMINISTRO, ACARREO, COLOCACIÓN, MANO DE OBRA, EQUIPO Y HERRAMIENTA.</t>
  </si>
  <si>
    <t>F</t>
  </si>
  <si>
    <t>CIMBRA EN CONTRATRABES DE CIMENTACIÓN, ACABADO COMÚN, INCLUYE: SUMINISTRO DE MATERIALES, ACARREOS, CORTES, HABILITADO, CIMBRADO, DESCIMBRADO, MANO DE OBRA, LIMPIEZA, EQUIPO Y HERRAMIENTA.</t>
  </si>
  <si>
    <t>SUMINISTRO Y COLOCACIÓN DE CONCRETO PREMEZCLADO F´C= 250 KG/CM2, R.N., REV. 14 CM T.M.A. 19 MM, EN CIMENTACIÓN, INCLUYE: MATERIALES, COLADO, VIBRADO, DESCIMBRA, CURADO,  MANO DE OBRA, PRUEBAS DE LABORATORIO, EQUIPO Y HERRAMIENTA.</t>
  </si>
  <si>
    <t>CIMBRA DE MADERA, ACABADO APARENTE, EN LOSAS, INCLUYE: HERRAMIENTA, SUMINISTRO DE MATERIALES, ACARREOS, ELEVACIONES A CUALQUIER NIVEL, HABILITADO, CORTES, DESPERDICIOS, CHAFLANES, PUNTALES, ANDAMIOS, CIMBRA, DESCIMBRA, LIMPIEZA, EQUIPO Y MANO DE OBRA.</t>
  </si>
  <si>
    <t>ANDADORES</t>
  </si>
  <si>
    <t xml:space="preserve">PISOS DE CONCRETO </t>
  </si>
  <si>
    <t>PISTA DE TROTE</t>
  </si>
  <si>
    <t>CANCHA DE USOS MÚLTIPLES</t>
  </si>
  <si>
    <t>SUMINISTRO E INSTALACIÓN DE CURVA PVC CONDUIT S. P. DE 21 MM, INCLUYE: HERRAMIENTA, MATERIAL, DESPERDICIO, ACARREO AL SITIO DE COLOCACIÓN, GUIADO Y MANO DE OBRA.</t>
  </si>
  <si>
    <t>SUMINISTRO Y COLOCACIÓN DE POSTE DE SECCIÓN CIRCULAR TIPO CÓNICO PARA ALUMBRADO PÚBLICO DE 5.50 M DE ALTURA, PUNTA POSTE CON NIPLE PARA MONTAJE DE LUMINARIA  DE DIÁMETRO SEGÚN ESPECIFICACIÓN DE LUMINARIA Y CON PLACA BASE DE 280 X 280 MM Y UN ESPESOR DE 19 MM (3/4"),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PRIMARIO ANTICORROSIVO ROJO OXIDO Y PINTURA PARA ACABADO SEGÚN COLOR ACORDADO CON LA SUPERVISIÓN DE OBRA, INCLUYE: HERRAMIENTA, SUMINISTRO, FLETES, ACARREOS, ELEVACIÓN, PLOMEADO, EQUIPO Y MANO DE OBRA.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</si>
  <si>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</si>
  <si>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SUMINISTRO E INSTALACIÓN DE CONTROL PARA ALUMBRADO DE CANCHA DEPORTIVA INTEGRADO POR: (1) GABINETE CLASIFICACIÓN NEMA 4X (IP66), DE DIMENSIONES MÍNIMAS 40 X 30 X 20 CM, CON RECUBRIMIENTO DE PINTURA EN POLIÉSTER TEXTURIZADO COLOR RAL7035, CON CHAPA MARCA SOUTHCO MODELO E3-110-25, (1) INTERRUPTOR TERMO MAGNÉTICO EN CAJA MOLDEADA DE 3 X 30 AMP, SIN GABINETE, TIPO FAL, ALTA CAPACIDAD INTERRUPTIVA, 25 KA @ 240 VCA, 600 VCA, 60 HZ, CON TERMINALES PARA CONECTAR CON CONDUCTORES DE CU O AL, DE LÍNEA Y CARGA, CALIBRE MÍNIMO 14 AWG, CALIBRE MÁXIMO 3/0 AWG. TEMPERATURA AMBIENTE DE FUNCIONAMIENTO 40°C. QUE CUMPLA CON LA NORMA NMX-J-266-ANCE-2014, (1) CONTACTOR ELECTROMAGNÉTICO 3 POLOS, SIN GABINETE,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60947-4-1, EL ENCENDIDO APAGADO DEL SISTEMA ES CONTROLADO MEDIANTE INTERRUPTOR DIGITAL DE RELOJ MCA. TORK CAT. E101B, INCLUYE: HERRAMIENTA, CABLEADO INTERNO, SUMINISTRO DE MATERIALES, ACARREOS, ELEVACIÓN, MATERIALES PARA SUJECIÓN, MANO DE OBRA, CONEXIÓN Y PRUEBAS.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</si>
  <si>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60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</si>
  <si>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</si>
  <si>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SUMINISTRO Y COLOCACIÓN DE CONECTOR MÚLTIPLE EN BAJA TENSIÓN 600 (6V), INCLUYE: HERRAMIENTA, MATERIAL, EQUIPO Y MANO DE OBRA.</t>
  </si>
  <si>
    <t>ASENTAMIENTO DE PLACAS METÁLICAS DE POSTES A BASE DE GROUT NO METÁLICO, INCLUYE: MATERIALES, MANO DE OBRA, EQUIPO Y HERRAMIENTA.</t>
  </si>
  <si>
    <t>SUMINISTRO Y COLOCACIÓN DE LUMINARIA TECNOLOGÍA LED 58W, FLUJO LUMINOSO MÍNIMO DE 6,960 LM. DISTRIBUCIÓN FOTOMÉTRICA CON ÁNGULO DE APERTURA DE 115°, TEMPERATURA DE COLOR (CCT) DE 4000K, GRADO DE PROTECCIÓN IP65, CON RESISTENCIA AL IMPACTO IK-08, RANGO DE VOLTAJE 127/220V~. MOD. 80575, MONTAJE SOBREPUESTO EN LOSA, CUALQUIER ALTURA, INCLUYE: HERRAMIENTA, ACARREOS, ELEMENTOS DE FIJACIÓN, CONEXIONES, AJUSTES, PRUEBAS, MATERIALES, EQUIPO Y MANO DE OBRA.</t>
  </si>
  <si>
    <t>RELLENO EN CEPAS O MESETAS CON MATERIAL PRODUCTO DE LA EXCAVACIÓN, COMPACTADO CON EQUIPO DE IMPACTO AL 95% ± 2 DE SU P.V.S.M., PRUEBA AASHTO ESTANDAR, CBR DEL 5% MÍNIMO, EN CAPAS NO MAYORES DE 20 CM, INCLUYE: HERRAMIENTA, INCORPORACIÓN DE AGUA NECESARIA, ACARREOS, ABUNDAMIENTO, EQUIPO Y MANO DE OBRA.</t>
  </si>
  <si>
    <t>MURO DE 14 CM DE ESPESOR PROMEDIO, A SOGA, CON LADRILLO LAMA DE 7 X 14 X 28 CM, ACABADO COMÚN, ASENTADO CON MORTERO CEMENTO-ARENA EN PROPORCIÓN 1:3, INCLUYE: TRAZO, NIVELACIÓN, PLOMEO, ANDAMIOS, MATERIALES, DESPERDICIOS, MANO DE OBRA, LIMPIEZA, ACARREO DE MATERIALES AL SITIO DE SU UTILIZACIÓN A CUALQUIER ALTURA Y HERRAMIENTA.</t>
  </si>
  <si>
    <t>APLANADO DE 2.00 CM DE ESPESOR EN MURO CON MORTERO CEMENTO-ARENA 1:4, ACABADO APALILLADO FINO, INCLUYE: HERRAMIENTA, MATERIALES, ACARREOS, DESPERDICIOS, MANO DE OBRA, ANDAMIOS, PLOMEADO, NIVELADO, REGLEADO, RECORTES, EQUIPO Y MANO DE OBRA.</t>
  </si>
  <si>
    <t>BOQUILLA DE 15 A 20 CM DE ANCHO, CON MORTERO CEMENTO ARENA PROPORCIÓN 1:4, TERMINADO PULIDO Y/O APALILLADO, EN APERTURA DE VANOS DE PUERTAS, VENTANAS Y/O PRETILES, INCLUYE: HERRAMIENTA, SUMINISTRO, ACABADO, EQUIPO Y MANO DE OBRA.</t>
  </si>
  <si>
    <t>FILETES Y BOLEADOS, HECHOS CON MORTERO CEMENTO-ARENA EN PROPORCIÓN 1:4, TANTO INCLINADOS COMO VERTICALES A TIRO DE HILO Y ESCUADRA, INCLUYE: DESPERDICIOS, ANDAMIOS, ACARREO DE MATERIALES AL SITIO DE SU UTILIZACIÓN, A CUALQUIER NIVEL, EQUIPO Y MANO DE OBRA.</t>
  </si>
  <si>
    <t>SUMINISTRO Y COLOCACIÓN DE LADRILLO DE AZOTEA DE BARRO DE 17 X 17 CM, PEGADO CON MORTERO CEMENTO-ARENA 1:3 DE 2 A 3 CM DE ESPESOR PROMEDIO, INCLUYE: HERRAMINETA, ACOMODO, ESCUADRES, CORTES, DESPERDICIOS, ACARREOS, EQUIPO Y MANO DE OBRA.</t>
  </si>
  <si>
    <t>SUMINISTRO Y COLOCACIÓN DE CAPA DE MULCH DE 5 CM A BASE DE TRONCOS TRITURADOS, INCLUYE: MATERIALES, MANO DE OBRA, EQUIPO Y HERRAMIENTA.</t>
  </si>
  <si>
    <t>SUMINISTRO Y COLOCACIÓN DE CONCRETO PREMEZCLADO F´C= 250 KG/CM2, REV. 14 CM T.M.A. 19 MM, A 14 DÍAS, EN CIMENTACIÓN, INCLUYE: MATERIALES, COLADO, VIBRADO, DESCIMBRA, CURADO,  MANO DE OBRA, PRUEBAS DE LABORATORIO, EQUIPO Y HERRAMIENTA.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</si>
  <si>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4" X 2" BLANCO (4.05 KG/M), BASTIDOR DE PTR 4" X 2" X 48 CM BLANCO (7.07 KG/M), ÁNGULO DE 4 1/4" X 56 CM BLANCO (9.82 KG/M) Y PLACA DE ACERO DE 1/4" DE ESPESOR X 6 X 10 CM (49.8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 </t>
  </si>
  <si>
    <t>SUMINISTRO, FABRICACIÓN Y COLOCACIÓN DE HERRERÍA ESTRUCTURAL A BASE DE PERFILES PTR, HSS PARA BACKSTOP, DE HASTA 7.00 M DE ALTURA, DE ACUERDO AL PLANO DE DISEÑO PROPORCIONADO,  INCLUYE: HERRAMIENTA, SOLDADURA, CORTES, AJUSTES, MATERIALES MENORES, DESPERDICIOS, PRIMARIO ANTICORROSIVO, FLETES, ACARREO DE MATERIALES AL SITIO DE SU UTILIZACIÓN, EQUIPO Y MANO DE OBRA.</t>
  </si>
  <si>
    <t>SUMINISTRO Y COLOCACIÓN DE LUMINARIA PUNTA DE POSTE DE 49 W LED 4000°K, 120/277V IP-66, RESISTENTE A VANDALISMO IK-10, MODELO SIMON O SIMILAR, MOD. MERSYF-GTF-5-VS-NDL-49W350-IAMXR-1-C1-BKMATE, INCLUYE: HERRAMIENTA, SUMINISTRO, FLETES, ACARREOS, ELEVACIÓN, CONEXIONES, PRUEBAS, EQUIPO Y MANO DE OBRA</t>
  </si>
  <si>
    <t>SUMINISTRO E INSTALACIÓN DE LUMINARIA LED TIPO REFLECTOR, MODELO TANGO G4 LED FLOOD 100W O SIMILAR, POTENCIA DE 100 WATTS, 220-240 VOLTS, 50-60 HZ, 4,000°K, CUBIERTA DE POLICARBONATO, CATÁLOGO BVP431 LED136/NW 220~240V 100W SWB GM, FIJADA A CRUCETA DE PERFIL ESTRUCTURAL, PREPARADA CON NIPLE DE 2" DIÁMETRO, INCLUYE: HERRAMIENTA, SUMINISTRO, FLETES, ACARREOS, SHORTING CAP, ELEVACIÓN, CONEXIONES, PRUEBAS, EQUIPO Y MANO DE OBRA.</t>
  </si>
  <si>
    <t>SUMINISTRO Y COLOCACIÓN DE POSTE DE SECCIÓN CIRCULAR  TIPO CÓNICO PARA ALUMBRADO PÚBLICO DE 9.0 M DE ALTURA, PUNTA POSTE CON ESPIGA DE 2" DE DIÁMETRO PARA MONTAJE DE CRUCETA DE PERFIL ESTRUCTURAL LINEAL A BASE DE ÁNGULO DE 3" X 1/4" DE ESPESOR, PLACA BASE DE 280 X 280 MM. Y UN ESPESOR DE 12.7 MM. (1/2"), CON 4 BARRENOS  DISTANCIADOS  A 190 MM. ENTRE EJES, CON 4 BARRENOS DE  28.6 MM.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ACARREOS, ELEVACIÓN, PLOMEADO, EQUIPO Y MANO DE OBRA.</t>
  </si>
  <si>
    <t>SUMINISTRO E INSTALACIÓN DE CABLE MONOPOLAR DE COBRE AISLAMIENTO THHW, 600V, CAL 12 AWG, INCLUYE: HERRAMIENTA, MATERIALES, CONEXIÓN, PRUEBAS, EQUIPO Y MANO DE OBRA.</t>
  </si>
  <si>
    <t>SUMINISTRO E INSTALACIÓN DE CABLE MONOPOLAR DE COBRE AISLAMIENTO THHW, 600V, CAL 8 AWG, INCLUYE: HERRAMIENTA, MATERIALES, CONEXIÓN, PRUEBAS, EQUIPO Y MANO DE OBRA.</t>
  </si>
  <si>
    <t xml:space="preserve">SALIDA ELÉCTRICA PARA LUMINARIA, CON TUBERÍA Y CONEXIONES CONDUIT GPD (EMT) DE 13 MM DE DIÁMETRO, CABLE MONOPOLAR DE COBRE AISLAMIENTO THHW, 600V, CAL 12 AWG, CAJAS DE REGISTRO CUADRADAS, CHALUPAS, INCLUYE: HERRAMIENTA, TRAZO, RANURAS, CONEXIONES, MATERIALES MENORES Y DE CONSUMO, PRUEBAS, CURVAS, COPLES, CONECTORES, MONITORES, CONTRAS, SOPORTERÍA A CADA 1.50 M CON VARILLA ROSCADA DE 3/8" Y 1/4", UNICANAL DE 2" A 4", TAQUETE METÁLICO EXPANSIBLE TIPO Z DE 3/8" Y 1/4", ABRAZADERA UNICANAL, TUERCAS Y ROLDANAS DE 3/8" Y 1/4", CABLE ARMADO TIPO MC DE 3X12 AWG, MONTAJE A CUALQUIER NIVEL CON ANDAMIOS O ESCALERA, CORTES, DESPERDICIOS, ACARREO DEL MATERIAL AL SITIO DE SU COLOCACIÓN A CUALQUIER NIVEL, RETIRO DE MATERIAL SOBRANTE FUERA DE LA OBRA, LIMPIEZA, EQUIPO Y MANO DE OBRA. </t>
  </si>
  <si>
    <t>SUMINISTRO Y COLOCACIÓN DE TUBO CONDUIT GPD (EMT), DE 1/2" DE DIÁMETRO, PARED GRUESA, MONTADO SOBRE UNICANAL, INCLUYE: TRAZO, CORTES, AJUSTES, CONECTORES, COPLES, ROSCAS, DOBLECES, DESPERDICIOS, MATERIALES MENORES, HERRAMIENTAS, PRUEBAS, LIMPIEZA, MANO DE OBRA Y ACARREO DE MATERIALES AL SITIO DE SU COLOCACIÓN.</t>
  </si>
  <si>
    <t>SUMINISTRO Y COLOCACIÓN DE BANCA PREFABRICADA DE CONCRETO ARMADO DE RESISTENCIA F'C= 250 KG/CM2, MOD. "PRISMA C-H2", COLOR AZUL, ACABADO BUSARDEADO FINO, MEDIDAS 50X50X50 CM, INCLUYE: HERRAMIENTA, MATERIALES, ACARREOS Y MANO DE OBRA.</t>
  </si>
  <si>
    <t>SUMINISTRO Y COLOCACIÓN DE BANCA PREFABRICADA DE CONCRETO ARMADO DE RESISTENCIA F'C= 250 KG/CM2, MOD. "PRISMA C-H", COLOR AMARILLO, ACABADO BUSARDEADO FINO, MEDIDAS 50X50X50 CM, INCLUYE: HERRAMIENTA, MATERIALES, ACARREOS Y MANO DE OBRA.</t>
  </si>
  <si>
    <t>SUMINISTRO Y COLOCACIÓN DE BANCA PREFABRICADA DE CONCRETO ARMADO DE RESISTENCIA F'C= 250 KG/CM2, MOD. "PRISMA C-H", COLOR OCRE, ACABADO BUSARDEADO FINO, MEDIDAS 50X50X50 CM, INCLUYE: HERRAMIENTA, MATERIALES, ACARREOS Y MANO DE OBRA.</t>
  </si>
  <si>
    <t>SUMINISTRO Y COLOCACIÓN DE EJERCITADOR DE CROSSFIT, MODELO RD-705 O SIMILAR, MEDIDAS 6.30X2.90X2.40 M, INCLUYE: HERRAMIENTA, MATERIALES, ACARREOS, FIJACIÓN, EQUIPO Y MANO DE OBRA.</t>
  </si>
  <si>
    <t>SUMINISTRO Y COLOCACIÓN DE MÓDULO DE JUEGO INFANTIL ESCALADOR, MODELO RD-E230, MEDIDAS 9.22 M, INCLUYE: HERRAMIENTA, MATERIALES, ACARREOS, FIJACIÓN, EQUIPO Y MANO DE OBRA.</t>
  </si>
  <si>
    <t>SUMINISTRO Y COLOCACIÓN DE BANCA, MODELO VERA LV256 O SIMILAR, MEDIDAS 1.80X0.80X0.70 M, CON ASIENTO Y RESPALDO DE REJILLA DE ACERO, INCLUYE: HERRAMIENTA, MATERIALES, ACARREOS, FIJACIÓN, EQUIPO Y MANO DE OBRA.</t>
  </si>
  <si>
    <r>
      <rPr>
        <sz val="8"/>
        <color rgb="FF000000"/>
        <rFont val="Isidora Bold"/>
      </rPr>
      <t>SUMINISTRO E INSTALACIÓN DE TUBO PAD RD 19 DE 19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</si>
  <si>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SUMINISTRO Y COLOCACIÓN DE PISO AMORTIGUANTE VACIADO EN SITIO RESISTENTE A LA ABRASIÓN, IMPERMEABLE,  RESISTENTE AL INTEMPERISMO,  ANTIDERRAPANTE SIN JUNTAS CONSTRUCTIVAS, COLOR DE ACUERDO A PROYECTO DE 3 CM DE ESPESOR, BICAPA CON CUBIERTA SUPERFICIAL DE EPDM AL 50%, INCLUYE: HERRAMIENTA,  PEGAMENTO PARA LIGA DE CAPAS, MATERIALES DE FIJACIÓN,  DESPERDICIOS, FLETES, ACARREOS, EQUIPO Y MANO DE OBRA.</t>
  </si>
  <si>
    <t>GUARNICIÓN TIPO "I" EN SECCIÓN 15X30 CM DE ALTURA A BASE DE CONCRETO PREMEZCLADO F'C= 200 KG/CM2, T.M.A. 19 MM, R.N., ACABADO PULIDO EN CORONA, INCLUYE: CIMBRA, DESCIMBRA, COLADO, MATERIALES, CURADO, DESPERDICIOS, MANO DE OBRA, PRUEBAS DE LABORATORIO, EQUIPO Y HERRAMIENTA.</t>
  </si>
  <si>
    <t>GUARNICIÓN TIPO "I" EN SECCIÓN 15X30 CM DE ALTURA A BASE DE CONCRETO PREMEZCLADO F'C= 200 KG/CM2, T.M.A. 19 MM, R.N., COLOR INTEGRAL NEGRO AL 4%, ACABADO PULIDO EN CORONA, INCLUYE:  CIMBRA, DESCIMBRA, COLADO, MATERIALES, CURADO, DESPERDICIOS, MANO DE OBRA, EQUIPO Y HERRAMIENTA.</t>
  </si>
  <si>
    <t>PISO DE CONCRETO PREMEZCLADO F´C= 200 KG/CM2, TMA= 1/2", DE 10 CM DE ESPESOR, CON GRANO DE MÁRMOL BLANCO SUPERFICIAL DE #3 (5 KG/M2), ACABADO LAVADO, INCLUYE: HERRAMIENTA, TRAZO, NIVELACIÓN, AGUA, MATERIALES, EXTENDIDO, REGLEADO, CURADO, DESPERDICIOS, HERRAMIENTAS, LIMPIEZA, ACARREO DEL MATERIAL AL SITIO DE SU UTILIZACIÓN, PRUEBAS DE LABORATORIO, EQUIPO Y MANO DE OBRA.</t>
  </si>
  <si>
    <t>ÁREA DE EJERCITADORES</t>
  </si>
  <si>
    <t>PISO DE 10 CM DE ESPESOR A BASE DE CONCRETO PREMEZCLADO  F'C= 200 KG/CM2, T.MA. 3/4", ACABADO SEMIPULIDO, INCLUYE: HERRAMIENTA, SUMINISTRO DE MATERIALES, CURADO CON AGUA, DESPERDICIOS, ACARREOS, REGLEADO, ACABADO, CIMBRA EN FRONTERAS, DESCIMBRA, COLADO, REMATES, MUESTREADO, EQUIPO Y MANO DE OBRA.</t>
  </si>
  <si>
    <t>SUMINISTRO Y APLICACIÓN DE LÍNEAS DELIMITADORAS, CON PINTURA BASE ACEITE DE SECADO RÁPIDO, MATE MARCA COMEX O SIMILAR, DE 10 CM DE ANCHO, ACABADO MATE SECADO RÁPIDO, INCLUYE: HERRAMIENTA, LIMPIEZA Y PREPARACIÓN DE LA SUPERFICIE, MATERIALES, EQUIPO Y MANO DE OBRA.</t>
  </si>
  <si>
    <t>SUMINISTRO Y APLICACIÓN DE LOGO CON PLANTILLA, CON LA LEYENDA DE "n_ñ" CON PINTURA BASE ACEITE DE SECADO RÁPIDO, MATE MARCA COMEX O SIMILAR, MEDIDAS PROMEDIO DE 2.31 M X 1.61 M CONFORME A DETALLE DE PROYECTO, INCLUYE: HERRAMIENTA, LIMPIEZA Y PREPARACIÓN DE LA SUPERFICIE, MATERIALES, EQUIPO Y MANO DE OBRA.</t>
  </si>
  <si>
    <t>SUMINISTRO Y APLICACIÓN DE ACRÍLICO SURFACER, NEUTRAL CONCENTRADO Y PIGMENTO, EMULSIÓN 100 % ACRÍLICA, CON DISEÑO DE CURVATURAS, COLOR Y PICTOGRAMAS CONFORME INDICA PLANO DE PROYECTO, INCLUYE: HERRAMIENTA, LIMPIEZA PROFUNDA DEL ÁREA EXISTENTE PARA RECIBIR SURFACER, DISEÑO DE FIGURAS, TRAZO A DETALLE, MATERIALES, ARENA SÍLICA, EQUIPO Y MANO DE OBRA.</t>
  </si>
  <si>
    <t xml:space="preserve">MAMPOSTERÍA DE PIEDRA BRAZA ASENTADA CON MORTERO CEMENTO-ARENA 1:3, ACABADO APARENTE UNA CARA, DE 0.00 A 3.00 M DE ALTURA, INCLUYE: SELECCIÓN DE PIEDRA, MATERIALES, DESPERDICIOS, MANO DE OBRA, HERRAMIENTA, ANDAMIOS, EQUIPO Y ACARREOS. </t>
  </si>
  <si>
    <t>CALAVEREADO EN JUNTA DE MAMPOSTERÍA A BASE DE MORTERO CEMENTO-ARENA PROPORCIÓN 1:3, INCLUYE: MATERIALES, MANO DE OBRA, EQUIPO Y HERRAMIENTA.</t>
  </si>
  <si>
    <t>ACABADOS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</si>
  <si>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</si>
  <si>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RIEGO DE IMPREGNACIÓN EN SUPERFICIE DE BASE HIDRÁULICA CON EMULSIONES ASFÁLTICAS CATIÓNICAS RR-2K A RAZÓN DE 1.5 L/M2 CON POREO DE ARENA, INCLUYE: MANO DE OBRA, EQUIPO Y HERRAMIENTA.</t>
  </si>
  <si>
    <t>ESCARIFICACIÓN Y MEJORAMIENTO DEL TERRENO NATURAL DE 20 CM DE ESPESOR POR MEDIOS MECÁNICOS CON 25 KG/M3 DE CALHIDRA, COMPACTADO AL 95% ± 2 DE SU P.V.S.M., PRUEBA AASHTO ESTANDAR, CBR DEL 20% MÍNIMO, INCLUYE: EXTENDIDO DEL MATERIAL, HOMOGENIZADO, AFINE DE LA SUPERFICIE, COMPACTADO, MANO DE OBRA, EQUIPO Y HERRAMIENTA.</t>
  </si>
  <si>
    <t>SUMINISTRO Y COLOCACIÓN MANUAL DE ASFALTO EN ÁREAS REDUCIDAS DE 5 A 7 CM DE ESPESOR PROMEDIO, MEZCLA EN CALIENTE HECHA EN PLANTA, CON CEMENTO PG 64-22 EKBE SUPERPAVE, SEGÚN DISEÑO, T.M.A. DE 1/2" A FINOS, COMPACTADA AL 95% MARSHALL, INCLUYE: HERRAMIENTA, DELIMITACIÓN DEL ÁREA, LIMPIEZA, RETIRO DE RESIDUOS, PRUEBAS DE COMPACTACIÓN Y ESPESOR, PRUEBA DE CALIDAD, APLICACIÓN CON ASPERSORA MANUAL DE RIEGO DE LIGA CON EMULSIÓN DE ROMPIMIENTO RÁPIDO (ECR-60) A RAZÓN DE 0.70 L/M2, TENDIDO DE LA MEZCLA ASFÁLTICA, COMPACTACIÓN MECÁNICA CON EQUIPO DE IMPACTO Y/O PLACA VIBRATORIA, EQUIPO Y MANO DE OBRA.</t>
  </si>
  <si>
    <t xml:space="preserve">SUMINISTRO Y APLICACIÓN DE RECUBRIMIENTO CON TRACKMASTER PLUSTM A BASE DE EMULSIÓN ACRÍLICA EN COLOR ICE BLUE, DILUIR EN AGUA USANDO LAS SIGUIENTES PROPORCIONES: 4 PARTES DE TRACK MASTER PLUSTM POR UNA PARTE DE AGUA, CONSIDERANDO 2 CAPAS DE APLICACIÓN CON RENDIMIENTO DE 0.20 GALONES POR YARDA CUADRADA, INCLUYE: APLICACIÓN CON ESCOBILLA DE GOMA SUAVE O ROSEADO CON DIAFRAGMA DE AIRE Y/O HIDRÁULICO, HERRAMIENTA, ACARREOS, DESPERDICIOS, LIMPIEZA DEL ÁREA DE TRABAJO, EQUIPO Y MANO DE OBRA. </t>
  </si>
  <si>
    <t>CONSTRUCCIÓN DE TERRAZA</t>
  </si>
  <si>
    <t>PISO A BASE DE ADOQUÍN CILÍNDRICO DE 10 CM DE DIÁMETRO Y 7 CM DE ESPESOR, COLOR NATURAL, CON UNA RESISTENCIA DE 250 KG/CM2, UN METRO CUADRADO INCLUYE 100 PZAS (MODULADO SEGÚN PROYECTO), INCLUYE: HERRAMIENTA, CAMA DE ASIENTO DE 5 CM DE ESPESOR A BASE DE ARENA FINA LIBRE DE IMPUREZAS CON UNA HUMEDAD UNIFORME, RELLENO DE OQUEDADES CON ARENA FINA LIBRE DE IMPUREZAS, VIBRADO CON VIBRO COMPACTADORA, ACARREOS, CORTES, DESPERDICIOS, NIVELADO, MATERIALES, EQUIPO Y MANO DE OBRA.</t>
  </si>
  <si>
    <t>VEGETACIÓN Y ARBOLADO</t>
  </si>
  <si>
    <t xml:space="preserve">SUMINISTRO Y PLANTACIÓN DE ÁRBOL JACARANDA (JACARANDA MIMOSIFOLIA D DON) DE MÍNIMO 2.00 M DE ALTURA Y 2" DE DIÁMETRO EN TRONCO, INCLUYE: HERRAMIENTA, EXCAVACIÓN, AGUA PARA RIEGO, MANO DE OBRA, RIEGO Y CUIDADOS POR 30 DÍAS. </t>
  </si>
  <si>
    <t xml:space="preserve">SUMINISTRO Y PLANTACIÓN DE TEPEHUAJE (LYSILOMA ACAPULCENSE) DE MÍNIMO 2.00 M DE ALTURA Y 2" DE DIÁMETRO EN TRONCO, INCLUYE: HERRAMIENTA, EXCAVACIÓN, AGUA PARA RIEGO, MANO DE OBRA, RIEGO Y CUIDADOS POR 30 DÍAS. </t>
  </si>
  <si>
    <t xml:space="preserve">SUMINISTRO Y PLANTACIÓN DE ÁRBOL ROSA MORADA (TABEBUIA ROSEA) DE MÍNIMO 2.00 M DE ALTURA Y 2" DE DIÁMETRO EN TRONCO, INCLUYE: HERRAMIENTA, EXCAVACIÓN, AGUA PARA RIEGO, MANO DE OBRA, RIEGO Y CUIDADOS POR 30 DÍAS. </t>
  </si>
  <si>
    <t xml:space="preserve">SUMINISTRO Y PLANTACIÓN DE ÁRBOL PRIMAVERA (TABEBUIA DONNELL-SMITHII ROSE) DE MÍNIMO 2.00 M DE ALTURA Y 2" DE DIÁMETRO EN TRONCO, INCLUYE: HERRAMIENTA, EXCAVACIÓN, AGUA PARA RIEGO, MANO DE OBRA, RIEGO Y CUIDADOS POR 30 DÍAS. </t>
  </si>
  <si>
    <t xml:space="preserve">SUMINISTRO Y PLANTACIÓN DE ÁRBOL MAGNOLIA ZAPOPANA (MAGNOLIA PUGANA) DE MÍNIMO 2.00 M DE ALTURA Y 2" DE DIÁMETRO EN TRONCO, INCLUYE: HERRAMIENTA, EXCAVACIÓN, AGUA PARA RIEGO, MANO DE OBRA, RIEGO Y CUIDADOS POR 30 DÍAS. </t>
  </si>
  <si>
    <t xml:space="preserve">SUMINISTRO Y PLANTACIÓN DE ÁRBOL MAJAGUA (TALIPARITI ELATUM) DE MÍNIMO 2.00 M DE ALTURA Y 2" DE DIÁMETRO EN TRONCO, INCLUYE: HERRAMIENTA, EXCAVACIÓN, AGUA PARA RIEGO, MANO DE OBRA, RIEGO Y CUIDADOS POR 30 DÍAS. </t>
  </si>
  <si>
    <t>SUMINISTRO Y PLANTACIÓN DE PLANTA WEDELIA (GUDELIA) DE HASTA 30 A 50 CM DE LARGO, INCLUYE: HERRAMIENTA, EXCAVACIÓN, AGUA PARA RIEGO, MANO DE OBRA Y CUIDADOS POR 30 DÍAS.</t>
  </si>
  <si>
    <t>SUMINISTRO Y PLANTACIÓN DE PLANTA STÍPA (STÍPA LEUCOTRICHA) DE HASTA 30 A 50 CM DE LARGO, INCLUYE: HERRAMIENTA, EXCAVACIÓN, AGUA PARA RIEGO, MANO DE OBRA Y CUIDADOS POR 30 DÍAS.</t>
  </si>
  <si>
    <t>SUMINISTRO Y PLANTACIÓN DE PLANTA SALVIA AZUL (SALVIA FARINACEA) DE HASTA 40 CM DE ALTURA PROMEDIO, INCLUYE: HERRAMIENTA, EXCAVACIÓN, AGUA PARA RIEGO, MANO DE OBRA Y CUIDADOS POR 30 DÍAS.</t>
  </si>
  <si>
    <t xml:space="preserve">SUMINISTRO Y PLANTACIÓN DE TABACHÍN ROJO (DELONIX REGIA) DE MÍNIMO 2.00 M DE ALTURA Y 2" DE DIÁMETRO EN TRONCO, INCLUYE: HERRAMIENTA, EXCAVACIÓN, AGUA PARA RIEGO, MANO DE OBRA, RIEGO Y CUIDADOS POR 30 DÍAS. </t>
  </si>
  <si>
    <t xml:space="preserve">SUMINISTRO Y PLANTACIÓN DE GUAMUCHIL (PITHECELLOBIUM DULCE) DE MÍNIMO 2.00 M DE ALTURA Y 2" DE DIÁMETRO EN TRONCO, INCLUYE: HERRAMIENTA, EXCAVACIÓN, AGUA PARA RIEGO, MANO DE OBRA, RIEGO Y CUIDADOS POR 30 DÍAS. </t>
  </si>
  <si>
    <t>SUMINISTRO Y PLANTACIÓN DE PLANTA CENIZO VERDE (LEUCOPHYLLUM FRUTESCENS) DE HASTA 30 A 50 CM DE LARGO, INCLUYE: HERRAMIENTA, EXCAVACIÓN, AGUA PARA RIEGO, MANO DE OBRA Y CUIDADOS POR 30 DÍAS.</t>
  </si>
  <si>
    <t>SUMINISTRO Y PLANTACIÓN DE PLANTA PETUNIA MEXICANA (RUELLIA SIMPLEX) DE HASTA 30 A 50 CM DE LARGO, INCLUYE: HERRAMIENTA, EXCAVACIÓN, AGUA PARA RIEGO, MANO DE OBRA Y CUIDADOS POR 30 DÍAS.</t>
  </si>
  <si>
    <t>CONSTRUCCIÓN DE MURO PERIMETRAL</t>
  </si>
  <si>
    <t>B1</t>
  </si>
  <si>
    <t>MOBILIARIO URBANO</t>
  </si>
  <si>
    <t>B2</t>
  </si>
  <si>
    <t>B3</t>
  </si>
  <si>
    <t>F1</t>
  </si>
  <si>
    <t>F2</t>
  </si>
  <si>
    <t>G3</t>
  </si>
  <si>
    <t>G4</t>
  </si>
  <si>
    <t>I1</t>
  </si>
  <si>
    <t>I2</t>
  </si>
  <si>
    <t>I3</t>
  </si>
  <si>
    <t>I4</t>
  </si>
  <si>
    <t>I5</t>
  </si>
  <si>
    <t>ALCORQUES, VEGETACIÓN Y ARBOLADO</t>
  </si>
  <si>
    <t>ALCORQUES</t>
  </si>
  <si>
    <t>J1</t>
  </si>
  <si>
    <t>J2</t>
  </si>
  <si>
    <t>SUMINISTRO Y COLOCACIÓN DE PLACA DE POLIESTIRENO DE 14 CM DE ANCHO Y 1/2" DE ESPESOR, EN JUNTA CONSTRUCTIVA DE MURO, INCLUYE: HERRAMIENTA, CHAFLÁN, MATERIALES, CORTES, AJUSTES, FIJACIÓN, FLETES, ACARREOS, DESPERDICIOS Y MANO DE OBRA.</t>
  </si>
  <si>
    <t>MEJORAMIENTO DEL TERRENO NATURAL CON SUELO CEMENTO EN PROPORCIÓN 10:1, COMPACTADO EN CAPAS DE NO MAS DE 20 CM AL 95% DE SU P.V.S.M., CONFORME A LA PRUEBA AASTHO ESTÁNDAR, INCLUYE: EXTENDIDO DEL MATERIAL, HOMOGENIZADO, AFINE DE LA SUPERFICIE, COMPACTADO, MANO DE OBRA, EQUIPO Y HERRAMIENTA.</t>
  </si>
  <si>
    <t xml:space="preserve">CIMENTACIÓN DE PIEDRA BRAZA ACOMODADA PIEDRA POR PIEDRA, ASENTADA CON MORTERO CEMENTO-ARENA 1:3, INCLUYE: SELECCIÓN DE PIEDRA, MATERIALES, DESPERDICIOS, MANO DE OBRA, HERRAMIENTA, EQUIPO Y ACARREOS. </t>
  </si>
  <si>
    <t>MEJORAMIENTO DEL TERRENO NATURAL CON SUELO CEMENTO EN PROPORCIÓN 8:1, COMPACTADO EN CAPAS DE NO MAS DE 20 CM AL 90% DE SU P.V.S.M., CONFORME A LA PRUEBA AASTHO ESTÁNDAR, INCLUYE: EXTENDIDO DEL MATERIAL, HOMOGENIZADO, AFINE DE LA SUPERFICIE, COMPACTADO, MANO DE OBRA, EQUIPO Y HERRAMIENTA.</t>
  </si>
  <si>
    <t>CIMBRA DE MADERA, ACABADO APARENTE, EN TRABES, INCLUYE: HERRAMIENTA, SUMINISTRO DE MATERIALES, ACARREOS, ELEVACIONES A CUALQUIER NIVEL, HABILITADO, CORTES, DESPERDICIOS, CHAFLANES, PUNTALES, ANDAMIOS, CIMBRA, DESCIMBRA, LIMPIEZA, EQUIPO Y MANO DE OBRA.</t>
  </si>
  <si>
    <t>CIMBRA DE MADERA, ACABADO APARENTE, EN COLUMNAS, INCLUYE: HERRAMIENTA, SUMINISTRO DE MATERIALES, ACARREOS, ELEVACIONES A CUALQUIER NIVEL, HABILITADO, CORTES, DESPERDICIOS, CHAFLANES, PLOMEOS, NIVELACIONES, ANDAMIOS, CIMBRA, DESCIMBRA, LIMPIEZA, EQUIPO Y MANO DE OBRA.</t>
  </si>
  <si>
    <t>CIMBRA ACABADO COMÚN EN PERALTES DE LOSA A BASE DE MADERA DE PINO DE 3A, DE 12 CM DE PERALTE, INCLUYE: HERRAMIENTA, MATERIALES, ACARREOS, CORTES, DESPERDICIOS, HABILITADO, CIMBRADO, CHAFLANES, DESCIMBRA, EQUIPO Y MANO DE OBRA.</t>
  </si>
  <si>
    <t>SUMINISTRO Y COLOCACIÓN DE CONCRETO PREMEZCLADO BOMBEABLE F'C= 250 KG/CM2, A 14 DÍAS, T.M.A. 3/4", REV. 16, INCLUYE: HERRAMIENTA, MANIOBRAS, BOMBA, ACARREOS, DESPERDICIOS, COLADO, VIBRADO, CURADO, MATERIALES, PRUEBAS DE LABORATORIO, EQUIPO Y MANO DE OBRA.</t>
  </si>
  <si>
    <t>SUMINISTRO Y COLOCACIÓN DE CONCRETO PREMEZCLADO BOMBEABLE F'C= 250 KG/CM2, R.N., T.M.A. 3/4", REV. 16, INCLUYE: HERRAMIENTA, MANIOBRAS, BOMBA, ACARREOS, DESPERDICIOS, COLADO, VIBRADO, CURADO, MATERIALES, PRUEBAS DE LABORATORIO, EQUIPO Y MANO DE OBRA.</t>
  </si>
  <si>
    <t>SUMINISTRO, HABILITADO Y COLOCACIÓN DE ALCORQUE, FABRICADO A BASE DE PERFILES PTR DE 1"X1" CAL. 12 Y SOLERAS DE 2" X 3/8", INCLUYE: HERRAMIENTA, CONTRA MARCO Y REFUERZOS LONGITUDINALES A BASE DE ÁNGULO DE 2"X2"X1/4", ANCLAS A BASE DE ÁNGULO DE 1"X1/8" @40 CM, SOLDADURA, PRIMARIO ANTICORROSIVO, NIVELACIÓN DURANTE EL COLADO DEL CONCRETO, MATERIALES, EQUIPO Y MANO DE OBRA.</t>
  </si>
  <si>
    <t>RELLENO DE SUSTRATO MEJORADO A BASE DE 50% TIERRA NEGRA, 10% MATERIAL ORGÁNICO PRODUCTO DE COMPOSTAJE, 10 % ARCILLA, 10% ARENA Y 20% JAL DE 1 1/2" A 2", INCLUYE: HERRAMIENTA, ACARREOS, SUMINISTRO Y COLOCACIÓN, MEZCLADO DE MATERIALES Y MANO DE OBRA.</t>
  </si>
  <si>
    <t xml:space="preserve">SUMINISTRO Y COLOCACIÓN DE GRAVA DE 3/4", PARA FONDO DE ALCORQUE, INCLUYE: HERRAMIENTA, ACARREOS Y MANO DE OBRA. </t>
  </si>
  <si>
    <t>SUMINISTRO, HABILITADO Y COLOCACIÓN DE ARMEX 15-20-4, INCLUYE: MATERIALES, TRASLAPES, SILLETAS, HABILITADO, AMARRES, MANO DE OBRA, EQUIPO Y HERRAMIENTA.</t>
  </si>
  <si>
    <t>MURO DE BLOCK DE JALCRETO DE 11X14X28 CM A SOGA, ASENTADO CON MORTERO CEMENTO-ARENA 1:3, ACABADO COMÚN, INCLUYE: TRAZO, NIVELACIÓN, PLOMEO, MATERIALES, DESPERDICIOS, MANO DE OBRA, HERRAMIENTA, ANDAMIOS, EQUIPO Y ACARREOS.</t>
  </si>
  <si>
    <t>SUMINISTRO Y APLICACIÓN DE PINTURA DE ESMALTE 100 MATE COMEX O SIMILAR, COLOR S.M.A., EN PERFILES METÁLICOS, INCLUYE: APLICACIÓN DE RECUBRIMIENTO A 4 MILÉSIMAS DE ESPESOR, MATERIALES, MANO DE OBRA, EQUIPO Y HERRAMIENTA.</t>
  </si>
  <si>
    <t>SUMINISTRO Y COLOCACIÓN DE TUBO DE PVC MULTIPERFORADO DE 4" DE DIÁMETRO PARA RIEGO PROFUNDO, RELLENO DE GRAVA SIN COMPACTAR, PARA UBICAR EN PUNTO BAJO DE RAIZ ARBOREA, INCLUYE: HERRAMIENTA, ACARREOS, MATERIALES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</si>
  <si>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</si>
  <si>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DE CIMENTACIÓN DE MAMPOSTERÍA POR MEDIOS MECÁNICOS, INCLUYE: HERRAMIENTA, ACOPIO DE LOS MATERIALES PARA SU POSTERIOR RETIRO, VOLUMEN MEDIDO EN SECCIONES, ABUNDAMIENTO, EQUIPO Y MANO DE OBRA.</t>
  </si>
  <si>
    <t xml:space="preserve">DESPALME DE TERRENO NATURAL POR MEDIOS MECÁNICOS, DE 15 CM DE ESPESOR, INCLUYE: ACARREO DEL MATERIAL PARA SU POSTERIOR RETIRO, EQUIPO Y MANO DE OBRA. </t>
  </si>
  <si>
    <t>PISO DE ADOQUÍN</t>
  </si>
  <si>
    <t xml:space="preserve">ACABADOS </t>
  </si>
  <si>
    <t>SUMINISTRO Y PLANTACIÓN DE PLANTA LANTANA DE HASTA 30 A 50 CM DE LARGO, INCLUYE: HERRAMIENTA, EXCAVACIÓN, AGUA PARA RIEGO, MANO DE OBRA Y CUIDADOS POR 30 DÍAS.</t>
  </si>
  <si>
    <t>MANO DE OBRA PARA DAR ACABADO MARTELINADO EN COLUMNAS, TRABES Y LOSAS DE CONCRETO, INCLUYE: MATERIALES, HERRAMIENTA, ANDAMIOS Y/O ESCALERAS Y MANO DE OBRA.</t>
  </si>
  <si>
    <t>SUMINISTRO E INSTALACIÓN DE CABLE MONOPOLAR DE COBRE AISLAMIENTO THHW, 600V, CAL 10 AWG, INCLUYE: HERRAMIENTA, MATERIALES, CONEXIÓN, PRUEBAS, EQUIPO Y MANO DE OBRA.</t>
  </si>
  <si>
    <t>DOPI-MUN-PP-ID-LP-033-2024</t>
  </si>
  <si>
    <t>Construcción del parque local denominado Juan Gil Preciado, más obras complementarias, ubicado en la confluencia de las calles Rusia, Nueva Orleans, colonia Vicente Guerrero, Nuevo México, Municipio de Zapopan, Jalisco.</t>
  </si>
  <si>
    <t>LICITACIÓN PUBLICA No.</t>
  </si>
  <si>
    <t>RAZÓN SOCIAL DEL LICITANTE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</si>
  <si>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</si>
  <si>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</si>
  <si>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</si>
  <si>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</si>
  <si>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</si>
  <si>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</si>
  <si>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</si>
  <si>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</si>
  <si>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</si>
  <si>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</si>
  <si>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</si>
  <si>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</si>
  <si>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</si>
  <si>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</si>
  <si>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</si>
  <si>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</si>
  <si>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</si>
  <si>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</si>
  <si>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</si>
  <si>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</si>
  <si>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</si>
  <si>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</si>
  <si>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</si>
  <si>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</si>
  <si>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</si>
  <si>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</si>
  <si>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</si>
  <si>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</si>
  <si>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</si>
  <si>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</si>
  <si>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</si>
  <si>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</si>
  <si>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</si>
  <si>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</si>
  <si>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</si>
  <si>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</si>
  <si>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</si>
  <si>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</si>
  <si>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</si>
  <si>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</si>
  <si>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</si>
  <si>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</si>
  <si>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</si>
  <si>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</si>
  <si>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</si>
  <si>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</si>
  <si>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</si>
  <si>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</si>
  <si>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</si>
  <si>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</si>
  <si>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</si>
  <si>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</si>
  <si>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</si>
  <si>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</si>
  <si>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</si>
  <si>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</si>
  <si>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</si>
  <si>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</si>
  <si>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</si>
  <si>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</si>
  <si>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</si>
  <si>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</si>
  <si>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</si>
  <si>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</si>
  <si>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</si>
  <si>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</si>
  <si>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</si>
  <si>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</si>
  <si>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</si>
  <si>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</si>
  <si>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</si>
  <si>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</si>
  <si>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</si>
  <si>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</si>
  <si>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</si>
  <si>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</si>
  <si>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</si>
  <si>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</si>
  <si>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</si>
  <si>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</si>
  <si>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</si>
  <si>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</si>
  <si>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</si>
  <si>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</si>
  <si>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</si>
  <si>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</si>
  <si>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</si>
  <si>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</si>
  <si>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</si>
  <si>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</si>
  <si>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</si>
  <si>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</si>
  <si>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</si>
  <si>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</si>
  <si>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</si>
  <si>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</si>
  <si>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</si>
  <si>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</si>
  <si>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</si>
  <si>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</si>
  <si>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</si>
  <si>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</si>
  <si>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DOPI-135</t>
  </si>
  <si>
    <t>DOPI-128</t>
  </si>
  <si>
    <t>DOPI-138</t>
  </si>
  <si>
    <t>DOPI-154</t>
  </si>
  <si>
    <t>DOPI-141</t>
  </si>
  <si>
    <t>DOPI-117</t>
  </si>
  <si>
    <t>DOPI-125</t>
  </si>
  <si>
    <t>DOPI-181</t>
  </si>
  <si>
    <t>DOPI-122</t>
  </si>
  <si>
    <t>DOPI-183</t>
  </si>
  <si>
    <t>DOPI-196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</si>
  <si>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</si>
  <si>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</si>
  <si>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</si>
  <si>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</si>
  <si>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</si>
  <si>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</si>
  <si>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</si>
  <si>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</si>
  <si>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</si>
  <si>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DOPI-171</t>
  </si>
  <si>
    <t>DOPI-112</t>
  </si>
  <si>
    <t>DOPI-113</t>
  </si>
  <si>
    <t>DOPI-114</t>
  </si>
  <si>
    <t>DOPI-115</t>
  </si>
  <si>
    <t>DOPI-116</t>
  </si>
  <si>
    <t>DOPI-118</t>
  </si>
  <si>
    <t>DOPI-119</t>
  </si>
  <si>
    <t>DOPI-120</t>
  </si>
  <si>
    <t>DOPI-121</t>
  </si>
  <si>
    <t>DOPI-123</t>
  </si>
  <si>
    <t>DOPI-124</t>
  </si>
  <si>
    <t>DOPI-126</t>
  </si>
  <si>
    <t>DOPI-127</t>
  </si>
  <si>
    <t>DOPI-129</t>
  </si>
  <si>
    <t>DOPI-130</t>
  </si>
  <si>
    <t>DOPI-131</t>
  </si>
  <si>
    <t>DOPI-132</t>
  </si>
  <si>
    <t>DOPI-133</t>
  </si>
  <si>
    <t>DOPI-134</t>
  </si>
  <si>
    <t>DOPI-136</t>
  </si>
  <si>
    <t>DOPI-137</t>
  </si>
  <si>
    <t>DOPI-139</t>
  </si>
  <si>
    <t>DOPI-140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</si>
  <si>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</si>
  <si>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</si>
  <si>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</si>
  <si>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</si>
  <si>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</si>
  <si>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</si>
  <si>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</si>
  <si>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</si>
  <si>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</si>
  <si>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</si>
  <si>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</si>
  <si>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</si>
  <si>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</si>
  <si>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</si>
  <si>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</si>
  <si>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</si>
  <si>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</si>
  <si>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</si>
  <si>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</si>
  <si>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</si>
  <si>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</si>
  <si>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</si>
  <si>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</si>
  <si>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</si>
  <si>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</si>
  <si>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</si>
  <si>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</si>
  <si>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</si>
  <si>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</si>
  <si>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</si>
  <si>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</si>
  <si>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</si>
  <si>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</si>
  <si>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</si>
  <si>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</si>
  <si>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</si>
  <si>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</si>
  <si>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DOPI-182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</si>
  <si>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</si>
  <si>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</si>
  <si>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</si>
  <si>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</si>
  <si>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</si>
  <si>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</si>
  <si>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</si>
  <si>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</si>
  <si>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</si>
  <si>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</si>
  <si>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</si>
  <si>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</si>
  <si>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RESUMEN DE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</si>
</sst>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b/>
      <sz val="14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b/>
      <sz val="10"/>
      <color theme="9" tint="-0.249977111117893"/>
      <name val="Isidora Bold"/>
    </font>
    <font>
      <sz val="12"/>
      <name val="Isidora Bold"/>
    </font>
    <font>
      <b/>
      <sz val="8"/>
      <color indexed="64"/>
      <name val="Isidora Bold"/>
    </font>
    <font>
      <sz val="10"/>
      <color theme="8" tint="-0.249977111117893"/>
      <name val="Arial"/>
      <family val="2"/>
    </font>
    <font>
      <sz val="8"/>
      <color indexed="8"/>
      <name val="Isidora Bold"/>
    </font>
    <font>
      <sz val="11"/>
      <color theme="1"/>
      <name val="Arial"/>
      <family val="2"/>
    </font>
    <font>
      <b/>
      <sz val="20"/>
      <name val="Isidora Bold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7" fillId="0" borderId="0"/>
  </cellStyleXfs>
  <cellXfs count="118">
    <xf numFmtId="0" fontId="0" fillId="0" borderId="0" xfId="0"/>
    <xf numFmtId="0" fontId="5" fillId="0" borderId="0" xfId="3" applyFont="1" applyAlignment="1">
      <alignment wrapText="1"/>
    </xf>
    <xf numFmtId="0" fontId="6" fillId="0" borderId="0" xfId="3" applyFont="1"/>
    <xf numFmtId="49" fontId="7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vertical="top"/>
    </xf>
    <xf numFmtId="44" fontId="8" fillId="3" borderId="0" xfId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49" fontId="7" fillId="3" borderId="0" xfId="3" applyNumberFormat="1" applyFont="1" applyFill="1" applyAlignment="1">
      <alignment horizontal="left" vertical="center" wrapText="1"/>
    </xf>
    <xf numFmtId="0" fontId="7" fillId="3" borderId="0" xfId="3" applyFont="1" applyFill="1" applyAlignment="1">
      <alignment vertical="top" wrapText="1"/>
    </xf>
    <xf numFmtId="164" fontId="7" fillId="3" borderId="0" xfId="3" applyNumberFormat="1" applyFont="1" applyFill="1" applyAlignment="1">
      <alignment horizontal="right" vertical="top" wrapText="1"/>
    </xf>
    <xf numFmtId="2" fontId="10" fillId="0" borderId="0" xfId="0" applyNumberFormat="1" applyFont="1" applyAlignment="1">
      <alignment horizontal="center" vertical="top" wrapText="1"/>
    </xf>
    <xf numFmtId="2" fontId="7" fillId="3" borderId="0" xfId="3" applyNumberFormat="1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top" wrapText="1"/>
    </xf>
    <xf numFmtId="164" fontId="12" fillId="2" borderId="0" xfId="3" applyNumberFormat="1" applyFont="1" applyFill="1" applyAlignment="1">
      <alignment horizontal="right" vertical="top" wrapText="1"/>
    </xf>
    <xf numFmtId="164" fontId="12" fillId="2" borderId="0" xfId="3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horizontal="center" vertical="center" wrapText="1"/>
    </xf>
    <xf numFmtId="0" fontId="13" fillId="0" borderId="2" xfId="2" applyFont="1" applyBorder="1" applyAlignment="1">
      <alignment horizontal="justify" vertical="top" wrapText="1"/>
    </xf>
    <xf numFmtId="0" fontId="14" fillId="0" borderId="2" xfId="2" applyFont="1" applyBorder="1" applyAlignment="1">
      <alignment vertical="top" wrapText="1"/>
    </xf>
    <xf numFmtId="0" fontId="13" fillId="0" borderId="6" xfId="2" applyFont="1" applyBorder="1" applyAlignment="1">
      <alignment horizontal="justify" vertical="top" wrapText="1"/>
    </xf>
    <xf numFmtId="0" fontId="14" fillId="0" borderId="6" xfId="2" applyFont="1" applyBorder="1" applyAlignment="1">
      <alignment vertical="top" wrapText="1"/>
    </xf>
    <xf numFmtId="165" fontId="16" fillId="0" borderId="6" xfId="2" applyNumberFormat="1" applyFont="1" applyBorder="1" applyAlignment="1">
      <alignment vertical="top"/>
    </xf>
    <xf numFmtId="0" fontId="13" fillId="0" borderId="6" xfId="2" applyFont="1" applyBorder="1" applyAlignment="1">
      <alignment horizontal="center" vertical="top" wrapText="1"/>
    </xf>
    <xf numFmtId="0" fontId="18" fillId="0" borderId="6" xfId="2" applyFont="1" applyBorder="1" applyAlignment="1">
      <alignment horizontal="left"/>
    </xf>
    <xf numFmtId="0" fontId="14" fillId="0" borderId="9" xfId="2" applyFont="1" applyBorder="1" applyAlignment="1">
      <alignment horizontal="center" vertical="top"/>
    </xf>
    <xf numFmtId="2" fontId="14" fillId="0" borderId="9" xfId="2" applyNumberFormat="1" applyFont="1" applyBorder="1" applyAlignment="1">
      <alignment horizontal="right" vertical="top"/>
    </xf>
    <xf numFmtId="164" fontId="13" fillId="0" borderId="9" xfId="2" applyNumberFormat="1" applyFont="1" applyBorder="1" applyAlignment="1">
      <alignment horizontal="right" vertical="top"/>
    </xf>
    <xf numFmtId="14" fontId="14" fillId="0" borderId="9" xfId="2" applyNumberFormat="1" applyFont="1" applyBorder="1" applyAlignment="1">
      <alignment horizontal="justify" vertical="top" wrapText="1"/>
    </xf>
    <xf numFmtId="0" fontId="14" fillId="0" borderId="6" xfId="2" applyFont="1" applyBorder="1" applyAlignment="1">
      <alignment vertical="top"/>
    </xf>
    <xf numFmtId="0" fontId="13" fillId="0" borderId="2" xfId="5" applyFont="1" applyBorder="1" applyAlignment="1">
      <alignment horizontal="center" vertical="top" wrapText="1"/>
    </xf>
    <xf numFmtId="0" fontId="6" fillId="0" borderId="0" xfId="3" applyFont="1" applyAlignment="1">
      <alignment wrapText="1"/>
    </xf>
    <xf numFmtId="49" fontId="7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top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justify" vertical="top"/>
    </xf>
    <xf numFmtId="0" fontId="7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/>
    </xf>
    <xf numFmtId="49" fontId="22" fillId="0" borderId="0" xfId="3" applyNumberFormat="1" applyFont="1" applyAlignment="1">
      <alignment horizontal="center" vertical="center" wrapText="1"/>
    </xf>
    <xf numFmtId="2" fontId="22" fillId="0" borderId="0" xfId="3" applyNumberFormat="1" applyFont="1" applyAlignment="1">
      <alignment horizontal="justify" vertical="top"/>
    </xf>
    <xf numFmtId="0" fontId="22" fillId="0" borderId="0" xfId="3" applyFont="1" applyAlignment="1">
      <alignment vertical="top" wrapText="1"/>
    </xf>
    <xf numFmtId="164" fontId="22" fillId="0" borderId="0" xfId="3" applyNumberFormat="1" applyFont="1" applyAlignment="1">
      <alignment horizontal="right" vertical="top" wrapText="1"/>
    </xf>
    <xf numFmtId="0" fontId="14" fillId="0" borderId="1" xfId="2" applyFont="1" applyBorder="1" applyAlignment="1">
      <alignment vertical="top" wrapText="1"/>
    </xf>
    <xf numFmtId="0" fontId="14" fillId="0" borderId="5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justify" wrapText="1"/>
    </xf>
    <xf numFmtId="0" fontId="23" fillId="0" borderId="0" xfId="2" applyFont="1" applyAlignment="1">
      <alignment horizontal="centerContinuous"/>
    </xf>
    <xf numFmtId="4" fontId="23" fillId="0" borderId="0" xfId="2" applyNumberFormat="1" applyFont="1" applyAlignment="1">
      <alignment horizontal="center"/>
    </xf>
    <xf numFmtId="0" fontId="24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" fontId="6" fillId="0" borderId="0" xfId="3" applyNumberFormat="1" applyFont="1"/>
    <xf numFmtId="4" fontId="22" fillId="0" borderId="0" xfId="3" applyNumberFormat="1" applyFont="1" applyAlignment="1">
      <alignment horizontal="right" vertical="top" wrapText="1"/>
    </xf>
    <xf numFmtId="0" fontId="11" fillId="0" borderId="0" xfId="3" applyFont="1"/>
    <xf numFmtId="44" fontId="8" fillId="3" borderId="0" xfId="1" applyFont="1" applyFill="1" applyAlignment="1">
      <alignment horizontal="center" vertical="top" wrapText="1"/>
    </xf>
    <xf numFmtId="44" fontId="12" fillId="2" borderId="0" xfId="1" applyFont="1" applyFill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0" fontId="25" fillId="0" borderId="0" xfId="3" applyFont="1" applyAlignment="1">
      <alignment wrapText="1"/>
    </xf>
    <xf numFmtId="2" fontId="7" fillId="0" borderId="0" xfId="3" applyNumberFormat="1" applyFont="1" applyAlignment="1">
      <alignment vertical="top"/>
    </xf>
    <xf numFmtId="2" fontId="7" fillId="0" borderId="0" xfId="3" applyNumberFormat="1" applyFont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right" vertical="top"/>
    </xf>
    <xf numFmtId="0" fontId="5" fillId="4" borderId="0" xfId="3" applyFont="1" applyFill="1" applyAlignment="1">
      <alignment wrapText="1"/>
    </xf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0" fontId="15" fillId="0" borderId="6" xfId="5" applyFont="1" applyBorder="1" applyAlignment="1">
      <alignment horizontal="center" vertical="center" wrapText="1"/>
    </xf>
    <xf numFmtId="0" fontId="15" fillId="0" borderId="11" xfId="5" applyFont="1" applyBorder="1" applyAlignment="1">
      <alignment horizontal="center" vertical="center" wrapText="1"/>
    </xf>
    <xf numFmtId="0" fontId="8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2" fontId="7" fillId="0" borderId="0" xfId="3" applyNumberFormat="1" applyFont="1" applyAlignment="1">
      <alignment horizontal="left" vertical="top"/>
    </xf>
    <xf numFmtId="0" fontId="8" fillId="0" borderId="1" xfId="2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2" fontId="17" fillId="0" borderId="6" xfId="4" applyNumberFormat="1" applyFont="1" applyBorder="1" applyAlignment="1">
      <alignment horizontal="justify" vertical="top" wrapText="1"/>
    </xf>
    <xf numFmtId="2" fontId="17" fillId="0" borderId="11" xfId="4" applyNumberFormat="1" applyFont="1" applyBorder="1" applyAlignment="1">
      <alignment horizontal="justify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top" wrapText="1"/>
    </xf>
    <xf numFmtId="0" fontId="14" fillId="0" borderId="11" xfId="2" applyFont="1" applyBorder="1" applyAlignment="1">
      <alignment horizontal="justify" vertical="top" wrapText="1"/>
    </xf>
    <xf numFmtId="0" fontId="14" fillId="0" borderId="5" xfId="2" applyFont="1" applyBorder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  <xf numFmtId="0" fontId="14" fillId="0" borderId="10" xfId="2" applyFont="1" applyBorder="1" applyAlignment="1">
      <alignment horizontal="center" vertical="top" wrapText="1"/>
    </xf>
    <xf numFmtId="0" fontId="14" fillId="0" borderId="3" xfId="2" applyFont="1" applyFill="1" applyBorder="1" applyAlignment="1">
      <alignment horizontal="center" vertical="top"/>
    </xf>
    <xf numFmtId="2" fontId="14" fillId="0" borderId="3" xfId="2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0" fontId="14" fillId="0" borderId="0" xfId="2" applyFont="1" applyFill="1" applyAlignment="1">
      <alignment horizontal="center" vertical="top"/>
    </xf>
    <xf numFmtId="2" fontId="14" fillId="0" borderId="0" xfId="2" applyNumberFormat="1" applyFont="1" applyFill="1" applyAlignment="1">
      <alignment horizontal="right" vertical="top"/>
    </xf>
    <xf numFmtId="164" fontId="13" fillId="0" borderId="0" xfId="2" applyNumberFormat="1" applyFont="1" applyFill="1" applyAlignment="1">
      <alignment horizontal="right" vertical="top"/>
    </xf>
    <xf numFmtId="14" fontId="14" fillId="0" borderId="0" xfId="2" applyNumberFormat="1" applyFont="1" applyFill="1" applyAlignment="1">
      <alignment horizontal="justify" vertical="top" wrapText="1"/>
    </xf>
    <xf numFmtId="0" fontId="28" fillId="0" borderId="5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center" vertical="center" wrapText="1"/>
    </xf>
    <xf numFmtId="0" fontId="28" fillId="0" borderId="7" xfId="2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justify" vertical="center" wrapText="1"/>
    </xf>
    <xf numFmtId="0" fontId="14" fillId="0" borderId="0" xfId="2" applyFont="1" applyBorder="1" applyAlignment="1">
      <alignment horizontal="center" vertical="top" wrapText="1"/>
    </xf>
    <xf numFmtId="0" fontId="6" fillId="0" borderId="0" xfId="3" applyFont="1" applyAlignment="1"/>
    <xf numFmtId="49" fontId="13" fillId="2" borderId="0" xfId="2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44" fontId="12" fillId="0" borderId="0" xfId="1" applyNumberFormat="1" applyFont="1" applyFill="1" applyBorder="1" applyAlignment="1">
      <alignment horizontal="right" vertical="top"/>
    </xf>
    <xf numFmtId="44" fontId="22" fillId="0" borderId="0" xfId="1" applyNumberFormat="1" applyFont="1" applyFill="1" applyBorder="1" applyAlignment="1">
      <alignment horizontal="right" vertical="top"/>
    </xf>
    <xf numFmtId="44" fontId="19" fillId="2" borderId="0" xfId="3" applyNumberFormat="1" applyFont="1" applyFill="1" applyAlignment="1">
      <alignment horizontal="right" vertical="top" wrapText="1"/>
    </xf>
    <xf numFmtId="44" fontId="20" fillId="2" borderId="0" xfId="3" applyNumberFormat="1" applyFont="1" applyFill="1" applyAlignment="1">
      <alignment horizontal="right" vertical="top" wrapText="1"/>
    </xf>
    <xf numFmtId="44" fontId="8" fillId="0" borderId="0" xfId="1" applyNumberFormat="1" applyFont="1" applyFill="1" applyBorder="1" applyAlignment="1">
      <alignment horizontal="right" vertical="top"/>
    </xf>
    <xf numFmtId="44" fontId="6" fillId="0" borderId="0" xfId="3" applyNumberFormat="1" applyFont="1" applyFill="1"/>
    <xf numFmtId="0" fontId="8" fillId="2" borderId="0" xfId="5" applyFont="1" applyFill="1" applyAlignment="1">
      <alignment horizontal="right" vertical="top" wrapText="1"/>
    </xf>
  </cellXfs>
  <cellStyles count="11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  <cellStyle name="Normal 5" xfId="10" xr:uid="{5D0E0126-2A6F-41C9-A07E-DA224B01A109}"/>
  </cellStyles>
  <dxfs count="0"/>
  <tableStyles count="0" defaultTableStyle="TableStyleMedium2" defaultPivotStyle="PivotStyleLight16"/>
  <colors>
    <mruColors>
      <color rgb="FF00FFFF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7</xdr:col>
      <xdr:colOff>167447</xdr:colOff>
      <xdr:row>3</xdr:row>
      <xdr:rowOff>253879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1030593</xdr:colOff>
      <xdr:row>5</xdr:row>
      <xdr:rowOff>73065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CACD54-D6A2-4745-87B4-1240CA3F5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80975" y="219075"/>
          <a:ext cx="1030593" cy="11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B0F0"/>
  </sheetPr>
  <dimension ref="A1:AE290"/>
  <sheetViews>
    <sheetView showGridLines="0" tabSelected="1" view="pageBreakPreview" zoomScaleNormal="70" zoomScaleSheetLayoutView="100" workbookViewId="0">
      <selection activeCell="G211" sqref="G211"/>
    </sheetView>
  </sheetViews>
  <sheetFormatPr baseColWidth="10" defaultColWidth="9.140625" defaultRowHeight="12.75" customHeight="1"/>
  <cols>
    <col min="1" max="1" width="15.5703125" style="58" customWidth="1"/>
    <col min="2" max="2" width="74.7109375" style="2" customWidth="1"/>
    <col min="3" max="3" width="9.140625" style="2" customWidth="1"/>
    <col min="4" max="4" width="13.85546875" style="56" customWidth="1"/>
    <col min="5" max="5" width="16" style="2" customWidth="1"/>
    <col min="6" max="6" width="53.85546875" style="2" customWidth="1"/>
    <col min="7" max="7" width="19.42578125" style="2" customWidth="1"/>
    <col min="8" max="8" width="14.28515625" style="2" bestFit="1" customWidth="1"/>
    <col min="9" max="16384" width="9.140625" style="2"/>
  </cols>
  <sheetData>
    <row r="1" spans="1:7">
      <c r="A1" s="47"/>
      <c r="B1" s="22" t="s">
        <v>0</v>
      </c>
      <c r="C1" s="80" t="s">
        <v>232</v>
      </c>
      <c r="D1" s="81"/>
      <c r="E1" s="81"/>
      <c r="F1" s="82"/>
      <c r="G1" s="23"/>
    </row>
    <row r="2" spans="1:7">
      <c r="A2" s="48"/>
      <c r="B2" s="24" t="s">
        <v>1</v>
      </c>
      <c r="C2" s="103" t="s">
        <v>230</v>
      </c>
      <c r="D2" s="104"/>
      <c r="E2" s="104"/>
      <c r="F2" s="105"/>
      <c r="G2" s="25"/>
    </row>
    <row r="3" spans="1:7" ht="13.5" thickBot="1">
      <c r="A3" s="48"/>
      <c r="B3" s="24" t="s">
        <v>2</v>
      </c>
      <c r="C3" s="103"/>
      <c r="D3" s="104"/>
      <c r="E3" s="104"/>
      <c r="F3" s="105"/>
      <c r="G3" s="25"/>
    </row>
    <row r="4" spans="1:7" ht="21" customHeight="1">
      <c r="A4" s="48"/>
      <c r="B4" s="106" t="s">
        <v>3</v>
      </c>
      <c r="C4" s="95"/>
      <c r="D4" s="96"/>
      <c r="E4" s="97" t="s">
        <v>20</v>
      </c>
      <c r="F4" s="98"/>
      <c r="G4" s="26"/>
    </row>
    <row r="5" spans="1:7" ht="21" customHeight="1">
      <c r="A5" s="48"/>
      <c r="B5" s="83" t="s">
        <v>231</v>
      </c>
      <c r="C5" s="99"/>
      <c r="D5" s="100"/>
      <c r="E5" s="101" t="s">
        <v>21</v>
      </c>
      <c r="F5" s="102"/>
      <c r="G5" s="27"/>
    </row>
    <row r="6" spans="1:7" ht="21" customHeight="1">
      <c r="A6" s="48"/>
      <c r="B6" s="83"/>
      <c r="C6" s="99"/>
      <c r="D6" s="100"/>
      <c r="E6" s="101" t="s">
        <v>4</v>
      </c>
      <c r="F6" s="102"/>
      <c r="G6" s="28"/>
    </row>
    <row r="7" spans="1:7" ht="21" customHeight="1" thickBot="1">
      <c r="A7" s="48"/>
      <c r="B7" s="84"/>
      <c r="C7" s="29"/>
      <c r="D7" s="30"/>
      <c r="E7" s="31" t="s">
        <v>22</v>
      </c>
      <c r="F7" s="32"/>
      <c r="G7" s="33"/>
    </row>
    <row r="8" spans="1:7">
      <c r="A8" s="48"/>
      <c r="B8" s="27" t="s">
        <v>233</v>
      </c>
      <c r="C8" s="85" t="s">
        <v>5</v>
      </c>
      <c r="D8" s="86"/>
      <c r="E8" s="86"/>
      <c r="F8" s="87"/>
      <c r="G8" s="34" t="s">
        <v>6</v>
      </c>
    </row>
    <row r="9" spans="1:7">
      <c r="A9" s="48"/>
      <c r="B9" s="88" t="s">
        <v>47</v>
      </c>
      <c r="C9" s="90"/>
      <c r="D9" s="107"/>
      <c r="E9" s="107"/>
      <c r="F9" s="91"/>
      <c r="G9" s="72"/>
    </row>
    <row r="10" spans="1:7" ht="15.75" customHeight="1" thickBot="1">
      <c r="A10" s="49"/>
      <c r="B10" s="89"/>
      <c r="C10" s="92"/>
      <c r="D10" s="93"/>
      <c r="E10" s="93"/>
      <c r="F10" s="94"/>
      <c r="G10" s="73"/>
    </row>
    <row r="11" spans="1:7" ht="3" customHeight="1" thickBot="1">
      <c r="A11" s="50"/>
      <c r="B11" s="51"/>
      <c r="C11" s="52"/>
      <c r="D11" s="53"/>
      <c r="E11" s="50"/>
      <c r="F11" s="52"/>
      <c r="G11" s="52"/>
    </row>
    <row r="12" spans="1:7" ht="15.75" customHeight="1" thickBot="1">
      <c r="A12" s="76" t="s">
        <v>33</v>
      </c>
      <c r="B12" s="77"/>
      <c r="C12" s="77"/>
      <c r="D12" s="77"/>
      <c r="E12" s="77"/>
      <c r="F12" s="77"/>
      <c r="G12" s="78"/>
    </row>
    <row r="13" spans="1:7" ht="3" customHeight="1">
      <c r="A13" s="54"/>
      <c r="B13" s="55"/>
      <c r="C13" s="55"/>
    </row>
    <row r="14" spans="1:7" s="110" customFormat="1" ht="24">
      <c r="A14" s="109" t="s">
        <v>7</v>
      </c>
      <c r="B14" s="21" t="s">
        <v>8</v>
      </c>
      <c r="C14" s="109" t="s">
        <v>9</v>
      </c>
      <c r="D14" s="109" t="s">
        <v>10</v>
      </c>
      <c r="E14" s="21" t="s">
        <v>11</v>
      </c>
      <c r="F14" s="21" t="s">
        <v>12</v>
      </c>
      <c r="G14" s="21" t="s">
        <v>13</v>
      </c>
    </row>
    <row r="15" spans="1:7" ht="6" customHeight="1">
      <c r="A15" s="108"/>
      <c r="B15" s="108"/>
      <c r="C15" s="108"/>
      <c r="D15" s="108"/>
      <c r="E15" s="108"/>
      <c r="F15" s="108"/>
      <c r="G15" s="108"/>
    </row>
    <row r="16" spans="1:7">
      <c r="A16" s="3" t="s">
        <v>66</v>
      </c>
      <c r="B16" s="11" t="s">
        <v>50</v>
      </c>
      <c r="C16" s="12"/>
      <c r="D16" s="13"/>
      <c r="E16" s="13"/>
      <c r="F16" s="13"/>
      <c r="G16" s="5">
        <f>ROUND(SUM(G17:G22),2)</f>
        <v>0</v>
      </c>
    </row>
    <row r="17" spans="1:7" s="1" customFormat="1" ht="45">
      <c r="A17" s="6" t="s">
        <v>234</v>
      </c>
      <c r="B17" s="69" t="s">
        <v>112</v>
      </c>
      <c r="C17" s="70" t="s">
        <v>18</v>
      </c>
      <c r="D17" s="71">
        <v>1.82</v>
      </c>
      <c r="E17" s="7"/>
      <c r="F17" s="14"/>
      <c r="G17" s="9"/>
    </row>
    <row r="18" spans="1:7" s="1" customFormat="1" ht="45">
      <c r="A18" s="6" t="s">
        <v>235</v>
      </c>
      <c r="B18" s="69" t="s">
        <v>222</v>
      </c>
      <c r="C18" s="70" t="s">
        <v>18</v>
      </c>
      <c r="D18" s="71">
        <v>0.38</v>
      </c>
      <c r="E18" s="7"/>
      <c r="F18" s="14"/>
      <c r="G18" s="9"/>
    </row>
    <row r="19" spans="1:7" s="1" customFormat="1" ht="33.75">
      <c r="A19" s="6" t="s">
        <v>236</v>
      </c>
      <c r="B19" s="69" t="s">
        <v>223</v>
      </c>
      <c r="C19" s="70" t="s">
        <v>18</v>
      </c>
      <c r="D19" s="71">
        <v>0.54</v>
      </c>
      <c r="E19" s="7"/>
      <c r="F19" s="14"/>
      <c r="G19" s="9"/>
    </row>
    <row r="20" spans="1:7" s="1" customFormat="1" ht="22.5">
      <c r="A20" s="6" t="s">
        <v>237</v>
      </c>
      <c r="B20" s="69" t="s">
        <v>224</v>
      </c>
      <c r="C20" s="70" t="s">
        <v>17</v>
      </c>
      <c r="D20" s="71">
        <v>2864.83</v>
      </c>
      <c r="E20" s="7"/>
      <c r="F20" s="14"/>
      <c r="G20" s="9"/>
    </row>
    <row r="21" spans="1:7" s="1" customFormat="1" ht="33.75">
      <c r="A21" s="6" t="s">
        <v>238</v>
      </c>
      <c r="B21" s="69" t="s">
        <v>53</v>
      </c>
      <c r="C21" s="70" t="s">
        <v>18</v>
      </c>
      <c r="D21" s="71">
        <v>432.46</v>
      </c>
      <c r="E21" s="7"/>
      <c r="F21" s="14"/>
      <c r="G21" s="9"/>
    </row>
    <row r="22" spans="1:7" s="1" customFormat="1" ht="33.75">
      <c r="A22" s="6" t="s">
        <v>239</v>
      </c>
      <c r="B22" s="69" t="s">
        <v>54</v>
      </c>
      <c r="C22" s="70" t="s">
        <v>19</v>
      </c>
      <c r="D22" s="71">
        <v>3459.68</v>
      </c>
      <c r="E22" s="7"/>
      <c r="F22" s="14"/>
      <c r="G22" s="9"/>
    </row>
    <row r="23" spans="1:7" s="1" customFormat="1">
      <c r="A23" s="3" t="s">
        <v>67</v>
      </c>
      <c r="B23" s="15" t="s">
        <v>188</v>
      </c>
      <c r="C23" s="12"/>
      <c r="D23" s="13"/>
      <c r="E23" s="13"/>
      <c r="F23" s="13"/>
      <c r="G23" s="5">
        <f>ROUND(SUM(G24,G31,G36),2)</f>
        <v>0</v>
      </c>
    </row>
    <row r="24" spans="1:7" s="1" customFormat="1">
      <c r="A24" s="16" t="s">
        <v>189</v>
      </c>
      <c r="B24" s="17" t="s">
        <v>32</v>
      </c>
      <c r="C24" s="18"/>
      <c r="D24" s="19"/>
      <c r="E24" s="61"/>
      <c r="F24" s="20"/>
      <c r="G24" s="61">
        <f>ROUND(SUM(G25:G30),2)</f>
        <v>0</v>
      </c>
    </row>
    <row r="25" spans="1:7" s="1" customFormat="1" ht="33.75">
      <c r="A25" s="6" t="s">
        <v>240</v>
      </c>
      <c r="B25" s="65" t="s">
        <v>55</v>
      </c>
      <c r="C25" s="66" t="s">
        <v>17</v>
      </c>
      <c r="D25" s="67">
        <v>87.63</v>
      </c>
      <c r="E25" s="7"/>
      <c r="F25" s="14"/>
      <c r="G25" s="9"/>
    </row>
    <row r="26" spans="1:7" s="1" customFormat="1" ht="45">
      <c r="A26" s="6" t="s">
        <v>241</v>
      </c>
      <c r="B26" s="65" t="s">
        <v>48</v>
      </c>
      <c r="C26" s="66" t="s">
        <v>18</v>
      </c>
      <c r="D26" s="67">
        <v>140.21</v>
      </c>
      <c r="E26" s="7"/>
      <c r="F26" s="14"/>
      <c r="G26" s="9"/>
    </row>
    <row r="27" spans="1:7" s="1" customFormat="1" ht="45">
      <c r="A27" s="6" t="s">
        <v>242</v>
      </c>
      <c r="B27" s="65" t="s">
        <v>84</v>
      </c>
      <c r="C27" s="66" t="s">
        <v>18</v>
      </c>
      <c r="D27" s="67">
        <v>18.899999999999999</v>
      </c>
      <c r="E27" s="7"/>
      <c r="F27" s="8"/>
      <c r="G27" s="9"/>
    </row>
    <row r="28" spans="1:7" s="1" customFormat="1" ht="45">
      <c r="A28" s="6" t="s">
        <v>243</v>
      </c>
      <c r="B28" s="65" t="s">
        <v>207</v>
      </c>
      <c r="C28" s="66" t="s">
        <v>18</v>
      </c>
      <c r="D28" s="67">
        <v>35.049999999999997</v>
      </c>
      <c r="E28" s="7"/>
      <c r="F28" s="8"/>
      <c r="G28" s="9"/>
    </row>
    <row r="29" spans="1:7" s="1" customFormat="1" ht="33.75">
      <c r="A29" s="6" t="s">
        <v>244</v>
      </c>
      <c r="B29" s="65" t="s">
        <v>53</v>
      </c>
      <c r="C29" s="66" t="s">
        <v>18</v>
      </c>
      <c r="D29" s="67">
        <v>121.31</v>
      </c>
      <c r="E29" s="7"/>
      <c r="F29" s="8"/>
      <c r="G29" s="9"/>
    </row>
    <row r="30" spans="1:7" s="1" customFormat="1" ht="33.75">
      <c r="A30" s="6" t="s">
        <v>245</v>
      </c>
      <c r="B30" s="65" t="s">
        <v>54</v>
      </c>
      <c r="C30" s="66" t="s">
        <v>19</v>
      </c>
      <c r="D30" s="67">
        <v>970.48</v>
      </c>
      <c r="E30" s="7"/>
      <c r="F30" s="8"/>
      <c r="G30" s="9"/>
    </row>
    <row r="31" spans="1:7" s="1" customFormat="1">
      <c r="A31" s="16" t="s">
        <v>191</v>
      </c>
      <c r="B31" s="17" t="s">
        <v>61</v>
      </c>
      <c r="C31" s="18"/>
      <c r="D31" s="19"/>
      <c r="E31" s="61"/>
      <c r="F31" s="20"/>
      <c r="G31" s="61">
        <f>ROUND(SUM(G32:G35),2)</f>
        <v>0</v>
      </c>
    </row>
    <row r="32" spans="1:7" s="1" customFormat="1" ht="33.75">
      <c r="A32" s="6" t="s">
        <v>246</v>
      </c>
      <c r="B32" s="65" t="s">
        <v>36</v>
      </c>
      <c r="C32" s="66" t="s">
        <v>17</v>
      </c>
      <c r="D32" s="67">
        <v>10.89</v>
      </c>
      <c r="E32" s="7"/>
      <c r="F32" s="14"/>
      <c r="G32" s="9"/>
    </row>
    <row r="33" spans="1:7" s="1" customFormat="1" ht="33.75">
      <c r="A33" s="6" t="s">
        <v>247</v>
      </c>
      <c r="B33" s="65" t="s">
        <v>35</v>
      </c>
      <c r="C33" s="66" t="s">
        <v>28</v>
      </c>
      <c r="D33" s="67">
        <v>154.22</v>
      </c>
      <c r="E33" s="7"/>
      <c r="F33" s="14"/>
      <c r="G33" s="9"/>
    </row>
    <row r="34" spans="1:7" s="1" customFormat="1" ht="22.5">
      <c r="A34" s="6" t="s">
        <v>248</v>
      </c>
      <c r="B34" s="65" t="s">
        <v>38</v>
      </c>
      <c r="C34" s="66" t="s">
        <v>18</v>
      </c>
      <c r="D34" s="67">
        <v>4.3499999999999996</v>
      </c>
      <c r="E34" s="7"/>
      <c r="F34" s="14"/>
      <c r="G34" s="9"/>
    </row>
    <row r="35" spans="1:7" s="1" customFormat="1" ht="33.75">
      <c r="A35" s="6" t="s">
        <v>249</v>
      </c>
      <c r="B35" s="65" t="s">
        <v>208</v>
      </c>
      <c r="C35" s="66" t="s">
        <v>18</v>
      </c>
      <c r="D35" s="67">
        <v>74.510000000000005</v>
      </c>
      <c r="E35" s="7"/>
      <c r="F35" s="14"/>
      <c r="G35" s="9"/>
    </row>
    <row r="36" spans="1:7" s="1" customFormat="1">
      <c r="A36" s="16" t="s">
        <v>192</v>
      </c>
      <c r="B36" s="17" t="s">
        <v>65</v>
      </c>
      <c r="C36" s="18"/>
      <c r="D36" s="19"/>
      <c r="E36" s="61"/>
      <c r="F36" s="20"/>
      <c r="G36" s="61">
        <f>ROUND(SUM(G37:G46),2)</f>
        <v>0</v>
      </c>
    </row>
    <row r="37" spans="1:7" s="1" customFormat="1" ht="33.75">
      <c r="A37" s="6" t="s">
        <v>250</v>
      </c>
      <c r="B37" s="65" t="s">
        <v>34</v>
      </c>
      <c r="C37" s="66" t="s">
        <v>17</v>
      </c>
      <c r="D37" s="67">
        <v>189.06</v>
      </c>
      <c r="E37" s="7"/>
      <c r="F37" s="8"/>
      <c r="G37" s="9"/>
    </row>
    <row r="38" spans="1:7" s="1" customFormat="1" ht="33.75">
      <c r="A38" s="6" t="s">
        <v>251</v>
      </c>
      <c r="B38" s="65" t="s">
        <v>35</v>
      </c>
      <c r="C38" s="66" t="s">
        <v>28</v>
      </c>
      <c r="D38" s="67">
        <v>2357.23</v>
      </c>
      <c r="E38" s="7"/>
      <c r="F38" s="8"/>
      <c r="G38" s="9"/>
    </row>
    <row r="39" spans="1:7" s="1" customFormat="1" ht="22.5">
      <c r="A39" s="6" t="s">
        <v>252</v>
      </c>
      <c r="B39" s="65" t="s">
        <v>38</v>
      </c>
      <c r="C39" s="66" t="s">
        <v>18</v>
      </c>
      <c r="D39" s="67">
        <v>12.88</v>
      </c>
      <c r="E39" s="7"/>
      <c r="F39" s="8"/>
      <c r="G39" s="9"/>
    </row>
    <row r="40" spans="1:7" s="1" customFormat="1" ht="45">
      <c r="A40" s="6" t="s">
        <v>253</v>
      </c>
      <c r="B40" s="65" t="s">
        <v>132</v>
      </c>
      <c r="C40" s="66" t="s">
        <v>17</v>
      </c>
      <c r="D40" s="67">
        <v>291.33999999999997</v>
      </c>
      <c r="E40" s="7"/>
      <c r="F40" s="8"/>
      <c r="G40" s="9"/>
    </row>
    <row r="41" spans="1:7" s="1" customFormat="1" ht="33.75">
      <c r="A41" s="6" t="s">
        <v>254</v>
      </c>
      <c r="B41" s="65" t="s">
        <v>133</v>
      </c>
      <c r="C41" s="66" t="s">
        <v>17</v>
      </c>
      <c r="D41" s="67">
        <v>766.74</v>
      </c>
      <c r="E41" s="7"/>
      <c r="F41" s="8"/>
      <c r="G41" s="9"/>
    </row>
    <row r="42" spans="1:7" s="1" customFormat="1" ht="33.75">
      <c r="A42" s="6" t="s">
        <v>255</v>
      </c>
      <c r="B42" s="65" t="s">
        <v>60</v>
      </c>
      <c r="C42" s="66" t="s">
        <v>17</v>
      </c>
      <c r="D42" s="67">
        <v>766.74</v>
      </c>
      <c r="E42" s="7"/>
      <c r="F42" s="8"/>
      <c r="G42" s="9"/>
    </row>
    <row r="43" spans="1:7" s="1" customFormat="1" ht="33.75">
      <c r="A43" s="6" t="s">
        <v>256</v>
      </c>
      <c r="B43" s="65" t="s">
        <v>134</v>
      </c>
      <c r="C43" s="66" t="s">
        <v>24</v>
      </c>
      <c r="D43" s="67">
        <v>104.92</v>
      </c>
      <c r="E43" s="7"/>
      <c r="F43" s="8"/>
      <c r="G43" s="9"/>
    </row>
    <row r="44" spans="1:7" s="1" customFormat="1" ht="45">
      <c r="A44" s="6" t="s">
        <v>257</v>
      </c>
      <c r="B44" s="65" t="s">
        <v>135</v>
      </c>
      <c r="C44" s="66" t="s">
        <v>24</v>
      </c>
      <c r="D44" s="67">
        <v>7</v>
      </c>
      <c r="E44" s="7"/>
      <c r="F44" s="8"/>
      <c r="G44" s="9"/>
    </row>
    <row r="45" spans="1:7" s="68" customFormat="1" ht="33.75">
      <c r="A45" s="6" t="s">
        <v>258</v>
      </c>
      <c r="B45" s="65" t="s">
        <v>206</v>
      </c>
      <c r="C45" s="66" t="s">
        <v>24</v>
      </c>
      <c r="D45" s="67">
        <v>30.24</v>
      </c>
      <c r="E45" s="7"/>
      <c r="F45" s="8"/>
      <c r="G45" s="9"/>
    </row>
    <row r="46" spans="1:7" s="68" customFormat="1" ht="33.75">
      <c r="A46" s="6" t="s">
        <v>259</v>
      </c>
      <c r="B46" s="65" t="s">
        <v>136</v>
      </c>
      <c r="C46" s="66" t="s">
        <v>17</v>
      </c>
      <c r="D46" s="67">
        <v>30.42</v>
      </c>
      <c r="E46" s="7"/>
      <c r="F46" s="8"/>
      <c r="G46" s="9"/>
    </row>
    <row r="47" spans="1:7">
      <c r="A47" s="3" t="s">
        <v>68</v>
      </c>
      <c r="B47" s="15" t="s">
        <v>159</v>
      </c>
      <c r="C47" s="12"/>
      <c r="D47" s="13"/>
      <c r="E47" s="4"/>
      <c r="F47" s="4"/>
      <c r="G47" s="59">
        <f>ROUND(SUM(G48,G54),2)</f>
        <v>0</v>
      </c>
    </row>
    <row r="48" spans="1:7" s="1" customFormat="1">
      <c r="A48" s="16" t="s">
        <v>69</v>
      </c>
      <c r="B48" s="17" t="s">
        <v>32</v>
      </c>
      <c r="C48" s="18"/>
      <c r="D48" s="19"/>
      <c r="E48" s="60"/>
      <c r="F48" s="20"/>
      <c r="G48" s="60">
        <f>ROUND(SUM(G49:G53),2)</f>
        <v>0</v>
      </c>
    </row>
    <row r="49" spans="1:7" s="1" customFormat="1" ht="33.75">
      <c r="A49" s="6" t="s">
        <v>260</v>
      </c>
      <c r="B49" s="65" t="s">
        <v>55</v>
      </c>
      <c r="C49" s="66" t="s">
        <v>17</v>
      </c>
      <c r="D49" s="67">
        <v>81.66</v>
      </c>
      <c r="E49" s="7"/>
      <c r="F49" s="14"/>
      <c r="G49" s="9"/>
    </row>
    <row r="50" spans="1:7" s="1" customFormat="1" ht="45">
      <c r="A50" s="6" t="s">
        <v>261</v>
      </c>
      <c r="B50" s="65" t="s">
        <v>48</v>
      </c>
      <c r="C50" s="66" t="s">
        <v>18</v>
      </c>
      <c r="D50" s="67">
        <v>27.2</v>
      </c>
      <c r="E50" s="7"/>
      <c r="F50" s="14"/>
      <c r="G50" s="9"/>
    </row>
    <row r="51" spans="1:7" s="1" customFormat="1" ht="56.25">
      <c r="A51" s="6" t="s">
        <v>262</v>
      </c>
      <c r="B51" s="65" t="s">
        <v>56</v>
      </c>
      <c r="C51" s="66" t="s">
        <v>18</v>
      </c>
      <c r="D51" s="67">
        <v>12.25</v>
      </c>
      <c r="E51" s="7"/>
      <c r="F51" s="14"/>
      <c r="G51" s="9"/>
    </row>
    <row r="52" spans="1:7" s="1" customFormat="1" ht="33.75">
      <c r="A52" s="6" t="s">
        <v>263</v>
      </c>
      <c r="B52" s="65" t="s">
        <v>53</v>
      </c>
      <c r="C52" s="66" t="s">
        <v>18</v>
      </c>
      <c r="D52" s="67">
        <v>27.2</v>
      </c>
      <c r="E52" s="7"/>
      <c r="F52" s="10"/>
      <c r="G52" s="9"/>
    </row>
    <row r="53" spans="1:7" s="1" customFormat="1" ht="33.75">
      <c r="A53" s="6" t="s">
        <v>264</v>
      </c>
      <c r="B53" s="65" t="s">
        <v>54</v>
      </c>
      <c r="C53" s="66" t="s">
        <v>19</v>
      </c>
      <c r="D53" s="67">
        <v>217.6</v>
      </c>
      <c r="E53" s="7"/>
      <c r="F53" s="8"/>
      <c r="G53" s="9"/>
    </row>
    <row r="54" spans="1:7" s="1" customFormat="1">
      <c r="A54" s="16" t="s">
        <v>70</v>
      </c>
      <c r="B54" s="17" t="s">
        <v>37</v>
      </c>
      <c r="C54" s="18"/>
      <c r="D54" s="19"/>
      <c r="E54" s="60"/>
      <c r="F54" s="20"/>
      <c r="G54" s="60">
        <f>ROUND(SUM(G55:G58),2)</f>
        <v>0</v>
      </c>
    </row>
    <row r="55" spans="1:7" s="1" customFormat="1" ht="45">
      <c r="A55" s="6" t="s">
        <v>265</v>
      </c>
      <c r="B55" s="65" t="s">
        <v>156</v>
      </c>
      <c r="C55" s="66" t="s">
        <v>24</v>
      </c>
      <c r="D55" s="67">
        <v>28.86</v>
      </c>
      <c r="E55" s="7"/>
      <c r="F55" s="8"/>
      <c r="G55" s="9"/>
    </row>
    <row r="56" spans="1:7" s="1" customFormat="1" ht="56.25">
      <c r="A56" s="6" t="s">
        <v>266</v>
      </c>
      <c r="B56" s="65" t="s">
        <v>158</v>
      </c>
      <c r="C56" s="66" t="s">
        <v>17</v>
      </c>
      <c r="D56" s="67">
        <v>81.66</v>
      </c>
      <c r="E56" s="7"/>
      <c r="F56" s="14"/>
      <c r="G56" s="9"/>
    </row>
    <row r="57" spans="1:7" s="1" customFormat="1" ht="22.5">
      <c r="A57" s="6" t="s">
        <v>267</v>
      </c>
      <c r="B57" s="65" t="s">
        <v>58</v>
      </c>
      <c r="C57" s="66" t="s">
        <v>24</v>
      </c>
      <c r="D57" s="67">
        <v>65.33</v>
      </c>
      <c r="E57" s="7"/>
      <c r="F57" s="14"/>
      <c r="G57" s="9"/>
    </row>
    <row r="58" spans="1:7" s="1" customFormat="1" ht="45">
      <c r="A58" s="6" t="s">
        <v>268</v>
      </c>
      <c r="B58" s="65" t="s">
        <v>59</v>
      </c>
      <c r="C58" s="66" t="s">
        <v>24</v>
      </c>
      <c r="D58" s="67">
        <v>65.33</v>
      </c>
      <c r="E58" s="7"/>
      <c r="F58" s="8"/>
      <c r="G58" s="9"/>
    </row>
    <row r="59" spans="1:7">
      <c r="A59" s="3" t="s">
        <v>71</v>
      </c>
      <c r="B59" s="15" t="s">
        <v>51</v>
      </c>
      <c r="C59" s="12"/>
      <c r="D59" s="13"/>
      <c r="E59" s="4"/>
      <c r="F59" s="4"/>
      <c r="G59" s="59">
        <f>ROUND(SUM(G60,G66),2)</f>
        <v>0</v>
      </c>
    </row>
    <row r="60" spans="1:7" s="1" customFormat="1">
      <c r="A60" s="16" t="s">
        <v>72</v>
      </c>
      <c r="B60" s="17" t="s">
        <v>32</v>
      </c>
      <c r="C60" s="18"/>
      <c r="D60" s="19"/>
      <c r="E60" s="60"/>
      <c r="F60" s="20"/>
      <c r="G60" s="60">
        <f>ROUND(SUM(G61:G65),2)</f>
        <v>0</v>
      </c>
    </row>
    <row r="61" spans="1:7" s="1" customFormat="1" ht="33.75">
      <c r="A61" s="6" t="s">
        <v>269</v>
      </c>
      <c r="B61" s="65" t="s">
        <v>55</v>
      </c>
      <c r="C61" s="66" t="s">
        <v>17</v>
      </c>
      <c r="D61" s="67">
        <v>145.9</v>
      </c>
      <c r="E61" s="7"/>
      <c r="F61" s="14"/>
      <c r="G61" s="9"/>
    </row>
    <row r="62" spans="1:7" s="1" customFormat="1" ht="45">
      <c r="A62" s="6" t="s">
        <v>270</v>
      </c>
      <c r="B62" s="65" t="s">
        <v>48</v>
      </c>
      <c r="C62" s="66" t="s">
        <v>18</v>
      </c>
      <c r="D62" s="67">
        <v>109.62</v>
      </c>
      <c r="E62" s="7"/>
      <c r="F62" s="14"/>
      <c r="G62" s="9"/>
    </row>
    <row r="63" spans="1:7" s="1" customFormat="1" ht="56.25">
      <c r="A63" s="6" t="s">
        <v>271</v>
      </c>
      <c r="B63" s="65" t="s">
        <v>108</v>
      </c>
      <c r="C63" s="66" t="s">
        <v>18</v>
      </c>
      <c r="D63" s="67">
        <v>40.56</v>
      </c>
      <c r="E63" s="7"/>
      <c r="F63" s="14"/>
      <c r="G63" s="9"/>
    </row>
    <row r="64" spans="1:7" s="1" customFormat="1" ht="33.75">
      <c r="A64" s="6" t="s">
        <v>272</v>
      </c>
      <c r="B64" s="65" t="s">
        <v>53</v>
      </c>
      <c r="C64" s="66" t="s">
        <v>18</v>
      </c>
      <c r="D64" s="67">
        <v>109.62</v>
      </c>
      <c r="E64" s="7"/>
      <c r="F64" s="10"/>
      <c r="G64" s="9"/>
    </row>
    <row r="65" spans="1:7" s="1" customFormat="1" ht="33.75">
      <c r="A65" s="6" t="s">
        <v>273</v>
      </c>
      <c r="B65" s="65" t="s">
        <v>54</v>
      </c>
      <c r="C65" s="66" t="s">
        <v>19</v>
      </c>
      <c r="D65" s="67">
        <v>876.96</v>
      </c>
      <c r="E65" s="7"/>
      <c r="F65" s="8"/>
      <c r="G65" s="9"/>
    </row>
    <row r="66" spans="1:7" s="1" customFormat="1">
      <c r="A66" s="16" t="s">
        <v>73</v>
      </c>
      <c r="B66" s="17" t="s">
        <v>52</v>
      </c>
      <c r="C66" s="18"/>
      <c r="D66" s="19"/>
      <c r="E66" s="60"/>
      <c r="F66" s="20"/>
      <c r="G66" s="60">
        <f>ROUND(SUM(G67:G70),2)</f>
        <v>0</v>
      </c>
    </row>
    <row r="67" spans="1:7" s="1" customFormat="1" ht="45">
      <c r="A67" s="6" t="s">
        <v>274</v>
      </c>
      <c r="B67" s="65" t="s">
        <v>156</v>
      </c>
      <c r="C67" s="66" t="s">
        <v>24</v>
      </c>
      <c r="D67" s="67">
        <v>49.77</v>
      </c>
      <c r="E67" s="7"/>
      <c r="F67" s="8"/>
      <c r="G67" s="9"/>
    </row>
    <row r="68" spans="1:7" s="1" customFormat="1" ht="33.75">
      <c r="A68" s="6" t="s">
        <v>275</v>
      </c>
      <c r="B68" s="65" t="s">
        <v>46</v>
      </c>
      <c r="C68" s="66" t="s">
        <v>17</v>
      </c>
      <c r="D68" s="67">
        <v>145.9</v>
      </c>
      <c r="E68" s="7"/>
      <c r="F68" s="14"/>
      <c r="G68" s="9"/>
    </row>
    <row r="69" spans="1:7" s="1" customFormat="1" ht="22.5">
      <c r="A69" s="6" t="s">
        <v>276</v>
      </c>
      <c r="B69" s="65" t="s">
        <v>58</v>
      </c>
      <c r="C69" s="66" t="s">
        <v>24</v>
      </c>
      <c r="D69" s="67">
        <v>162.25</v>
      </c>
      <c r="E69" s="7"/>
      <c r="F69" s="14"/>
      <c r="G69" s="9"/>
    </row>
    <row r="70" spans="1:7" s="1" customFormat="1" ht="56.25">
      <c r="A70" s="6" t="s">
        <v>277</v>
      </c>
      <c r="B70" s="65" t="s">
        <v>155</v>
      </c>
      <c r="C70" s="66" t="s">
        <v>17</v>
      </c>
      <c r="D70" s="67">
        <v>145.9</v>
      </c>
      <c r="E70" s="7"/>
      <c r="F70" s="8"/>
      <c r="G70" s="9"/>
    </row>
    <row r="71" spans="1:7">
      <c r="A71" s="3" t="s">
        <v>74</v>
      </c>
      <c r="B71" s="15" t="s">
        <v>118</v>
      </c>
      <c r="C71" s="12"/>
      <c r="D71" s="13"/>
      <c r="E71" s="13"/>
      <c r="F71" s="13"/>
      <c r="G71" s="5">
        <f>ROUND(SUM(G72,G78,),2)</f>
        <v>0</v>
      </c>
    </row>
    <row r="72" spans="1:7" s="1" customFormat="1">
      <c r="A72" s="16" t="s">
        <v>75</v>
      </c>
      <c r="B72" s="17" t="s">
        <v>32</v>
      </c>
      <c r="C72" s="18"/>
      <c r="D72" s="19"/>
      <c r="E72" s="61"/>
      <c r="F72" s="20"/>
      <c r="G72" s="61">
        <f>ROUND(SUM(G73:G77),2)</f>
        <v>0</v>
      </c>
    </row>
    <row r="73" spans="1:7" s="1" customFormat="1" ht="33.75">
      <c r="A73" s="6" t="s">
        <v>278</v>
      </c>
      <c r="B73" s="65" t="s">
        <v>55</v>
      </c>
      <c r="C73" s="66" t="s">
        <v>17</v>
      </c>
      <c r="D73" s="67">
        <v>396.48</v>
      </c>
      <c r="E73" s="7"/>
      <c r="F73" s="8"/>
      <c r="G73" s="9"/>
    </row>
    <row r="74" spans="1:7" s="1" customFormat="1" ht="45">
      <c r="A74" s="6" t="s">
        <v>279</v>
      </c>
      <c r="B74" s="65" t="s">
        <v>48</v>
      </c>
      <c r="C74" s="66" t="s">
        <v>18</v>
      </c>
      <c r="D74" s="67">
        <v>118.94</v>
      </c>
      <c r="E74" s="7"/>
      <c r="F74" s="8"/>
      <c r="G74" s="9"/>
    </row>
    <row r="75" spans="1:7" s="1" customFormat="1" ht="56.25">
      <c r="A75" s="6" t="s">
        <v>280</v>
      </c>
      <c r="B75" s="65" t="s">
        <v>108</v>
      </c>
      <c r="C75" s="66" t="s">
        <v>18</v>
      </c>
      <c r="D75" s="67">
        <v>118.94</v>
      </c>
      <c r="E75" s="7"/>
      <c r="F75" s="8"/>
      <c r="G75" s="9"/>
    </row>
    <row r="76" spans="1:7" s="1" customFormat="1" ht="33.75">
      <c r="A76" s="6" t="s">
        <v>281</v>
      </c>
      <c r="B76" s="65" t="s">
        <v>53</v>
      </c>
      <c r="C76" s="66" t="s">
        <v>18</v>
      </c>
      <c r="D76" s="67">
        <v>118.94</v>
      </c>
      <c r="E76" s="7"/>
      <c r="F76" s="8"/>
      <c r="G76" s="9"/>
    </row>
    <row r="77" spans="1:7" s="1" customFormat="1" ht="33.75">
      <c r="A77" s="6" t="s">
        <v>282</v>
      </c>
      <c r="B77" s="65" t="s">
        <v>54</v>
      </c>
      <c r="C77" s="66" t="s">
        <v>19</v>
      </c>
      <c r="D77" s="67">
        <v>951.52</v>
      </c>
      <c r="E77" s="7"/>
      <c r="F77" s="8"/>
      <c r="G77" s="9"/>
    </row>
    <row r="78" spans="1:7" s="1" customFormat="1">
      <c r="A78" s="16" t="s">
        <v>76</v>
      </c>
      <c r="B78" s="17" t="s">
        <v>119</v>
      </c>
      <c r="C78" s="18"/>
      <c r="D78" s="19"/>
      <c r="E78" s="61"/>
      <c r="F78" s="20"/>
      <c r="G78" s="61">
        <f>ROUND(SUM(G79:G80),2)</f>
        <v>0</v>
      </c>
    </row>
    <row r="79" spans="1:7" s="1" customFormat="1" ht="45">
      <c r="A79" s="6" t="s">
        <v>283</v>
      </c>
      <c r="B79" s="65" t="s">
        <v>156</v>
      </c>
      <c r="C79" s="66" t="s">
        <v>24</v>
      </c>
      <c r="D79" s="67">
        <v>289.58</v>
      </c>
      <c r="E79" s="7"/>
      <c r="F79" s="8"/>
      <c r="G79" s="9"/>
    </row>
    <row r="80" spans="1:7" s="1" customFormat="1" ht="67.5">
      <c r="A80" s="6" t="s">
        <v>284</v>
      </c>
      <c r="B80" s="65" t="s">
        <v>173</v>
      </c>
      <c r="C80" s="66" t="s">
        <v>17</v>
      </c>
      <c r="D80" s="67">
        <v>396.48</v>
      </c>
      <c r="E80" s="7"/>
      <c r="F80" s="14"/>
      <c r="G80" s="9"/>
    </row>
    <row r="81" spans="1:7">
      <c r="A81" s="3" t="s">
        <v>114</v>
      </c>
      <c r="B81" s="15" t="s">
        <v>120</v>
      </c>
      <c r="C81" s="12"/>
      <c r="D81" s="13"/>
      <c r="E81" s="13"/>
      <c r="F81" s="13"/>
      <c r="G81" s="5">
        <f>ROUND(SUM(G82,G90),2)</f>
        <v>0</v>
      </c>
    </row>
    <row r="82" spans="1:7" s="1" customFormat="1">
      <c r="A82" s="16" t="s">
        <v>193</v>
      </c>
      <c r="B82" s="17" t="s">
        <v>32</v>
      </c>
      <c r="C82" s="18"/>
      <c r="D82" s="19"/>
      <c r="E82" s="61"/>
      <c r="F82" s="20"/>
      <c r="G82" s="61">
        <f>ROUND(SUM(G83:G89),2)</f>
        <v>0</v>
      </c>
    </row>
    <row r="83" spans="1:7" s="1" customFormat="1" ht="33.75">
      <c r="A83" s="6" t="s">
        <v>285</v>
      </c>
      <c r="B83" s="65" t="s">
        <v>55</v>
      </c>
      <c r="C83" s="66" t="s">
        <v>17</v>
      </c>
      <c r="D83" s="67">
        <v>436.82</v>
      </c>
      <c r="E83" s="7"/>
      <c r="F83" s="8"/>
      <c r="G83" s="9"/>
    </row>
    <row r="84" spans="1:7" s="1" customFormat="1" ht="45">
      <c r="A84" s="6" t="s">
        <v>286</v>
      </c>
      <c r="B84" s="65" t="s">
        <v>48</v>
      </c>
      <c r="C84" s="66" t="s">
        <v>18</v>
      </c>
      <c r="D84" s="67">
        <v>293.20999999999998</v>
      </c>
      <c r="E84" s="7"/>
      <c r="F84" s="8"/>
      <c r="G84" s="9"/>
    </row>
    <row r="85" spans="1:7" s="1" customFormat="1" ht="45">
      <c r="A85" s="6" t="s">
        <v>287</v>
      </c>
      <c r="B85" s="65" t="s">
        <v>169</v>
      </c>
      <c r="C85" s="66" t="s">
        <v>17</v>
      </c>
      <c r="D85" s="67">
        <v>436.82</v>
      </c>
      <c r="E85" s="7"/>
      <c r="F85" s="8"/>
      <c r="G85" s="9"/>
    </row>
    <row r="86" spans="1:7" s="1" customFormat="1" ht="56.25">
      <c r="A86" s="6" t="s">
        <v>288</v>
      </c>
      <c r="B86" s="65" t="s">
        <v>56</v>
      </c>
      <c r="C86" s="66" t="s">
        <v>18</v>
      </c>
      <c r="D86" s="67">
        <v>13.88</v>
      </c>
      <c r="E86" s="7"/>
      <c r="F86" s="10"/>
      <c r="G86" s="9"/>
    </row>
    <row r="87" spans="1:7" s="1" customFormat="1" ht="56.25">
      <c r="A87" s="6" t="s">
        <v>289</v>
      </c>
      <c r="B87" s="65" t="s">
        <v>167</v>
      </c>
      <c r="C87" s="66" t="s">
        <v>18</v>
      </c>
      <c r="D87" s="67">
        <v>87.36</v>
      </c>
      <c r="E87" s="7"/>
      <c r="F87" s="8"/>
      <c r="G87" s="9"/>
    </row>
    <row r="88" spans="1:7" s="1" customFormat="1" ht="33.75">
      <c r="A88" s="6" t="s">
        <v>290</v>
      </c>
      <c r="B88" s="65" t="s">
        <v>53</v>
      </c>
      <c r="C88" s="66" t="s">
        <v>18</v>
      </c>
      <c r="D88" s="67">
        <v>293.20999999999998</v>
      </c>
      <c r="E88" s="7"/>
      <c r="F88" s="8"/>
      <c r="G88" s="9"/>
    </row>
    <row r="89" spans="1:7" s="1" customFormat="1" ht="33.75">
      <c r="A89" s="6" t="s">
        <v>291</v>
      </c>
      <c r="B89" s="65" t="s">
        <v>54</v>
      </c>
      <c r="C89" s="66" t="s">
        <v>19</v>
      </c>
      <c r="D89" s="67">
        <v>2345.6799999999998</v>
      </c>
      <c r="E89" s="7"/>
      <c r="F89" s="8"/>
      <c r="G89" s="9"/>
    </row>
    <row r="90" spans="1:7" s="1" customFormat="1">
      <c r="A90" s="16" t="s">
        <v>194</v>
      </c>
      <c r="B90" s="17" t="s">
        <v>166</v>
      </c>
      <c r="C90" s="18"/>
      <c r="D90" s="19"/>
      <c r="E90" s="61"/>
      <c r="F90" s="20"/>
      <c r="G90" s="61">
        <f>ROUND(SUM(G91:G95),2)</f>
        <v>0</v>
      </c>
    </row>
    <row r="91" spans="1:7" s="1" customFormat="1" ht="33.75">
      <c r="A91" s="6" t="s">
        <v>292</v>
      </c>
      <c r="B91" s="65" t="s">
        <v>168</v>
      </c>
      <c r="C91" s="66" t="s">
        <v>17</v>
      </c>
      <c r="D91" s="67">
        <v>436.82</v>
      </c>
      <c r="E91" s="7"/>
      <c r="F91" s="8"/>
      <c r="G91" s="9"/>
    </row>
    <row r="92" spans="1:7" s="1" customFormat="1" ht="90">
      <c r="A92" s="6" t="s">
        <v>293</v>
      </c>
      <c r="B92" s="65" t="s">
        <v>170</v>
      </c>
      <c r="C92" s="66" t="s">
        <v>18</v>
      </c>
      <c r="D92" s="67">
        <v>30.58</v>
      </c>
      <c r="E92" s="7"/>
      <c r="F92" s="8"/>
      <c r="G92" s="9"/>
    </row>
    <row r="93" spans="1:7" s="1" customFormat="1" ht="78.75">
      <c r="A93" s="6" t="s">
        <v>294</v>
      </c>
      <c r="B93" s="65" t="s">
        <v>171</v>
      </c>
      <c r="C93" s="66" t="s">
        <v>17</v>
      </c>
      <c r="D93" s="67">
        <v>436.82</v>
      </c>
      <c r="E93" s="7"/>
      <c r="F93" s="14"/>
      <c r="G93" s="9"/>
    </row>
    <row r="94" spans="1:7" s="1" customFormat="1" ht="45">
      <c r="A94" s="6" t="s">
        <v>295</v>
      </c>
      <c r="B94" s="65" t="s">
        <v>156</v>
      </c>
      <c r="C94" s="66" t="s">
        <v>24</v>
      </c>
      <c r="D94" s="67">
        <v>343.81</v>
      </c>
      <c r="E94" s="7"/>
      <c r="F94" s="14"/>
      <c r="G94" s="9"/>
    </row>
    <row r="95" spans="1:7" s="1" customFormat="1" ht="45">
      <c r="A95" s="6" t="s">
        <v>296</v>
      </c>
      <c r="B95" s="65" t="s">
        <v>157</v>
      </c>
      <c r="C95" s="66" t="s">
        <v>24</v>
      </c>
      <c r="D95" s="67">
        <v>60.67</v>
      </c>
      <c r="E95" s="7"/>
      <c r="F95" s="14"/>
      <c r="G95" s="9"/>
    </row>
    <row r="96" spans="1:7">
      <c r="A96" s="3" t="s">
        <v>77</v>
      </c>
      <c r="B96" s="15" t="s">
        <v>121</v>
      </c>
      <c r="C96" s="12"/>
      <c r="D96" s="13"/>
      <c r="E96" s="13"/>
      <c r="F96" s="13"/>
      <c r="G96" s="59">
        <f>ROUND(SUM(G97,G103,G115,G118),2)</f>
        <v>0</v>
      </c>
    </row>
    <row r="97" spans="1:7" s="1" customFormat="1">
      <c r="A97" s="16" t="s">
        <v>78</v>
      </c>
      <c r="B97" s="17" t="s">
        <v>32</v>
      </c>
      <c r="C97" s="18"/>
      <c r="D97" s="19"/>
      <c r="E97" s="60"/>
      <c r="F97" s="20"/>
      <c r="G97" s="60">
        <f>ROUND(SUM(G98:G102),2)</f>
        <v>0</v>
      </c>
    </row>
    <row r="98" spans="1:7" s="1" customFormat="1" ht="33.75">
      <c r="A98" s="6" t="s">
        <v>297</v>
      </c>
      <c r="B98" s="65" t="s">
        <v>55</v>
      </c>
      <c r="C98" s="66" t="s">
        <v>17</v>
      </c>
      <c r="D98" s="67">
        <v>667.7</v>
      </c>
      <c r="E98" s="7"/>
      <c r="F98" s="14"/>
      <c r="G98" s="9"/>
    </row>
    <row r="99" spans="1:7" s="1" customFormat="1" ht="45">
      <c r="A99" s="6" t="s">
        <v>298</v>
      </c>
      <c r="B99" s="65" t="s">
        <v>48</v>
      </c>
      <c r="C99" s="66" t="s">
        <v>18</v>
      </c>
      <c r="D99" s="67">
        <v>84.66</v>
      </c>
      <c r="E99" s="7"/>
      <c r="F99" s="14"/>
      <c r="G99" s="9"/>
    </row>
    <row r="100" spans="1:7" s="1" customFormat="1" ht="56.25">
      <c r="A100" s="6" t="s">
        <v>299</v>
      </c>
      <c r="B100" s="65" t="s">
        <v>56</v>
      </c>
      <c r="C100" s="66" t="s">
        <v>18</v>
      </c>
      <c r="D100" s="67">
        <v>198.63</v>
      </c>
      <c r="E100" s="7"/>
      <c r="F100" s="8"/>
      <c r="G100" s="9"/>
    </row>
    <row r="101" spans="1:7" s="1" customFormat="1" ht="33.75">
      <c r="A101" s="6" t="s">
        <v>300</v>
      </c>
      <c r="B101" s="65" t="s">
        <v>53</v>
      </c>
      <c r="C101" s="66" t="s">
        <v>18</v>
      </c>
      <c r="D101" s="67">
        <v>84.66</v>
      </c>
      <c r="E101" s="7"/>
      <c r="F101" s="10"/>
      <c r="G101" s="9"/>
    </row>
    <row r="102" spans="1:7" s="1" customFormat="1" ht="33.75">
      <c r="A102" s="6" t="s">
        <v>301</v>
      </c>
      <c r="B102" s="65" t="s">
        <v>54</v>
      </c>
      <c r="C102" s="66" t="s">
        <v>19</v>
      </c>
      <c r="D102" s="67">
        <v>677.28</v>
      </c>
      <c r="E102" s="7"/>
      <c r="F102" s="8"/>
      <c r="G102" s="9"/>
    </row>
    <row r="103" spans="1:7" s="1" customFormat="1">
      <c r="A103" s="16" t="s">
        <v>79</v>
      </c>
      <c r="B103" s="17" t="s">
        <v>37</v>
      </c>
      <c r="C103" s="18"/>
      <c r="D103" s="19"/>
      <c r="E103" s="60"/>
      <c r="F103" s="20"/>
      <c r="G103" s="60">
        <f>ROUND(SUM(G104:G114),2)</f>
        <v>0</v>
      </c>
    </row>
    <row r="104" spans="1:7" s="1" customFormat="1" ht="33.75">
      <c r="A104" s="6" t="s">
        <v>302</v>
      </c>
      <c r="B104" s="65" t="s">
        <v>64</v>
      </c>
      <c r="C104" s="66" t="s">
        <v>18</v>
      </c>
      <c r="D104" s="67">
        <v>8.5399999999999991</v>
      </c>
      <c r="E104" s="7"/>
      <c r="F104" s="8"/>
      <c r="G104" s="9"/>
    </row>
    <row r="105" spans="1:7" s="1" customFormat="1" ht="33.75">
      <c r="A105" s="6" t="s">
        <v>303</v>
      </c>
      <c r="B105" s="65" t="s">
        <v>164</v>
      </c>
      <c r="C105" s="66" t="s">
        <v>18</v>
      </c>
      <c r="D105" s="67">
        <v>13.35</v>
      </c>
      <c r="E105" s="7"/>
      <c r="F105" s="8"/>
      <c r="G105" s="9"/>
    </row>
    <row r="106" spans="1:7" s="1" customFormat="1" ht="22.5">
      <c r="A106" s="6" t="s">
        <v>304</v>
      </c>
      <c r="B106" s="65" t="s">
        <v>165</v>
      </c>
      <c r="C106" s="66" t="s">
        <v>17</v>
      </c>
      <c r="D106" s="67">
        <v>26.69</v>
      </c>
      <c r="E106" s="7"/>
      <c r="F106" s="8"/>
      <c r="G106" s="9"/>
    </row>
    <row r="107" spans="1:7" s="1" customFormat="1" ht="33.75">
      <c r="A107" s="6" t="s">
        <v>305</v>
      </c>
      <c r="B107" s="65" t="s">
        <v>57</v>
      </c>
      <c r="C107" s="66" t="s">
        <v>17</v>
      </c>
      <c r="D107" s="67">
        <v>667.7</v>
      </c>
      <c r="E107" s="7"/>
      <c r="F107" s="14"/>
      <c r="G107" s="9"/>
    </row>
    <row r="108" spans="1:7" s="1" customFormat="1" ht="45">
      <c r="A108" s="6" t="s">
        <v>306</v>
      </c>
      <c r="B108" s="65" t="s">
        <v>160</v>
      </c>
      <c r="C108" s="66" t="s">
        <v>17</v>
      </c>
      <c r="D108" s="67">
        <v>667.7</v>
      </c>
      <c r="E108" s="7"/>
      <c r="F108" s="14"/>
      <c r="G108" s="9"/>
    </row>
    <row r="109" spans="1:7" s="1" customFormat="1" ht="56.25">
      <c r="A109" s="6" t="s">
        <v>307</v>
      </c>
      <c r="B109" s="65" t="s">
        <v>163</v>
      </c>
      <c r="C109" s="66" t="s">
        <v>17</v>
      </c>
      <c r="D109" s="67">
        <v>46.72</v>
      </c>
      <c r="E109" s="7"/>
      <c r="F109" s="14"/>
      <c r="G109" s="9"/>
    </row>
    <row r="110" spans="1:7" s="1" customFormat="1" ht="22.5">
      <c r="A110" s="6" t="s">
        <v>308</v>
      </c>
      <c r="B110" s="65" t="s">
        <v>58</v>
      </c>
      <c r="C110" s="66" t="s">
        <v>24</v>
      </c>
      <c r="D110" s="67">
        <v>577.79999999999995</v>
      </c>
      <c r="E110" s="7"/>
      <c r="F110" s="14"/>
      <c r="G110" s="9"/>
    </row>
    <row r="111" spans="1:7" s="1" customFormat="1" ht="45">
      <c r="A111" s="6" t="s">
        <v>309</v>
      </c>
      <c r="B111" s="65" t="s">
        <v>59</v>
      </c>
      <c r="C111" s="66" t="s">
        <v>24</v>
      </c>
      <c r="D111" s="67">
        <v>577.79999999999995</v>
      </c>
      <c r="E111" s="7"/>
      <c r="F111" s="8"/>
      <c r="G111" s="9"/>
    </row>
    <row r="112" spans="1:7" s="1" customFormat="1" ht="45">
      <c r="A112" s="6" t="s">
        <v>310</v>
      </c>
      <c r="B112" s="65" t="s">
        <v>161</v>
      </c>
      <c r="C112" s="66" t="s">
        <v>24</v>
      </c>
      <c r="D112" s="67">
        <v>323.56</v>
      </c>
      <c r="E112" s="7"/>
      <c r="F112" s="14"/>
      <c r="G112" s="9"/>
    </row>
    <row r="113" spans="1:7" s="1" customFormat="1" ht="56.25">
      <c r="A113" s="6" t="s">
        <v>311</v>
      </c>
      <c r="B113" s="65" t="s">
        <v>39</v>
      </c>
      <c r="C113" s="66" t="s">
        <v>25</v>
      </c>
      <c r="D113" s="67">
        <v>2</v>
      </c>
      <c r="E113" s="7"/>
      <c r="F113" s="14"/>
      <c r="G113" s="9"/>
    </row>
    <row r="114" spans="1:7" s="1" customFormat="1" ht="45">
      <c r="A114" s="6" t="s">
        <v>312</v>
      </c>
      <c r="B114" s="65" t="s">
        <v>162</v>
      </c>
      <c r="C114" s="66" t="s">
        <v>25</v>
      </c>
      <c r="D114" s="67">
        <v>1</v>
      </c>
      <c r="E114" s="7"/>
      <c r="F114" s="14"/>
      <c r="G114" s="9"/>
    </row>
    <row r="115" spans="1:7" s="1" customFormat="1">
      <c r="A115" s="16" t="s">
        <v>195</v>
      </c>
      <c r="B115" s="17" t="s">
        <v>44</v>
      </c>
      <c r="C115" s="18"/>
      <c r="D115" s="19"/>
      <c r="E115" s="60"/>
      <c r="F115" s="20"/>
      <c r="G115" s="60">
        <f>ROUND(SUM(G116:G117),2)</f>
        <v>0</v>
      </c>
    </row>
    <row r="116" spans="1:7" s="1" customFormat="1" ht="56.25">
      <c r="A116" s="6" t="s">
        <v>313</v>
      </c>
      <c r="B116" s="65" t="s">
        <v>31</v>
      </c>
      <c r="C116" s="66" t="s">
        <v>25</v>
      </c>
      <c r="D116" s="67">
        <v>8</v>
      </c>
      <c r="E116" s="7"/>
      <c r="F116" s="8"/>
      <c r="G116" s="9"/>
    </row>
    <row r="117" spans="1:7" s="1" customFormat="1" ht="123.75">
      <c r="A117" s="6" t="s">
        <v>314</v>
      </c>
      <c r="B117" s="65" t="s">
        <v>139</v>
      </c>
      <c r="C117" s="66" t="s">
        <v>25</v>
      </c>
      <c r="D117" s="67">
        <v>2</v>
      </c>
      <c r="E117" s="7"/>
      <c r="F117" s="8"/>
      <c r="G117" s="9"/>
    </row>
    <row r="118" spans="1:7" s="1" customFormat="1">
      <c r="A118" s="16" t="s">
        <v>196</v>
      </c>
      <c r="B118" s="17" t="s">
        <v>40</v>
      </c>
      <c r="C118" s="18"/>
      <c r="D118" s="19"/>
      <c r="E118" s="60"/>
      <c r="F118" s="20"/>
      <c r="G118" s="60">
        <f>ROUND(SUM(G119:G129),2)</f>
        <v>0</v>
      </c>
    </row>
    <row r="119" spans="1:7" s="1" customFormat="1" ht="45">
      <c r="A119" s="6" t="s">
        <v>315</v>
      </c>
      <c r="B119" s="65" t="s">
        <v>49</v>
      </c>
      <c r="C119" s="66" t="s">
        <v>18</v>
      </c>
      <c r="D119" s="67">
        <v>6.48</v>
      </c>
      <c r="E119" s="7"/>
      <c r="F119" s="14"/>
      <c r="G119" s="9"/>
    </row>
    <row r="120" spans="1:7" s="1" customFormat="1" ht="33.75">
      <c r="A120" s="6" t="s">
        <v>316</v>
      </c>
      <c r="B120" s="65" t="s">
        <v>35</v>
      </c>
      <c r="C120" s="66" t="s">
        <v>28</v>
      </c>
      <c r="D120" s="67">
        <v>662.34</v>
      </c>
      <c r="E120" s="7"/>
      <c r="F120" s="14"/>
      <c r="G120" s="9"/>
    </row>
    <row r="121" spans="1:7" s="1" customFormat="1" ht="33.75">
      <c r="A121" s="6" t="s">
        <v>317</v>
      </c>
      <c r="B121" s="65" t="s">
        <v>36</v>
      </c>
      <c r="C121" s="66" t="s">
        <v>17</v>
      </c>
      <c r="D121" s="67">
        <v>41.47</v>
      </c>
      <c r="E121" s="7"/>
      <c r="F121" s="14"/>
      <c r="G121" s="9"/>
    </row>
    <row r="122" spans="1:7" s="1" customFormat="1" ht="22.5">
      <c r="A122" s="6" t="s">
        <v>318</v>
      </c>
      <c r="B122" s="65" t="s">
        <v>41</v>
      </c>
      <c r="C122" s="66" t="s">
        <v>18</v>
      </c>
      <c r="D122" s="67">
        <v>4.1500000000000004</v>
      </c>
      <c r="E122" s="7"/>
      <c r="F122" s="14"/>
      <c r="G122" s="9"/>
    </row>
    <row r="123" spans="1:7" s="1" customFormat="1" ht="56.25">
      <c r="A123" s="6" t="s">
        <v>319</v>
      </c>
      <c r="B123" s="65" t="s">
        <v>42</v>
      </c>
      <c r="C123" s="66" t="s">
        <v>25</v>
      </c>
      <c r="D123" s="67">
        <v>64</v>
      </c>
      <c r="E123" s="7"/>
      <c r="F123" s="14"/>
      <c r="G123" s="9"/>
    </row>
    <row r="124" spans="1:7" s="1" customFormat="1" ht="33.75">
      <c r="A124" s="6" t="s">
        <v>320</v>
      </c>
      <c r="B124" s="65" t="s">
        <v>45</v>
      </c>
      <c r="C124" s="66" t="s">
        <v>25</v>
      </c>
      <c r="D124" s="67">
        <v>16</v>
      </c>
      <c r="E124" s="7"/>
      <c r="F124" s="14"/>
      <c r="G124" s="9"/>
    </row>
    <row r="125" spans="1:7" s="1" customFormat="1" ht="22.5">
      <c r="A125" s="6" t="s">
        <v>321</v>
      </c>
      <c r="B125" s="65" t="s">
        <v>30</v>
      </c>
      <c r="C125" s="66" t="s">
        <v>18</v>
      </c>
      <c r="D125" s="67">
        <v>0.04</v>
      </c>
      <c r="E125" s="7"/>
      <c r="F125" s="14"/>
      <c r="G125" s="9"/>
    </row>
    <row r="126" spans="1:7" s="1" customFormat="1" ht="56.25">
      <c r="A126" s="6" t="s">
        <v>322</v>
      </c>
      <c r="B126" s="65" t="s">
        <v>140</v>
      </c>
      <c r="C126" s="66" t="s">
        <v>28</v>
      </c>
      <c r="D126" s="67">
        <v>4407.83</v>
      </c>
      <c r="E126" s="7"/>
      <c r="F126" s="14"/>
      <c r="G126" s="9"/>
    </row>
    <row r="127" spans="1:7" s="1" customFormat="1" ht="33.75">
      <c r="A127" s="6" t="s">
        <v>323</v>
      </c>
      <c r="B127" s="65" t="s">
        <v>43</v>
      </c>
      <c r="C127" s="66" t="s">
        <v>28</v>
      </c>
      <c r="D127" s="67">
        <v>4407.83</v>
      </c>
      <c r="E127" s="7"/>
      <c r="F127" s="14"/>
      <c r="G127" s="9"/>
    </row>
    <row r="128" spans="1:7" s="1" customFormat="1" ht="33.75">
      <c r="A128" s="6" t="s">
        <v>324</v>
      </c>
      <c r="B128" s="65" t="s">
        <v>53</v>
      </c>
      <c r="C128" s="66" t="s">
        <v>18</v>
      </c>
      <c r="D128" s="67">
        <v>6.48</v>
      </c>
      <c r="E128" s="7"/>
      <c r="F128" s="10"/>
      <c r="G128" s="9"/>
    </row>
    <row r="129" spans="1:7" s="1" customFormat="1" ht="33.75">
      <c r="A129" s="6" t="s">
        <v>325</v>
      </c>
      <c r="B129" s="65" t="s">
        <v>54</v>
      </c>
      <c r="C129" s="66" t="s">
        <v>19</v>
      </c>
      <c r="D129" s="67">
        <v>51.84</v>
      </c>
      <c r="E129" s="7"/>
      <c r="F129" s="8"/>
      <c r="G129" s="9"/>
    </row>
    <row r="130" spans="1:7">
      <c r="A130" s="3" t="s">
        <v>80</v>
      </c>
      <c r="B130" s="15" t="s">
        <v>190</v>
      </c>
      <c r="C130" s="12"/>
      <c r="D130" s="13"/>
      <c r="E130" s="4"/>
      <c r="F130" s="4"/>
      <c r="G130" s="59">
        <f>ROUND(SUM(G131:G139),2)</f>
        <v>0</v>
      </c>
    </row>
    <row r="131" spans="1:7" s="62" customFormat="1" ht="45">
      <c r="A131" s="6" t="s">
        <v>326</v>
      </c>
      <c r="B131" s="65" t="s">
        <v>88</v>
      </c>
      <c r="C131" s="66" t="s">
        <v>18</v>
      </c>
      <c r="D131" s="67">
        <v>2.1800000000000002</v>
      </c>
      <c r="E131" s="7"/>
      <c r="F131" s="8"/>
      <c r="G131" s="9"/>
    </row>
    <row r="132" spans="1:7" s="62" customFormat="1" ht="33.75">
      <c r="A132" s="6" t="s">
        <v>327</v>
      </c>
      <c r="B132" s="65" t="s">
        <v>36</v>
      </c>
      <c r="C132" s="66" t="s">
        <v>17</v>
      </c>
      <c r="D132" s="67">
        <v>21.76</v>
      </c>
      <c r="E132" s="7"/>
      <c r="F132" s="8"/>
      <c r="G132" s="9"/>
    </row>
    <row r="133" spans="1:7" s="62" customFormat="1" ht="22.5">
      <c r="A133" s="6" t="s">
        <v>328</v>
      </c>
      <c r="B133" s="65" t="s">
        <v>38</v>
      </c>
      <c r="C133" s="66" t="s">
        <v>18</v>
      </c>
      <c r="D133" s="67">
        <v>2.04</v>
      </c>
      <c r="E133" s="7"/>
      <c r="F133" s="8"/>
      <c r="G133" s="9"/>
    </row>
    <row r="134" spans="1:7" s="1" customFormat="1" ht="33.75">
      <c r="A134" s="6" t="s">
        <v>329</v>
      </c>
      <c r="B134" s="65" t="s">
        <v>148</v>
      </c>
      <c r="C134" s="66" t="s">
        <v>25</v>
      </c>
      <c r="D134" s="67">
        <v>5</v>
      </c>
      <c r="E134" s="7"/>
      <c r="F134" s="8"/>
      <c r="G134" s="9"/>
    </row>
    <row r="135" spans="1:7" s="1" customFormat="1" ht="33.75">
      <c r="A135" s="6" t="s">
        <v>330</v>
      </c>
      <c r="B135" s="65" t="s">
        <v>149</v>
      </c>
      <c r="C135" s="66" t="s">
        <v>25</v>
      </c>
      <c r="D135" s="67">
        <v>10</v>
      </c>
      <c r="E135" s="7"/>
      <c r="F135" s="8"/>
      <c r="G135" s="9"/>
    </row>
    <row r="136" spans="1:7" s="1" customFormat="1" ht="33.75">
      <c r="A136" s="6" t="s">
        <v>331</v>
      </c>
      <c r="B136" s="65" t="s">
        <v>150</v>
      </c>
      <c r="C136" s="66" t="s">
        <v>25</v>
      </c>
      <c r="D136" s="67">
        <v>10</v>
      </c>
      <c r="E136" s="7"/>
      <c r="F136" s="8"/>
      <c r="G136" s="9"/>
    </row>
    <row r="137" spans="1:7" s="1" customFormat="1" ht="33.75">
      <c r="A137" s="6" t="s">
        <v>332</v>
      </c>
      <c r="B137" s="65" t="s">
        <v>151</v>
      </c>
      <c r="C137" s="66" t="s">
        <v>25</v>
      </c>
      <c r="D137" s="67">
        <v>1</v>
      </c>
      <c r="E137" s="7"/>
      <c r="F137" s="8"/>
      <c r="G137" s="9"/>
    </row>
    <row r="138" spans="1:7" s="1" customFormat="1" ht="33.75">
      <c r="A138" s="6" t="s">
        <v>333</v>
      </c>
      <c r="B138" s="65" t="s">
        <v>152</v>
      </c>
      <c r="C138" s="66" t="s">
        <v>25</v>
      </c>
      <c r="D138" s="67">
        <v>1</v>
      </c>
      <c r="E138" s="7"/>
      <c r="F138" s="8"/>
      <c r="G138" s="9"/>
    </row>
    <row r="139" spans="1:7" s="1" customFormat="1" ht="33.75">
      <c r="A139" s="6" t="s">
        <v>334</v>
      </c>
      <c r="B139" s="65" t="s">
        <v>153</v>
      </c>
      <c r="C139" s="66" t="s">
        <v>25</v>
      </c>
      <c r="D139" s="67">
        <v>14</v>
      </c>
      <c r="E139" s="7"/>
      <c r="F139" s="8"/>
      <c r="G139" s="9"/>
    </row>
    <row r="140" spans="1:7" s="1" customFormat="1">
      <c r="A140" s="3" t="s">
        <v>81</v>
      </c>
      <c r="B140" s="4" t="s">
        <v>172</v>
      </c>
      <c r="C140" s="4"/>
      <c r="D140" s="4"/>
      <c r="E140" s="4"/>
      <c r="F140" s="4"/>
      <c r="G140" s="5">
        <f>+ROUND(SUM(G141,G149,G152,G159,G168),2)</f>
        <v>0</v>
      </c>
    </row>
    <row r="141" spans="1:7" s="1" customFormat="1">
      <c r="A141" s="16" t="s">
        <v>197</v>
      </c>
      <c r="B141" s="17" t="s">
        <v>32</v>
      </c>
      <c r="C141" s="18"/>
      <c r="D141" s="19"/>
      <c r="E141" s="60"/>
      <c r="F141" s="20"/>
      <c r="G141" s="60">
        <f>ROUND(SUM(G142:G148),2)</f>
        <v>0</v>
      </c>
    </row>
    <row r="142" spans="1:7" s="1" customFormat="1" ht="33.75">
      <c r="A142" s="6" t="s">
        <v>335</v>
      </c>
      <c r="B142" s="65" t="s">
        <v>55</v>
      </c>
      <c r="C142" s="66" t="s">
        <v>17</v>
      </c>
      <c r="D142" s="67">
        <v>152.02000000000001</v>
      </c>
      <c r="E142" s="7"/>
      <c r="F142" s="14"/>
      <c r="G142" s="9"/>
    </row>
    <row r="143" spans="1:7" s="1" customFormat="1" ht="45">
      <c r="A143" s="6" t="s">
        <v>347</v>
      </c>
      <c r="B143" s="65" t="s">
        <v>48</v>
      </c>
      <c r="C143" s="66" t="s">
        <v>18</v>
      </c>
      <c r="D143" s="67">
        <v>132.86000000000001</v>
      </c>
      <c r="E143" s="7"/>
      <c r="F143" s="14"/>
      <c r="G143" s="9"/>
    </row>
    <row r="144" spans="1:7" s="1" customFormat="1" ht="45">
      <c r="A144" s="6" t="s">
        <v>348</v>
      </c>
      <c r="B144" s="65" t="s">
        <v>131</v>
      </c>
      <c r="C144" s="66" t="s">
        <v>18</v>
      </c>
      <c r="D144" s="67">
        <v>13.98</v>
      </c>
      <c r="E144" s="7"/>
      <c r="F144" s="14"/>
      <c r="G144" s="9"/>
    </row>
    <row r="145" spans="1:7" s="1" customFormat="1" ht="56.25">
      <c r="A145" s="6" t="s">
        <v>349</v>
      </c>
      <c r="B145" s="65" t="s">
        <v>56</v>
      </c>
      <c r="C145" s="66" t="s">
        <v>18</v>
      </c>
      <c r="D145" s="67">
        <v>23.15</v>
      </c>
      <c r="E145" s="7"/>
      <c r="F145" s="8"/>
      <c r="G145" s="9"/>
    </row>
    <row r="146" spans="1:7" s="1" customFormat="1" ht="45">
      <c r="A146" s="6" t="s">
        <v>350</v>
      </c>
      <c r="B146" s="65" t="s">
        <v>209</v>
      </c>
      <c r="C146" s="66" t="s">
        <v>18</v>
      </c>
      <c r="D146" s="67">
        <v>20.350000000000001</v>
      </c>
      <c r="E146" s="7"/>
      <c r="F146" s="14"/>
      <c r="G146" s="9"/>
    </row>
    <row r="147" spans="1:7" s="1" customFormat="1" ht="33.75">
      <c r="A147" s="6" t="s">
        <v>351</v>
      </c>
      <c r="B147" s="65" t="s">
        <v>53</v>
      </c>
      <c r="C147" s="66" t="s">
        <v>18</v>
      </c>
      <c r="D147" s="67">
        <v>118.88000000000001</v>
      </c>
      <c r="E147" s="7"/>
      <c r="F147" s="14"/>
      <c r="G147" s="9"/>
    </row>
    <row r="148" spans="1:7" s="1" customFormat="1" ht="33.75">
      <c r="A148" s="6" t="s">
        <v>352</v>
      </c>
      <c r="B148" s="65" t="s">
        <v>54</v>
      </c>
      <c r="C148" s="66" t="s">
        <v>19</v>
      </c>
      <c r="D148" s="67">
        <v>951.04000000000008</v>
      </c>
      <c r="E148" s="7"/>
      <c r="F148" s="14"/>
      <c r="G148" s="9"/>
    </row>
    <row r="149" spans="1:7" s="1" customFormat="1">
      <c r="A149" s="16" t="s">
        <v>198</v>
      </c>
      <c r="B149" s="17" t="s">
        <v>225</v>
      </c>
      <c r="C149" s="18"/>
      <c r="D149" s="19"/>
      <c r="E149" s="60"/>
      <c r="F149" s="20"/>
      <c r="G149" s="60">
        <f>ROUND(SUM(G150:G151),2)</f>
        <v>0</v>
      </c>
    </row>
    <row r="150" spans="1:7" s="1" customFormat="1" ht="45">
      <c r="A150" s="6" t="s">
        <v>353</v>
      </c>
      <c r="B150" s="65" t="s">
        <v>156</v>
      </c>
      <c r="C150" s="66" t="s">
        <v>24</v>
      </c>
      <c r="D150" s="67">
        <v>46.28</v>
      </c>
      <c r="E150" s="7"/>
      <c r="F150" s="8"/>
      <c r="G150" s="9"/>
    </row>
    <row r="151" spans="1:7" s="1" customFormat="1" ht="67.5">
      <c r="A151" s="6" t="s">
        <v>354</v>
      </c>
      <c r="B151" s="65" t="s">
        <v>173</v>
      </c>
      <c r="C151" s="66" t="s">
        <v>17</v>
      </c>
      <c r="D151" s="67">
        <v>152.02000000000001</v>
      </c>
      <c r="E151" s="7"/>
      <c r="F151" s="14"/>
      <c r="G151" s="9"/>
    </row>
    <row r="152" spans="1:7" s="1" customFormat="1">
      <c r="A152" s="16" t="s">
        <v>199</v>
      </c>
      <c r="B152" s="17" t="s">
        <v>61</v>
      </c>
      <c r="C152" s="18"/>
      <c r="D152" s="19"/>
      <c r="E152" s="60"/>
      <c r="F152" s="20"/>
      <c r="G152" s="60">
        <f>ROUND(SUM(G153:G158),2)</f>
        <v>0</v>
      </c>
    </row>
    <row r="153" spans="1:7" s="1" customFormat="1" ht="33.75">
      <c r="A153" s="6" t="s">
        <v>355</v>
      </c>
      <c r="B153" s="65" t="s">
        <v>29</v>
      </c>
      <c r="C153" s="66" t="s">
        <v>17</v>
      </c>
      <c r="D153" s="67">
        <v>37.11</v>
      </c>
      <c r="E153" s="7"/>
      <c r="F153" s="8"/>
      <c r="G153" s="9"/>
    </row>
    <row r="154" spans="1:7" s="1" customFormat="1" ht="33.75">
      <c r="A154" s="6" t="s">
        <v>357</v>
      </c>
      <c r="B154" s="65" t="s">
        <v>62</v>
      </c>
      <c r="C154" s="66" t="s">
        <v>17</v>
      </c>
      <c r="D154" s="67">
        <v>27.73</v>
      </c>
      <c r="E154" s="7"/>
      <c r="F154" s="8"/>
      <c r="G154" s="9"/>
    </row>
    <row r="155" spans="1:7" s="1" customFormat="1" ht="33.75">
      <c r="A155" s="6" t="s">
        <v>358</v>
      </c>
      <c r="B155" s="65" t="s">
        <v>115</v>
      </c>
      <c r="C155" s="66" t="s">
        <v>17</v>
      </c>
      <c r="D155" s="67">
        <v>80.61</v>
      </c>
      <c r="E155" s="7"/>
      <c r="F155" s="8"/>
      <c r="G155" s="9"/>
    </row>
    <row r="156" spans="1:7" s="1" customFormat="1" ht="33.75">
      <c r="A156" s="6" t="s">
        <v>359</v>
      </c>
      <c r="B156" s="65" t="s">
        <v>35</v>
      </c>
      <c r="C156" s="66" t="s">
        <v>28</v>
      </c>
      <c r="D156" s="67">
        <v>1407.13</v>
      </c>
      <c r="E156" s="7"/>
      <c r="F156" s="8"/>
      <c r="G156" s="9"/>
    </row>
    <row r="157" spans="1:7" s="1" customFormat="1" ht="33.75">
      <c r="A157" s="6" t="s">
        <v>360</v>
      </c>
      <c r="B157" s="65" t="s">
        <v>138</v>
      </c>
      <c r="C157" s="66" t="s">
        <v>18</v>
      </c>
      <c r="D157" s="67">
        <v>6.38</v>
      </c>
      <c r="E157" s="7"/>
      <c r="F157" s="8"/>
      <c r="G157" s="9"/>
    </row>
    <row r="158" spans="1:7" s="1" customFormat="1" ht="33.75">
      <c r="A158" s="6" t="s">
        <v>361</v>
      </c>
      <c r="B158" s="65" t="s">
        <v>116</v>
      </c>
      <c r="C158" s="66" t="s">
        <v>18</v>
      </c>
      <c r="D158" s="67">
        <v>7.54</v>
      </c>
      <c r="E158" s="7"/>
      <c r="F158" s="8"/>
      <c r="G158" s="9"/>
    </row>
    <row r="159" spans="1:7" s="1" customFormat="1">
      <c r="A159" s="16" t="s">
        <v>200</v>
      </c>
      <c r="B159" s="17" t="s">
        <v>63</v>
      </c>
      <c r="C159" s="18"/>
      <c r="D159" s="19"/>
      <c r="E159" s="60"/>
      <c r="F159" s="20"/>
      <c r="G159" s="60">
        <f>ROUND(SUM(G160:G167),2)</f>
        <v>0</v>
      </c>
    </row>
    <row r="160" spans="1:7" s="1" customFormat="1" ht="45">
      <c r="A160" s="6" t="s">
        <v>341</v>
      </c>
      <c r="B160" s="65" t="s">
        <v>211</v>
      </c>
      <c r="C160" s="66" t="s">
        <v>17</v>
      </c>
      <c r="D160" s="67">
        <v>41.41</v>
      </c>
      <c r="E160" s="7"/>
      <c r="F160" s="14"/>
      <c r="G160" s="9"/>
    </row>
    <row r="161" spans="1:7" s="1" customFormat="1" ht="33.75">
      <c r="A161" s="6" t="s">
        <v>362</v>
      </c>
      <c r="B161" s="65" t="s">
        <v>210</v>
      </c>
      <c r="C161" s="66" t="s">
        <v>17</v>
      </c>
      <c r="D161" s="67">
        <v>110.17</v>
      </c>
      <c r="E161" s="7"/>
      <c r="F161" s="14"/>
      <c r="G161" s="9"/>
    </row>
    <row r="162" spans="1:7" s="1" customFormat="1" ht="33.75">
      <c r="A162" s="6" t="s">
        <v>363</v>
      </c>
      <c r="B162" s="65" t="s">
        <v>117</v>
      </c>
      <c r="C162" s="66" t="s">
        <v>17</v>
      </c>
      <c r="D162" s="67">
        <v>119.25</v>
      </c>
      <c r="E162" s="7"/>
      <c r="F162" s="14"/>
      <c r="G162" s="9"/>
    </row>
    <row r="163" spans="1:7" s="1" customFormat="1" ht="33.75">
      <c r="A163" s="6" t="s">
        <v>364</v>
      </c>
      <c r="B163" s="65" t="s">
        <v>212</v>
      </c>
      <c r="C163" s="66" t="s">
        <v>24</v>
      </c>
      <c r="D163" s="67">
        <v>45.81</v>
      </c>
      <c r="E163" s="7"/>
      <c r="F163" s="14"/>
      <c r="G163" s="9"/>
    </row>
    <row r="164" spans="1:7" s="1" customFormat="1" ht="33.75">
      <c r="A164" s="6" t="s">
        <v>365</v>
      </c>
      <c r="B164" s="65" t="s">
        <v>35</v>
      </c>
      <c r="C164" s="66" t="s">
        <v>28</v>
      </c>
      <c r="D164" s="67">
        <v>3293.78</v>
      </c>
      <c r="E164" s="7"/>
      <c r="F164" s="14"/>
      <c r="G164" s="9"/>
    </row>
    <row r="165" spans="1:7" s="1" customFormat="1" ht="45">
      <c r="A165" s="6" t="s">
        <v>344</v>
      </c>
      <c r="B165" s="65" t="s">
        <v>213</v>
      </c>
      <c r="C165" s="66" t="s">
        <v>18</v>
      </c>
      <c r="D165" s="67">
        <v>14.22</v>
      </c>
      <c r="E165" s="7"/>
      <c r="F165" s="14"/>
      <c r="G165" s="9"/>
    </row>
    <row r="166" spans="1:7" s="1" customFormat="1" ht="45">
      <c r="A166" s="6" t="s">
        <v>366</v>
      </c>
      <c r="B166" s="65" t="s">
        <v>214</v>
      </c>
      <c r="C166" s="66" t="s">
        <v>18</v>
      </c>
      <c r="D166" s="67">
        <v>17.38</v>
      </c>
      <c r="E166" s="7"/>
      <c r="F166" s="14"/>
      <c r="G166" s="9"/>
    </row>
    <row r="167" spans="1:7" s="1" customFormat="1" ht="22.5">
      <c r="A167" s="6" t="s">
        <v>367</v>
      </c>
      <c r="B167" s="65" t="s">
        <v>228</v>
      </c>
      <c r="C167" s="66" t="s">
        <v>17</v>
      </c>
      <c r="D167" s="67">
        <v>270.83</v>
      </c>
      <c r="E167" s="7"/>
      <c r="F167" s="14"/>
      <c r="G167" s="9"/>
    </row>
    <row r="168" spans="1:7" s="1" customFormat="1">
      <c r="A168" s="16" t="s">
        <v>201</v>
      </c>
      <c r="B168" s="17" t="s">
        <v>226</v>
      </c>
      <c r="C168" s="18"/>
      <c r="D168" s="19"/>
      <c r="E168" s="60"/>
      <c r="F168" s="20"/>
      <c r="G168" s="60">
        <f>ROUND(SUM(G169:G170),2)</f>
        <v>0</v>
      </c>
    </row>
    <row r="169" spans="1:7" s="1" customFormat="1" ht="56.25">
      <c r="A169" s="6" t="s">
        <v>342</v>
      </c>
      <c r="B169" s="65" t="s">
        <v>110</v>
      </c>
      <c r="C169" s="66" t="s">
        <v>18</v>
      </c>
      <c r="D169" s="67">
        <v>5.96</v>
      </c>
      <c r="E169" s="7"/>
      <c r="F169" s="8"/>
      <c r="G169" s="9"/>
    </row>
    <row r="170" spans="1:7" s="1" customFormat="1" ht="90">
      <c r="A170" s="6" t="s">
        <v>368</v>
      </c>
      <c r="B170" s="65" t="s">
        <v>111</v>
      </c>
      <c r="C170" s="66" t="s">
        <v>17</v>
      </c>
      <c r="D170" s="67">
        <v>119.25</v>
      </c>
      <c r="E170" s="7"/>
      <c r="F170" s="8"/>
      <c r="G170" s="9"/>
    </row>
    <row r="171" spans="1:7">
      <c r="A171" s="3" t="s">
        <v>82</v>
      </c>
      <c r="B171" s="15" t="s">
        <v>202</v>
      </c>
      <c r="C171" s="12"/>
      <c r="D171" s="13"/>
      <c r="E171" s="4"/>
      <c r="F171" s="4"/>
      <c r="G171" s="59">
        <f>ROUND(SUM(G172,G187),2)</f>
        <v>0</v>
      </c>
    </row>
    <row r="172" spans="1:7" s="1" customFormat="1">
      <c r="A172" s="16" t="s">
        <v>204</v>
      </c>
      <c r="B172" s="17" t="s">
        <v>203</v>
      </c>
      <c r="C172" s="18"/>
      <c r="D172" s="19"/>
      <c r="E172" s="60"/>
      <c r="F172" s="20"/>
      <c r="G172" s="60">
        <f>ROUND(SUM(G173:G186),2)</f>
        <v>0</v>
      </c>
    </row>
    <row r="173" spans="1:7" s="1" customFormat="1" ht="33.75">
      <c r="A173" s="6" t="s">
        <v>369</v>
      </c>
      <c r="B173" s="65" t="s">
        <v>55</v>
      </c>
      <c r="C173" s="66" t="s">
        <v>17</v>
      </c>
      <c r="D173" s="67">
        <v>6.28</v>
      </c>
      <c r="E173" s="7"/>
      <c r="F173" s="8"/>
      <c r="G173" s="9"/>
    </row>
    <row r="174" spans="1:7" s="1" customFormat="1" ht="45">
      <c r="A174" s="6" t="s">
        <v>337</v>
      </c>
      <c r="B174" s="65" t="s">
        <v>49</v>
      </c>
      <c r="C174" s="66" t="s">
        <v>18</v>
      </c>
      <c r="D174" s="67">
        <v>7.54</v>
      </c>
      <c r="E174" s="7"/>
      <c r="F174" s="8"/>
      <c r="G174" s="9"/>
    </row>
    <row r="175" spans="1:7" s="1" customFormat="1" ht="22.5">
      <c r="A175" s="6" t="s">
        <v>370</v>
      </c>
      <c r="B175" s="65" t="s">
        <v>217</v>
      </c>
      <c r="C175" s="66" t="s">
        <v>18</v>
      </c>
      <c r="D175" s="67">
        <v>0.63</v>
      </c>
      <c r="E175" s="7"/>
      <c r="F175" s="8"/>
      <c r="G175" s="9"/>
    </row>
    <row r="176" spans="1:7" s="1" customFormat="1" ht="33.75">
      <c r="A176" s="6" t="s">
        <v>371</v>
      </c>
      <c r="B176" s="65" t="s">
        <v>34</v>
      </c>
      <c r="C176" s="66" t="s">
        <v>17</v>
      </c>
      <c r="D176" s="67">
        <v>5.0199999999999996</v>
      </c>
      <c r="E176" s="7"/>
      <c r="F176" s="8"/>
      <c r="G176" s="9"/>
    </row>
    <row r="177" spans="1:7" s="1" customFormat="1" ht="22.5">
      <c r="A177" s="6" t="s">
        <v>372</v>
      </c>
      <c r="B177" s="65" t="s">
        <v>218</v>
      </c>
      <c r="C177" s="66" t="s">
        <v>24</v>
      </c>
      <c r="D177" s="67">
        <v>12.56</v>
      </c>
      <c r="E177" s="7"/>
      <c r="F177" s="8"/>
      <c r="G177" s="9"/>
    </row>
    <row r="178" spans="1:7" s="1" customFormat="1" ht="22.5">
      <c r="A178" s="6" t="s">
        <v>373</v>
      </c>
      <c r="B178" s="65" t="s">
        <v>38</v>
      </c>
      <c r="C178" s="66" t="s">
        <v>18</v>
      </c>
      <c r="D178" s="67">
        <v>0.56999999999999995</v>
      </c>
      <c r="E178" s="7"/>
      <c r="F178" s="8"/>
      <c r="G178" s="9"/>
    </row>
    <row r="179" spans="1:7" s="62" customFormat="1" ht="33.75">
      <c r="A179" s="6" t="s">
        <v>374</v>
      </c>
      <c r="B179" s="65" t="s">
        <v>219</v>
      </c>
      <c r="C179" s="66" t="s">
        <v>17</v>
      </c>
      <c r="D179" s="67">
        <v>13.48</v>
      </c>
      <c r="E179" s="7"/>
      <c r="F179" s="8"/>
      <c r="G179" s="9"/>
    </row>
    <row r="180" spans="1:7" s="1" customFormat="1" ht="45">
      <c r="A180" s="6" t="s">
        <v>375</v>
      </c>
      <c r="B180" s="65" t="s">
        <v>156</v>
      </c>
      <c r="C180" s="66" t="s">
        <v>24</v>
      </c>
      <c r="D180" s="67">
        <v>12.56</v>
      </c>
      <c r="E180" s="7"/>
      <c r="F180" s="8"/>
      <c r="G180" s="9"/>
    </row>
    <row r="181" spans="1:7" s="62" customFormat="1" ht="45">
      <c r="A181" s="6" t="s">
        <v>336</v>
      </c>
      <c r="B181" s="65" t="s">
        <v>216</v>
      </c>
      <c r="C181" s="66" t="s">
        <v>18</v>
      </c>
      <c r="D181" s="67">
        <v>5.0199999999999996</v>
      </c>
      <c r="E181" s="7"/>
      <c r="F181" s="8"/>
      <c r="G181" s="9"/>
    </row>
    <row r="182" spans="1:7" s="62" customFormat="1" ht="33.75">
      <c r="A182" s="6" t="s">
        <v>376</v>
      </c>
      <c r="B182" s="65" t="s">
        <v>221</v>
      </c>
      <c r="C182" s="66" t="s">
        <v>24</v>
      </c>
      <c r="D182" s="67">
        <v>2.4</v>
      </c>
      <c r="E182" s="7"/>
      <c r="F182" s="8"/>
      <c r="G182" s="9"/>
    </row>
    <row r="183" spans="1:7" s="1" customFormat="1" ht="56.25">
      <c r="A183" s="6" t="s">
        <v>377</v>
      </c>
      <c r="B183" s="65" t="s">
        <v>215</v>
      </c>
      <c r="C183" s="66" t="s">
        <v>28</v>
      </c>
      <c r="D183" s="67">
        <v>168.74</v>
      </c>
      <c r="E183" s="7"/>
      <c r="F183" s="8"/>
      <c r="G183" s="9"/>
    </row>
    <row r="184" spans="1:7" s="1" customFormat="1" ht="33.75">
      <c r="A184" s="6" t="s">
        <v>338</v>
      </c>
      <c r="B184" s="65" t="s">
        <v>220</v>
      </c>
      <c r="C184" s="66" t="s">
        <v>28</v>
      </c>
      <c r="D184" s="67">
        <v>168.74</v>
      </c>
      <c r="E184" s="7"/>
      <c r="F184" s="8"/>
      <c r="G184" s="9"/>
    </row>
    <row r="185" spans="1:7" s="1" customFormat="1" ht="33.75">
      <c r="A185" s="6" t="s">
        <v>378</v>
      </c>
      <c r="B185" s="65" t="s">
        <v>53</v>
      </c>
      <c r="C185" s="66" t="s">
        <v>18</v>
      </c>
      <c r="D185" s="67">
        <v>7.54</v>
      </c>
      <c r="E185" s="7"/>
      <c r="F185" s="14"/>
      <c r="G185" s="9"/>
    </row>
    <row r="186" spans="1:7" s="1" customFormat="1" ht="33.75">
      <c r="A186" s="6" t="s">
        <v>379</v>
      </c>
      <c r="B186" s="65" t="s">
        <v>54</v>
      </c>
      <c r="C186" s="66" t="s">
        <v>19</v>
      </c>
      <c r="D186" s="67">
        <v>60.32</v>
      </c>
      <c r="E186" s="7"/>
      <c r="F186" s="14"/>
      <c r="G186" s="9"/>
    </row>
    <row r="187" spans="1:7" s="1" customFormat="1">
      <c r="A187" s="16" t="s">
        <v>205</v>
      </c>
      <c r="B187" s="17" t="s">
        <v>174</v>
      </c>
      <c r="C187" s="18"/>
      <c r="D187" s="19"/>
      <c r="E187" s="60"/>
      <c r="F187" s="20"/>
      <c r="G187" s="60">
        <f>ROUND(SUM(G188:G203),2)</f>
        <v>0</v>
      </c>
    </row>
    <row r="188" spans="1:7" s="1" customFormat="1" ht="33.75">
      <c r="A188" s="6" t="s">
        <v>340</v>
      </c>
      <c r="B188" s="65" t="s">
        <v>175</v>
      </c>
      <c r="C188" s="66" t="s">
        <v>25</v>
      </c>
      <c r="D188" s="67">
        <v>4</v>
      </c>
      <c r="E188" s="7"/>
      <c r="F188" s="8"/>
      <c r="G188" s="9"/>
    </row>
    <row r="189" spans="1:7" s="68" customFormat="1" ht="33.75">
      <c r="A189" s="6" t="s">
        <v>380</v>
      </c>
      <c r="B189" s="65" t="s">
        <v>184</v>
      </c>
      <c r="C189" s="66" t="s">
        <v>25</v>
      </c>
      <c r="D189" s="67">
        <v>4</v>
      </c>
      <c r="E189" s="7"/>
      <c r="F189" s="8"/>
      <c r="G189" s="9"/>
    </row>
    <row r="190" spans="1:7" s="1" customFormat="1" ht="33.75">
      <c r="A190" s="6" t="s">
        <v>381</v>
      </c>
      <c r="B190" s="65" t="s">
        <v>178</v>
      </c>
      <c r="C190" s="66" t="s">
        <v>25</v>
      </c>
      <c r="D190" s="67">
        <v>5</v>
      </c>
      <c r="E190" s="7"/>
      <c r="F190" s="8"/>
      <c r="G190" s="9"/>
    </row>
    <row r="191" spans="1:7" s="1" customFormat="1" ht="33.75">
      <c r="A191" s="6" t="s">
        <v>382</v>
      </c>
      <c r="B191" s="65" t="s">
        <v>180</v>
      </c>
      <c r="C191" s="66" t="s">
        <v>25</v>
      </c>
      <c r="D191" s="67">
        <v>15</v>
      </c>
      <c r="E191" s="7"/>
      <c r="F191" s="8"/>
      <c r="G191" s="9"/>
    </row>
    <row r="192" spans="1:7" s="68" customFormat="1" ht="33.75">
      <c r="A192" s="6" t="s">
        <v>383</v>
      </c>
      <c r="B192" s="65" t="s">
        <v>185</v>
      </c>
      <c r="C192" s="66" t="s">
        <v>25</v>
      </c>
      <c r="D192" s="67">
        <v>4</v>
      </c>
      <c r="E192" s="7"/>
      <c r="F192" s="8"/>
      <c r="G192" s="9"/>
    </row>
    <row r="193" spans="1:7" s="68" customFormat="1" ht="33.75">
      <c r="A193" s="6" t="s">
        <v>384</v>
      </c>
      <c r="B193" s="65" t="s">
        <v>176</v>
      </c>
      <c r="C193" s="66" t="s">
        <v>25</v>
      </c>
      <c r="D193" s="67">
        <v>1</v>
      </c>
      <c r="E193" s="7"/>
      <c r="F193" s="8"/>
      <c r="G193" s="9"/>
    </row>
    <row r="194" spans="1:7" s="1" customFormat="1" ht="33.75">
      <c r="A194" s="6" t="s">
        <v>385</v>
      </c>
      <c r="B194" s="65" t="s">
        <v>177</v>
      </c>
      <c r="C194" s="66" t="s">
        <v>25</v>
      </c>
      <c r="D194" s="67">
        <v>1</v>
      </c>
      <c r="E194" s="7"/>
      <c r="F194" s="8"/>
      <c r="G194" s="9"/>
    </row>
    <row r="195" spans="1:7" s="1" customFormat="1" ht="33.75">
      <c r="A195" s="6" t="s">
        <v>386</v>
      </c>
      <c r="B195" s="65" t="s">
        <v>179</v>
      </c>
      <c r="C195" s="66" t="s">
        <v>25</v>
      </c>
      <c r="D195" s="67">
        <v>1</v>
      </c>
      <c r="E195" s="7"/>
      <c r="F195" s="8"/>
      <c r="G195" s="9"/>
    </row>
    <row r="196" spans="1:7" s="1" customFormat="1" ht="33.75">
      <c r="A196" s="6" t="s">
        <v>387</v>
      </c>
      <c r="B196" s="65" t="s">
        <v>183</v>
      </c>
      <c r="C196" s="66" t="s">
        <v>25</v>
      </c>
      <c r="D196" s="67">
        <v>296</v>
      </c>
      <c r="E196" s="7"/>
      <c r="F196" s="8"/>
      <c r="G196" s="9"/>
    </row>
    <row r="197" spans="1:7" s="1" customFormat="1" ht="33.75">
      <c r="A197" s="6" t="s">
        <v>388</v>
      </c>
      <c r="B197" s="65" t="s">
        <v>186</v>
      </c>
      <c r="C197" s="66" t="s">
        <v>25</v>
      </c>
      <c r="D197" s="67">
        <v>197</v>
      </c>
      <c r="E197" s="7"/>
      <c r="F197" s="8"/>
      <c r="G197" s="9"/>
    </row>
    <row r="198" spans="1:7" s="1" customFormat="1" ht="33.75">
      <c r="A198" s="6" t="s">
        <v>389</v>
      </c>
      <c r="B198" s="65" t="s">
        <v>181</v>
      </c>
      <c r="C198" s="66" t="s">
        <v>25</v>
      </c>
      <c r="D198" s="67">
        <v>24</v>
      </c>
      <c r="E198" s="7"/>
      <c r="F198" s="8"/>
      <c r="G198" s="9"/>
    </row>
    <row r="199" spans="1:7" s="1" customFormat="1" ht="33.75">
      <c r="A199" s="6" t="s">
        <v>390</v>
      </c>
      <c r="B199" s="65" t="s">
        <v>182</v>
      </c>
      <c r="C199" s="66" t="s">
        <v>25</v>
      </c>
      <c r="D199" s="67">
        <v>230</v>
      </c>
      <c r="E199" s="7"/>
      <c r="F199" s="8"/>
      <c r="G199" s="9"/>
    </row>
    <row r="200" spans="1:7" s="1" customFormat="1" ht="22.5">
      <c r="A200" s="6" t="s">
        <v>391</v>
      </c>
      <c r="B200" s="65" t="s">
        <v>137</v>
      </c>
      <c r="C200" s="66" t="s">
        <v>17</v>
      </c>
      <c r="D200" s="67">
        <v>1509.73</v>
      </c>
      <c r="E200" s="7"/>
      <c r="F200" s="8"/>
      <c r="G200" s="9"/>
    </row>
    <row r="201" spans="1:7" s="1" customFormat="1" ht="22.5">
      <c r="A201" s="6" t="s">
        <v>339</v>
      </c>
      <c r="B201" s="65" t="s">
        <v>227</v>
      </c>
      <c r="C201" s="66" t="s">
        <v>25</v>
      </c>
      <c r="D201" s="67">
        <v>234</v>
      </c>
      <c r="E201" s="7"/>
      <c r="F201" s="8"/>
      <c r="G201" s="9"/>
    </row>
    <row r="202" spans="1:7" s="1" customFormat="1" ht="33.75">
      <c r="A202" s="6" t="s">
        <v>392</v>
      </c>
      <c r="B202" s="65" t="s">
        <v>187</v>
      </c>
      <c r="C202" s="66" t="s">
        <v>25</v>
      </c>
      <c r="D202" s="67">
        <v>258</v>
      </c>
      <c r="E202" s="7"/>
      <c r="F202" s="8"/>
      <c r="G202" s="9"/>
    </row>
    <row r="203" spans="1:7" s="1" customFormat="1" ht="22.5">
      <c r="A203" s="6" t="s">
        <v>393</v>
      </c>
      <c r="B203" s="65" t="s">
        <v>113</v>
      </c>
      <c r="C203" s="66" t="s">
        <v>18</v>
      </c>
      <c r="D203" s="67">
        <v>326.11</v>
      </c>
      <c r="E203" s="7"/>
      <c r="F203" s="8"/>
      <c r="G203" s="9"/>
    </row>
    <row r="204" spans="1:7">
      <c r="A204" s="3" t="s">
        <v>83</v>
      </c>
      <c r="B204" s="4" t="s">
        <v>85</v>
      </c>
      <c r="C204" s="4"/>
      <c r="D204" s="4"/>
      <c r="E204" s="4"/>
      <c r="F204" s="4"/>
      <c r="G204" s="5">
        <f>ROUND(SUM(G205:G243),2)</f>
        <v>0</v>
      </c>
    </row>
    <row r="205" spans="1:7" s="1" customFormat="1" ht="33.75">
      <c r="A205" s="6" t="s">
        <v>394</v>
      </c>
      <c r="B205" s="65" t="s">
        <v>86</v>
      </c>
      <c r="C205" s="66" t="s">
        <v>24</v>
      </c>
      <c r="D205" s="67">
        <v>675.41000000000008</v>
      </c>
      <c r="E205" s="7"/>
      <c r="F205" s="8"/>
      <c r="G205" s="9"/>
    </row>
    <row r="206" spans="1:7" s="1" customFormat="1" ht="22.5">
      <c r="A206" s="6" t="s">
        <v>395</v>
      </c>
      <c r="B206" s="65" t="s">
        <v>154</v>
      </c>
      <c r="C206" s="66" t="s">
        <v>24</v>
      </c>
      <c r="D206" s="67">
        <v>83.65</v>
      </c>
      <c r="E206" s="7"/>
      <c r="F206" s="8"/>
      <c r="G206" s="9"/>
    </row>
    <row r="207" spans="1:7" s="1" customFormat="1" ht="22.5">
      <c r="A207" s="6" t="s">
        <v>396</v>
      </c>
      <c r="B207" s="65" t="s">
        <v>87</v>
      </c>
      <c r="C207" s="66" t="s">
        <v>24</v>
      </c>
      <c r="D207" s="67">
        <v>647.48</v>
      </c>
      <c r="E207" s="7"/>
      <c r="F207" s="8"/>
      <c r="G207" s="9"/>
    </row>
    <row r="208" spans="1:7" s="1" customFormat="1" ht="22.5">
      <c r="A208" s="6" t="s">
        <v>397</v>
      </c>
      <c r="B208" s="65" t="s">
        <v>144</v>
      </c>
      <c r="C208" s="66" t="s">
        <v>24</v>
      </c>
      <c r="D208" s="67">
        <v>22.2</v>
      </c>
      <c r="E208" s="7"/>
      <c r="F208" s="8"/>
      <c r="G208" s="9"/>
    </row>
    <row r="209" spans="1:7" s="1" customFormat="1" ht="22.5">
      <c r="A209" s="6" t="s">
        <v>398</v>
      </c>
      <c r="B209" s="65" t="s">
        <v>229</v>
      </c>
      <c r="C209" s="66" t="s">
        <v>24</v>
      </c>
      <c r="D209" s="67">
        <v>225.82</v>
      </c>
      <c r="E209" s="7"/>
      <c r="F209" s="8"/>
      <c r="G209" s="9"/>
    </row>
    <row r="210" spans="1:7" s="1" customFormat="1" ht="22.5">
      <c r="A210" s="6" t="s">
        <v>399</v>
      </c>
      <c r="B210" s="65" t="s">
        <v>145</v>
      </c>
      <c r="C210" s="66" t="s">
        <v>24</v>
      </c>
      <c r="D210" s="67">
        <v>45.36</v>
      </c>
      <c r="E210" s="7"/>
      <c r="F210" s="8"/>
      <c r="G210" s="9"/>
    </row>
    <row r="211" spans="1:7" s="1" customFormat="1" ht="45">
      <c r="A211" s="6" t="s">
        <v>400</v>
      </c>
      <c r="B211" s="65" t="s">
        <v>147</v>
      </c>
      <c r="C211" s="66" t="s">
        <v>24</v>
      </c>
      <c r="D211" s="67">
        <v>7.4</v>
      </c>
      <c r="E211" s="7"/>
      <c r="F211" s="8"/>
      <c r="G211" s="9"/>
    </row>
    <row r="212" spans="1:7" s="1" customFormat="1" ht="112.5">
      <c r="A212" s="6" t="s">
        <v>401</v>
      </c>
      <c r="B212" s="65" t="s">
        <v>146</v>
      </c>
      <c r="C212" s="66" t="s">
        <v>109</v>
      </c>
      <c r="D212" s="67">
        <v>6</v>
      </c>
      <c r="E212" s="7"/>
      <c r="F212" s="8"/>
      <c r="G212" s="9"/>
    </row>
    <row r="213" spans="1:7" s="1" customFormat="1" ht="45">
      <c r="A213" s="6" t="s">
        <v>402</v>
      </c>
      <c r="B213" s="65" t="s">
        <v>88</v>
      </c>
      <c r="C213" s="66" t="s">
        <v>18</v>
      </c>
      <c r="D213" s="67">
        <v>108.07</v>
      </c>
      <c r="E213" s="7"/>
      <c r="F213" s="8"/>
      <c r="G213" s="9"/>
    </row>
    <row r="214" spans="1:7" s="1" customFormat="1" ht="45">
      <c r="A214" s="6" t="s">
        <v>403</v>
      </c>
      <c r="B214" s="65" t="s">
        <v>84</v>
      </c>
      <c r="C214" s="66" t="s">
        <v>18</v>
      </c>
      <c r="D214" s="67">
        <v>108.07</v>
      </c>
      <c r="E214" s="7"/>
      <c r="F214" s="8"/>
      <c r="G214" s="9"/>
    </row>
    <row r="215" spans="1:7" s="1" customFormat="1" ht="22.5">
      <c r="A215" s="6" t="s">
        <v>404</v>
      </c>
      <c r="B215" s="65" t="s">
        <v>89</v>
      </c>
      <c r="C215" s="66" t="s">
        <v>24</v>
      </c>
      <c r="D215" s="67">
        <v>49.5</v>
      </c>
      <c r="E215" s="7"/>
      <c r="F215" s="8"/>
      <c r="G215" s="9"/>
    </row>
    <row r="216" spans="1:7" s="1" customFormat="1" ht="22.5">
      <c r="A216" s="6" t="s">
        <v>405</v>
      </c>
      <c r="B216" s="65" t="s">
        <v>122</v>
      </c>
      <c r="C216" s="66" t="s">
        <v>25</v>
      </c>
      <c r="D216" s="67">
        <v>45</v>
      </c>
      <c r="E216" s="7"/>
      <c r="F216" s="8"/>
      <c r="G216" s="9"/>
    </row>
    <row r="217" spans="1:7" s="1" customFormat="1" ht="45">
      <c r="A217" s="6" t="s">
        <v>406</v>
      </c>
      <c r="B217" s="65" t="s">
        <v>90</v>
      </c>
      <c r="C217" s="66" t="s">
        <v>25</v>
      </c>
      <c r="D217" s="67">
        <v>38</v>
      </c>
      <c r="E217" s="7"/>
      <c r="F217" s="8"/>
      <c r="G217" s="9"/>
    </row>
    <row r="218" spans="1:7" s="1" customFormat="1" ht="45">
      <c r="A218" s="6" t="s">
        <v>407</v>
      </c>
      <c r="B218" s="65" t="s">
        <v>91</v>
      </c>
      <c r="C218" s="66" t="s">
        <v>25</v>
      </c>
      <c r="D218" s="67">
        <v>4</v>
      </c>
      <c r="E218" s="7"/>
      <c r="F218" s="8"/>
      <c r="G218" s="9"/>
    </row>
    <row r="219" spans="1:7" s="1" customFormat="1" ht="22.5">
      <c r="A219" s="6" t="s">
        <v>356</v>
      </c>
      <c r="B219" s="65" t="s">
        <v>92</v>
      </c>
      <c r="C219" s="66" t="s">
        <v>18</v>
      </c>
      <c r="D219" s="67">
        <v>1.36</v>
      </c>
      <c r="E219" s="7"/>
      <c r="F219" s="8"/>
      <c r="G219" s="9"/>
    </row>
    <row r="220" spans="1:7" s="1" customFormat="1" ht="67.5">
      <c r="A220" s="6" t="s">
        <v>408</v>
      </c>
      <c r="B220" s="65" t="s">
        <v>130</v>
      </c>
      <c r="C220" s="66" t="s">
        <v>25</v>
      </c>
      <c r="D220" s="67">
        <v>6</v>
      </c>
      <c r="E220" s="7"/>
      <c r="F220" s="8"/>
      <c r="G220" s="9"/>
    </row>
    <row r="221" spans="1:7" s="1" customFormat="1" ht="67.5">
      <c r="A221" s="6" t="s">
        <v>409</v>
      </c>
      <c r="B221" s="65" t="s">
        <v>142</v>
      </c>
      <c r="C221" s="66" t="s">
        <v>25</v>
      </c>
      <c r="D221" s="67">
        <v>18</v>
      </c>
      <c r="E221" s="7"/>
      <c r="F221" s="8"/>
      <c r="G221" s="9"/>
    </row>
    <row r="222" spans="1:7" s="1" customFormat="1" ht="45">
      <c r="A222" s="6" t="s">
        <v>410</v>
      </c>
      <c r="B222" s="65" t="s">
        <v>141</v>
      </c>
      <c r="C222" s="66" t="s">
        <v>25</v>
      </c>
      <c r="D222" s="67">
        <v>27</v>
      </c>
      <c r="E222" s="7"/>
      <c r="F222" s="8"/>
      <c r="G222" s="9"/>
    </row>
    <row r="223" spans="1:7" s="1" customFormat="1" ht="123.75">
      <c r="A223" s="6" t="s">
        <v>411</v>
      </c>
      <c r="B223" s="65" t="s">
        <v>123</v>
      </c>
      <c r="C223" s="66" t="s">
        <v>25</v>
      </c>
      <c r="D223" s="67">
        <v>27</v>
      </c>
      <c r="E223" s="7"/>
      <c r="F223" s="8"/>
      <c r="G223" s="9"/>
    </row>
    <row r="224" spans="1:7" s="1" customFormat="1" ht="78.75">
      <c r="A224" s="6" t="s">
        <v>412</v>
      </c>
      <c r="B224" s="65" t="s">
        <v>124</v>
      </c>
      <c r="C224" s="66" t="s">
        <v>25</v>
      </c>
      <c r="D224" s="67">
        <v>35</v>
      </c>
      <c r="E224" s="7"/>
      <c r="F224" s="8"/>
      <c r="G224" s="9"/>
    </row>
    <row r="225" spans="1:7" s="1" customFormat="1" ht="123.75">
      <c r="A225" s="6" t="s">
        <v>413</v>
      </c>
      <c r="B225" s="65" t="s">
        <v>143</v>
      </c>
      <c r="C225" s="66" t="s">
        <v>25</v>
      </c>
      <c r="D225" s="67">
        <v>8</v>
      </c>
      <c r="E225" s="7"/>
      <c r="F225" s="8"/>
      <c r="G225" s="9"/>
    </row>
    <row r="226" spans="1:7" s="1" customFormat="1" ht="33.75">
      <c r="A226" s="6" t="s">
        <v>414</v>
      </c>
      <c r="B226" s="65" t="s">
        <v>93</v>
      </c>
      <c r="C226" s="66" t="s">
        <v>25</v>
      </c>
      <c r="D226" s="67">
        <v>11</v>
      </c>
      <c r="E226" s="7"/>
      <c r="F226" s="8"/>
      <c r="G226" s="9"/>
    </row>
    <row r="227" spans="1:7" s="1" customFormat="1" ht="45">
      <c r="A227" s="6" t="s">
        <v>415</v>
      </c>
      <c r="B227" s="65" t="s">
        <v>94</v>
      </c>
      <c r="C227" s="66" t="s">
        <v>25</v>
      </c>
      <c r="D227" s="67">
        <v>135</v>
      </c>
      <c r="E227" s="7"/>
      <c r="F227" s="8"/>
      <c r="G227" s="9"/>
    </row>
    <row r="228" spans="1:7" s="1" customFormat="1" ht="45">
      <c r="A228" s="6" t="s">
        <v>416</v>
      </c>
      <c r="B228" s="65" t="s">
        <v>95</v>
      </c>
      <c r="C228" s="66" t="s">
        <v>24</v>
      </c>
      <c r="D228" s="67">
        <v>1085.32</v>
      </c>
      <c r="E228" s="7"/>
      <c r="F228" s="10"/>
      <c r="G228" s="9"/>
    </row>
    <row r="229" spans="1:7" s="1" customFormat="1" ht="168.75">
      <c r="A229" s="6" t="s">
        <v>343</v>
      </c>
      <c r="B229" s="65" t="s">
        <v>125</v>
      </c>
      <c r="C229" s="66" t="s">
        <v>25</v>
      </c>
      <c r="D229" s="67">
        <v>1</v>
      </c>
      <c r="E229" s="7"/>
      <c r="F229" s="10"/>
      <c r="G229" s="9"/>
    </row>
    <row r="230" spans="1:7" s="1" customFormat="1" ht="281.25">
      <c r="A230" s="6" t="s">
        <v>417</v>
      </c>
      <c r="B230" s="65" t="s">
        <v>126</v>
      </c>
      <c r="C230" s="66" t="s">
        <v>25</v>
      </c>
      <c r="D230" s="67">
        <v>1</v>
      </c>
      <c r="E230" s="7"/>
      <c r="F230" s="8"/>
      <c r="G230" s="9"/>
    </row>
    <row r="231" spans="1:7" s="1" customFormat="1" ht="78.75">
      <c r="A231" s="6" t="s">
        <v>345</v>
      </c>
      <c r="B231" s="65" t="s">
        <v>96</v>
      </c>
      <c r="C231" s="66" t="s">
        <v>25</v>
      </c>
      <c r="D231" s="67">
        <v>2</v>
      </c>
      <c r="E231" s="7"/>
      <c r="F231" s="8"/>
      <c r="G231" s="9"/>
    </row>
    <row r="232" spans="1:7" s="1" customFormat="1" ht="33.75">
      <c r="A232" s="6" t="s">
        <v>418</v>
      </c>
      <c r="B232" s="65" t="s">
        <v>97</v>
      </c>
      <c r="C232" s="66" t="s">
        <v>25</v>
      </c>
      <c r="D232" s="67">
        <v>11</v>
      </c>
      <c r="E232" s="7"/>
      <c r="F232" s="8"/>
      <c r="G232" s="9"/>
    </row>
    <row r="233" spans="1:7" s="1" customFormat="1" ht="33.75">
      <c r="A233" s="6" t="s">
        <v>419</v>
      </c>
      <c r="B233" s="65" t="s">
        <v>127</v>
      </c>
      <c r="C233" s="66" t="s">
        <v>25</v>
      </c>
      <c r="D233" s="67">
        <v>84</v>
      </c>
      <c r="E233" s="7"/>
      <c r="F233" s="10"/>
      <c r="G233" s="9"/>
    </row>
    <row r="234" spans="1:7" s="1" customFormat="1" ht="33.75">
      <c r="A234" s="6" t="s">
        <v>420</v>
      </c>
      <c r="B234" s="65" t="s">
        <v>98</v>
      </c>
      <c r="C234" s="66" t="s">
        <v>25</v>
      </c>
      <c r="D234" s="67">
        <v>42</v>
      </c>
      <c r="E234" s="7"/>
      <c r="F234" s="8"/>
      <c r="G234" s="9"/>
    </row>
    <row r="235" spans="1:7" s="1" customFormat="1" ht="56.25">
      <c r="A235" s="6" t="s">
        <v>421</v>
      </c>
      <c r="B235" s="65" t="s">
        <v>99</v>
      </c>
      <c r="C235" s="66" t="s">
        <v>25</v>
      </c>
      <c r="D235" s="67">
        <v>2</v>
      </c>
      <c r="E235" s="7"/>
      <c r="F235" s="8"/>
      <c r="G235" s="9"/>
    </row>
    <row r="236" spans="1:7" s="1" customFormat="1" ht="22.5">
      <c r="A236" s="6" t="s">
        <v>422</v>
      </c>
      <c r="B236" s="65" t="s">
        <v>100</v>
      </c>
      <c r="C236" s="66" t="s">
        <v>25</v>
      </c>
      <c r="D236" s="67">
        <v>8</v>
      </c>
      <c r="E236" s="7"/>
      <c r="F236" s="8"/>
      <c r="G236" s="9"/>
    </row>
    <row r="237" spans="1:7" s="1" customFormat="1" ht="22.5">
      <c r="A237" s="6" t="s">
        <v>423</v>
      </c>
      <c r="B237" s="65" t="s">
        <v>101</v>
      </c>
      <c r="C237" s="66" t="s">
        <v>25</v>
      </c>
      <c r="D237" s="67">
        <v>4</v>
      </c>
      <c r="E237" s="7"/>
      <c r="F237" s="8"/>
      <c r="G237" s="9"/>
    </row>
    <row r="238" spans="1:7" s="1" customFormat="1" ht="22.5">
      <c r="A238" s="6" t="s">
        <v>424</v>
      </c>
      <c r="B238" s="65" t="s">
        <v>128</v>
      </c>
      <c r="C238" s="66" t="s">
        <v>25</v>
      </c>
      <c r="D238" s="67">
        <v>3</v>
      </c>
      <c r="E238" s="7"/>
      <c r="F238" s="8"/>
      <c r="G238" s="9"/>
    </row>
    <row r="239" spans="1:7" s="1" customFormat="1" ht="33.75">
      <c r="A239" s="6" t="s">
        <v>425</v>
      </c>
      <c r="B239" s="65" t="s">
        <v>102</v>
      </c>
      <c r="C239" s="66" t="s">
        <v>25</v>
      </c>
      <c r="D239" s="67">
        <v>1</v>
      </c>
      <c r="E239" s="7"/>
      <c r="F239" s="8"/>
      <c r="G239" s="9"/>
    </row>
    <row r="240" spans="1:7" s="1" customFormat="1" ht="33.75">
      <c r="A240" s="6" t="s">
        <v>426</v>
      </c>
      <c r="B240" s="65" t="s">
        <v>103</v>
      </c>
      <c r="C240" s="66" t="s">
        <v>104</v>
      </c>
      <c r="D240" s="67">
        <v>2</v>
      </c>
      <c r="E240" s="7"/>
      <c r="F240" s="8"/>
      <c r="G240" s="9"/>
    </row>
    <row r="241" spans="1:31" s="1" customFormat="1" ht="33.75">
      <c r="A241" s="6" t="s">
        <v>427</v>
      </c>
      <c r="B241" s="65" t="s">
        <v>105</v>
      </c>
      <c r="C241" s="66" t="s">
        <v>104</v>
      </c>
      <c r="D241" s="67">
        <v>1</v>
      </c>
      <c r="E241" s="7"/>
      <c r="F241" s="8"/>
      <c r="G241" s="9"/>
    </row>
    <row r="242" spans="1:31" s="1" customFormat="1" ht="33.75">
      <c r="A242" s="6" t="s">
        <v>428</v>
      </c>
      <c r="B242" s="65" t="s">
        <v>106</v>
      </c>
      <c r="C242" s="66" t="s">
        <v>24</v>
      </c>
      <c r="D242" s="67">
        <v>24.82</v>
      </c>
      <c r="E242" s="7"/>
      <c r="F242" s="8"/>
      <c r="G242" s="9"/>
    </row>
    <row r="243" spans="1:31" s="1" customFormat="1" ht="22.5">
      <c r="A243" s="6" t="s">
        <v>429</v>
      </c>
      <c r="B243" s="65" t="s">
        <v>129</v>
      </c>
      <c r="C243" s="66" t="s">
        <v>18</v>
      </c>
      <c r="D243" s="67">
        <v>0.21</v>
      </c>
      <c r="E243" s="7"/>
      <c r="F243" s="8"/>
      <c r="G243" s="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>
      <c r="A244" s="3" t="s">
        <v>107</v>
      </c>
      <c r="B244" s="15" t="s">
        <v>26</v>
      </c>
      <c r="C244" s="12"/>
      <c r="D244" s="13"/>
      <c r="E244" s="13"/>
      <c r="F244" s="13"/>
      <c r="G244" s="5">
        <f>ROUND(SUM(G245),2)</f>
        <v>0</v>
      </c>
    </row>
    <row r="245" spans="1:31" s="1" customFormat="1" ht="22.5">
      <c r="A245" s="6" t="s">
        <v>346</v>
      </c>
      <c r="B245" s="65" t="s">
        <v>27</v>
      </c>
      <c r="C245" s="66" t="s">
        <v>17</v>
      </c>
      <c r="D245" s="67">
        <v>3560.31</v>
      </c>
      <c r="E245" s="7"/>
      <c r="F245" s="14"/>
      <c r="G245" s="9"/>
    </row>
    <row r="246" spans="1:31" s="35" customFormat="1">
      <c r="A246" s="38"/>
      <c r="B246" s="39"/>
      <c r="C246" s="40"/>
      <c r="D246" s="41"/>
      <c r="E246" s="37"/>
      <c r="F246" s="37"/>
      <c r="G246" s="42"/>
    </row>
    <row r="247" spans="1:31">
      <c r="A247" s="3"/>
      <c r="B247" s="15" t="s">
        <v>430</v>
      </c>
      <c r="C247" s="12"/>
      <c r="D247" s="13"/>
      <c r="E247" s="13"/>
      <c r="F247" s="13"/>
      <c r="G247" s="5"/>
    </row>
    <row r="248" spans="1:31" s="35" customFormat="1">
      <c r="A248" s="38"/>
      <c r="B248" s="39"/>
      <c r="C248" s="40"/>
      <c r="D248" s="41"/>
      <c r="E248" s="37"/>
      <c r="F248" s="37"/>
      <c r="G248" s="42"/>
    </row>
    <row r="249" spans="1:31" s="35" customFormat="1">
      <c r="A249" s="36" t="str">
        <f>A16</f>
        <v>A</v>
      </c>
      <c r="B249" s="79" t="str">
        <f>B16</f>
        <v>PRELIMINARES</v>
      </c>
      <c r="C249" s="79"/>
      <c r="D249" s="79"/>
      <c r="E249" s="79"/>
      <c r="F249" s="37"/>
      <c r="G249" s="115">
        <f>G16</f>
        <v>0</v>
      </c>
    </row>
    <row r="250" spans="1:31" s="35" customFormat="1">
      <c r="A250" s="64" t="str">
        <f>A23</f>
        <v>B</v>
      </c>
      <c r="B250" s="63" t="str">
        <f>B23</f>
        <v>CONSTRUCCIÓN DE MURO PERIMETRAL</v>
      </c>
      <c r="C250" s="63"/>
      <c r="D250" s="63"/>
      <c r="E250" s="63"/>
      <c r="F250" s="37"/>
      <c r="G250" s="115">
        <f>G23</f>
        <v>0</v>
      </c>
    </row>
    <row r="251" spans="1:31" s="35" customFormat="1">
      <c r="A251" s="38" t="str">
        <f>A24</f>
        <v>B1</v>
      </c>
      <c r="B251" s="39" t="str">
        <f>B24</f>
        <v>EXCAVACIONES Y RELLENOS</v>
      </c>
      <c r="C251" s="40"/>
      <c r="D251" s="41"/>
      <c r="E251" s="37"/>
      <c r="F251" s="37"/>
      <c r="G251" s="111">
        <f>G24</f>
        <v>0</v>
      </c>
    </row>
    <row r="252" spans="1:31" s="35" customFormat="1">
      <c r="A252" s="38" t="str">
        <f>A31</f>
        <v>B2</v>
      </c>
      <c r="B252" s="39" t="str">
        <f>B31</f>
        <v>CIMENTACIÓN</v>
      </c>
      <c r="C252" s="40"/>
      <c r="D252" s="41"/>
      <c r="E252" s="37"/>
      <c r="F252" s="37"/>
      <c r="G252" s="111">
        <f>G31</f>
        <v>0</v>
      </c>
    </row>
    <row r="253" spans="1:31" s="35" customFormat="1">
      <c r="A253" s="38" t="str">
        <f>A36</f>
        <v>B3</v>
      </c>
      <c r="B253" s="39" t="str">
        <f>B36</f>
        <v>MURO</v>
      </c>
      <c r="C253" s="40"/>
      <c r="D253" s="41"/>
      <c r="E253" s="37"/>
      <c r="F253" s="37"/>
      <c r="G253" s="111">
        <f>G36</f>
        <v>0</v>
      </c>
    </row>
    <row r="254" spans="1:31" s="35" customFormat="1">
      <c r="A254" s="64" t="str">
        <f>A47</f>
        <v>C</v>
      </c>
      <c r="B254" s="63" t="str">
        <f>B47</f>
        <v>ÁREA DE EJERCITADORES</v>
      </c>
      <c r="C254" s="63"/>
      <c r="D254" s="63"/>
      <c r="E254" s="63"/>
      <c r="F254" s="37"/>
      <c r="G254" s="115">
        <f>G47</f>
        <v>0</v>
      </c>
    </row>
    <row r="255" spans="1:31" s="35" customFormat="1">
      <c r="A255" s="38" t="str">
        <f>A48</f>
        <v>C1</v>
      </c>
      <c r="B255" s="39" t="str">
        <f>B48</f>
        <v>EXCAVACIONES Y RELLENOS</v>
      </c>
      <c r="C255" s="40"/>
      <c r="D255" s="41"/>
      <c r="E255" s="37"/>
      <c r="F255" s="37"/>
      <c r="G255" s="111">
        <f>G48</f>
        <v>0</v>
      </c>
    </row>
    <row r="256" spans="1:31" s="35" customFormat="1">
      <c r="A256" s="38" t="str">
        <f>A54</f>
        <v>C2</v>
      </c>
      <c r="B256" s="39" t="str">
        <f>B54</f>
        <v>PISO DE CONCRETO</v>
      </c>
      <c r="C256" s="40"/>
      <c r="D256" s="41"/>
      <c r="E256" s="37"/>
      <c r="F256" s="37"/>
      <c r="G256" s="111">
        <f>G54</f>
        <v>0</v>
      </c>
    </row>
    <row r="257" spans="1:7" s="35" customFormat="1">
      <c r="A257" s="64" t="str">
        <f>A59</f>
        <v>D</v>
      </c>
      <c r="B257" s="63" t="str">
        <f>B59</f>
        <v>ÁREA DE JUEGOS INFANTILES</v>
      </c>
      <c r="C257" s="63"/>
      <c r="D257" s="63"/>
      <c r="E257" s="63"/>
      <c r="F257" s="37"/>
      <c r="G257" s="115">
        <f>G59</f>
        <v>0</v>
      </c>
    </row>
    <row r="258" spans="1:7" s="35" customFormat="1">
      <c r="A258" s="38" t="str">
        <f>A60</f>
        <v>D1</v>
      </c>
      <c r="B258" s="39" t="str">
        <f>B60</f>
        <v>EXCAVACIONES Y RELLENOS</v>
      </c>
      <c r="C258" s="40"/>
      <c r="D258" s="41"/>
      <c r="E258" s="37"/>
      <c r="F258" s="37"/>
      <c r="G258" s="111">
        <f>G60</f>
        <v>0</v>
      </c>
    </row>
    <row r="259" spans="1:7" s="35" customFormat="1">
      <c r="A259" s="38" t="str">
        <f>A66</f>
        <v>D2</v>
      </c>
      <c r="B259" s="39" t="str">
        <f>B66</f>
        <v>PISO AMORTIGUANTE</v>
      </c>
      <c r="C259" s="40"/>
      <c r="D259" s="41"/>
      <c r="E259" s="37"/>
      <c r="F259" s="37"/>
      <c r="G259" s="111">
        <f>G66</f>
        <v>0</v>
      </c>
    </row>
    <row r="260" spans="1:7" s="35" customFormat="1">
      <c r="A260" s="36" t="str">
        <f>A71</f>
        <v>E</v>
      </c>
      <c r="B260" s="79" t="str">
        <f>B71</f>
        <v>ANDADORES</v>
      </c>
      <c r="C260" s="79"/>
      <c r="D260" s="79"/>
      <c r="E260" s="79"/>
      <c r="F260" s="37"/>
      <c r="G260" s="115">
        <f>G71</f>
        <v>0</v>
      </c>
    </row>
    <row r="261" spans="1:7" s="35" customFormat="1">
      <c r="A261" s="38" t="str">
        <f>A72</f>
        <v>E1</v>
      </c>
      <c r="B261" s="39" t="str">
        <f>B72</f>
        <v>EXCAVACIONES Y RELLENOS</v>
      </c>
      <c r="C261" s="40"/>
      <c r="D261" s="41"/>
      <c r="E261" s="37"/>
      <c r="F261" s="37"/>
      <c r="G261" s="111">
        <f>G72</f>
        <v>0</v>
      </c>
    </row>
    <row r="262" spans="1:7" s="35" customFormat="1">
      <c r="A262" s="38" t="str">
        <f>A78</f>
        <v>E2</v>
      </c>
      <c r="B262" s="39" t="str">
        <f>B78</f>
        <v xml:space="preserve">PISOS DE CONCRETO </v>
      </c>
      <c r="C262" s="40"/>
      <c r="D262" s="41"/>
      <c r="E262" s="37"/>
      <c r="F262" s="37"/>
      <c r="G262" s="111">
        <f>G78</f>
        <v>0</v>
      </c>
    </row>
    <row r="263" spans="1:7" s="35" customFormat="1">
      <c r="A263" s="36" t="str">
        <f>A81</f>
        <v>F</v>
      </c>
      <c r="B263" s="79" t="str">
        <f>B81</f>
        <v>PISTA DE TROTE</v>
      </c>
      <c r="C263" s="79"/>
      <c r="D263" s="79"/>
      <c r="E263" s="79"/>
      <c r="F263" s="37"/>
      <c r="G263" s="115">
        <f>G81</f>
        <v>0</v>
      </c>
    </row>
    <row r="264" spans="1:7" s="35" customFormat="1">
      <c r="A264" s="38" t="str">
        <f>A82</f>
        <v>F1</v>
      </c>
      <c r="B264" s="39" t="str">
        <f>B82</f>
        <v>EXCAVACIONES Y RELLENOS</v>
      </c>
      <c r="C264" s="40"/>
      <c r="D264" s="41"/>
      <c r="E264" s="37"/>
      <c r="F264" s="37"/>
      <c r="G264" s="111">
        <f>G82</f>
        <v>0</v>
      </c>
    </row>
    <row r="265" spans="1:7" s="35" customFormat="1">
      <c r="A265" s="38" t="str">
        <f>A90</f>
        <v>F2</v>
      </c>
      <c r="B265" s="39" t="str">
        <f>B90</f>
        <v>ACABADOS</v>
      </c>
      <c r="C265" s="40"/>
      <c r="D265" s="41"/>
      <c r="E265" s="37"/>
      <c r="F265" s="37"/>
      <c r="G265" s="111">
        <f>G90</f>
        <v>0</v>
      </c>
    </row>
    <row r="266" spans="1:7" s="35" customFormat="1">
      <c r="A266" s="36" t="str">
        <f>A96</f>
        <v>G</v>
      </c>
      <c r="B266" s="79" t="str">
        <f>B96</f>
        <v>CANCHA DE USOS MÚLTIPLES</v>
      </c>
      <c r="C266" s="79"/>
      <c r="D266" s="79"/>
      <c r="E266" s="79"/>
      <c r="F266" s="37"/>
      <c r="G266" s="115">
        <f>G96</f>
        <v>0</v>
      </c>
    </row>
    <row r="267" spans="1:7" s="35" customFormat="1">
      <c r="A267" s="38" t="str">
        <f>A97</f>
        <v>G1</v>
      </c>
      <c r="B267" s="39" t="str">
        <f>B97</f>
        <v>EXCAVACIONES Y RELLENOS</v>
      </c>
      <c r="C267" s="40"/>
      <c r="D267" s="41"/>
      <c r="E267" s="37"/>
      <c r="F267" s="37"/>
      <c r="G267" s="111">
        <f>G97</f>
        <v>0</v>
      </c>
    </row>
    <row r="268" spans="1:7" s="35" customFormat="1">
      <c r="A268" s="38" t="str">
        <f>A103</f>
        <v>G2</v>
      </c>
      <c r="B268" s="39" t="str">
        <f>B103</f>
        <v>PISO DE CONCRETO</v>
      </c>
      <c r="C268" s="40"/>
      <c r="D268" s="41"/>
      <c r="E268" s="37"/>
      <c r="F268" s="37"/>
      <c r="G268" s="111">
        <f>G103</f>
        <v>0</v>
      </c>
    </row>
    <row r="269" spans="1:7" s="35" customFormat="1">
      <c r="A269" s="38" t="str">
        <f>A115</f>
        <v>G3</v>
      </c>
      <c r="B269" s="39" t="str">
        <f>B115</f>
        <v>MOBILIARIO</v>
      </c>
      <c r="C269" s="40"/>
      <c r="D269" s="41"/>
      <c r="E269" s="37"/>
      <c r="F269" s="37"/>
      <c r="G269" s="111">
        <f>G115</f>
        <v>0</v>
      </c>
    </row>
    <row r="270" spans="1:7" s="35" customFormat="1">
      <c r="A270" s="38" t="str">
        <f>A118</f>
        <v>G4</v>
      </c>
      <c r="B270" s="39" t="str">
        <f>B118</f>
        <v>BACKSTOP</v>
      </c>
      <c r="C270" s="40"/>
      <c r="D270" s="41"/>
      <c r="E270" s="37"/>
      <c r="F270" s="37"/>
      <c r="G270" s="111">
        <f>G118</f>
        <v>0</v>
      </c>
    </row>
    <row r="271" spans="1:7" s="35" customFormat="1">
      <c r="A271" s="64" t="str">
        <f>A130</f>
        <v>H</v>
      </c>
      <c r="B271" s="63" t="str">
        <f>B130</f>
        <v>MOBILIARIO URBANO</v>
      </c>
      <c r="C271" s="63"/>
      <c r="D271" s="63"/>
      <c r="E271" s="63"/>
      <c r="F271" s="37"/>
      <c r="G271" s="115">
        <f>G130</f>
        <v>0</v>
      </c>
    </row>
    <row r="272" spans="1:7" s="35" customFormat="1">
      <c r="A272" s="36" t="str">
        <f>A140</f>
        <v>I</v>
      </c>
      <c r="B272" s="79" t="str">
        <f>B140</f>
        <v>CONSTRUCCIÓN DE TERRAZA</v>
      </c>
      <c r="C272" s="79"/>
      <c r="D272" s="79"/>
      <c r="E272" s="79"/>
      <c r="F272" s="37"/>
      <c r="G272" s="115">
        <f>G140</f>
        <v>0</v>
      </c>
    </row>
    <row r="273" spans="1:7" s="35" customFormat="1">
      <c r="A273" s="38" t="str">
        <f>A141</f>
        <v>I1</v>
      </c>
      <c r="B273" s="39" t="str">
        <f>B141</f>
        <v>EXCAVACIONES Y RELLENOS</v>
      </c>
      <c r="C273" s="40"/>
      <c r="D273" s="41"/>
      <c r="E273" s="37"/>
      <c r="F273" s="37"/>
      <c r="G273" s="111">
        <f>G141</f>
        <v>0</v>
      </c>
    </row>
    <row r="274" spans="1:7" s="35" customFormat="1">
      <c r="A274" s="38" t="str">
        <f>A149</f>
        <v>I2</v>
      </c>
      <c r="B274" s="39" t="str">
        <f>B149</f>
        <v>PISO DE ADOQUÍN</v>
      </c>
      <c r="C274" s="40"/>
      <c r="D274" s="41"/>
      <c r="E274" s="37"/>
      <c r="F274" s="37"/>
      <c r="G274" s="111">
        <f>G149</f>
        <v>0</v>
      </c>
    </row>
    <row r="275" spans="1:7" s="35" customFormat="1">
      <c r="A275" s="38" t="str">
        <f>A152</f>
        <v>I3</v>
      </c>
      <c r="B275" s="39" t="str">
        <f>B152</f>
        <v>CIMENTACIÓN</v>
      </c>
      <c r="C275" s="40"/>
      <c r="D275" s="41"/>
      <c r="E275" s="37"/>
      <c r="F275" s="37"/>
      <c r="G275" s="111">
        <f>G152</f>
        <v>0</v>
      </c>
    </row>
    <row r="276" spans="1:7" s="35" customFormat="1">
      <c r="A276" s="38" t="str">
        <f>A159</f>
        <v>I4</v>
      </c>
      <c r="B276" s="39" t="str">
        <f>B159</f>
        <v>ESTRUCTURA</v>
      </c>
      <c r="C276" s="40"/>
      <c r="D276" s="41"/>
      <c r="E276" s="37"/>
      <c r="F276" s="37"/>
      <c r="G276" s="111">
        <f>G159</f>
        <v>0</v>
      </c>
    </row>
    <row r="277" spans="1:7" s="35" customFormat="1">
      <c r="A277" s="38" t="str">
        <f>A168</f>
        <v>I5</v>
      </c>
      <c r="B277" s="39" t="str">
        <f>B168</f>
        <v xml:space="preserve">ACABADOS </v>
      </c>
      <c r="C277" s="40"/>
      <c r="D277" s="41"/>
      <c r="E277" s="37"/>
      <c r="F277" s="37"/>
      <c r="G277" s="111">
        <f>G168</f>
        <v>0</v>
      </c>
    </row>
    <row r="278" spans="1:7" s="35" customFormat="1">
      <c r="A278" s="64" t="str">
        <f>A171</f>
        <v>J</v>
      </c>
      <c r="B278" s="63" t="str">
        <f>B171</f>
        <v>ALCORQUES, VEGETACIÓN Y ARBOLADO</v>
      </c>
      <c r="C278" s="63"/>
      <c r="D278" s="63"/>
      <c r="E278" s="63"/>
      <c r="F278" s="37"/>
      <c r="G278" s="115">
        <f>G171</f>
        <v>0</v>
      </c>
    </row>
    <row r="279" spans="1:7" s="35" customFormat="1">
      <c r="A279" s="38" t="str">
        <f>A172</f>
        <v>J1</v>
      </c>
      <c r="B279" s="39" t="str">
        <f>B172</f>
        <v>ALCORQUES</v>
      </c>
      <c r="C279" s="40"/>
      <c r="D279" s="41"/>
      <c r="E279" s="37"/>
      <c r="F279" s="37"/>
      <c r="G279" s="111">
        <f>G172</f>
        <v>0</v>
      </c>
    </row>
    <row r="280" spans="1:7" s="35" customFormat="1">
      <c r="A280" s="38" t="str">
        <f>A187</f>
        <v>J2</v>
      </c>
      <c r="B280" s="39" t="str">
        <f>B187</f>
        <v>VEGETACIÓN Y ARBOLADO</v>
      </c>
      <c r="C280" s="40"/>
      <c r="D280" s="41"/>
      <c r="E280" s="37"/>
      <c r="F280" s="37"/>
      <c r="G280" s="111">
        <f>G187</f>
        <v>0</v>
      </c>
    </row>
    <row r="281" spans="1:7" s="35" customFormat="1">
      <c r="A281" s="36" t="str">
        <f>A204</f>
        <v>K</v>
      </c>
      <c r="B281" s="79" t="str">
        <f>B204</f>
        <v>RED DE ALUMBRADO PÚBLICO</v>
      </c>
      <c r="C281" s="79"/>
      <c r="D281" s="79"/>
      <c r="E281" s="79"/>
      <c r="F281" s="37"/>
      <c r="G281" s="115">
        <f>G204</f>
        <v>0</v>
      </c>
    </row>
    <row r="282" spans="1:7" s="35" customFormat="1">
      <c r="A282" s="36" t="str">
        <f>A244</f>
        <v>L</v>
      </c>
      <c r="B282" s="79" t="str">
        <f>B244</f>
        <v>LIMPIEZA</v>
      </c>
      <c r="C282" s="79"/>
      <c r="D282" s="79"/>
      <c r="E282" s="79"/>
      <c r="F282" s="37"/>
      <c r="G282" s="115">
        <f>G244</f>
        <v>0</v>
      </c>
    </row>
    <row r="283" spans="1:7" s="35" customFormat="1">
      <c r="A283" s="38"/>
      <c r="B283" s="39"/>
      <c r="C283" s="40"/>
      <c r="D283" s="41"/>
      <c r="E283" s="37"/>
      <c r="F283" s="37"/>
      <c r="G283" s="111"/>
    </row>
    <row r="284" spans="1:7" s="35" customFormat="1">
      <c r="A284" s="43"/>
      <c r="B284" s="44"/>
      <c r="C284" s="45"/>
      <c r="D284" s="57"/>
      <c r="E284" s="46"/>
      <c r="F284" s="46"/>
      <c r="G284" s="112"/>
    </row>
    <row r="285" spans="1:7" s="35" customFormat="1">
      <c r="A285" s="43"/>
      <c r="B285" s="44"/>
      <c r="C285" s="45"/>
      <c r="D285" s="57"/>
      <c r="E285" s="46"/>
      <c r="F285" s="46"/>
      <c r="G285" s="112"/>
    </row>
    <row r="286" spans="1:7" s="35" customFormat="1">
      <c r="A286" s="38"/>
      <c r="B286" s="39"/>
      <c r="C286" s="40"/>
      <c r="D286" s="41"/>
      <c r="E286" s="37"/>
      <c r="F286" s="37"/>
      <c r="G286" s="111"/>
    </row>
    <row r="287" spans="1:7" s="35" customFormat="1" ht="15" customHeight="1">
      <c r="A287" s="74" t="s">
        <v>23</v>
      </c>
      <c r="B287" s="74"/>
      <c r="C287" s="74"/>
      <c r="D287" s="74"/>
      <c r="E287" s="74"/>
      <c r="F287" s="117" t="s">
        <v>14</v>
      </c>
      <c r="G287" s="113">
        <f>ROUND(SUM(G249,G250,G278,G254,G257,G271,G272,G260,G263,G266,G281,G282),2)</f>
        <v>0</v>
      </c>
    </row>
    <row r="288" spans="1:7" s="35" customFormat="1" ht="15" customHeight="1">
      <c r="A288" s="75"/>
      <c r="B288" s="75"/>
      <c r="C288" s="75"/>
      <c r="D288" s="75"/>
      <c r="E288" s="75"/>
      <c r="F288" s="117" t="s">
        <v>15</v>
      </c>
      <c r="G288" s="113">
        <f>ROUND(PRODUCT(G287,0.16),2)</f>
        <v>0</v>
      </c>
    </row>
    <row r="289" spans="1:7" s="35" customFormat="1" ht="15.75">
      <c r="A289" s="75"/>
      <c r="B289" s="75"/>
      <c r="C289" s="75"/>
      <c r="D289" s="75"/>
      <c r="E289" s="75"/>
      <c r="F289" s="117" t="s">
        <v>16</v>
      </c>
      <c r="G289" s="114">
        <f>ROUND(SUM(G287,G288),2)</f>
        <v>0</v>
      </c>
    </row>
    <row r="290" spans="1:7" ht="12.75" customHeight="1">
      <c r="G290" s="116"/>
    </row>
  </sheetData>
  <protectedRanges>
    <protectedRange sqref="B9:C9 B5" name="DATOS_3"/>
    <protectedRange sqref="C1" name="DATOS_1_2"/>
    <protectedRange sqref="F4:F7" name="DATOS_3_1"/>
  </protectedRanges>
  <autoFilter ref="A14:G290" xr:uid="{00000000-0001-0000-0000-000000000000}"/>
  <mergeCells count="18">
    <mergeCell ref="C1:F1"/>
    <mergeCell ref="C2:F3"/>
    <mergeCell ref="B5:B7"/>
    <mergeCell ref="C8:F8"/>
    <mergeCell ref="B9:B10"/>
    <mergeCell ref="C9:F9"/>
    <mergeCell ref="C10:F10"/>
    <mergeCell ref="G9:G10"/>
    <mergeCell ref="A12:G12"/>
    <mergeCell ref="B282:E282"/>
    <mergeCell ref="B249:E249"/>
    <mergeCell ref="B272:E272"/>
    <mergeCell ref="B260:E260"/>
    <mergeCell ref="B281:E281"/>
    <mergeCell ref="B263:E263"/>
    <mergeCell ref="B266:E266"/>
    <mergeCell ref="A287:E287"/>
    <mergeCell ref="A288:E289"/>
  </mergeCells>
  <phoneticPr fontId="29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5" manualBreakCount="5">
    <brk id="77" max="6" man="1"/>
    <brk id="148" max="6" man="1"/>
    <brk id="167" max="6" man="1"/>
    <brk id="186" max="6" man="1"/>
    <brk id="24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Jose Salvador Ceja Hermosillo</cp:lastModifiedBy>
  <cp:lastPrinted>2024-07-18T17:34:32Z</cp:lastPrinted>
  <dcterms:created xsi:type="dcterms:W3CDTF">2019-08-15T17:13:54Z</dcterms:created>
  <dcterms:modified xsi:type="dcterms:W3CDTF">2024-07-29T17:15:16Z</dcterms:modified>
</cp:coreProperties>
</file>