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ATALOGOS 2024\UEP-UPCOP\55 - 21.Ago-2024 Museo Presidencia E01 (estructural)\"/>
    </mc:Choice>
  </mc:AlternateContent>
  <xr:revisionPtr revIDLastSave="0" documentId="13_ncr:1_{37444A96-082E-4940-A2D4-8DCE9519BE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TÁLOGO" sheetId="3" r:id="rId1"/>
  </sheets>
  <externalReferences>
    <externalReference r:id="rId2"/>
    <externalReference r:id="rId3"/>
  </externalReferences>
  <definedNames>
    <definedName name="_xlnm._FilterDatabase" localSheetId="0" hidden="1">CATÁLOGO!$B$1:$B$122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CATÁLOGO!$A$1:$G$122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CATÁLOGO!$1:$14</definedName>
    <definedName name="totalpresupuestoprimeramoneda">#REF!</definedName>
    <definedName name="totalpresupuestosegundamone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2" i="3" l="1"/>
  <c r="A109" i="3" l="1"/>
  <c r="B111" i="3"/>
  <c r="B110" i="3"/>
  <c r="B109" i="3"/>
  <c r="A111" i="3"/>
  <c r="A110" i="3"/>
  <c r="B107" i="3"/>
  <c r="A107" i="3"/>
  <c r="B106" i="3"/>
  <c r="A106" i="3"/>
  <c r="G72" i="3" l="1"/>
  <c r="G61" i="3"/>
  <c r="G110" i="3" s="1"/>
  <c r="G55" i="3"/>
  <c r="G60" i="3" l="1"/>
  <c r="G109" i="3" s="1"/>
  <c r="G111" i="3"/>
  <c r="G93" i="3" l="1"/>
  <c r="B108" i="3" l="1"/>
  <c r="A108" i="3"/>
  <c r="G108" i="3" l="1"/>
  <c r="G16" i="3" l="1"/>
  <c r="G46" i="3" l="1"/>
  <c r="G107" i="3" s="1"/>
  <c r="G35" i="3" l="1"/>
  <c r="G106" i="3" s="1"/>
  <c r="G34" i="3"/>
  <c r="G97" i="3"/>
  <c r="G81" i="3" l="1"/>
  <c r="G113" i="3" s="1"/>
  <c r="G114" i="3"/>
  <c r="B105" i="3"/>
  <c r="A105" i="3"/>
  <c r="G80" i="3" l="1"/>
  <c r="G112" i="3" s="1"/>
  <c r="B115" i="3"/>
  <c r="A115" i="3"/>
  <c r="B114" i="3" l="1"/>
  <c r="A114" i="3"/>
  <c r="B113" i="3"/>
  <c r="A113" i="3"/>
  <c r="B112" i="3"/>
  <c r="A112" i="3"/>
  <c r="G115" i="3" l="1"/>
  <c r="B104" i="3" l="1"/>
  <c r="A104" i="3"/>
  <c r="G104" i="3" l="1"/>
  <c r="G105" i="3" l="1"/>
  <c r="G120" i="3" s="1"/>
  <c r="G121" i="3" l="1"/>
  <c r="G122" i="3" s="1"/>
</calcChain>
</file>

<file path=xl/sharedStrings.xml><?xml version="1.0" encoding="utf-8"?>
<sst xmlns="http://schemas.openxmlformats.org/spreadsheetml/2006/main" count="266" uniqueCount="181">
  <si>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</si>
  <si>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</si>
  <si>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</si>
  <si>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</si>
  <si>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</si>
  <si>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</si>
  <si>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</si>
  <si>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</si>
  <si>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</si>
  <si>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</si>
  <si>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</si>
  <si>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</si>
  <si>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</si>
  <si>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</si>
  <si>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</si>
  <si>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SUBTOTAL M. N.</t>
  </si>
  <si>
    <t>IVA M. N.</t>
  </si>
  <si>
    <t>TOTAL M. N.</t>
  </si>
  <si>
    <t>M2</t>
  </si>
  <si>
    <t>M3</t>
  </si>
  <si>
    <t>M3-KM</t>
  </si>
  <si>
    <t>FECHA DE INICIO:</t>
  </si>
  <si>
    <t>FECHA DE TERMINACIÓN:</t>
  </si>
  <si>
    <t>FECHA DE PRESENTACIÓN:</t>
  </si>
  <si>
    <t>IMPORTE TOTAL CON LETRA</t>
  </si>
  <si>
    <t>M</t>
  </si>
  <si>
    <t>PZA</t>
  </si>
  <si>
    <t>LIMPIEZA</t>
  </si>
  <si>
    <t>LIMPIEZA GRUESA DE OBRA, INCLUYE: ACARREO A BANCO DE OBRA, MANO DE OBRA, EQUIPO Y HERRAMIENTA.</t>
  </si>
  <si>
    <t>KG</t>
  </si>
  <si>
    <t>PLANTILLA DE 5 CM DE ESPESOR DE CONCRETO HECHO EN OBRA DE F´C=100 KG/CM2, INCLUYE: PREPARACIÓN DE LA SUPERFICIE, NIVELACIÓN, MAESTREADO, COLADO, MANO DE OBRA, EQUIPO Y HERRAMIENTA.</t>
  </si>
  <si>
    <t>EXCAVACIONES Y RELLENOS</t>
  </si>
  <si>
    <t>CATÁLOGO DE CONCEPTOS</t>
  </si>
  <si>
    <t>CIMBRA ACABADO COMÚN EN DALAS Y CASTILLOS A BASE DE MADERA DE PINO DE 3A, INCLUYE: HERRAMIENTA, SUMINISTRO DE MATERIALES, ACARREOS, CORTES, HABILITADO, CIMBRADO, DESCIMBRA, EQUIPO Y MANO DE OBRA.</t>
  </si>
  <si>
    <t>SUMINISTRO, HABILITADO Y COLOCACIÓN DE ACERO DE REFUERZO DE FY= 4200 KG/CM2, INCLUYE: MATERIALES, TRASLAPES, SILLETAS, HABILITADO, AMARRES, MANO DE OBRA, EQUIPO Y HERRAMIENTA.</t>
  </si>
  <si>
    <t>CIMBRA EN DADOS DE CIMENTACIÓN, ACABADO COMÚN, INCLUYE: SUMINISTRO DE MATERIALES, ACARREOS, CORTES, HABILITADO, CIMBRADO, DESCIMBRADO, MANO DE OBRA, LIMPIEZA, EQUIPO Y HERRAMIENTA.</t>
  </si>
  <si>
    <t>CONCRETO HECHO EN OBRA DE F'C= 200 KG/CM2, T.MA. 3/4", R.N., INCLUYE: HERRAMIENTA, ELABORACIÓN DE CONCRETO, ACARREOS, COLADO, VIBRADO, EQUIPO Y MANO DE OBRA.</t>
  </si>
  <si>
    <t xml:space="preserve"> </t>
  </si>
  <si>
    <t>PRELIMINARES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</si>
  <si>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</si>
  <si>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</si>
  <si>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>TRAZO Y NIVELACIÓN CON EQUIPO TOPOGRÁFICO DEL TERRENO ESTABLECIENDO EJES Y REFERENCIAS Y BANCOS DE NIVEL, INCLUYE: HERRAMIENTA, CRUCETAS, ESTACAS, HILOS, MARCAS Y TRAZOS CON CALHIDRA, EQUIPO Y MANO DE OBRA.</t>
  </si>
  <si>
    <t>SUMINISTRO Y APLICACIÓN DE PINTURA VINÍLICA LÍNEA VINIMEX PREMIUM DE COMEX O SIMILAR A DOS MANOS, EN CUALQUIER COLOR, LIMPIANDO Y PREPARANDO LA SUPERFICIE CON SELLADOR, INCLUYE: MATERIALES, ANDAMIOS, MANO DE OBRA, EQUIPO Y HERRAMIENTA.</t>
  </si>
  <si>
    <t>A</t>
  </si>
  <si>
    <t>B</t>
  </si>
  <si>
    <t>D</t>
  </si>
  <si>
    <t>D1</t>
  </si>
  <si>
    <t>D2</t>
  </si>
  <si>
    <t>BOQUILLA DE 15 A 20 CM DE ANCHO, CON MORTERO CEMENTO ARENA PROPORCIÓN 1:4, TERMINADO PULIDO Y/O APALILLADO, EN APERTURA DE VANOS DE PUERTAS, VENTANAS Y/O PRETILES, INCLUYE: HERRAMIENTA, SUMINISTRO, ACABADO, EQUIPO Y MANO DE OBRA.</t>
  </si>
  <si>
    <t>FILETES Y BOLEADOS, HECHOS CON MORTERO CEMENTO-ARENA EN PROPORCIÓN 1:4, TANTO INCLINADOS COMO VERTICALES A TIRO DE HILO Y ESCUADRA, INCLUYE: DESPERDICIOS, ANDAMIOS, ACARREO DE MATERIALES AL SITIO DE SU UTILIZACIÓN, A CUALQUIER NIVEL, EQUIPO Y MANO DE OBRA.</t>
  </si>
  <si>
    <t>CIMBRA DE MADERA PARA MURO DE CONCRETO, ACABADO APARENTE, INCLUYE: SUMINISTRO DE MATERIALES, ACARREOS, CORTES, HABILITADO, CIMBRADO, CHAFLÁN, DESCIMBRADO, MANO DE OBRA, LIMPIEZA, EQUIPO Y HERRAMIENTA.</t>
  </si>
  <si>
    <t>CIMBRA DE MADERA PARA MURO DE CONCRETO, ACABADO COMÚN, INCLUYE: SUMINISTRO DE MATERIALES, ACARREOS, CORTES, HABILITADO, CIMBRADO, CHAFLÁN, DESCIMBRADO, MANO DE OBRA, LIMPIEZA, EQUIPO Y HERRAMIENTA.</t>
  </si>
  <si>
    <t>MEJORAMIENTO DEL TERRENO NATURAL CON SUELO-CEMENTO EN PROPORCIÓN 10:1, COMPACTADO EN CAPAS DE NO MAS DE 20 CM AL 95% DE SU P.V.S.M., CONFORME A LA PRUEBA AASTHO ESTÁNDAR, INCLUYE: EXTENDIDO DEL MATERIAL, HOMOGENIZADO, AFINE DE LA SUPERFICIE, COMPACTADO, MANO DE OBRA, EQUIPO Y HERRAMIENTA.</t>
  </si>
  <si>
    <t>B1</t>
  </si>
  <si>
    <t>B2</t>
  </si>
  <si>
    <t>MUROS DE CONCRETO</t>
  </si>
  <si>
    <t>SUMINISTRO Y COLOCACIÓN DE PLACA DE POLIESTIRENO DE 14 CM DE ANCHO Y 3/4" DE ESPESOR, EN JUNTA CONSTRUCTIVA DE MURO, INCLUYE: HERRAMIENTA, CHAFLÁN, MATERIALES, CORTES, AJUSTES, FIJACIÓN, FLETES, ACARREOS, DESPERDICIOS Y MANO DE OBRA.</t>
  </si>
  <si>
    <t>ASENTAMIENTO DE PLACAS METÁLICAS DE ESTRUCTURA A BASE DE GROUT NO METÁLICO, INCLUYE: MATERIALES, MANO DE OBRA, EQUIPO Y HERRAMIENTA.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</si>
  <si>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</si>
  <si>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ALBAÑILERÍAS</t>
  </si>
  <si>
    <t xml:space="preserve">CIMENTACIÓN DE PIEDRA BRAZA ACOMODADA, ASENTADA CON MORTERO CEMENTO-ARENA 1:3, INCLUYE: SELECCIÓN DE PIEDRA, MATERIALES, DESPERDICIOS, MANO DE OBRA, HERRAMIENTA, EQUIPO Y ACARREOS. </t>
  </si>
  <si>
    <t>DESMANTELAMIENTO DE MURO DE TABLAROCA Y ESTRUCTURA DE SOPORTE DE ALUMINIO, DE UNA Y DOS CARAS, POR MEDIOS MANUALES, CON UN ESPESOR DE HASTA 15 CM Y A CUALQUIER ALTURA, SIN RECUPERACIÓN, INCLUYE: HERRAMIENTA, DESINSTALACIÓN, CANCELACIÓN Y RETIRO DE INSTALACIONES EXISTENTES, ANDAMIOS, ACARREOS, EQUIPO Y MANO DE OBRA</t>
  </si>
  <si>
    <t>DEMOLICIÓN POR MEDIOS MANUALES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</si>
  <si>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>DESMONTAJE Y RETIRO DE PUERTAS Y/O VENTANAS A BASE DE HERRERÍAS CON CRISTALES, INCLUYE: RECUPERACIÓN DE LA PUERTA Y/O VENTANA, DEMOLICIÓN DE CRISTAL Y RETIRO FUERA DE LA OBRA, HERRAMIENTA, DEMOLICIÓN EN MUROS Y CASTILLOS PARA RETIRO DE ANCLAS, ACARREOS HACÍA ALMACÉN DE LA OBRA Y POSTERIOR RETIRO FUERA DE LA OBRA DONDE INDIQUE SUPERVISOR, EQUIPO Y MANO DE OBRA.</t>
  </si>
  <si>
    <t>DESMONTAJE Y RETIRO CON RECUPERACIÓN DE LUMINARIAS (TIPO REFLECTOR, GABINETE, CAMPANA, ETC.), A  CUALQUIER ALTURA, INCLUYE: HERRAMIENTA, DESCONEXIÓN, ACARREOS A LUGAR INDICADO POR EL SUPERVISOR, MATERIALES, EQUIPO Y MANO DE OBRA.</t>
  </si>
  <si>
    <t>CANCELACIÓN DE SALIDAS ELÉCTRICAS DE CONTACTOS Y/O APAGADORES, INCLUYE: HERRAMIENTA, RETIRO SIN RECUPERACIÓN DE ACCESORIOS, PLACAS, CHALUPAS, CAJAS CUADRADAS, AISLAMIENTO DE CABLES, RELLENOS, RESANE ACABADO APALILLADO O SIMILAR CON MORTERO CEMENTO-ARENA EN PROPORCIÓN 1:4, ACARREOS, MATERIALES, EQUIPO Y MANO DE OBRA</t>
  </si>
  <si>
    <t>SAL</t>
  </si>
  <si>
    <t>DEMOLICIÓN POR MEDIOS MANUALES DE ELEMENTOS ESTRUCTURALES DE CONCRETO ARMADO, UTILIZANDO EQUIPO MECÁNICO MENOR, INCLUYE: HERRAMIENTA, CORTE DE ACERO, ACARREO DEL MATERIAL A BANCO DE OBRA PARA SU POSTERIOR RETIRO Y LIMPIEZA DEL ÁREA DE LOS TRABAJOS, VOLUMEN MEDIDO E SECCIONES, ABUNDAMIENTO, EQUIPO Y MANO DE OBRA.</t>
  </si>
  <si>
    <t>DEMOLICIÓN POR MEDIOS MANUALES DE CONCRETO SIMPLE EN PISOS DE CONCRETO, FIRMES Y/O BANQUETAS, UTILIZANDO EQUIPO MECÁNICO MENOR, INCLUYE: HERRAMIENTA, CORTE CON DISCO DE DIAMANTE PARA DELIMITAR ÁREA, ACARREO DEL MATERIAL A BANCO DE OBRA PARA SU POSTERIOR RETIRO, VOLUMEN MEDIDO EN SECCIÓN, ABUNDAMIENTO, EQUIPO Y MANO DE OBRA.</t>
  </si>
  <si>
    <t>DEMOLICIÓN POR MEDIOS MANUALES DE AZULEJO Y PEGAZULEJO EN MUROS CON ESPESOR DE 1.00 A 2.00 CM PROMEDIO, INCLUYE: HERRAMIENTA, ACARREO DEL MATERIAL A BANCO DE OBRA PARA SU POSTERIOR RETIRO, ABUNDAMIENTO Y MANO DE OBRA.</t>
    <phoneticPr fontId="25" type="noConversion"/>
  </si>
  <si>
    <t>DEMOLICIÓN POR MEDIOS MANUALES DE PISO CERÁMICO CON ESPESOR DE 2.00 A 3.00 CM PROMEDIO, INCLUYE: HERRAMIENTA, ACARREO DEL MATERIAL A BANCO DE OBRA PARA SU POSTERIOR RETIRO, ABUNDAMIENTO, MANO DE OBRA.</t>
  </si>
  <si>
    <t>ACARREO EN CARRETILLA, 1A ESTACIÓN DE 20 M DE MATERIAL PRODUCTO DE EXCAVACIONES, DEMOLICIONES Y MATERIALES DE BANCO PARA RELLENOS, INCLUYE: HERRAMIENTA, ABUNDAMIENTO DEL MATERIAL, ACOPIO EN ÁREA ACCESIBLE PARA SU RETIRO POSTERIOR, EQUIPO Y MANO DE OBRA.</t>
  </si>
  <si>
    <t>M3-EST</t>
  </si>
  <si>
    <t>DEMOLICIÓN DE CIMENTACIÓN DE MAMPOSTERÍA POR MEDIOS MANUALES, UTILIZANDO EQUIPO MECÁNICO MENOR, INCLUYE: HERRAMIENTA, ACOPIO DE LOS MATERIALES PARA SU POSTERIOR RETIRO, VOLUMEN MEDIDO EN SECCIONES, ABUNDAMIENTO, EQUIPO Y MANO DE OBRA.</t>
  </si>
  <si>
    <t>DESMONTAJE Y RETIRO CON RECUPERACIÓN DE ESTRUCTURA METÁLICA A BASE DE PERFILES ESTRUCTURALES DE DISTINTAS MEDIDAS Y CALIBRES, A CUALQUIER ALTURA, INCLUYE: HERRAMIENTA, ACARREO Y APILE DE MATERIAL A BODEGA DONDE INDIQUE SUPERVISIÓN DENTRO Y FUERA DE LA OBRA, EQUIPO Y MANO DE OBRA.</t>
  </si>
  <si>
    <t>APUNTALAMIENTO DE LOSA DE CONCRETO CON ESTRUCTURA METÁLICA, UTILIZANDO 1.40 APUNTALAMIENTOS EN PROMEDIO POR M2, INCLUYE: HERRAMIENTA, MATERIALES, ACARREOS, LIMPIEZA, EQUIPO Y MANO DE OBRA.</t>
  </si>
  <si>
    <t>REFORZAMIENTO EN CIMENTACIÓN</t>
  </si>
  <si>
    <t>ZAPATAS, DADOS DE CONCRETO Y CONTRATRABES</t>
  </si>
  <si>
    <t>SUMINISTRO, HABILITADO Y MONTAJE DE PLACA DE ACERO A-36 DE 65 X 65 CM Y 2" DE ESPESOR, INCLUYE: HERRAMIENTA, 20 PERFORACIONES PARA COLOCAR ANCLAS DE 1 3/4", TRAZO, MATERIALES, CORTES, SOLDADURA, FIJACIÓN, EQUIPO Y MANO DE OBRA.</t>
  </si>
  <si>
    <t>SUMINISTRO, HABILITADO Y MONTAJE DE ANCLA DE ACERO A-36  A BASE DE REDONDO LISO DE 1 3/4"  DE DIÁMETRO CON UN DESARROLLO DE 1.05 M CON ROSCA EN EXTREMO SUPERIOR DE 20 CM Y PLACA DE ANCLAJE DE 7.5 X 7.5 CM EN EXTREMO INFERIOR, INCLUYE: HERRAMIENTA, 2 TUERCAS HEXAGONALES TIPO 2H CON RONDANA, CORTES, EQUIPO Y MANO DE OBRA.</t>
  </si>
  <si>
    <t>CIMBRA ACABADO COMÚN EN ZAPATAS, CONTRATRABES Y DADOS DE CIMENTACIÓN A BASE DE MADERA DE PINO DE 3A, INCLUYE: HERRAMIENTA, SUMINISTRO DE MATERIALES, ACARREOS, CORTES, HABILITADO, CIMBRADO, DESCIMBRA, EQUIPO Y MANO DE OBRA.</t>
  </si>
  <si>
    <t>REFORZAMIENTO EN COLUMNAS, TRABES Y LOSAS</t>
  </si>
  <si>
    <t>EXCAVACIÓN POR MEDIOS MANUALES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</si>
  <si>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MANUALES EN MATERIAL TIPO II, DE 2.01 A 4.00 M DE PROFUNDIDAD, INCLUYE: AFINE DE PLANTILLA Y TALUDES, ACARREO DEL MATERIAL A BANCO DE OBRA PARA SU POSTERIOR RETIRO, MANO DE OBRA, ABUNDAMIENTO, EQUIPO Y HERRAMIENTA. (MEDIDO EN TERRENO NATURAL POR SECCIÓN).</t>
  </si>
  <si>
    <t>SUMINISTRO Y COLOCACIÓN DE CONCRETO FLUIDO BOMBEABLE F'C=100 KG/CM2, T.M.A 19 MM, R.N., LONGITUD DE HASTA 80 M, INCLUYE: BOMBA ESTACIONARIA, MANO DE OBRA, EQUIPO Y HERRAMIENTA.</t>
  </si>
  <si>
    <t>RELLENO EN CEPAS O MESETAS CON MATERIAL PRODUCTO DE LA EXCAVACIÓN, COMPACTADO CON EQUIPO DE IMPACTO AL 95% ± 2 DE SU P.V.S.M., PRUEBA AASHTO ESTANDAR, CBR DEL 5% MÍNIMO, EN CAPAS NO MAYORES DE 20 CM, INCLUYE: HERRAMIENTA, INCORPORACIÓN DE AGUA NECESARIA, ACARREOS, ABUNDAMIENTO, EQUIPO Y MANO DE OBRA.</t>
  </si>
  <si>
    <t>RELLENO EN CEPAS O MESETAS CON MATERIAL DE BANCO (TEPETATE), COMPACTADO CON EQUIPO DE IMPACTO AL 95% ± 2 DE SU P.V.S.M., PRUEBA AASHTO ESTÁNDAR, CBR DEL 5% MÍNIMO, EN CAPAS NO MAYORES DE 20 CM, INCLUYE: HERRAMIENTA, INCORPORACIÓN DE AGUA NECESARIA, MEDIDO EN TERRENO NATURAL POR SECCIÓN SEGÚN PROYECTOS, ABUNDAMIENTO, EQUIPO Y MANO DE OBRA.</t>
  </si>
  <si>
    <t>SUMINISTRO Y COLOCACIÓN DE CONCRETO PREMEZCLADO BOMBEABLE F'C= 350 KG/CM2, R.N., T.M.A. 3/4", REV. 16, LONGITUD DE HASTA 80 M, INCLUYE: HERRAMIENTA, MANIOBRAS, BOMBA ESTACIONARIA, ACARREOS, DESPERDICIOS, COLADO, REGLEADO, VIBRADO, CURADO, MATERIALES, PRUEBAS DE LABORATORIO, EQUIPO Y MANO DE OBRA.</t>
  </si>
  <si>
    <t>SUMINISTRO Y COLOCACIÓN DE CONCRETO PREMEZCLADO BOMBEABLE F'C= 350 KG/CM2, R.R. A 14 DÍAS, T.M.A. 3/4", REV. 16, LONGITUD DE HASTA 80 M, INCLUYE: HERRAMIENTA, MANIOBRAS, BOMBA ESTACIONARIA, ACARREOS, DESPERDICIOS, COLADO, REGLEADO, VIBRADO, CURADO, MATERIALES, PRUEBAS DE LABORATORIO, EQUIPO Y MANO DE OBRA.</t>
  </si>
  <si>
    <t>SUMINISTRO Y APLICACIÓN DE PINTURA DE ESMALTE 100 MATE, COLOR S.M.A., EN ESTRUCTURAS METÁLICAS, INCLUYE: HERRAMIENTA, ANDAMIOS, APLICACIÓN DE RECUBRIMIENTO A 4 MILÉSIMAS DE ESPESOR, MATERIALES, EQUIPO Y MANO DE OBRA.</t>
  </si>
  <si>
    <t>SUMINISTRO, HABILITADO Y MONTAJE DE COLUMNAS A BASE DE PERFILES ESTRUCTURALES (PLACA, PTR, ETC), DE DIMENSIONES Y ESPESORES VARIABLES, INCLUYE: TRAZO, HERRAMIENTA, CARGA, ACARREOS, ANDAMIOS, ELEVACIONES DENTRO DE EDIFICACIÓN, AJUSTES, INGENIERÍA DE TALLER, CORTES, BISELADOS, SOLDADURA, NIVELACIÓN, ALINEAMIENTO Y PLOMEO, SANDBLASTEADO, PRIMARIO ANTICORROSIVO, DESPERDICIOS, MATERIALES, EQUIPO Y MANO DE OBRA.</t>
  </si>
  <si>
    <t>SUMINISTRO, HABILITADO Y MONTAJE DE TRABES A BASE DE PERFILES ESTRUCTURALES (IPR, IPS, ETC), DE DIMENSIONES Y ESPESORES VARIABLES, INCLUYE: TRAZO, HERRAMIENTA, CARGA, ANDAMIOS, ACARREOS, ELEVACIONES DENTRO DE EDIFICACIÓN, AJUSTES, INGENIERÍA DE TALLER, CORTES, BISELADOS, SOLDADURA, NIVELACIÓN, ALINEAMIENTO Y PLOMEO, SANDBLASTEADO, PRIMARIO ANTICORROSIVO, DESPERDICIOS, MATERIALES, EQUIPO Y MANO DE OBRA.</t>
  </si>
  <si>
    <t>SUMINISTRO, HABILITADO Y MONTAJE DE CONEXIONES PARA ELEMENTOS ESTRUCTURALES, A BASE DE PLACAS Y ÁNGULOS, DE FORMAS, MEDIDAS Y ESPESORES VARIABLES, INCLUYE: TRAZO, HERRAMIENTA, CARGA, ACARREOS, ANDAMIOS, ELEVACIONES DENTRO DE EDIFICACIÓN, AJUSTES, INGENIERÍA DE TALLER, CORTES, BISELADOS, SOLDADURA, NIVELACIÓN, ALINEAMIENTO Y PLOMEO, SANDBLASTEADO, PRIMARIO ANTICORROSIVO, DESPERDICIOS, MATERIALES, EQUIPO Y MANO DE OBRA.</t>
  </si>
  <si>
    <t>MUROS, DALAS Y CASTILLOS</t>
  </si>
  <si>
    <t>FIRMES DE CONCRETO</t>
  </si>
  <si>
    <t>C</t>
  </si>
  <si>
    <t>E</t>
  </si>
  <si>
    <t>E1</t>
  </si>
  <si>
    <t>E2</t>
  </si>
  <si>
    <t>F</t>
  </si>
  <si>
    <t>CIMBRA ACABADO COMÚN EN ZAPATAS DE CIMENTACIÓN A BASE DE MADERA DE PINO DE 3A, INCLUYE: HERRAMIENTA, SUMINISTRO DE MATERIALES, ACARREOS, CORTES, HABILITADO, CIMBRADO, DESCIMBRA, EQUIPO Y MANO DE OBRA.</t>
  </si>
  <si>
    <t>MURO DE BLOCK DE JALCRETO DE 11X14X28 CM A SOGA, ASENTADO CON MORTERO CEMENTO-ARENA 1:3, ACABADO COMÚN, INCLUYE: TRAZO, NIVELACIÓN, PLOMEO, MATERIALES, DESPERDICIOS, MANO DE OBRA, HERRAMIENTA, ANDAMIOS, EQUIPO Y ACARREOS.</t>
  </si>
  <si>
    <t>APLANADO DE 2.00 CM DE ESPESOR EN MURO CON MORTERO CEMENTO-ARENA 1:4, ACABADO APALILLADO, INCLUYE: HERRAMIENTA, MATERIALES, ACARREOS, DESPERDICIOS, MANO DE OBRA, ANDAMIOS, PLOMEADO, NIVELADO, REGLEADO, RECORTES, EQUIPO Y MANO DE OBRA.</t>
  </si>
  <si>
    <t>FIRME DE 10 CM DE ESPESOR DE CONCRETO PREMEZCLADO F´C= 150 KG/CM2 R.N., T.M.A. 3/4", ACABADO RUGOSO PARA RECIBIR PISO CERÁMICO, INCLUYE: HERRAMIENTA, ACARREOS, DESPERDICIOS, CIMBRA, DESCIMBRA, COLADO, CURADO, MATERIALES, EQUIPO Y MANO DE OBRA.</t>
  </si>
  <si>
    <t>CORTE CON DISCO DE DIAMANTE HASTA 1/3 DE ESPESOR DE LA LOSA Y HASTA 3 MM DE ANCHO, INCLUYE: EQUIPO, DISCO DE DIAMANTE, HERRAMIENTA Y MANO DE OBRA.</t>
  </si>
  <si>
    <t>Adecuación Museográfica-Técnica-Arquitectónica y obras complementarias del Palacio Municipal, etapa 1, ubicado en la confluencia de la Avenida Hidalgo y calle Benito Juárez, colonia Centro Histórico, Municipio de Zapopan, Jalisco</t>
  </si>
  <si>
    <t>DOPI-MUN-RM-IM-LP-043-2024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</si>
  <si>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</si>
  <si>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</si>
  <si>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</si>
  <si>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</si>
  <si>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</si>
  <si>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</si>
  <si>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</si>
  <si>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</si>
  <si>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</si>
  <si>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</si>
  <si>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</si>
  <si>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</si>
  <si>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</si>
  <si>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</si>
  <si>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</si>
  <si>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</si>
  <si>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</si>
  <si>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</si>
  <si>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</si>
  <si>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</si>
  <si>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</si>
  <si>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</si>
  <si>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</si>
  <si>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</si>
  <si>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</si>
  <si>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</si>
  <si>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</si>
  <si>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</si>
  <si>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</si>
  <si>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</si>
  <si>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</si>
  <si>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</si>
  <si>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</si>
  <si>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</si>
  <si>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</si>
  <si>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</si>
  <si>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</si>
  <si>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</si>
  <si>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</si>
  <si>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</si>
  <si>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</si>
  <si>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</si>
  <si>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</si>
  <si>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</si>
  <si>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</si>
  <si>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</si>
  <si>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</si>
  <si>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</si>
  <si>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</si>
  <si>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</si>
  <si>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</si>
  <si>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</si>
  <si>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</si>
  <si>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</si>
  <si>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</si>
  <si>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</si>
  <si>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</si>
  <si>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</si>
  <si>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</si>
  <si>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</si>
  <si>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</si>
  <si>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</si>
  <si>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</si>
  <si>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</si>
  <si>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</si>
  <si>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</si>
  <si>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</si>
  <si>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</si>
  <si>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</si>
  <si>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</si>
  <si>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</si>
  <si>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RESUMEN DE PARTIDAS</t>
  </si>
  <si>
    <t>LICITACIÓN PUBLICA No.</t>
  </si>
  <si>
    <t>PE-1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</si>
</sst>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theme="8" tint="-0.249977111117893"/>
      <name val="Isidora Bold"/>
    </font>
    <font>
      <sz val="10"/>
      <color indexed="64"/>
      <name val="Isidora Bold"/>
    </font>
    <font>
      <b/>
      <sz val="10"/>
      <color indexed="64"/>
      <name val="Isidora Bold"/>
    </font>
    <font>
      <b/>
      <sz val="10"/>
      <name val="Isidora Bold"/>
    </font>
    <font>
      <sz val="8"/>
      <name val="Isidora Bold"/>
    </font>
    <font>
      <sz val="8"/>
      <color rgb="FF000000"/>
      <name val="Isidora Bold"/>
    </font>
    <font>
      <sz val="8"/>
      <color indexed="64"/>
      <name val="Isidora Bold"/>
    </font>
    <font>
      <b/>
      <sz val="10"/>
      <color rgb="FF0070C0"/>
      <name val="Isidora Bold"/>
    </font>
    <font>
      <b/>
      <sz val="9"/>
      <name val="Isidora Bold"/>
    </font>
    <font>
      <sz val="9"/>
      <name val="Isidora Bold"/>
    </font>
    <font>
      <b/>
      <sz val="14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b/>
      <sz val="11"/>
      <name val="Isidora Bold"/>
    </font>
    <font>
      <b/>
      <sz val="12"/>
      <name val="Isidora Bold"/>
    </font>
    <font>
      <b/>
      <sz val="10"/>
      <color theme="0"/>
      <name val="Isidora Bold"/>
    </font>
    <font>
      <b/>
      <sz val="10"/>
      <color theme="9" tint="-0.249977111117893"/>
      <name val="Isidora Bold"/>
    </font>
    <font>
      <sz val="12"/>
      <name val="Isidora Bold"/>
    </font>
    <font>
      <b/>
      <sz val="8"/>
      <color indexed="64"/>
      <name val="Isidora Bold"/>
    </font>
    <font>
      <sz val="11"/>
      <color theme="1"/>
      <name val="Arial"/>
      <family val="2"/>
    </font>
    <font>
      <sz val="10"/>
      <color theme="8" tint="-0.249977111117893"/>
      <name val="Arial"/>
      <family val="2"/>
    </font>
    <font>
      <sz val="11"/>
      <color theme="1"/>
      <name val="Isidora Bold"/>
    </font>
    <font>
      <sz val="8"/>
      <name val="Calibri"/>
      <family val="2"/>
      <scheme val="minor"/>
    </font>
    <font>
      <b/>
      <sz val="8"/>
      <name val="Isidora Bold"/>
    </font>
    <font>
      <b/>
      <sz val="20"/>
      <name val="Isidora 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25" fillId="0" borderId="0"/>
  </cellStyleXfs>
  <cellXfs count="115">
    <xf numFmtId="0" fontId="0" fillId="0" borderId="0" xfId="0"/>
    <xf numFmtId="0" fontId="5" fillId="0" borderId="0" xfId="3" applyFont="1" applyAlignment="1">
      <alignment wrapText="1"/>
    </xf>
    <xf numFmtId="0" fontId="6" fillId="0" borderId="0" xfId="3" applyFont="1"/>
    <xf numFmtId="49" fontId="7" fillId="3" borderId="0" xfId="3" applyNumberFormat="1" applyFont="1" applyFill="1" applyAlignment="1">
      <alignment horizontal="center" vertical="center" wrapText="1"/>
    </xf>
    <xf numFmtId="2" fontId="7" fillId="3" borderId="0" xfId="3" applyNumberFormat="1" applyFont="1" applyFill="1" applyAlignment="1">
      <alignment vertical="top"/>
    </xf>
    <xf numFmtId="44" fontId="8" fillId="3" borderId="0" xfId="1" applyFont="1" applyFill="1" applyBorder="1" applyAlignment="1">
      <alignment horizontal="center" vertical="top" wrapText="1"/>
    </xf>
    <xf numFmtId="49" fontId="9" fillId="0" borderId="0" xfId="0" applyNumberFormat="1" applyFont="1" applyAlignment="1">
      <alignment horizontal="center" vertical="top"/>
    </xf>
    <xf numFmtId="44" fontId="11" fillId="0" borderId="0" xfId="1" applyFont="1" applyFill="1" applyBorder="1" applyAlignment="1">
      <alignment horizontal="center" vertical="top" wrapText="1"/>
    </xf>
    <xf numFmtId="49" fontId="7" fillId="3" borderId="0" xfId="3" applyNumberFormat="1" applyFont="1" applyFill="1" applyAlignment="1">
      <alignment horizontal="left" vertical="center" wrapText="1"/>
    </xf>
    <xf numFmtId="0" fontId="7" fillId="3" borderId="0" xfId="3" applyFont="1" applyFill="1" applyAlignment="1">
      <alignment vertical="top" wrapText="1"/>
    </xf>
    <xf numFmtId="164" fontId="7" fillId="3" borderId="0" xfId="3" applyNumberFormat="1" applyFont="1" applyFill="1" applyAlignment="1">
      <alignment horizontal="right" vertical="top" wrapText="1"/>
    </xf>
    <xf numFmtId="2" fontId="7" fillId="3" borderId="0" xfId="3" applyNumberFormat="1" applyFont="1" applyFill="1" applyAlignment="1">
      <alignment horizontal="justify" vertical="top"/>
    </xf>
    <xf numFmtId="0" fontId="12" fillId="2" borderId="0" xfId="3" applyFont="1" applyFill="1" applyAlignment="1">
      <alignment horizontal="center" vertical="center" wrapText="1"/>
    </xf>
    <xf numFmtId="0" fontId="12" fillId="2" borderId="0" xfId="3" applyFont="1" applyFill="1" applyAlignment="1">
      <alignment horizontal="justify" vertical="top"/>
    </xf>
    <xf numFmtId="0" fontId="12" fillId="2" borderId="0" xfId="3" applyFont="1" applyFill="1" applyAlignment="1">
      <alignment horizontal="center" vertical="top" wrapText="1"/>
    </xf>
    <xf numFmtId="164" fontId="12" fillId="2" borderId="0" xfId="3" applyNumberFormat="1" applyFont="1" applyFill="1" applyAlignment="1">
      <alignment horizontal="right" vertical="top" wrapText="1"/>
    </xf>
    <xf numFmtId="164" fontId="12" fillId="2" borderId="0" xfId="3" applyNumberFormat="1" applyFont="1" applyFill="1" applyAlignment="1">
      <alignment horizontal="left" vertical="top" wrapText="1"/>
    </xf>
    <xf numFmtId="49" fontId="13" fillId="2" borderId="0" xfId="2" applyNumberFormat="1" applyFont="1" applyFill="1" applyAlignment="1">
      <alignment horizontal="center"/>
    </xf>
    <xf numFmtId="49" fontId="13" fillId="2" borderId="0" xfId="2" applyNumberFormat="1" applyFont="1" applyFill="1" applyAlignment="1">
      <alignment horizontal="justify" wrapText="1"/>
    </xf>
    <xf numFmtId="49" fontId="13" fillId="2" borderId="0" xfId="2" applyNumberFormat="1" applyFont="1" applyFill="1" applyAlignment="1">
      <alignment horizontal="center" vertical="center" wrapText="1"/>
    </xf>
    <xf numFmtId="0" fontId="13" fillId="0" borderId="2" xfId="2" applyFont="1" applyBorder="1" applyAlignment="1">
      <alignment horizontal="justify" vertical="top" wrapText="1"/>
    </xf>
    <xf numFmtId="0" fontId="14" fillId="0" borderId="2" xfId="2" applyFont="1" applyBorder="1" applyAlignment="1">
      <alignment vertical="top" wrapText="1"/>
    </xf>
    <xf numFmtId="0" fontId="13" fillId="0" borderId="6" xfId="2" applyFont="1" applyBorder="1" applyAlignment="1">
      <alignment horizontal="justify" vertical="top" wrapText="1"/>
    </xf>
    <xf numFmtId="0" fontId="14" fillId="0" borderId="6" xfId="2" applyFont="1" applyBorder="1" applyAlignment="1">
      <alignment vertical="top" wrapText="1"/>
    </xf>
    <xf numFmtId="165" fontId="16" fillId="0" borderId="6" xfId="2" applyNumberFormat="1" applyFont="1" applyBorder="1" applyAlignment="1">
      <alignment vertical="top"/>
    </xf>
    <xf numFmtId="0" fontId="13" fillId="0" borderId="6" xfId="2" applyFont="1" applyBorder="1" applyAlignment="1">
      <alignment horizontal="center" vertical="top" wrapText="1"/>
    </xf>
    <xf numFmtId="0" fontId="18" fillId="0" borderId="6" xfId="2" applyFont="1" applyBorder="1" applyAlignment="1">
      <alignment horizontal="left"/>
    </xf>
    <xf numFmtId="0" fontId="14" fillId="0" borderId="9" xfId="2" applyFont="1" applyBorder="1" applyAlignment="1">
      <alignment horizontal="center" vertical="top"/>
    </xf>
    <xf numFmtId="2" fontId="14" fillId="0" borderId="9" xfId="2" applyNumberFormat="1" applyFont="1" applyBorder="1" applyAlignment="1">
      <alignment horizontal="right" vertical="top"/>
    </xf>
    <xf numFmtId="164" fontId="13" fillId="0" borderId="9" xfId="2" applyNumberFormat="1" applyFont="1" applyBorder="1" applyAlignment="1">
      <alignment horizontal="right" vertical="top"/>
    </xf>
    <xf numFmtId="14" fontId="14" fillId="0" borderId="9" xfId="2" applyNumberFormat="1" applyFont="1" applyBorder="1" applyAlignment="1">
      <alignment horizontal="justify" vertical="top" wrapText="1"/>
    </xf>
    <xf numFmtId="0" fontId="14" fillId="0" borderId="6" xfId="2" applyFont="1" applyBorder="1" applyAlignment="1">
      <alignment vertical="top"/>
    </xf>
    <xf numFmtId="0" fontId="13" fillId="0" borderId="2" xfId="5" applyFont="1" applyBorder="1" applyAlignment="1">
      <alignment horizontal="center" vertical="top" wrapText="1"/>
    </xf>
    <xf numFmtId="0" fontId="6" fillId="0" borderId="0" xfId="3" applyFont="1" applyAlignment="1">
      <alignment wrapText="1"/>
    </xf>
    <xf numFmtId="49" fontId="7" fillId="0" borderId="0" xfId="3" applyNumberFormat="1" applyFont="1" applyAlignment="1">
      <alignment horizontal="center" vertical="center" wrapText="1"/>
    </xf>
    <xf numFmtId="164" fontId="7" fillId="0" borderId="0" xfId="3" applyNumberFormat="1" applyFont="1" applyAlignment="1">
      <alignment horizontal="right" vertical="top" wrapText="1"/>
    </xf>
    <xf numFmtId="0" fontId="12" fillId="0" borderId="0" xfId="3" applyFont="1" applyAlignment="1">
      <alignment horizontal="center" vertical="center" wrapText="1"/>
    </xf>
    <xf numFmtId="0" fontId="12" fillId="0" borderId="0" xfId="3" applyFont="1" applyAlignment="1">
      <alignment horizontal="justify" vertical="top"/>
    </xf>
    <xf numFmtId="0" fontId="7" fillId="0" borderId="0" xfId="3" applyFont="1" applyAlignment="1">
      <alignment vertical="top" wrapText="1"/>
    </xf>
    <xf numFmtId="4" fontId="21" fillId="0" borderId="0" xfId="3" applyNumberFormat="1" applyFont="1" applyAlignment="1">
      <alignment horizontal="right" vertical="top" wrapText="1"/>
    </xf>
    <xf numFmtId="164" fontId="12" fillId="0" borderId="0" xfId="1" applyNumberFormat="1" applyFont="1" applyFill="1" applyBorder="1" applyAlignment="1">
      <alignment horizontal="right" vertical="top"/>
    </xf>
    <xf numFmtId="49" fontId="22" fillId="0" borderId="0" xfId="3" applyNumberFormat="1" applyFont="1" applyAlignment="1">
      <alignment horizontal="center" vertical="center" wrapText="1"/>
    </xf>
    <xf numFmtId="2" fontId="22" fillId="0" borderId="0" xfId="3" applyNumberFormat="1" applyFont="1" applyAlignment="1">
      <alignment horizontal="justify" vertical="top"/>
    </xf>
    <xf numFmtId="0" fontId="22" fillId="0" borderId="0" xfId="3" applyFont="1" applyAlignment="1">
      <alignment vertical="top" wrapText="1"/>
    </xf>
    <xf numFmtId="164" fontId="22" fillId="0" borderId="0" xfId="3" applyNumberFormat="1" applyFont="1" applyAlignment="1">
      <alignment horizontal="right" vertical="top" wrapText="1"/>
    </xf>
    <xf numFmtId="0" fontId="14" fillId="0" borderId="1" xfId="2" applyFont="1" applyBorder="1" applyAlignment="1">
      <alignment vertical="top" wrapText="1"/>
    </xf>
    <xf numFmtId="0" fontId="14" fillId="0" borderId="5" xfId="2" applyFont="1" applyBorder="1" applyAlignment="1">
      <alignment vertical="top" wrapText="1"/>
    </xf>
    <xf numFmtId="0" fontId="14" fillId="0" borderId="8" xfId="2" applyFont="1" applyBorder="1" applyAlignment="1">
      <alignment vertical="top" wrapText="1"/>
    </xf>
    <xf numFmtId="0" fontId="23" fillId="0" borderId="0" xfId="2" applyFont="1" applyAlignment="1">
      <alignment horizontal="center"/>
    </xf>
    <xf numFmtId="0" fontId="23" fillId="0" borderId="0" xfId="2" applyFont="1" applyAlignment="1">
      <alignment horizontal="justify" wrapText="1"/>
    </xf>
    <xf numFmtId="0" fontId="23" fillId="0" borderId="0" xfId="2" applyFont="1" applyAlignment="1">
      <alignment horizontal="centerContinuous"/>
    </xf>
    <xf numFmtId="4" fontId="23" fillId="0" borderId="0" xfId="2" applyNumberFormat="1" applyFont="1" applyAlignment="1">
      <alignment horizontal="center"/>
    </xf>
    <xf numFmtId="0" fontId="24" fillId="0" borderId="0" xfId="3" applyFont="1" applyAlignment="1">
      <alignment horizontal="right" vertical="top"/>
    </xf>
    <xf numFmtId="0" fontId="11" fillId="0" borderId="0" xfId="3" applyFont="1" applyAlignment="1">
      <alignment vertical="top" wrapText="1"/>
    </xf>
    <xf numFmtId="4" fontId="6" fillId="0" borderId="0" xfId="3" applyNumberFormat="1" applyFont="1"/>
    <xf numFmtId="4" fontId="22" fillId="0" borderId="0" xfId="3" applyNumberFormat="1" applyFont="1" applyAlignment="1">
      <alignment horizontal="right" vertical="top" wrapText="1"/>
    </xf>
    <xf numFmtId="0" fontId="11" fillId="0" borderId="0" xfId="3" applyFont="1"/>
    <xf numFmtId="44" fontId="8" fillId="3" borderId="0" xfId="1" applyFont="1" applyFill="1" applyAlignment="1">
      <alignment horizontal="center" vertical="top" wrapText="1"/>
    </xf>
    <xf numFmtId="44" fontId="12" fillId="2" borderId="0" xfId="1" applyFont="1" applyFill="1" applyBorder="1" applyAlignment="1">
      <alignment horizontal="center" vertical="top" wrapText="1"/>
    </xf>
    <xf numFmtId="2" fontId="7" fillId="0" borderId="0" xfId="3" applyNumberFormat="1" applyFont="1" applyAlignment="1">
      <alignment vertical="top"/>
    </xf>
    <xf numFmtId="2" fontId="7" fillId="0" borderId="0" xfId="3" applyNumberFormat="1" applyFont="1" applyAlignment="1">
      <alignment horizontal="center" vertical="top"/>
    </xf>
    <xf numFmtId="0" fontId="5" fillId="4" borderId="0" xfId="3" applyFont="1" applyFill="1" applyAlignment="1">
      <alignment wrapText="1"/>
    </xf>
    <xf numFmtId="0" fontId="26" fillId="0" borderId="0" xfId="3" applyFont="1" applyAlignment="1">
      <alignment wrapText="1"/>
    </xf>
    <xf numFmtId="0" fontId="27" fillId="0" borderId="0" xfId="10" applyFont="1"/>
    <xf numFmtId="0" fontId="27" fillId="0" borderId="0" xfId="10" applyFont="1" applyAlignment="1">
      <alignment horizontal="center" vertical="top"/>
    </xf>
    <xf numFmtId="164" fontId="6" fillId="0" borderId="0" xfId="3" applyNumberFormat="1" applyFont="1" applyAlignment="1">
      <alignment wrapText="1"/>
    </xf>
    <xf numFmtId="0" fontId="9" fillId="0" borderId="0" xfId="0" applyFont="1" applyFill="1" applyAlignment="1">
      <alignment horizontal="justify" vertical="top" wrapText="1"/>
    </xf>
    <xf numFmtId="0" fontId="9" fillId="0" borderId="0" xfId="0" applyFont="1" applyFill="1" applyAlignment="1">
      <alignment horizontal="center" vertical="top"/>
    </xf>
    <xf numFmtId="4" fontId="9" fillId="0" borderId="0" xfId="0" applyNumberFormat="1" applyFont="1" applyFill="1" applyAlignment="1">
      <alignment horizontal="right" vertical="top"/>
    </xf>
    <xf numFmtId="164" fontId="9" fillId="0" borderId="0" xfId="0" applyNumberFormat="1" applyFont="1" applyFill="1" applyAlignment="1">
      <alignment horizontal="right" vertical="justify"/>
    </xf>
    <xf numFmtId="0" fontId="10" fillId="0" borderId="0" xfId="0" applyFont="1" applyFill="1" applyAlignment="1">
      <alignment horizontal="center" vertical="top" wrapText="1"/>
    </xf>
    <xf numFmtId="0" fontId="8" fillId="0" borderId="1" xfId="2" applyFont="1" applyBorder="1" applyAlignment="1">
      <alignment horizontal="center" vertical="top" wrapText="1"/>
    </xf>
    <xf numFmtId="0" fontId="8" fillId="0" borderId="3" xfId="2" applyFont="1" applyBorder="1" applyAlignment="1">
      <alignment horizontal="center" vertical="top" wrapText="1"/>
    </xf>
    <xf numFmtId="0" fontId="8" fillId="0" borderId="4" xfId="2" applyFont="1" applyBorder="1" applyAlignment="1">
      <alignment horizontal="center" vertical="top" wrapText="1"/>
    </xf>
    <xf numFmtId="2" fontId="17" fillId="0" borderId="6" xfId="4" applyNumberFormat="1" applyFont="1" applyBorder="1" applyAlignment="1">
      <alignment horizontal="justify" vertical="top" wrapText="1"/>
    </xf>
    <xf numFmtId="2" fontId="17" fillId="0" borderId="11" xfId="4" applyNumberFormat="1" applyFont="1" applyBorder="1" applyAlignment="1">
      <alignment horizontal="justify" vertical="top" wrapText="1"/>
    </xf>
    <xf numFmtId="0" fontId="13" fillId="0" borderId="1" xfId="2" applyFont="1" applyBorder="1" applyAlignment="1">
      <alignment horizontal="center" vertical="top" wrapText="1"/>
    </xf>
    <xf numFmtId="0" fontId="13" fillId="0" borderId="3" xfId="2" applyFont="1" applyBorder="1" applyAlignment="1">
      <alignment horizontal="center" vertical="top" wrapText="1"/>
    </xf>
    <xf numFmtId="0" fontId="13" fillId="0" borderId="4" xfId="2" applyFont="1" applyBorder="1" applyAlignment="1">
      <alignment horizontal="center" vertical="top" wrapText="1"/>
    </xf>
    <xf numFmtId="0" fontId="14" fillId="0" borderId="6" xfId="2" applyFont="1" applyBorder="1" applyAlignment="1">
      <alignment horizontal="justify" vertical="top" wrapText="1"/>
    </xf>
    <xf numFmtId="0" fontId="14" fillId="0" borderId="11" xfId="2" applyFont="1" applyBorder="1" applyAlignment="1">
      <alignment horizontal="justify" vertical="top" wrapText="1"/>
    </xf>
    <xf numFmtId="0" fontId="14" fillId="0" borderId="5" xfId="2" applyFont="1" applyBorder="1" applyAlignment="1">
      <alignment horizontal="center" vertical="top" wrapText="1"/>
    </xf>
    <xf numFmtId="0" fontId="14" fillId="0" borderId="0" xfId="2" applyFont="1" applyAlignment="1">
      <alignment horizontal="center" vertical="top" wrapText="1"/>
    </xf>
    <xf numFmtId="0" fontId="14" fillId="0" borderId="7" xfId="2" applyFont="1" applyBorder="1" applyAlignment="1">
      <alignment horizontal="center" vertical="top" wrapText="1"/>
    </xf>
    <xf numFmtId="0" fontId="14" fillId="0" borderId="8" xfId="2" applyFont="1" applyBorder="1" applyAlignment="1">
      <alignment horizontal="center" vertical="top" wrapText="1"/>
    </xf>
    <xf numFmtId="0" fontId="14" fillId="0" borderId="9" xfId="2" applyFont="1" applyBorder="1" applyAlignment="1">
      <alignment horizontal="center" vertical="top" wrapText="1"/>
    </xf>
    <xf numFmtId="0" fontId="14" fillId="0" borderId="10" xfId="2" applyFont="1" applyBorder="1" applyAlignment="1">
      <alignment horizontal="center" vertical="top" wrapText="1"/>
    </xf>
    <xf numFmtId="0" fontId="8" fillId="2" borderId="0" xfId="5" applyFont="1" applyFill="1" applyAlignment="1">
      <alignment horizontal="center" vertical="center" wrapText="1"/>
    </xf>
    <xf numFmtId="0" fontId="20" fillId="2" borderId="0" xfId="5" applyFont="1" applyFill="1" applyAlignment="1">
      <alignment horizontal="center" vertical="center" wrapText="1"/>
    </xf>
    <xf numFmtId="0" fontId="13" fillId="2" borderId="12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8" fillId="2" borderId="0" xfId="5" applyFont="1" applyFill="1" applyAlignment="1">
      <alignment horizontal="right" vertical="top" wrapText="1"/>
    </xf>
    <xf numFmtId="2" fontId="29" fillId="0" borderId="0" xfId="3" applyNumberFormat="1" applyFont="1" applyAlignment="1">
      <alignment horizontal="justify" vertical="top"/>
    </xf>
    <xf numFmtId="0" fontId="13" fillId="0" borderId="2" xfId="2" applyFont="1" applyBorder="1" applyAlignment="1">
      <alignment horizontal="justify" vertical="center" wrapText="1"/>
    </xf>
    <xf numFmtId="0" fontId="15" fillId="0" borderId="5" xfId="2" applyFont="1" applyFill="1" applyBorder="1" applyAlignment="1">
      <alignment horizontal="center" vertical="center" wrapText="1"/>
    </xf>
    <xf numFmtId="0" fontId="15" fillId="0" borderId="0" xfId="2" applyFont="1" applyFill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top"/>
    </xf>
    <xf numFmtId="2" fontId="14" fillId="0" borderId="3" xfId="2" applyNumberFormat="1" applyFont="1" applyFill="1" applyBorder="1" applyAlignment="1">
      <alignment horizontal="right" vertical="top"/>
    </xf>
    <xf numFmtId="164" fontId="13" fillId="0" borderId="3" xfId="2" applyNumberFormat="1" applyFont="1" applyFill="1" applyBorder="1" applyAlignment="1">
      <alignment horizontal="right" vertical="top"/>
    </xf>
    <xf numFmtId="14" fontId="14" fillId="0" borderId="3" xfId="2" applyNumberFormat="1" applyFont="1" applyFill="1" applyBorder="1" applyAlignment="1">
      <alignment horizontal="justify" vertical="top" wrapText="1"/>
    </xf>
    <xf numFmtId="0" fontId="14" fillId="0" borderId="0" xfId="2" applyFont="1" applyFill="1" applyAlignment="1">
      <alignment horizontal="center" vertical="top"/>
    </xf>
    <xf numFmtId="2" fontId="14" fillId="0" borderId="0" xfId="2" applyNumberFormat="1" applyFont="1" applyFill="1" applyAlignment="1">
      <alignment horizontal="right" vertical="top"/>
    </xf>
    <xf numFmtId="164" fontId="13" fillId="0" borderId="0" xfId="2" applyNumberFormat="1" applyFont="1" applyFill="1" applyAlignment="1">
      <alignment horizontal="right" vertical="top"/>
    </xf>
    <xf numFmtId="14" fontId="14" fillId="0" borderId="0" xfId="2" applyNumberFormat="1" applyFont="1" applyFill="1" applyAlignment="1">
      <alignment horizontal="justify" vertical="top" wrapText="1"/>
    </xf>
    <xf numFmtId="0" fontId="30" fillId="0" borderId="6" xfId="5" applyFont="1" applyBorder="1" applyAlignment="1">
      <alignment horizontal="center" vertical="center" wrapText="1"/>
    </xf>
    <xf numFmtId="0" fontId="30" fillId="0" borderId="11" xfId="5" applyFont="1" applyBorder="1" applyAlignment="1">
      <alignment horizontal="center" vertical="center" wrapText="1"/>
    </xf>
    <xf numFmtId="44" fontId="12" fillId="0" borderId="0" xfId="1" applyFont="1" applyFill="1" applyBorder="1" applyAlignment="1">
      <alignment horizontal="right" vertical="top"/>
    </xf>
    <xf numFmtId="44" fontId="22" fillId="0" borderId="0" xfId="1" applyFont="1" applyFill="1" applyBorder="1" applyAlignment="1">
      <alignment horizontal="right" vertical="top"/>
    </xf>
    <xf numFmtId="44" fontId="19" fillId="2" borderId="0" xfId="1" applyFont="1" applyFill="1" applyBorder="1" applyAlignment="1">
      <alignment horizontal="right" vertical="top" wrapText="1"/>
    </xf>
    <xf numFmtId="44" fontId="19" fillId="2" borderId="0" xfId="1" applyFont="1" applyFill="1" applyAlignment="1">
      <alignment horizontal="right" vertical="top" wrapText="1"/>
    </xf>
    <xf numFmtId="44" fontId="20" fillId="2" borderId="0" xfId="1" applyFont="1" applyFill="1" applyAlignment="1">
      <alignment horizontal="right" vertical="top" wrapText="1"/>
    </xf>
    <xf numFmtId="44" fontId="8" fillId="0" borderId="0" xfId="1" applyFont="1" applyFill="1" applyBorder="1" applyAlignment="1">
      <alignment horizontal="right" vertical="top"/>
    </xf>
    <xf numFmtId="0" fontId="6" fillId="0" borderId="0" xfId="3" applyFont="1" applyAlignment="1"/>
  </cellXfs>
  <cellStyles count="11">
    <cellStyle name="Millares 2" xfId="7" xr:uid="{00000000-0005-0000-0000-000000000000}"/>
    <cellStyle name="Moneda" xfId="1" builtinId="4"/>
    <cellStyle name="Normal" xfId="0" builtinId="0"/>
    <cellStyle name="Normal 2" xfId="4" xr:uid="{00000000-0005-0000-0000-000003000000}"/>
    <cellStyle name="Normal 2 2" xfId="5" xr:uid="{00000000-0005-0000-0000-000004000000}"/>
    <cellStyle name="Normal 3" xfId="3" xr:uid="{00000000-0005-0000-0000-000005000000}"/>
    <cellStyle name="Normal 3 2" xfId="2" xr:uid="{00000000-0005-0000-0000-000006000000}"/>
    <cellStyle name="Normal 3 3" xfId="9" xr:uid="{00000000-0005-0000-0000-000007000000}"/>
    <cellStyle name="Normal 4" xfId="6" xr:uid="{00000000-0005-0000-0000-000008000000}"/>
    <cellStyle name="Normal 4 2" xfId="8" xr:uid="{00000000-0005-0000-0000-000009000000}"/>
    <cellStyle name="Normal 5" xfId="10" xr:uid="{00000000-0005-0000-0000-00000A000000}"/>
  </cellStyles>
  <dxfs count="0"/>
  <tableStyles count="0" defaultTableStyle="TableStyleMedium2" defaultPivotStyle="PivotStyleLight16"/>
  <colors>
    <mruColors>
      <color rgb="FF00FFFF"/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7</xdr:col>
      <xdr:colOff>299311</xdr:colOff>
      <xdr:row>4</xdr:row>
      <xdr:rowOff>34804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0</xdr:col>
      <xdr:colOff>1030593</xdr:colOff>
      <xdr:row>6</xdr:row>
      <xdr:rowOff>131024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7CACD54-D6A2-4745-87B4-1240CA3F52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80975" y="219075"/>
          <a:ext cx="1030593" cy="1139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47.239\Cat&#225;logos%20y%20Cuantificaci&#243;n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CONSTRUCCIÓN DE VILIDAD CON CONCRETO HIDRÁULICO EN LA CALLE BELLAVISTA Y PUENTE VEHICULAR DE CALLE RIO BLANCO A CALLE VALLE DE TESISTAN, INCLUYE: SUSTITUCIÓN DE INFRAESTRUCTURA HIDRÁULICA, INFRAESTRUCTURA PLUVIAL, ALUMNBRADO PÚBLICO, ACCESIBILIDAD Y FORES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00B0F0"/>
  </sheetPr>
  <dimension ref="A1:H122"/>
  <sheetViews>
    <sheetView showGridLines="0" tabSelected="1" view="pageBreakPreview" topLeftCell="A52" zoomScaleNormal="70" zoomScaleSheetLayoutView="100" workbookViewId="0">
      <selection activeCell="B96" sqref="B96"/>
    </sheetView>
  </sheetViews>
  <sheetFormatPr baseColWidth="10" defaultColWidth="9.140625" defaultRowHeight="12.75" customHeight="1" outlineLevelCol="1"/>
  <cols>
    <col min="1" max="1" width="15.5703125" style="56" customWidth="1"/>
    <col min="2" max="2" width="74.7109375" style="2" customWidth="1"/>
    <col min="3" max="3" width="9.140625" style="2" customWidth="1"/>
    <col min="4" max="4" width="13.85546875" style="54" customWidth="1"/>
    <col min="5" max="5" width="16" style="2" customWidth="1"/>
    <col min="6" max="6" width="53.85546875" style="2" customWidth="1" outlineLevel="1"/>
    <col min="7" max="7" width="19.42578125" style="2" customWidth="1"/>
    <col min="8" max="8" width="14.28515625" style="2" bestFit="1" customWidth="1"/>
    <col min="9" max="16384" width="9.140625" style="2"/>
  </cols>
  <sheetData>
    <row r="1" spans="1:7">
      <c r="A1" s="45"/>
      <c r="B1" s="20" t="s">
        <v>0</v>
      </c>
      <c r="C1" s="71" t="s">
        <v>179</v>
      </c>
      <c r="D1" s="72"/>
      <c r="E1" s="72"/>
      <c r="F1" s="73"/>
      <c r="G1" s="21"/>
    </row>
    <row r="2" spans="1:7">
      <c r="A2" s="46"/>
      <c r="B2" s="22" t="s">
        <v>1</v>
      </c>
      <c r="C2" s="95" t="s">
        <v>106</v>
      </c>
      <c r="D2" s="96"/>
      <c r="E2" s="96"/>
      <c r="F2" s="97"/>
      <c r="G2" s="23"/>
    </row>
    <row r="3" spans="1:7" ht="13.5" thickBot="1">
      <c r="A3" s="46"/>
      <c r="B3" s="22" t="s">
        <v>2</v>
      </c>
      <c r="C3" s="95"/>
      <c r="D3" s="96"/>
      <c r="E3" s="96"/>
      <c r="F3" s="97"/>
      <c r="G3" s="23"/>
    </row>
    <row r="4" spans="1:7" ht="17.25" customHeight="1">
      <c r="A4" s="46"/>
      <c r="B4" s="94" t="s">
        <v>3</v>
      </c>
      <c r="C4" s="98"/>
      <c r="D4" s="99"/>
      <c r="E4" s="100" t="s">
        <v>21</v>
      </c>
      <c r="F4" s="101"/>
      <c r="G4" s="24"/>
    </row>
    <row r="5" spans="1:7" ht="17.25" customHeight="1">
      <c r="A5" s="46"/>
      <c r="B5" s="74" t="s">
        <v>105</v>
      </c>
      <c r="C5" s="102"/>
      <c r="D5" s="103"/>
      <c r="E5" s="104" t="s">
        <v>22</v>
      </c>
      <c r="F5" s="105"/>
      <c r="G5" s="25"/>
    </row>
    <row r="6" spans="1:7" ht="17.25" customHeight="1">
      <c r="A6" s="46"/>
      <c r="B6" s="74"/>
      <c r="C6" s="102"/>
      <c r="D6" s="103"/>
      <c r="E6" s="104" t="s">
        <v>4</v>
      </c>
      <c r="F6" s="105"/>
      <c r="G6" s="26"/>
    </row>
    <row r="7" spans="1:7" ht="17.25" customHeight="1" thickBot="1">
      <c r="A7" s="46"/>
      <c r="B7" s="75"/>
      <c r="C7" s="27"/>
      <c r="D7" s="28"/>
      <c r="E7" s="29" t="s">
        <v>23</v>
      </c>
      <c r="F7" s="30"/>
      <c r="G7" s="31"/>
    </row>
    <row r="8" spans="1:7">
      <c r="A8" s="46"/>
      <c r="B8" s="22" t="s">
        <v>5</v>
      </c>
      <c r="C8" s="76" t="s">
        <v>6</v>
      </c>
      <c r="D8" s="77"/>
      <c r="E8" s="77"/>
      <c r="F8" s="78"/>
      <c r="G8" s="32" t="s">
        <v>7</v>
      </c>
    </row>
    <row r="9" spans="1:7">
      <c r="A9" s="46"/>
      <c r="B9" s="79" t="s">
        <v>37</v>
      </c>
      <c r="C9" s="81"/>
      <c r="D9" s="82"/>
      <c r="E9" s="82"/>
      <c r="F9" s="83"/>
      <c r="G9" s="106" t="s">
        <v>180</v>
      </c>
    </row>
    <row r="10" spans="1:7" ht="13.5" thickBot="1">
      <c r="A10" s="47"/>
      <c r="B10" s="80"/>
      <c r="C10" s="84"/>
      <c r="D10" s="85"/>
      <c r="E10" s="85"/>
      <c r="F10" s="86"/>
      <c r="G10" s="107"/>
    </row>
    <row r="11" spans="1:7" ht="3" customHeight="1" thickBot="1">
      <c r="A11" s="48"/>
      <c r="B11" s="49"/>
      <c r="C11" s="50"/>
      <c r="D11" s="51"/>
      <c r="E11" s="48"/>
      <c r="F11" s="50"/>
      <c r="G11" s="50"/>
    </row>
    <row r="12" spans="1:7" ht="15.75" customHeight="1" thickBot="1">
      <c r="A12" s="89" t="s">
        <v>32</v>
      </c>
      <c r="B12" s="90"/>
      <c r="C12" s="90"/>
      <c r="D12" s="90"/>
      <c r="E12" s="90"/>
      <c r="F12" s="90"/>
      <c r="G12" s="91"/>
    </row>
    <row r="13" spans="1:7" ht="3" customHeight="1">
      <c r="A13" s="52"/>
      <c r="B13" s="53"/>
      <c r="C13" s="53"/>
    </row>
    <row r="14" spans="1:7" ht="24">
      <c r="A14" s="17" t="s">
        <v>8</v>
      </c>
      <c r="B14" s="18" t="s">
        <v>9</v>
      </c>
      <c r="C14" s="17" t="s">
        <v>10</v>
      </c>
      <c r="D14" s="17" t="s">
        <v>11</v>
      </c>
      <c r="E14" s="19" t="s">
        <v>12</v>
      </c>
      <c r="F14" s="19" t="s">
        <v>13</v>
      </c>
      <c r="G14" s="19" t="s">
        <v>14</v>
      </c>
    </row>
    <row r="15" spans="1:7" ht="6" customHeight="1">
      <c r="A15" s="114"/>
      <c r="B15" s="114"/>
      <c r="C15" s="114"/>
      <c r="D15" s="114"/>
      <c r="E15" s="114"/>
      <c r="F15" s="114"/>
      <c r="G15" s="114"/>
    </row>
    <row r="16" spans="1:7">
      <c r="A16" s="3" t="s">
        <v>43</v>
      </c>
      <c r="B16" s="8" t="s">
        <v>38</v>
      </c>
      <c r="C16" s="9"/>
      <c r="D16" s="10"/>
      <c r="E16" s="10"/>
      <c r="F16" s="10"/>
      <c r="G16" s="5">
        <f>ROUND(SUM(G17:G33),2)</f>
        <v>0</v>
      </c>
    </row>
    <row r="17" spans="1:7" s="1" customFormat="1" ht="33.75">
      <c r="A17" s="6" t="s">
        <v>107</v>
      </c>
      <c r="B17" s="66" t="s">
        <v>41</v>
      </c>
      <c r="C17" s="67" t="s">
        <v>18</v>
      </c>
      <c r="D17" s="68">
        <v>573.26</v>
      </c>
      <c r="E17" s="69"/>
      <c r="F17" s="70"/>
      <c r="G17" s="7"/>
    </row>
    <row r="18" spans="1:7" s="1" customFormat="1" ht="33.75">
      <c r="A18" s="6" t="s">
        <v>108</v>
      </c>
      <c r="B18" s="66" t="s">
        <v>75</v>
      </c>
      <c r="C18" s="67" t="s">
        <v>18</v>
      </c>
      <c r="D18" s="68">
        <v>573.26</v>
      </c>
      <c r="E18" s="69"/>
      <c r="F18" s="70"/>
      <c r="G18" s="7"/>
    </row>
    <row r="19" spans="1:7" s="1" customFormat="1" ht="45">
      <c r="A19" s="6" t="s">
        <v>109</v>
      </c>
      <c r="B19" s="66" t="s">
        <v>62</v>
      </c>
      <c r="C19" s="67" t="s">
        <v>19</v>
      </c>
      <c r="D19" s="68">
        <v>56.18</v>
      </c>
      <c r="E19" s="69"/>
      <c r="F19" s="70"/>
      <c r="G19" s="7"/>
    </row>
    <row r="20" spans="1:7" s="1" customFormat="1" ht="45">
      <c r="A20" s="6" t="s">
        <v>110</v>
      </c>
      <c r="B20" s="66" t="s">
        <v>67</v>
      </c>
      <c r="C20" s="67" t="s">
        <v>19</v>
      </c>
      <c r="D20" s="68">
        <v>10.74</v>
      </c>
      <c r="E20" s="69"/>
      <c r="F20" s="70"/>
      <c r="G20" s="7"/>
    </row>
    <row r="21" spans="1:7" s="1" customFormat="1" ht="45">
      <c r="A21" s="6" t="s">
        <v>111</v>
      </c>
      <c r="B21" s="66" t="s">
        <v>68</v>
      </c>
      <c r="C21" s="67" t="s">
        <v>19</v>
      </c>
      <c r="D21" s="68">
        <v>41.87</v>
      </c>
      <c r="E21" s="69"/>
      <c r="F21" s="70"/>
      <c r="G21" s="7"/>
    </row>
    <row r="22" spans="1:7" s="62" customFormat="1" ht="33.75">
      <c r="A22" s="6" t="s">
        <v>112</v>
      </c>
      <c r="B22" s="66" t="s">
        <v>69</v>
      </c>
      <c r="C22" s="67" t="s">
        <v>18</v>
      </c>
      <c r="D22" s="68">
        <v>28.64</v>
      </c>
      <c r="E22" s="69"/>
      <c r="F22" s="70"/>
      <c r="G22" s="7"/>
    </row>
    <row r="23" spans="1:7" s="62" customFormat="1" ht="33.75">
      <c r="A23" s="6" t="s">
        <v>113</v>
      </c>
      <c r="B23" s="66" t="s">
        <v>70</v>
      </c>
      <c r="C23" s="67" t="s">
        <v>18</v>
      </c>
      <c r="D23" s="68">
        <v>54.83</v>
      </c>
      <c r="E23" s="69"/>
      <c r="F23" s="70"/>
      <c r="G23" s="7"/>
    </row>
    <row r="24" spans="1:7" s="1" customFormat="1" ht="33.75">
      <c r="A24" s="6" t="s">
        <v>114</v>
      </c>
      <c r="B24" s="66" t="s">
        <v>73</v>
      </c>
      <c r="C24" s="67" t="s">
        <v>19</v>
      </c>
      <c r="D24" s="68">
        <v>34.49</v>
      </c>
      <c r="E24" s="69"/>
      <c r="F24" s="70"/>
      <c r="G24" s="7"/>
    </row>
    <row r="25" spans="1:7" s="1" customFormat="1" ht="22.5">
      <c r="A25" s="6" t="s">
        <v>115</v>
      </c>
      <c r="B25" s="66" t="s">
        <v>104</v>
      </c>
      <c r="C25" s="67" t="s">
        <v>25</v>
      </c>
      <c r="D25" s="68">
        <v>162.84</v>
      </c>
      <c r="E25" s="69"/>
      <c r="F25" s="70"/>
      <c r="G25" s="7"/>
    </row>
    <row r="26" spans="1:7" s="1" customFormat="1" ht="45">
      <c r="A26" s="6" t="s">
        <v>116</v>
      </c>
      <c r="B26" s="66" t="s">
        <v>74</v>
      </c>
      <c r="C26" s="67" t="s">
        <v>29</v>
      </c>
      <c r="D26" s="68">
        <v>254.12</v>
      </c>
      <c r="E26" s="69"/>
      <c r="F26" s="70"/>
      <c r="G26" s="7"/>
    </row>
    <row r="27" spans="1:7" s="62" customFormat="1" ht="45">
      <c r="A27" s="6" t="s">
        <v>117</v>
      </c>
      <c r="B27" s="66" t="s">
        <v>61</v>
      </c>
      <c r="C27" s="67" t="s">
        <v>18</v>
      </c>
      <c r="D27" s="68">
        <v>22.48</v>
      </c>
      <c r="E27" s="69"/>
      <c r="F27" s="70"/>
      <c r="G27" s="7"/>
    </row>
    <row r="28" spans="1:7" s="1" customFormat="1" ht="56.25">
      <c r="A28" s="6" t="s">
        <v>118</v>
      </c>
      <c r="B28" s="66" t="s">
        <v>63</v>
      </c>
      <c r="C28" s="67" t="s">
        <v>18</v>
      </c>
      <c r="D28" s="68">
        <v>6.5</v>
      </c>
      <c r="E28" s="69"/>
      <c r="F28" s="70"/>
      <c r="G28" s="7"/>
    </row>
    <row r="29" spans="1:7" s="1" customFormat="1" ht="33.75">
      <c r="A29" s="6" t="s">
        <v>119</v>
      </c>
      <c r="B29" s="66" t="s">
        <v>64</v>
      </c>
      <c r="C29" s="67" t="s">
        <v>26</v>
      </c>
      <c r="D29" s="68">
        <v>2</v>
      </c>
      <c r="E29" s="69"/>
      <c r="F29" s="70"/>
      <c r="G29" s="7"/>
    </row>
    <row r="30" spans="1:7" s="62" customFormat="1" ht="56.25">
      <c r="A30" s="6" t="s">
        <v>120</v>
      </c>
      <c r="B30" s="66" t="s">
        <v>65</v>
      </c>
      <c r="C30" s="67" t="s">
        <v>66</v>
      </c>
      <c r="D30" s="68">
        <v>2</v>
      </c>
      <c r="E30" s="69"/>
      <c r="F30" s="70"/>
      <c r="G30" s="7"/>
    </row>
    <row r="31" spans="1:7" s="62" customFormat="1" ht="45">
      <c r="A31" s="6" t="s">
        <v>121</v>
      </c>
      <c r="B31" s="66" t="s">
        <v>71</v>
      </c>
      <c r="C31" s="67" t="s">
        <v>72</v>
      </c>
      <c r="D31" s="68">
        <v>289.89999999999998</v>
      </c>
      <c r="E31" s="69"/>
      <c r="F31" s="70"/>
      <c r="G31" s="7"/>
    </row>
    <row r="32" spans="1:7" s="1" customFormat="1" ht="33.75">
      <c r="A32" s="6" t="s">
        <v>122</v>
      </c>
      <c r="B32" s="66" t="s">
        <v>39</v>
      </c>
      <c r="C32" s="67" t="s">
        <v>19</v>
      </c>
      <c r="D32" s="68">
        <v>144.94999999999999</v>
      </c>
      <c r="E32" s="69"/>
      <c r="F32" s="70"/>
      <c r="G32" s="7"/>
    </row>
    <row r="33" spans="1:7" s="1" customFormat="1" ht="33.75">
      <c r="A33" s="6" t="s">
        <v>123</v>
      </c>
      <c r="B33" s="66" t="s">
        <v>40</v>
      </c>
      <c r="C33" s="67" t="s">
        <v>20</v>
      </c>
      <c r="D33" s="68">
        <v>2464.1499999999996</v>
      </c>
      <c r="E33" s="69"/>
      <c r="F33" s="70"/>
      <c r="G33" s="7"/>
    </row>
    <row r="34" spans="1:7" s="1" customFormat="1">
      <c r="A34" s="3" t="s">
        <v>44</v>
      </c>
      <c r="B34" s="8" t="s">
        <v>76</v>
      </c>
      <c r="C34" s="9"/>
      <c r="D34" s="10"/>
      <c r="E34" s="10"/>
      <c r="F34" s="10"/>
      <c r="G34" s="5">
        <f>ROUND(SUM(G35,G46),2)</f>
        <v>0</v>
      </c>
    </row>
    <row r="35" spans="1:7" s="1" customFormat="1">
      <c r="A35" s="12" t="s">
        <v>53</v>
      </c>
      <c r="B35" s="13" t="s">
        <v>31</v>
      </c>
      <c r="C35" s="14"/>
      <c r="D35" s="15"/>
      <c r="E35" s="58"/>
      <c r="F35" s="16"/>
      <c r="G35" s="58">
        <f>ROUND(SUM(G36:G45),2)</f>
        <v>0</v>
      </c>
    </row>
    <row r="36" spans="1:7" s="1" customFormat="1" ht="33.75">
      <c r="A36" s="6" t="s">
        <v>124</v>
      </c>
      <c r="B36" s="66" t="s">
        <v>41</v>
      </c>
      <c r="C36" s="67" t="s">
        <v>18</v>
      </c>
      <c r="D36" s="68">
        <v>418.68</v>
      </c>
      <c r="E36" s="69"/>
      <c r="F36" s="70"/>
      <c r="G36" s="7"/>
    </row>
    <row r="37" spans="1:7" s="1" customFormat="1" ht="45">
      <c r="A37" s="6" t="s">
        <v>125</v>
      </c>
      <c r="B37" s="66" t="s">
        <v>82</v>
      </c>
      <c r="C37" s="67" t="s">
        <v>19</v>
      </c>
      <c r="D37" s="68">
        <v>872.2</v>
      </c>
      <c r="E37" s="69"/>
      <c r="F37" s="70"/>
      <c r="G37" s="7"/>
    </row>
    <row r="38" spans="1:7" s="1" customFormat="1" ht="45">
      <c r="A38" s="6" t="s">
        <v>126</v>
      </c>
      <c r="B38" s="66" t="s">
        <v>83</v>
      </c>
      <c r="C38" s="67" t="s">
        <v>19</v>
      </c>
      <c r="D38" s="68">
        <v>18.170000000000002</v>
      </c>
      <c r="E38" s="69"/>
      <c r="F38" s="70"/>
      <c r="G38" s="7"/>
    </row>
    <row r="39" spans="1:7" s="1" customFormat="1" ht="45">
      <c r="A39" s="6" t="s">
        <v>127</v>
      </c>
      <c r="B39" s="66" t="s">
        <v>85</v>
      </c>
      <c r="C39" s="67" t="s">
        <v>19</v>
      </c>
      <c r="D39" s="68">
        <v>111.91</v>
      </c>
      <c r="E39" s="69"/>
      <c r="F39" s="70"/>
      <c r="G39" s="7"/>
    </row>
    <row r="40" spans="1:7" s="1" customFormat="1" ht="56.25">
      <c r="A40" s="6" t="s">
        <v>128</v>
      </c>
      <c r="B40" s="66" t="s">
        <v>86</v>
      </c>
      <c r="C40" s="67" t="s">
        <v>19</v>
      </c>
      <c r="D40" s="68">
        <v>447.66</v>
      </c>
      <c r="E40" s="69"/>
      <c r="F40" s="70"/>
      <c r="G40" s="7"/>
    </row>
    <row r="41" spans="1:7" s="1" customFormat="1" ht="45">
      <c r="A41" s="6" t="s">
        <v>129</v>
      </c>
      <c r="B41" s="66" t="s">
        <v>52</v>
      </c>
      <c r="C41" s="67" t="s">
        <v>19</v>
      </c>
      <c r="D41" s="68">
        <v>63.34</v>
      </c>
      <c r="E41" s="69"/>
      <c r="F41" s="70"/>
      <c r="G41" s="7"/>
    </row>
    <row r="42" spans="1:7" s="62" customFormat="1" ht="33.75">
      <c r="A42" s="6" t="s">
        <v>130</v>
      </c>
      <c r="B42" s="66" t="s">
        <v>84</v>
      </c>
      <c r="C42" s="67" t="s">
        <v>19</v>
      </c>
      <c r="D42" s="68">
        <v>126.69</v>
      </c>
      <c r="E42" s="69"/>
      <c r="F42" s="70"/>
      <c r="G42" s="7"/>
    </row>
    <row r="43" spans="1:7" s="62" customFormat="1" ht="45">
      <c r="A43" s="6" t="s">
        <v>131</v>
      </c>
      <c r="B43" s="66" t="s">
        <v>71</v>
      </c>
      <c r="C43" s="67" t="s">
        <v>72</v>
      </c>
      <c r="D43" s="68">
        <v>1790.62</v>
      </c>
      <c r="E43" s="69"/>
      <c r="F43" s="70"/>
      <c r="G43" s="7"/>
    </row>
    <row r="44" spans="1:7" s="1" customFormat="1" ht="33.75">
      <c r="A44" s="6" t="s">
        <v>132</v>
      </c>
      <c r="B44" s="66" t="s">
        <v>39</v>
      </c>
      <c r="C44" s="67" t="s">
        <v>19</v>
      </c>
      <c r="D44" s="68">
        <v>778.46</v>
      </c>
      <c r="E44" s="69"/>
      <c r="F44" s="70"/>
      <c r="G44" s="7"/>
    </row>
    <row r="45" spans="1:7" s="1" customFormat="1" ht="33.75">
      <c r="A45" s="6" t="s">
        <v>133</v>
      </c>
      <c r="B45" s="66" t="s">
        <v>40</v>
      </c>
      <c r="C45" s="67" t="s">
        <v>20</v>
      </c>
      <c r="D45" s="68">
        <v>13233.82</v>
      </c>
      <c r="E45" s="69"/>
      <c r="F45" s="70"/>
      <c r="G45" s="7"/>
    </row>
    <row r="46" spans="1:7" s="1" customFormat="1">
      <c r="A46" s="12" t="s">
        <v>54</v>
      </c>
      <c r="B46" s="13" t="s">
        <v>77</v>
      </c>
      <c r="C46" s="14"/>
      <c r="D46" s="15"/>
      <c r="E46" s="58"/>
      <c r="F46" s="16"/>
      <c r="G46" s="58">
        <f>ROUND(SUM(G47:G54),2)</f>
        <v>0</v>
      </c>
    </row>
    <row r="47" spans="1:7" s="62" customFormat="1" ht="33.75">
      <c r="A47" s="6" t="s">
        <v>134</v>
      </c>
      <c r="B47" s="66" t="s">
        <v>30</v>
      </c>
      <c r="C47" s="67" t="s">
        <v>18</v>
      </c>
      <c r="D47" s="68">
        <v>418.68</v>
      </c>
      <c r="E47" s="69"/>
      <c r="F47" s="70"/>
      <c r="G47" s="7"/>
    </row>
    <row r="48" spans="1:7" s="1" customFormat="1" ht="33.75">
      <c r="A48" s="6" t="s">
        <v>135</v>
      </c>
      <c r="B48" s="66" t="s">
        <v>80</v>
      </c>
      <c r="C48" s="67" t="s">
        <v>18</v>
      </c>
      <c r="D48" s="68">
        <v>1044.3900000000001</v>
      </c>
      <c r="E48" s="69"/>
      <c r="F48" s="70"/>
      <c r="G48" s="7"/>
    </row>
    <row r="49" spans="1:7" s="1" customFormat="1" ht="33.75">
      <c r="A49" s="6" t="s">
        <v>136</v>
      </c>
      <c r="B49" s="66" t="s">
        <v>34</v>
      </c>
      <c r="C49" s="67" t="s">
        <v>29</v>
      </c>
      <c r="D49" s="68">
        <v>45085.5</v>
      </c>
      <c r="E49" s="69"/>
      <c r="F49" s="70"/>
      <c r="G49" s="7"/>
    </row>
    <row r="50" spans="1:7" s="1" customFormat="1" ht="45">
      <c r="A50" s="6" t="s">
        <v>137</v>
      </c>
      <c r="B50" s="66" t="s">
        <v>88</v>
      </c>
      <c r="C50" s="67" t="s">
        <v>19</v>
      </c>
      <c r="D50" s="68">
        <v>111.18</v>
      </c>
      <c r="E50" s="69"/>
      <c r="F50" s="70"/>
      <c r="G50" s="7"/>
    </row>
    <row r="51" spans="1:7" s="1" customFormat="1" ht="45">
      <c r="A51" s="6" t="s">
        <v>138</v>
      </c>
      <c r="B51" s="66" t="s">
        <v>87</v>
      </c>
      <c r="C51" s="67" t="s">
        <v>19</v>
      </c>
      <c r="D51" s="68">
        <v>166.78</v>
      </c>
      <c r="E51" s="69"/>
      <c r="F51" s="70"/>
      <c r="G51" s="7"/>
    </row>
    <row r="52" spans="1:7" s="1" customFormat="1" ht="45">
      <c r="A52" s="6" t="s">
        <v>139</v>
      </c>
      <c r="B52" s="66" t="s">
        <v>79</v>
      </c>
      <c r="C52" s="67" t="s">
        <v>26</v>
      </c>
      <c r="D52" s="68">
        <v>620</v>
      </c>
      <c r="E52" s="69"/>
      <c r="F52" s="70"/>
      <c r="G52" s="7"/>
    </row>
    <row r="53" spans="1:7" s="1" customFormat="1" ht="33.75">
      <c r="A53" s="6" t="s">
        <v>140</v>
      </c>
      <c r="B53" s="66" t="s">
        <v>78</v>
      </c>
      <c r="C53" s="67" t="s">
        <v>26</v>
      </c>
      <c r="D53" s="68">
        <v>31</v>
      </c>
      <c r="E53" s="69"/>
      <c r="F53" s="70"/>
      <c r="G53" s="7"/>
    </row>
    <row r="54" spans="1:7" s="1" customFormat="1" ht="22.5">
      <c r="A54" s="6" t="s">
        <v>141</v>
      </c>
      <c r="B54" s="66" t="s">
        <v>57</v>
      </c>
      <c r="C54" s="67" t="s">
        <v>19</v>
      </c>
      <c r="D54" s="68">
        <v>0.94</v>
      </c>
      <c r="E54" s="69"/>
      <c r="F54" s="70"/>
      <c r="G54" s="7"/>
    </row>
    <row r="55" spans="1:7">
      <c r="A55" s="3" t="s">
        <v>95</v>
      </c>
      <c r="B55" s="4" t="s">
        <v>81</v>
      </c>
      <c r="C55" s="4"/>
      <c r="D55" s="4"/>
      <c r="E55" s="4"/>
      <c r="F55" s="4"/>
      <c r="G55" s="5">
        <f>ROUND(SUM(G56:G59),2)</f>
        <v>0</v>
      </c>
    </row>
    <row r="56" spans="1:7" s="62" customFormat="1" ht="67.5">
      <c r="A56" s="6" t="s">
        <v>142</v>
      </c>
      <c r="B56" s="66" t="s">
        <v>90</v>
      </c>
      <c r="C56" s="67" t="s">
        <v>29</v>
      </c>
      <c r="D56" s="68">
        <v>94525.28</v>
      </c>
      <c r="E56" s="69"/>
      <c r="F56" s="70"/>
      <c r="G56" s="7"/>
    </row>
    <row r="57" spans="1:7" s="62" customFormat="1" ht="56.25">
      <c r="A57" s="6" t="s">
        <v>143</v>
      </c>
      <c r="B57" s="66" t="s">
        <v>91</v>
      </c>
      <c r="C57" s="67" t="s">
        <v>29</v>
      </c>
      <c r="D57" s="68">
        <v>87157.97</v>
      </c>
      <c r="E57" s="69"/>
      <c r="F57" s="70"/>
      <c r="G57" s="7"/>
    </row>
    <row r="58" spans="1:7" s="1" customFormat="1" ht="67.5">
      <c r="A58" s="6" t="s">
        <v>144</v>
      </c>
      <c r="B58" s="66" t="s">
        <v>92</v>
      </c>
      <c r="C58" s="67" t="s">
        <v>29</v>
      </c>
      <c r="D58" s="68">
        <v>9518.14</v>
      </c>
      <c r="E58" s="69"/>
      <c r="F58" s="70"/>
      <c r="G58" s="7"/>
    </row>
    <row r="59" spans="1:7" s="62" customFormat="1" ht="33.75">
      <c r="A59" s="6" t="s">
        <v>145</v>
      </c>
      <c r="B59" s="66" t="s">
        <v>89</v>
      </c>
      <c r="C59" s="67" t="s">
        <v>29</v>
      </c>
      <c r="D59" s="68">
        <v>191201.39</v>
      </c>
      <c r="E59" s="69"/>
      <c r="F59" s="70"/>
      <c r="G59" s="7"/>
    </row>
    <row r="60" spans="1:7" s="1" customFormat="1">
      <c r="A60" s="3" t="s">
        <v>45</v>
      </c>
      <c r="B60" s="8" t="s">
        <v>55</v>
      </c>
      <c r="C60" s="9"/>
      <c r="D60" s="10"/>
      <c r="E60" s="10"/>
      <c r="F60" s="10"/>
      <c r="G60" s="5">
        <f>ROUND(SUM(G61,G72),2)</f>
        <v>0</v>
      </c>
    </row>
    <row r="61" spans="1:7" s="1" customFormat="1">
      <c r="A61" s="12" t="s">
        <v>46</v>
      </c>
      <c r="B61" s="13" t="s">
        <v>31</v>
      </c>
      <c r="C61" s="14"/>
      <c r="D61" s="15"/>
      <c r="E61" s="58"/>
      <c r="F61" s="16"/>
      <c r="G61" s="58">
        <f>ROUND(SUM(G62:G71),2)</f>
        <v>0</v>
      </c>
    </row>
    <row r="62" spans="1:7" s="1" customFormat="1" ht="33.75">
      <c r="A62" s="6" t="s">
        <v>146</v>
      </c>
      <c r="B62" s="66" t="s">
        <v>41</v>
      </c>
      <c r="C62" s="67" t="s">
        <v>18</v>
      </c>
      <c r="D62" s="68">
        <v>226.32</v>
      </c>
      <c r="E62" s="69"/>
      <c r="F62" s="70"/>
      <c r="G62" s="7"/>
    </row>
    <row r="63" spans="1:7" s="1" customFormat="1" ht="45">
      <c r="A63" s="6" t="s">
        <v>147</v>
      </c>
      <c r="B63" s="66" t="s">
        <v>82</v>
      </c>
      <c r="C63" s="67" t="s">
        <v>19</v>
      </c>
      <c r="D63" s="68">
        <v>387.01</v>
      </c>
      <c r="E63" s="69"/>
      <c r="F63" s="70"/>
      <c r="G63" s="7"/>
    </row>
    <row r="64" spans="1:7" s="1" customFormat="1" ht="45">
      <c r="A64" s="6" t="s">
        <v>148</v>
      </c>
      <c r="B64" s="66" t="s">
        <v>83</v>
      </c>
      <c r="C64" s="67" t="s">
        <v>19</v>
      </c>
      <c r="D64" s="68">
        <v>20.36</v>
      </c>
      <c r="E64" s="69"/>
      <c r="F64" s="70"/>
      <c r="G64" s="7"/>
    </row>
    <row r="65" spans="1:8" s="1" customFormat="1" ht="45">
      <c r="A65" s="6" t="s">
        <v>149</v>
      </c>
      <c r="B65" s="66" t="s">
        <v>85</v>
      </c>
      <c r="C65" s="67" t="s">
        <v>19</v>
      </c>
      <c r="D65" s="68">
        <v>42.77</v>
      </c>
      <c r="E65" s="69"/>
      <c r="F65" s="70"/>
      <c r="G65" s="7"/>
    </row>
    <row r="66" spans="1:8" s="1" customFormat="1" ht="56.25">
      <c r="A66" s="6" t="s">
        <v>150</v>
      </c>
      <c r="B66" s="66" t="s">
        <v>86</v>
      </c>
      <c r="C66" s="67" t="s">
        <v>19</v>
      </c>
      <c r="D66" s="68">
        <v>242.38</v>
      </c>
      <c r="E66" s="69"/>
      <c r="F66" s="70"/>
      <c r="G66" s="7"/>
    </row>
    <row r="67" spans="1:8" s="1" customFormat="1" ht="45">
      <c r="A67" s="6" t="s">
        <v>151</v>
      </c>
      <c r="B67" s="66" t="s">
        <v>52</v>
      </c>
      <c r="C67" s="67" t="s">
        <v>19</v>
      </c>
      <c r="D67" s="68">
        <v>58.05</v>
      </c>
      <c r="E67" s="69"/>
      <c r="F67" s="70"/>
      <c r="G67" s="7"/>
    </row>
    <row r="68" spans="1:8" s="62" customFormat="1" ht="33.75">
      <c r="A68" s="6" t="s">
        <v>152</v>
      </c>
      <c r="B68" s="66" t="s">
        <v>84</v>
      </c>
      <c r="C68" s="67" t="s">
        <v>19</v>
      </c>
      <c r="D68" s="68">
        <v>77.400000000000006</v>
      </c>
      <c r="E68" s="69"/>
      <c r="F68" s="70"/>
      <c r="G68" s="7"/>
    </row>
    <row r="69" spans="1:8" s="62" customFormat="1" ht="45">
      <c r="A69" s="6" t="s">
        <v>153</v>
      </c>
      <c r="B69" s="66" t="s">
        <v>71</v>
      </c>
      <c r="C69" s="67" t="s">
        <v>72</v>
      </c>
      <c r="D69" s="68">
        <v>969.52</v>
      </c>
      <c r="E69" s="69"/>
      <c r="F69" s="70"/>
      <c r="G69" s="7"/>
    </row>
    <row r="70" spans="1:8" s="1" customFormat="1" ht="33.75">
      <c r="A70" s="6" t="s">
        <v>154</v>
      </c>
      <c r="B70" s="66" t="s">
        <v>39</v>
      </c>
      <c r="C70" s="67" t="s">
        <v>19</v>
      </c>
      <c r="D70" s="68">
        <v>364.6</v>
      </c>
      <c r="E70" s="69"/>
      <c r="F70" s="70"/>
      <c r="G70" s="7"/>
    </row>
    <row r="71" spans="1:8" s="1" customFormat="1" ht="33.75">
      <c r="A71" s="6" t="s">
        <v>155</v>
      </c>
      <c r="B71" s="66" t="s">
        <v>40</v>
      </c>
      <c r="C71" s="67" t="s">
        <v>20</v>
      </c>
      <c r="D71" s="68">
        <v>6198.2000000000007</v>
      </c>
      <c r="E71" s="69"/>
      <c r="F71" s="70"/>
      <c r="G71" s="7"/>
    </row>
    <row r="72" spans="1:8" s="1" customFormat="1">
      <c r="A72" s="12" t="s">
        <v>47</v>
      </c>
      <c r="B72" s="13" t="s">
        <v>77</v>
      </c>
      <c r="C72" s="14"/>
      <c r="D72" s="15"/>
      <c r="E72" s="58"/>
      <c r="F72" s="16"/>
      <c r="G72" s="58">
        <f>ROUND(SUM(G73:G79),2)</f>
        <v>0</v>
      </c>
    </row>
    <row r="73" spans="1:8" s="62" customFormat="1" ht="33.75">
      <c r="A73" s="6" t="s">
        <v>156</v>
      </c>
      <c r="B73" s="66" t="s">
        <v>30</v>
      </c>
      <c r="C73" s="67" t="s">
        <v>18</v>
      </c>
      <c r="D73" s="68">
        <v>226.32</v>
      </c>
      <c r="E73" s="69"/>
      <c r="F73" s="70"/>
      <c r="G73" s="7"/>
    </row>
    <row r="74" spans="1:8" s="1" customFormat="1" ht="33.75">
      <c r="A74" s="6" t="s">
        <v>157</v>
      </c>
      <c r="B74" s="66" t="s">
        <v>100</v>
      </c>
      <c r="C74" s="67" t="s">
        <v>18</v>
      </c>
      <c r="D74" s="68">
        <v>90.53</v>
      </c>
      <c r="E74" s="69"/>
      <c r="F74" s="70"/>
      <c r="G74" s="7"/>
    </row>
    <row r="75" spans="1:8" s="63" customFormat="1" ht="33.75">
      <c r="A75" s="6" t="s">
        <v>158</v>
      </c>
      <c r="B75" s="66" t="s">
        <v>51</v>
      </c>
      <c r="C75" s="67" t="s">
        <v>18</v>
      </c>
      <c r="D75" s="68">
        <v>458.3</v>
      </c>
      <c r="E75" s="69"/>
      <c r="F75" s="70"/>
      <c r="G75" s="7"/>
      <c r="H75" s="64"/>
    </row>
    <row r="76" spans="1:8" s="63" customFormat="1" ht="33.75">
      <c r="A76" s="6" t="s">
        <v>159</v>
      </c>
      <c r="B76" s="66" t="s">
        <v>50</v>
      </c>
      <c r="C76" s="67" t="s">
        <v>18</v>
      </c>
      <c r="D76" s="68">
        <v>560.15</v>
      </c>
      <c r="E76" s="69"/>
      <c r="F76" s="70"/>
      <c r="G76" s="7"/>
      <c r="H76" s="64"/>
    </row>
    <row r="77" spans="1:8" s="1" customFormat="1" ht="33.75">
      <c r="A77" s="6" t="s">
        <v>160</v>
      </c>
      <c r="B77" s="66" t="s">
        <v>34</v>
      </c>
      <c r="C77" s="67" t="s">
        <v>29</v>
      </c>
      <c r="D77" s="68">
        <v>47926.83</v>
      </c>
      <c r="E77" s="69"/>
      <c r="F77" s="70"/>
      <c r="G77" s="7"/>
    </row>
    <row r="78" spans="1:8" s="1" customFormat="1" ht="45">
      <c r="A78" s="6" t="s">
        <v>161</v>
      </c>
      <c r="B78" s="66" t="s">
        <v>88</v>
      </c>
      <c r="C78" s="67" t="s">
        <v>19</v>
      </c>
      <c r="D78" s="68">
        <v>76.94</v>
      </c>
      <c r="E78" s="69"/>
      <c r="F78" s="70"/>
      <c r="G78" s="7"/>
    </row>
    <row r="79" spans="1:8" s="1" customFormat="1" ht="45">
      <c r="A79" s="6" t="s">
        <v>162</v>
      </c>
      <c r="B79" s="66" t="s">
        <v>87</v>
      </c>
      <c r="C79" s="67" t="s">
        <v>19</v>
      </c>
      <c r="D79" s="68">
        <v>115.42</v>
      </c>
      <c r="E79" s="69"/>
      <c r="F79" s="70"/>
      <c r="G79" s="7"/>
    </row>
    <row r="80" spans="1:8">
      <c r="A80" s="3" t="s">
        <v>96</v>
      </c>
      <c r="B80" s="11" t="s">
        <v>59</v>
      </c>
      <c r="C80" s="9"/>
      <c r="D80" s="10"/>
      <c r="E80" s="4"/>
      <c r="F80" s="4"/>
      <c r="G80" s="57">
        <f>ROUND(SUM(G81,G93),2)</f>
        <v>0</v>
      </c>
    </row>
    <row r="81" spans="1:7" s="1" customFormat="1">
      <c r="A81" s="12" t="s">
        <v>97</v>
      </c>
      <c r="B81" s="13" t="s">
        <v>93</v>
      </c>
      <c r="C81" s="14"/>
      <c r="D81" s="15"/>
      <c r="E81" s="58"/>
      <c r="F81" s="16"/>
      <c r="G81" s="58">
        <f>ROUND(SUM(G82:G92),2)</f>
        <v>0</v>
      </c>
    </row>
    <row r="82" spans="1:7" s="1" customFormat="1" ht="33.75">
      <c r="A82" s="6" t="s">
        <v>163</v>
      </c>
      <c r="B82" s="66" t="s">
        <v>60</v>
      </c>
      <c r="C82" s="67" t="s">
        <v>19</v>
      </c>
      <c r="D82" s="68">
        <v>7.32</v>
      </c>
      <c r="E82" s="69"/>
      <c r="F82" s="70"/>
      <c r="G82" s="7"/>
    </row>
    <row r="83" spans="1:7" s="1" customFormat="1" ht="33.75">
      <c r="A83" s="6" t="s">
        <v>164</v>
      </c>
      <c r="B83" s="66" t="s">
        <v>35</v>
      </c>
      <c r="C83" s="67" t="s">
        <v>18</v>
      </c>
      <c r="D83" s="68">
        <v>4.8</v>
      </c>
      <c r="E83" s="69"/>
      <c r="F83" s="70"/>
      <c r="G83" s="7"/>
    </row>
    <row r="84" spans="1:7" s="1" customFormat="1" ht="33.75">
      <c r="A84" s="6" t="s">
        <v>165</v>
      </c>
      <c r="B84" s="66" t="s">
        <v>33</v>
      </c>
      <c r="C84" s="67" t="s">
        <v>18</v>
      </c>
      <c r="D84" s="68">
        <v>43.66</v>
      </c>
      <c r="E84" s="69"/>
      <c r="F84" s="70"/>
      <c r="G84" s="7"/>
    </row>
    <row r="85" spans="1:7" s="1" customFormat="1" ht="33.75">
      <c r="A85" s="6" t="s">
        <v>166</v>
      </c>
      <c r="B85" s="66" t="s">
        <v>34</v>
      </c>
      <c r="C85" s="67" t="s">
        <v>29</v>
      </c>
      <c r="D85" s="68">
        <v>489.02</v>
      </c>
      <c r="E85" s="69"/>
      <c r="F85" s="70"/>
      <c r="G85" s="7"/>
    </row>
    <row r="86" spans="1:7" s="1" customFormat="1" ht="22.5">
      <c r="A86" s="6" t="s">
        <v>167</v>
      </c>
      <c r="B86" s="66" t="s">
        <v>36</v>
      </c>
      <c r="C86" s="67" t="s">
        <v>19</v>
      </c>
      <c r="D86" s="68">
        <v>4.2300000000000004</v>
      </c>
      <c r="E86" s="69"/>
      <c r="F86" s="70"/>
      <c r="G86" s="7"/>
    </row>
    <row r="87" spans="1:7" s="1" customFormat="1" ht="33.75">
      <c r="A87" s="6" t="s">
        <v>168</v>
      </c>
      <c r="B87" s="66" t="s">
        <v>101</v>
      </c>
      <c r="C87" s="67" t="s">
        <v>18</v>
      </c>
      <c r="D87" s="68">
        <v>109.74</v>
      </c>
      <c r="E87" s="69"/>
      <c r="F87" s="70"/>
      <c r="G87" s="7"/>
    </row>
    <row r="88" spans="1:7" s="1" customFormat="1" ht="33.75">
      <c r="A88" s="6" t="s">
        <v>169</v>
      </c>
      <c r="B88" s="66" t="s">
        <v>102</v>
      </c>
      <c r="C88" s="67" t="s">
        <v>18</v>
      </c>
      <c r="D88" s="68">
        <v>155.83000000000001</v>
      </c>
      <c r="E88" s="69"/>
      <c r="F88" s="70"/>
      <c r="G88" s="7"/>
    </row>
    <row r="89" spans="1:7" s="61" customFormat="1" ht="33.75">
      <c r="A89" s="6" t="s">
        <v>170</v>
      </c>
      <c r="B89" s="66" t="s">
        <v>56</v>
      </c>
      <c r="C89" s="67" t="s">
        <v>25</v>
      </c>
      <c r="D89" s="68">
        <v>36.4</v>
      </c>
      <c r="E89" s="69"/>
      <c r="F89" s="70"/>
      <c r="G89" s="7"/>
    </row>
    <row r="90" spans="1:7" s="1" customFormat="1" ht="33.75">
      <c r="A90" s="6" t="s">
        <v>171</v>
      </c>
      <c r="B90" s="66" t="s">
        <v>42</v>
      </c>
      <c r="C90" s="67" t="s">
        <v>18</v>
      </c>
      <c r="D90" s="68">
        <v>155.83000000000001</v>
      </c>
      <c r="E90" s="69"/>
      <c r="F90" s="70"/>
      <c r="G90" s="7"/>
    </row>
    <row r="91" spans="1:7" s="1" customFormat="1" ht="33.75">
      <c r="A91" s="6" t="s">
        <v>172</v>
      </c>
      <c r="B91" s="66" t="s">
        <v>48</v>
      </c>
      <c r="C91" s="67" t="s">
        <v>25</v>
      </c>
      <c r="D91" s="68">
        <v>22.85</v>
      </c>
      <c r="E91" s="69"/>
      <c r="F91" s="70"/>
      <c r="G91" s="7"/>
    </row>
    <row r="92" spans="1:7" s="1" customFormat="1" ht="45">
      <c r="A92" s="6" t="s">
        <v>173</v>
      </c>
      <c r="B92" s="66" t="s">
        <v>49</v>
      </c>
      <c r="C92" s="67" t="s">
        <v>25</v>
      </c>
      <c r="D92" s="68">
        <v>13.52</v>
      </c>
      <c r="E92" s="69"/>
      <c r="F92" s="70"/>
      <c r="G92" s="7"/>
    </row>
    <row r="93" spans="1:7" s="1" customFormat="1">
      <c r="A93" s="12" t="s">
        <v>98</v>
      </c>
      <c r="B93" s="13" t="s">
        <v>94</v>
      </c>
      <c r="C93" s="14"/>
      <c r="D93" s="15"/>
      <c r="E93" s="58"/>
      <c r="F93" s="16"/>
      <c r="G93" s="58">
        <f>ROUND(SUM(G94:G96),2)</f>
        <v>0</v>
      </c>
    </row>
    <row r="94" spans="1:7" s="1" customFormat="1" ht="33.75">
      <c r="A94" s="6" t="s">
        <v>174</v>
      </c>
      <c r="B94" s="66" t="s">
        <v>58</v>
      </c>
      <c r="C94" s="67" t="s">
        <v>18</v>
      </c>
      <c r="D94" s="68">
        <v>72.8</v>
      </c>
      <c r="E94" s="69"/>
      <c r="F94" s="70"/>
      <c r="G94" s="7"/>
    </row>
    <row r="95" spans="1:7" s="1" customFormat="1" ht="33.75">
      <c r="A95" s="6" t="s">
        <v>175</v>
      </c>
      <c r="B95" s="66" t="s">
        <v>103</v>
      </c>
      <c r="C95" s="67" t="s">
        <v>18</v>
      </c>
      <c r="D95" s="68">
        <v>72.8</v>
      </c>
      <c r="E95" s="69"/>
      <c r="F95" s="70"/>
      <c r="G95" s="7"/>
    </row>
    <row r="96" spans="1:7" s="1" customFormat="1" ht="22.5">
      <c r="A96" s="6" t="s">
        <v>176</v>
      </c>
      <c r="B96" s="66" t="s">
        <v>104</v>
      </c>
      <c r="C96" s="67" t="s">
        <v>25</v>
      </c>
      <c r="D96" s="68">
        <v>57.6</v>
      </c>
      <c r="E96" s="69"/>
      <c r="F96" s="70"/>
      <c r="G96" s="7"/>
    </row>
    <row r="97" spans="1:7">
      <c r="A97" s="3" t="s">
        <v>99</v>
      </c>
      <c r="B97" s="11" t="s">
        <v>27</v>
      </c>
      <c r="C97" s="9"/>
      <c r="D97" s="10"/>
      <c r="E97" s="10"/>
      <c r="F97" s="10"/>
      <c r="G97" s="5">
        <f>ROUND(SUM(G98),2)</f>
        <v>0</v>
      </c>
    </row>
    <row r="98" spans="1:7" s="1" customFormat="1" ht="22.5">
      <c r="A98" s="6" t="s">
        <v>177</v>
      </c>
      <c r="B98" s="66" t="s">
        <v>28</v>
      </c>
      <c r="C98" s="67" t="s">
        <v>18</v>
      </c>
      <c r="D98" s="68">
        <v>573.26</v>
      </c>
      <c r="E98" s="69"/>
      <c r="F98" s="70"/>
      <c r="G98" s="7"/>
    </row>
    <row r="99" spans="1:7" s="33" customFormat="1">
      <c r="A99" s="36"/>
      <c r="B99" s="37"/>
      <c r="C99" s="38"/>
      <c r="D99" s="39"/>
      <c r="E99" s="35"/>
      <c r="F99" s="35"/>
      <c r="G99" s="40"/>
    </row>
    <row r="100" spans="1:7" s="33" customFormat="1">
      <c r="A100" s="36"/>
      <c r="B100" s="37"/>
      <c r="C100" s="38"/>
      <c r="D100" s="39"/>
      <c r="E100" s="35"/>
      <c r="F100" s="35"/>
      <c r="G100" s="40"/>
    </row>
    <row r="101" spans="1:7" ht="10.5" customHeight="1">
      <c r="A101" s="3"/>
      <c r="B101" s="11" t="s">
        <v>178</v>
      </c>
      <c r="C101" s="9"/>
      <c r="D101" s="10"/>
      <c r="E101" s="10"/>
      <c r="F101" s="10"/>
      <c r="G101" s="5"/>
    </row>
    <row r="102" spans="1:7" s="33" customFormat="1" ht="33.75">
      <c r="A102" s="36"/>
      <c r="B102" s="93" t="str">
        <f>+B5</f>
        <v>Adecuación Museográfica-Técnica-Arquitectónica y obras complementarias del Palacio Municipal, etapa 1, ubicado en la confluencia de la Avenida Hidalgo y calle Benito Juárez, colonia Centro Histórico, Municipio de Zapopan, Jalisco</v>
      </c>
      <c r="C102" s="38"/>
      <c r="D102" s="39"/>
      <c r="E102" s="35"/>
      <c r="F102" s="35"/>
      <c r="G102" s="40"/>
    </row>
    <row r="103" spans="1:7" s="33" customFormat="1">
      <c r="A103" s="36"/>
      <c r="B103" s="37"/>
      <c r="C103" s="38"/>
      <c r="D103" s="39"/>
      <c r="E103" s="35"/>
      <c r="F103" s="35"/>
      <c r="G103" s="40"/>
    </row>
    <row r="104" spans="1:7" s="33" customFormat="1">
      <c r="A104" s="34" t="str">
        <f>A16</f>
        <v>A</v>
      </c>
      <c r="B104" s="59" t="str">
        <f>B16</f>
        <v>PRELIMINARES</v>
      </c>
      <c r="C104" s="59"/>
      <c r="D104" s="59"/>
      <c r="E104" s="59"/>
      <c r="F104" s="35"/>
      <c r="G104" s="113">
        <f>G16</f>
        <v>0</v>
      </c>
    </row>
    <row r="105" spans="1:7" s="33" customFormat="1">
      <c r="A105" s="34" t="str">
        <f>A34</f>
        <v>B</v>
      </c>
      <c r="B105" s="59" t="str">
        <f>B34</f>
        <v>REFORZAMIENTO EN CIMENTACIÓN</v>
      </c>
      <c r="C105" s="59"/>
      <c r="D105" s="59"/>
      <c r="E105" s="59"/>
      <c r="F105" s="35"/>
      <c r="G105" s="113">
        <f>G34</f>
        <v>0</v>
      </c>
    </row>
    <row r="106" spans="1:7" s="33" customFormat="1">
      <c r="A106" s="36" t="str">
        <f>A35</f>
        <v>B1</v>
      </c>
      <c r="B106" s="37" t="str">
        <f>B35</f>
        <v>EXCAVACIONES Y RELLENOS</v>
      </c>
      <c r="C106" s="38"/>
      <c r="D106" s="39"/>
      <c r="E106" s="35"/>
      <c r="F106" s="35"/>
      <c r="G106" s="108">
        <f>G35</f>
        <v>0</v>
      </c>
    </row>
    <row r="107" spans="1:7" s="33" customFormat="1">
      <c r="A107" s="36" t="str">
        <f>A46</f>
        <v>B2</v>
      </c>
      <c r="B107" s="37" t="str">
        <f>B46</f>
        <v>ZAPATAS, DADOS DE CONCRETO Y CONTRATRABES</v>
      </c>
      <c r="C107" s="38"/>
      <c r="D107" s="39"/>
      <c r="E107" s="35"/>
      <c r="F107" s="35"/>
      <c r="G107" s="108">
        <f>G46</f>
        <v>0</v>
      </c>
    </row>
    <row r="108" spans="1:7" s="33" customFormat="1">
      <c r="A108" s="34" t="str">
        <f>A55</f>
        <v>C</v>
      </c>
      <c r="B108" s="59" t="str">
        <f>B55</f>
        <v>REFORZAMIENTO EN COLUMNAS, TRABES Y LOSAS</v>
      </c>
      <c r="C108" s="59"/>
      <c r="D108" s="59"/>
      <c r="E108" s="59"/>
      <c r="F108" s="35"/>
      <c r="G108" s="113">
        <f>G55</f>
        <v>0</v>
      </c>
    </row>
    <row r="109" spans="1:7" s="33" customFormat="1">
      <c r="A109" s="34" t="str">
        <f>A60</f>
        <v>D</v>
      </c>
      <c r="B109" s="59" t="str">
        <f>B60</f>
        <v>MUROS DE CONCRETO</v>
      </c>
      <c r="C109" s="59"/>
      <c r="D109" s="59"/>
      <c r="E109" s="59"/>
      <c r="F109" s="35"/>
      <c r="G109" s="113">
        <f>G60</f>
        <v>0</v>
      </c>
    </row>
    <row r="110" spans="1:7" s="33" customFormat="1">
      <c r="A110" s="36" t="str">
        <f>A61</f>
        <v>D1</v>
      </c>
      <c r="B110" s="37" t="str">
        <f>B61</f>
        <v>EXCAVACIONES Y RELLENOS</v>
      </c>
      <c r="C110" s="38"/>
      <c r="D110" s="39"/>
      <c r="E110" s="35"/>
      <c r="F110" s="35"/>
      <c r="G110" s="108">
        <f>G61</f>
        <v>0</v>
      </c>
    </row>
    <row r="111" spans="1:7" s="33" customFormat="1">
      <c r="A111" s="36" t="str">
        <f>A72</f>
        <v>D2</v>
      </c>
      <c r="B111" s="37" t="str">
        <f>B72</f>
        <v>ZAPATAS, DADOS DE CONCRETO Y CONTRATRABES</v>
      </c>
      <c r="C111" s="38"/>
      <c r="D111" s="39"/>
      <c r="E111" s="35"/>
      <c r="F111" s="35"/>
      <c r="G111" s="108">
        <f>G72</f>
        <v>0</v>
      </c>
    </row>
    <row r="112" spans="1:7" s="33" customFormat="1">
      <c r="A112" s="60" t="str">
        <f>A80</f>
        <v>E</v>
      </c>
      <c r="B112" s="59" t="str">
        <f>B80</f>
        <v>ALBAÑILERÍAS</v>
      </c>
      <c r="C112" s="59"/>
      <c r="D112" s="59"/>
      <c r="E112" s="59"/>
      <c r="F112" s="35"/>
      <c r="G112" s="113">
        <f>G80</f>
        <v>0</v>
      </c>
    </row>
    <row r="113" spans="1:8" s="33" customFormat="1">
      <c r="A113" s="36" t="str">
        <f>A81</f>
        <v>E1</v>
      </c>
      <c r="B113" s="37" t="str">
        <f>B81</f>
        <v>MUROS, DALAS Y CASTILLOS</v>
      </c>
      <c r="C113" s="38"/>
      <c r="D113" s="39"/>
      <c r="E113" s="35"/>
      <c r="F113" s="35"/>
      <c r="G113" s="108">
        <f>G81</f>
        <v>0</v>
      </c>
    </row>
    <row r="114" spans="1:8" s="33" customFormat="1">
      <c r="A114" s="36" t="str">
        <f>A93</f>
        <v>E2</v>
      </c>
      <c r="B114" s="37" t="str">
        <f>B93</f>
        <v>FIRMES DE CONCRETO</v>
      </c>
      <c r="C114" s="38"/>
      <c r="D114" s="39"/>
      <c r="E114" s="35"/>
      <c r="F114" s="35"/>
      <c r="G114" s="108">
        <f>G93</f>
        <v>0</v>
      </c>
    </row>
    <row r="115" spans="1:8" s="33" customFormat="1">
      <c r="A115" s="34" t="str">
        <f>A97</f>
        <v>F</v>
      </c>
      <c r="B115" s="59" t="str">
        <f>B97</f>
        <v>LIMPIEZA</v>
      </c>
      <c r="C115" s="59"/>
      <c r="D115" s="59"/>
      <c r="E115" s="59"/>
      <c r="F115" s="35"/>
      <c r="G115" s="113">
        <f>G97</f>
        <v>0</v>
      </c>
    </row>
    <row r="116" spans="1:8" s="33" customFormat="1">
      <c r="A116" s="36"/>
      <c r="B116" s="37"/>
      <c r="C116" s="38"/>
      <c r="D116" s="39"/>
      <c r="E116" s="35"/>
      <c r="F116" s="35"/>
      <c r="G116" s="108"/>
    </row>
    <row r="117" spans="1:8" s="33" customFormat="1">
      <c r="A117" s="41"/>
      <c r="B117" s="42"/>
      <c r="C117" s="43"/>
      <c r="D117" s="55"/>
      <c r="E117" s="44"/>
      <c r="F117" s="44"/>
      <c r="G117" s="109"/>
    </row>
    <row r="118" spans="1:8" s="33" customFormat="1">
      <c r="A118" s="41"/>
      <c r="B118" s="42"/>
      <c r="C118" s="43"/>
      <c r="D118" s="55"/>
      <c r="E118" s="44"/>
      <c r="F118" s="44"/>
      <c r="G118" s="109"/>
    </row>
    <row r="119" spans="1:8" s="33" customFormat="1">
      <c r="A119" s="36"/>
      <c r="B119" s="37"/>
      <c r="C119" s="38"/>
      <c r="D119" s="39"/>
      <c r="E119" s="35"/>
      <c r="F119" s="35"/>
      <c r="G119" s="108"/>
    </row>
    <row r="120" spans="1:8" s="33" customFormat="1" ht="15" customHeight="1">
      <c r="A120" s="87" t="s">
        <v>24</v>
      </c>
      <c r="B120" s="87"/>
      <c r="C120" s="87"/>
      <c r="D120" s="87"/>
      <c r="E120" s="87"/>
      <c r="F120" s="92" t="s">
        <v>15</v>
      </c>
      <c r="G120" s="110">
        <f>ROUND(SUM(G104,G105,G108,G109,G112,G115),2)</f>
        <v>0</v>
      </c>
    </row>
    <row r="121" spans="1:8" s="33" customFormat="1" ht="15" customHeight="1">
      <c r="A121" s="88"/>
      <c r="B121" s="88"/>
      <c r="C121" s="88"/>
      <c r="D121" s="88"/>
      <c r="E121" s="88"/>
      <c r="F121" s="92" t="s">
        <v>16</v>
      </c>
      <c r="G121" s="111">
        <f>ROUND(PRODUCT(G120,0.16),2)</f>
        <v>0</v>
      </c>
    </row>
    <row r="122" spans="1:8" s="33" customFormat="1" ht="15.75">
      <c r="A122" s="88"/>
      <c r="B122" s="88"/>
      <c r="C122" s="88"/>
      <c r="D122" s="88"/>
      <c r="E122" s="88"/>
      <c r="F122" s="92" t="s">
        <v>17</v>
      </c>
      <c r="G122" s="112">
        <f>ROUND(SUM(G120,G121),2)</f>
        <v>0</v>
      </c>
      <c r="H122" s="65"/>
    </row>
  </sheetData>
  <protectedRanges>
    <protectedRange sqref="B9:C9 B5" name="DATOS_3"/>
    <protectedRange sqref="C1" name="DATOS_1_2"/>
    <protectedRange sqref="F4:F7" name="DATOS_3_1"/>
  </protectedRanges>
  <mergeCells count="10">
    <mergeCell ref="G9:G10"/>
    <mergeCell ref="A12:G12"/>
    <mergeCell ref="A120:E120"/>
    <mergeCell ref="A121:E122"/>
    <mergeCell ref="C1:F1"/>
    <mergeCell ref="C2:F3"/>
    <mergeCell ref="B5:B7"/>
    <mergeCell ref="C8:F8"/>
    <mergeCell ref="B9:B10"/>
    <mergeCell ref="C9:F10"/>
  </mergeCells>
  <phoneticPr fontId="28" type="noConversion"/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3" manualBreakCount="3">
    <brk id="33" max="6" man="1"/>
    <brk id="92" max="6" man="1"/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CATÁLOGO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Jose Salvador Ceja Hermosillo</cp:lastModifiedBy>
  <cp:lastPrinted>2024-08-21T00:38:34Z</cp:lastPrinted>
  <dcterms:created xsi:type="dcterms:W3CDTF">2019-08-15T17:13:54Z</dcterms:created>
  <dcterms:modified xsi:type="dcterms:W3CDTF">2024-08-23T16:46:30Z</dcterms:modified>
</cp:coreProperties>
</file>