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PRESUPUESTAL\"/>
    </mc:Choice>
  </mc:AlternateContent>
  <xr:revisionPtr revIDLastSave="0" documentId="8_{7B33BF5D-A6DF-4F85-B644-56900CBE0A14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AE" sheetId="4" r:id="rId1"/>
  </sheets>
  <definedNames>
    <definedName name="_xlnm._FilterDatabase" localSheetId="0" hidden="1">EAE!$B$8:$L$81</definedName>
    <definedName name="_xlnm.Print_Area" localSheetId="0">EAE!$A$1:$J$88</definedName>
    <definedName name="Cargo1" localSheetId="0">EAE!$C$85</definedName>
    <definedName name="Cargo2" localSheetId="0">EAE!$E$85</definedName>
    <definedName name="firma1" localSheetId="0">EAE!$C$83</definedName>
    <definedName name="firma2" localSheetId="0">EAE!$E$83</definedName>
  </definedNames>
  <calcPr calcId="191029"/>
</workbook>
</file>

<file path=xl/calcChain.xml><?xml version="1.0" encoding="utf-8"?>
<calcChain xmlns="http://schemas.openxmlformats.org/spreadsheetml/2006/main">
  <c r="F74" i="4" l="1"/>
  <c r="F75" i="4"/>
  <c r="F76" i="4"/>
  <c r="F77" i="4"/>
  <c r="F68" i="4" l="1"/>
  <c r="I68" i="4"/>
  <c r="I69" i="4"/>
  <c r="I70" i="4"/>
  <c r="I71" i="4"/>
  <c r="I72" i="4"/>
  <c r="F26" i="4" l="1"/>
  <c r="F25" i="4"/>
  <c r="F24" i="4"/>
  <c r="F23" i="4"/>
  <c r="F22" i="4"/>
  <c r="F21" i="4"/>
  <c r="F20" i="4"/>
  <c r="F19" i="4"/>
  <c r="F28" i="4"/>
  <c r="F29" i="4"/>
  <c r="F30" i="4"/>
  <c r="F31" i="4"/>
  <c r="F32" i="4"/>
  <c r="F33" i="4"/>
  <c r="F34" i="4"/>
  <c r="F35" i="4"/>
  <c r="F36" i="4"/>
  <c r="F38" i="4"/>
  <c r="F39" i="4"/>
  <c r="F40" i="4"/>
  <c r="F41" i="4"/>
  <c r="F42" i="4"/>
  <c r="F43" i="4"/>
  <c r="F44" i="4"/>
  <c r="F45" i="4"/>
  <c r="F46" i="4"/>
  <c r="F48" i="4"/>
  <c r="F49" i="4"/>
  <c r="F50" i="4"/>
  <c r="F51" i="4"/>
  <c r="F52" i="4"/>
  <c r="F53" i="4"/>
  <c r="F54" i="4"/>
  <c r="F55" i="4"/>
  <c r="F56" i="4"/>
  <c r="F58" i="4"/>
  <c r="F59" i="4"/>
  <c r="F60" i="4"/>
  <c r="F62" i="4"/>
  <c r="F63" i="4"/>
  <c r="F64" i="4"/>
  <c r="F65" i="4"/>
  <c r="I65" i="4" s="1"/>
  <c r="F66" i="4"/>
  <c r="I66" i="4" s="1"/>
  <c r="F67" i="4"/>
  <c r="I67" i="4" s="1"/>
  <c r="I74" i="4"/>
  <c r="I75" i="4"/>
  <c r="I76" i="4"/>
  <c r="I77" i="4"/>
  <c r="F78" i="4"/>
  <c r="I78" i="4" s="1"/>
  <c r="F79" i="4"/>
  <c r="I79" i="4" s="1"/>
  <c r="F80" i="4"/>
  <c r="I80" i="4" s="1"/>
  <c r="I73" i="4" l="1"/>
  <c r="F61" i="4"/>
  <c r="F73" i="4"/>
  <c r="F57" i="4"/>
  <c r="F47" i="4"/>
  <c r="F37" i="4"/>
  <c r="F27" i="4"/>
  <c r="H27" i="4"/>
  <c r="G27" i="4"/>
  <c r="F18" i="4" l="1"/>
  <c r="F11" i="4"/>
  <c r="F12" i="4"/>
  <c r="F13" i="4"/>
  <c r="F14" i="4"/>
  <c r="F15" i="4"/>
  <c r="F16" i="4"/>
  <c r="F10" i="4"/>
  <c r="F17" i="4" l="1"/>
  <c r="F9" i="4"/>
  <c r="I58" i="4"/>
  <c r="F81" i="4" l="1"/>
  <c r="G17" i="4"/>
  <c r="H17" i="4"/>
  <c r="I10" i="4" l="1"/>
  <c r="I59" i="4" l="1"/>
  <c r="I49" i="4"/>
  <c r="I50" i="4"/>
  <c r="I51" i="4"/>
  <c r="I53" i="4"/>
  <c r="I54" i="4"/>
  <c r="I55" i="4"/>
  <c r="I56" i="4"/>
  <c r="I48" i="4"/>
  <c r="I42" i="4"/>
  <c r="I43" i="4"/>
  <c r="I45" i="4"/>
  <c r="I39" i="4"/>
  <c r="I40" i="4"/>
  <c r="I41" i="4"/>
  <c r="I38" i="4"/>
  <c r="I29" i="4"/>
  <c r="I30" i="4"/>
  <c r="I31" i="4"/>
  <c r="I32" i="4"/>
  <c r="I33" i="4"/>
  <c r="I34" i="4"/>
  <c r="I35" i="4"/>
  <c r="I36" i="4"/>
  <c r="I28" i="4"/>
  <c r="I19" i="4"/>
  <c r="I21" i="4"/>
  <c r="I22" i="4"/>
  <c r="I23" i="4"/>
  <c r="I24" i="4"/>
  <c r="I25" i="4"/>
  <c r="I26" i="4"/>
  <c r="I18" i="4"/>
  <c r="I11" i="4"/>
  <c r="I12" i="4"/>
  <c r="I13" i="4"/>
  <c r="I14" i="4"/>
  <c r="I15" i="4"/>
  <c r="I16" i="4"/>
  <c r="I27" i="4" l="1"/>
  <c r="I9" i="4"/>
  <c r="E73" i="4" l="1"/>
  <c r="G73" i="4"/>
  <c r="H73" i="4"/>
  <c r="D73" i="4"/>
  <c r="E61" i="4"/>
  <c r="G61" i="4"/>
  <c r="H61" i="4"/>
  <c r="D61" i="4"/>
  <c r="E57" i="4"/>
  <c r="G57" i="4"/>
  <c r="H57" i="4"/>
  <c r="D57" i="4"/>
  <c r="E47" i="4"/>
  <c r="G47" i="4"/>
  <c r="H47" i="4"/>
  <c r="D47" i="4"/>
  <c r="E37" i="4"/>
  <c r="G37" i="4"/>
  <c r="H37" i="4"/>
  <c r="D37" i="4"/>
  <c r="E27" i="4"/>
  <c r="D27" i="4"/>
  <c r="E17" i="4"/>
  <c r="D17" i="4"/>
  <c r="E9" i="4"/>
  <c r="G9" i="4"/>
  <c r="H9" i="4"/>
  <c r="D9" i="4"/>
  <c r="D81" i="4" l="1"/>
  <c r="G81" i="4"/>
  <c r="E81" i="4"/>
  <c r="H81" i="4"/>
  <c r="I20" i="4" l="1"/>
  <c r="I17" i="4" s="1"/>
  <c r="I52" i="4" l="1"/>
  <c r="I47" i="4" s="1"/>
  <c r="I64" i="4" l="1"/>
  <c r="I63" i="4"/>
  <c r="I46" i="4"/>
  <c r="I60" i="4" l="1"/>
  <c r="I57" i="4" s="1"/>
  <c r="I62" i="4"/>
  <c r="I61" i="4" s="1"/>
  <c r="I44" i="4"/>
  <c r="I37" i="4" s="1"/>
  <c r="I81" i="4" l="1"/>
</calcChain>
</file>

<file path=xl/sharedStrings.xml><?xml version="1.0" encoding="utf-8"?>
<sst xmlns="http://schemas.openxmlformats.org/spreadsheetml/2006/main" count="89" uniqueCount="89">
  <si>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</si>
  <si>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</si>
  <si>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</si>
  <si>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</si>
  <si>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</si>
  <si>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</si>
  <si>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</si>
  <si>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</si>
  <si>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</si>
  <si>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</si>
  <si>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</si>
  <si>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</si>
  <si>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</si>
  <si>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</si>
  <si>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</si>
  <si>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</si>
  <si>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</si>
  <si>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</si>
  <si>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</si>
  <si>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</si>
  <si>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</si>
  <si>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</si>
  <si>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</si>
  <si>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</si>
  <si>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</si>
  <si>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</si>
  <si>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</si>
  <si>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</si>
  <si>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</si>
  <si>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</si>
  <si>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</si>
  <si>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</si>
  <si>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</si>
  <si>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</si>
  <si>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</si>
  <si>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</si>
  <si>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</si>
  <si>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</si>
  <si>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</si>
  <si>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</si>
  <si>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</si>
  <si>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</si>
  <si>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</si>
  <si>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</si>
  <si>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</si>
  <si>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</si>
  <si>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</si>
  <si>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</si>
  <si>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</si>
  <si>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</si>
  <si>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</si>
  <si>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</si>
  <si>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</si>
  <si>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</si>
  <si>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</si>
  <si>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</si>
  <si>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</si>
  <si>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</si>
  <si>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</si>
  <si>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</si>
  <si>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</si>
  <si>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</si>
  <si>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</si>
  <si>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</si>
  <si>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</si>
  <si>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</si>
  <si>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</si>
  <si>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</si>
  <si>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</si>
  <si>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</si>
  <si>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</si>
  <si>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</si>
  <si>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</si>
  <si>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</si>
  <si>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</si>
  <si>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</si>
  <si>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</si>
  <si>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</si>
  <si>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</si>
  <si>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</si>
  <si>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</si>
  <si>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</si>
  <si>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Egreso</t>
  </si>
  <si>
    <t>Municipio de Zapopan</t>
  </si>
  <si>
    <t>Estado Analítico del Ejercicio del Presupuesto de Egresos
Clasificación por Objeto del Gasto (Capítulo y Concepto)</t>
  </si>
  <si>
    <t>Bajo protesta de decir verdad declaramos que los Estados Financieros y sus notas, son razonablemente correctos y son responsabilidad del emisor.</t>
  </si>
  <si>
    <t>DRA. ADRIANA ROMO LÓPEZ
TESORERO MUNICIPAL</t>
  </si>
  <si>
    <t xml:space="preserve">ANA ISAURA AMADOR NIETO                                     PRESIDENTA MUNICIPAL INTERINA </t>
  </si>
  <si>
    <t>Del 01 de Enero al 30 de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</si>
</sst>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&quot;$&quot;#,##0.00"/>
    <numFmt numFmtId="166" formatCode="&quot;$&quot;#,##0.00_);\-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7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Fill="1"/>
    <xf numFmtId="0" fontId="9" fillId="0" borderId="0" xfId="0" applyFont="1" applyFill="1"/>
    <xf numFmtId="0" fontId="12" fillId="0" borderId="0" xfId="0" applyFont="1" applyBorder="1" applyAlignment="1">
      <alignment horizontal="justify" vertical="center" wrapText="1"/>
    </xf>
    <xf numFmtId="164" fontId="12" fillId="0" borderId="0" xfId="0" applyNumberFormat="1" applyFont="1" applyBorder="1"/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top" wrapText="1"/>
    </xf>
    <xf numFmtId="165" fontId="12" fillId="4" borderId="1" xfId="0" applyNumberFormat="1" applyFont="1" applyFill="1" applyBorder="1" applyAlignment="1">
      <alignment horizontal="right" vertical="center"/>
    </xf>
    <xf numFmtId="37" fontId="10" fillId="5" borderId="1" xfId="1" applyNumberFormat="1" applyFont="1" applyFill="1" applyBorder="1" applyAlignment="1" applyProtection="1">
      <alignment horizontal="center" vertical="center"/>
    </xf>
    <xf numFmtId="37" fontId="12" fillId="5" borderId="1" xfId="1" applyNumberFormat="1" applyFont="1" applyFill="1" applyBorder="1" applyAlignment="1" applyProtection="1">
      <alignment horizontal="center" vertical="center" wrapText="1"/>
    </xf>
    <xf numFmtId="37" fontId="10" fillId="5" borderId="14" xfId="1" applyNumberFormat="1" applyFont="1" applyFill="1" applyBorder="1" applyAlignment="1" applyProtection="1">
      <alignment horizontal="center" vertical="center"/>
    </xf>
    <xf numFmtId="37" fontId="12" fillId="5" borderId="14" xfId="1" applyNumberFormat="1" applyFont="1" applyFill="1" applyBorder="1" applyAlignment="1" applyProtection="1">
      <alignment horizontal="center" vertical="center"/>
    </xf>
    <xf numFmtId="165" fontId="12" fillId="4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37" fontId="10" fillId="5" borderId="6" xfId="1" applyNumberFormat="1" applyFont="1" applyFill="1" applyBorder="1" applyAlignment="1" applyProtection="1">
      <alignment horizontal="center" vertical="center"/>
    </xf>
    <xf numFmtId="37" fontId="10" fillId="5" borderId="12" xfId="1" applyNumberFormat="1" applyFont="1" applyFill="1" applyBorder="1" applyAlignment="1" applyProtection="1">
      <alignment horizontal="center" vertical="center"/>
    </xf>
    <xf numFmtId="165" fontId="12" fillId="4" borderId="5" xfId="0" applyNumberFormat="1" applyFont="1" applyFill="1" applyBorder="1" applyAlignment="1">
      <alignment horizontal="right" vertical="center"/>
    </xf>
    <xf numFmtId="165" fontId="9" fillId="0" borderId="5" xfId="1" applyNumberFormat="1" applyFont="1" applyBorder="1" applyAlignment="1">
      <alignment horizontal="right" vertical="center"/>
    </xf>
    <xf numFmtId="165" fontId="9" fillId="3" borderId="5" xfId="1" applyNumberFormat="1" applyFont="1" applyFill="1" applyBorder="1" applyAlignment="1">
      <alignment horizontal="right" vertical="center"/>
    </xf>
    <xf numFmtId="165" fontId="9" fillId="0" borderId="5" xfId="0" applyNumberFormat="1" applyFont="1" applyBorder="1" applyAlignment="1">
      <alignment horizontal="right" vertical="center"/>
    </xf>
    <xf numFmtId="165" fontId="12" fillId="4" borderId="5" xfId="1" applyNumberFormat="1" applyFont="1" applyFill="1" applyBorder="1" applyAlignment="1">
      <alignment horizontal="right" vertical="center"/>
    </xf>
    <xf numFmtId="165" fontId="9" fillId="0" borderId="5" xfId="0" applyNumberFormat="1" applyFont="1" applyFill="1" applyBorder="1" applyAlignment="1">
      <alignment horizontal="right" vertical="center"/>
    </xf>
    <xf numFmtId="165" fontId="12" fillId="4" borderId="12" xfId="0" applyNumberFormat="1" applyFont="1" applyFill="1" applyBorder="1" applyAlignment="1">
      <alignment horizontal="right" vertical="center"/>
    </xf>
    <xf numFmtId="165" fontId="12" fillId="4" borderId="14" xfId="0" applyNumberFormat="1" applyFont="1" applyFill="1" applyBorder="1" applyAlignment="1">
      <alignment horizontal="right" vertical="center"/>
    </xf>
    <xf numFmtId="165" fontId="12" fillId="4" borderId="11" xfId="0" applyNumberFormat="1" applyFont="1" applyFill="1" applyBorder="1" applyAlignment="1">
      <alignment horizontal="right" vertical="center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6" fontId="12" fillId="0" borderId="0" xfId="0" applyNumberFormat="1" applyFont="1" applyBorder="1"/>
    <xf numFmtId="166" fontId="12" fillId="0" borderId="0" xfId="1" applyNumberFormat="1" applyFont="1" applyBorder="1"/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165" fontId="9" fillId="0" borderId="13" xfId="0" applyNumberFormat="1" applyFont="1" applyBorder="1" applyAlignment="1">
      <alignment horizontal="right" vertical="center"/>
    </xf>
    <xf numFmtId="165" fontId="9" fillId="0" borderId="15" xfId="1" applyNumberFormat="1" applyFont="1" applyBorder="1" applyAlignment="1">
      <alignment horizontal="right" vertical="center"/>
    </xf>
    <xf numFmtId="165" fontId="9" fillId="0" borderId="15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165" fontId="9" fillId="0" borderId="12" xfId="0" applyNumberFormat="1" applyFont="1" applyBorder="1" applyAlignment="1">
      <alignment horizontal="right" vertical="center"/>
    </xf>
    <xf numFmtId="165" fontId="9" fillId="0" borderId="14" xfId="1" applyNumberFormat="1" applyFont="1" applyBorder="1" applyAlignment="1">
      <alignment horizontal="right" vertical="center"/>
    </xf>
    <xf numFmtId="165" fontId="9" fillId="0" borderId="14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43" fontId="12" fillId="0" borderId="12" xfId="1" applyFont="1" applyBorder="1" applyAlignment="1">
      <alignment horizontal="center" vertical="top" wrapText="1"/>
    </xf>
    <xf numFmtId="37" fontId="10" fillId="5" borderId="1" xfId="1" applyNumberFormat="1" applyFont="1" applyFill="1" applyBorder="1" applyAlignment="1" applyProtection="1">
      <alignment horizontal="center" vertical="center" wrapText="1"/>
    </xf>
    <xf numFmtId="37" fontId="10" fillId="5" borderId="1" xfId="1" applyNumberFormat="1" applyFont="1" applyFill="1" applyBorder="1" applyAlignment="1" applyProtection="1">
      <alignment horizontal="center" vertical="center"/>
    </xf>
    <xf numFmtId="37" fontId="10" fillId="5" borderId="14" xfId="1" applyNumberFormat="1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37" fontId="10" fillId="3" borderId="6" xfId="1" applyNumberFormat="1" applyFont="1" applyFill="1" applyBorder="1" applyAlignment="1" applyProtection="1">
      <alignment horizontal="center" vertical="center"/>
    </xf>
    <xf numFmtId="37" fontId="10" fillId="3" borderId="12" xfId="1" applyNumberFormat="1" applyFont="1" applyFill="1" applyBorder="1" applyAlignment="1" applyProtection="1">
      <alignment horizontal="center" vertical="center"/>
    </xf>
    <xf numFmtId="37" fontId="10" fillId="3" borderId="7" xfId="1" applyNumberFormat="1" applyFont="1" applyFill="1" applyBorder="1" applyAlignment="1" applyProtection="1">
      <alignment horizontal="center" vertical="center"/>
    </xf>
    <xf numFmtId="37" fontId="10" fillId="3" borderId="2" xfId="1" applyNumberFormat="1" applyFont="1" applyFill="1" applyBorder="1" applyAlignment="1" applyProtection="1">
      <alignment horizontal="center" vertical="center" wrapText="1"/>
      <protection locked="0"/>
    </xf>
    <xf numFmtId="37" fontId="10" fillId="3" borderId="0" xfId="1" applyNumberFormat="1" applyFont="1" applyFill="1" applyBorder="1" applyAlignment="1" applyProtection="1">
      <alignment horizontal="center" vertical="center"/>
      <protection locked="0"/>
    </xf>
    <xf numFmtId="37" fontId="10" fillId="3" borderId="8" xfId="1" applyNumberFormat="1" applyFont="1" applyFill="1" applyBorder="1" applyAlignment="1" applyProtection="1">
      <alignment horizontal="center" vertical="center"/>
      <protection locked="0"/>
    </xf>
    <xf numFmtId="37" fontId="10" fillId="3" borderId="9" xfId="1" applyNumberFormat="1" applyFont="1" applyFill="1" applyBorder="1" applyAlignment="1" applyProtection="1">
      <alignment horizontal="center" vertical="center"/>
    </xf>
    <xf numFmtId="37" fontId="10" fillId="3" borderId="13" xfId="1" applyNumberFormat="1" applyFont="1" applyFill="1" applyBorder="1" applyAlignment="1" applyProtection="1">
      <alignment horizontal="center" vertical="center"/>
    </xf>
    <xf numFmtId="37" fontId="10" fillId="3" borderId="10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30258</xdr:colOff>
      <xdr:row>1</xdr:row>
      <xdr:rowOff>33617</xdr:rowOff>
    </xdr:from>
    <xdr:to>
      <xdr:col>2</xdr:col>
      <xdr:colOff>1288676</xdr:colOff>
      <xdr:row>3</xdr:row>
      <xdr:rowOff>210407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2" y="235323"/>
          <a:ext cx="1661830" cy="793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6"/>
  <sheetViews>
    <sheetView showGridLines="0" tabSelected="1" topLeftCell="E66" zoomScale="85" zoomScaleNormal="85" zoomScaleSheetLayoutView="100" zoomScalePageLayoutView="90" workbookViewId="0">
      <selection activeCell="G77" sqref="G77:H77"/>
    </sheetView>
  </sheetViews>
  <sheetFormatPr baseColWidth="10" defaultColWidth="0" defaultRowHeight="15" zeroHeight="1" x14ac:dyDescent="0.25"/>
  <cols>
    <col min="1" max="1" width="2.7109375" customWidth="1"/>
    <col min="2" max="2" width="6" customWidth="1"/>
    <col min="3" max="3" width="43.5703125" customWidth="1"/>
    <col min="4" max="4" width="22.28515625" customWidth="1"/>
    <col min="5" max="5" width="16.42578125" style="1" customWidth="1"/>
    <col min="6" max="6" width="17.42578125" bestFit="1" customWidth="1"/>
    <col min="7" max="7" width="20.28515625" customWidth="1"/>
    <col min="8" max="8" width="18.7109375" customWidth="1"/>
    <col min="9" max="9" width="19.7109375" customWidth="1"/>
    <col min="10" max="10" width="4.7109375" style="35" customWidth="1"/>
    <col min="11" max="11" width="11.42578125" hidden="1" customWidth="1"/>
    <col min="12" max="12" width="11.42578125" hidden="1"/>
  </cols>
  <sheetData>
    <row r="1" spans="2:9" ht="15.75" x14ac:dyDescent="0.25">
      <c r="B1" s="2"/>
      <c r="C1" s="2"/>
      <c r="D1" s="2"/>
      <c r="E1" s="3"/>
      <c r="F1" s="2"/>
      <c r="G1" s="2"/>
      <c r="H1" s="2"/>
      <c r="I1" s="2"/>
    </row>
    <row r="2" spans="2:9" ht="15.75" x14ac:dyDescent="0.25">
      <c r="B2" s="63" t="s">
        <v>83</v>
      </c>
      <c r="C2" s="64"/>
      <c r="D2" s="64"/>
      <c r="E2" s="64"/>
      <c r="F2" s="64"/>
      <c r="G2" s="64"/>
      <c r="H2" s="64"/>
      <c r="I2" s="65"/>
    </row>
    <row r="3" spans="2:9" ht="33" customHeight="1" x14ac:dyDescent="0.25">
      <c r="B3" s="66" t="s">
        <v>84</v>
      </c>
      <c r="C3" s="67"/>
      <c r="D3" s="67"/>
      <c r="E3" s="67"/>
      <c r="F3" s="67"/>
      <c r="G3" s="67"/>
      <c r="H3" s="67"/>
      <c r="I3" s="68"/>
    </row>
    <row r="4" spans="2:9" ht="18.75" customHeight="1" x14ac:dyDescent="0.25">
      <c r="B4" s="69" t="s">
        <v>88</v>
      </c>
      <c r="C4" s="70"/>
      <c r="D4" s="70"/>
      <c r="E4" s="70"/>
      <c r="F4" s="70"/>
      <c r="G4" s="70"/>
      <c r="H4" s="70"/>
      <c r="I4" s="71"/>
    </row>
    <row r="5" spans="2:9" ht="15.75" x14ac:dyDescent="0.25">
      <c r="B5" s="4"/>
      <c r="C5" s="4"/>
      <c r="D5" s="4"/>
      <c r="E5" s="5"/>
      <c r="F5" s="4"/>
      <c r="G5" s="4"/>
      <c r="H5" s="4"/>
      <c r="I5" s="4"/>
    </row>
    <row r="6" spans="2:9" ht="16.5" customHeight="1" x14ac:dyDescent="0.25">
      <c r="B6" s="54" t="s">
        <v>0</v>
      </c>
      <c r="C6" s="55"/>
      <c r="D6" s="55" t="s">
        <v>82</v>
      </c>
      <c r="E6" s="55"/>
      <c r="F6" s="55"/>
      <c r="G6" s="55"/>
      <c r="H6" s="55"/>
      <c r="I6" s="54" t="s">
        <v>1</v>
      </c>
    </row>
    <row r="7" spans="2:9" ht="31.5" x14ac:dyDescent="0.25">
      <c r="B7" s="55"/>
      <c r="C7" s="55"/>
      <c r="D7" s="14" t="s">
        <v>2</v>
      </c>
      <c r="E7" s="15" t="s">
        <v>3</v>
      </c>
      <c r="F7" s="14" t="s">
        <v>4</v>
      </c>
      <c r="G7" s="14" t="s">
        <v>5</v>
      </c>
      <c r="H7" s="14" t="s">
        <v>6</v>
      </c>
      <c r="I7" s="54"/>
    </row>
    <row r="8" spans="2:9" ht="15.75" x14ac:dyDescent="0.25">
      <c r="B8" s="56"/>
      <c r="C8" s="56"/>
      <c r="D8" s="24">
        <v>1</v>
      </c>
      <c r="E8" s="17">
        <v>2</v>
      </c>
      <c r="F8" s="25" t="s">
        <v>7</v>
      </c>
      <c r="G8" s="16">
        <v>4</v>
      </c>
      <c r="H8" s="25">
        <v>5</v>
      </c>
      <c r="I8" s="16" t="s">
        <v>8</v>
      </c>
    </row>
    <row r="9" spans="2:9" ht="20.25" customHeight="1" x14ac:dyDescent="0.25">
      <c r="B9" s="57" t="s">
        <v>9</v>
      </c>
      <c r="C9" s="58"/>
      <c r="D9" s="32">
        <f>SUM(D10:D16)</f>
        <v>4456226807.5799999</v>
      </c>
      <c r="E9" s="33">
        <f t="shared" ref="E9:H9" si="0">SUM(E10:E16)</f>
        <v>0</v>
      </c>
      <c r="F9" s="32">
        <f>SUM(F10:F16)</f>
        <v>4456226807.5799999</v>
      </c>
      <c r="G9" s="33">
        <f t="shared" si="0"/>
        <v>3126929681.2599998</v>
      </c>
      <c r="H9" s="32">
        <f t="shared" si="0"/>
        <v>3126929681.2599998</v>
      </c>
      <c r="I9" s="33">
        <f>SUM(I10:I16)</f>
        <v>1329297126.3199995</v>
      </c>
    </row>
    <row r="10" spans="2:9" ht="29.25" customHeight="1" x14ac:dyDescent="0.25">
      <c r="B10" s="22"/>
      <c r="C10" s="23" t="s">
        <v>10</v>
      </c>
      <c r="D10" s="19">
        <v>2228183406.6999998</v>
      </c>
      <c r="E10" s="27">
        <v>-307210320</v>
      </c>
      <c r="F10" s="19">
        <f>SUM(D10+E10)</f>
        <v>1920973086.6999998</v>
      </c>
      <c r="G10" s="29">
        <v>1428017040.4000001</v>
      </c>
      <c r="H10" s="19">
        <v>1428017040.4000001</v>
      </c>
      <c r="I10" s="29">
        <f>F10-G10</f>
        <v>492956046.29999971</v>
      </c>
    </row>
    <row r="11" spans="2:9" ht="28.5" customHeight="1" x14ac:dyDescent="0.25">
      <c r="B11" s="22"/>
      <c r="C11" s="23" t="s">
        <v>11</v>
      </c>
      <c r="D11" s="19">
        <v>276035172.23000002</v>
      </c>
      <c r="E11" s="27">
        <v>85130830.5</v>
      </c>
      <c r="F11" s="19">
        <f t="shared" ref="F11:F16" si="1">SUM(D11+E11)</f>
        <v>361166002.73000002</v>
      </c>
      <c r="G11" s="29">
        <v>309497741.41000003</v>
      </c>
      <c r="H11" s="19">
        <v>309497741.41000003</v>
      </c>
      <c r="I11" s="29">
        <f t="shared" ref="I11:I16" si="2">F11-G11</f>
        <v>51668261.319999993</v>
      </c>
    </row>
    <row r="12" spans="2:9" ht="20.25" customHeight="1" x14ac:dyDescent="0.25">
      <c r="B12" s="22"/>
      <c r="C12" s="23" t="s">
        <v>12</v>
      </c>
      <c r="D12" s="19">
        <v>412802429.56999999</v>
      </c>
      <c r="E12" s="27">
        <v>-23195305</v>
      </c>
      <c r="F12" s="19">
        <f t="shared" si="1"/>
        <v>389607124.56999999</v>
      </c>
      <c r="G12" s="29">
        <v>203868714.75</v>
      </c>
      <c r="H12" s="19">
        <v>203868714.75</v>
      </c>
      <c r="I12" s="29">
        <f t="shared" si="2"/>
        <v>185738409.81999999</v>
      </c>
    </row>
    <row r="13" spans="2:9" ht="20.25" customHeight="1" x14ac:dyDescent="0.25">
      <c r="B13" s="22"/>
      <c r="C13" s="23" t="s">
        <v>13</v>
      </c>
      <c r="D13" s="19">
        <v>755087695.11000001</v>
      </c>
      <c r="E13" s="27">
        <v>25649158.550000001</v>
      </c>
      <c r="F13" s="19">
        <f t="shared" si="1"/>
        <v>780736853.65999997</v>
      </c>
      <c r="G13" s="29">
        <v>526474581.19</v>
      </c>
      <c r="H13" s="19">
        <v>526474581.19</v>
      </c>
      <c r="I13" s="29">
        <f t="shared" si="2"/>
        <v>254262272.46999997</v>
      </c>
    </row>
    <row r="14" spans="2:9" ht="20.25" customHeight="1" x14ac:dyDescent="0.25">
      <c r="B14" s="22"/>
      <c r="C14" s="23" t="s">
        <v>14</v>
      </c>
      <c r="D14" s="19">
        <v>638517671.01999998</v>
      </c>
      <c r="E14" s="27">
        <v>260162059.88</v>
      </c>
      <c r="F14" s="19">
        <f t="shared" si="1"/>
        <v>898679730.89999998</v>
      </c>
      <c r="G14" s="29">
        <v>587140677.76999998</v>
      </c>
      <c r="H14" s="19">
        <v>587140677.76999998</v>
      </c>
      <c r="I14" s="29">
        <f t="shared" si="2"/>
        <v>311539053.13</v>
      </c>
    </row>
    <row r="15" spans="2:9" ht="15.75" x14ac:dyDescent="0.25">
      <c r="B15" s="22"/>
      <c r="C15" s="23" t="s">
        <v>15</v>
      </c>
      <c r="D15" s="19">
        <v>89000000</v>
      </c>
      <c r="E15" s="27">
        <v>-86304505.569999993</v>
      </c>
      <c r="F15" s="19">
        <f t="shared" si="1"/>
        <v>2695494.4300000072</v>
      </c>
      <c r="G15" s="29">
        <v>0</v>
      </c>
      <c r="H15" s="19">
        <v>0</v>
      </c>
      <c r="I15" s="29">
        <f t="shared" si="2"/>
        <v>2695494.4300000072</v>
      </c>
    </row>
    <row r="16" spans="2:9" ht="20.25" customHeight="1" x14ac:dyDescent="0.25">
      <c r="B16" s="22"/>
      <c r="C16" s="23" t="s">
        <v>16</v>
      </c>
      <c r="D16" s="19">
        <v>56600432.950000003</v>
      </c>
      <c r="E16" s="27">
        <v>45768081.640000001</v>
      </c>
      <c r="F16" s="19">
        <f t="shared" si="1"/>
        <v>102368514.59</v>
      </c>
      <c r="G16" s="29">
        <v>71930925.739999995</v>
      </c>
      <c r="H16" s="19">
        <v>71930925.739999995</v>
      </c>
      <c r="I16" s="29">
        <f t="shared" si="2"/>
        <v>30437588.850000009</v>
      </c>
    </row>
    <row r="17" spans="2:9" ht="20.25" customHeight="1" x14ac:dyDescent="0.25">
      <c r="B17" s="59" t="s">
        <v>17</v>
      </c>
      <c r="C17" s="60"/>
      <c r="D17" s="18">
        <f>SUM(D18:D26)</f>
        <v>924193237.69999993</v>
      </c>
      <c r="E17" s="26">
        <f>SUM(E18:E26)</f>
        <v>-274580302.99000001</v>
      </c>
      <c r="F17" s="18">
        <f>SUM(F18:F26)</f>
        <v>649612934.71000004</v>
      </c>
      <c r="G17" s="26">
        <f t="shared" ref="G17:H17" si="3">SUM(G18:G26)</f>
        <v>427435356.5</v>
      </c>
      <c r="H17" s="18">
        <f t="shared" si="3"/>
        <v>427435356.5</v>
      </c>
      <c r="I17" s="26">
        <f>SUM(I18:I26)</f>
        <v>222177578.21000001</v>
      </c>
    </row>
    <row r="18" spans="2:9" ht="31.5" x14ac:dyDescent="0.25">
      <c r="B18" s="22"/>
      <c r="C18" s="23" t="s">
        <v>18</v>
      </c>
      <c r="D18" s="19">
        <v>26677972.399999999</v>
      </c>
      <c r="E18" s="27">
        <v>-3976266.16</v>
      </c>
      <c r="F18" s="19">
        <f>SUM(D18+E18)</f>
        <v>22701706.239999998</v>
      </c>
      <c r="G18" s="29">
        <v>14934624.59</v>
      </c>
      <c r="H18" s="19">
        <v>14934624.59</v>
      </c>
      <c r="I18" s="29">
        <f>F18-G18</f>
        <v>7767081.6499999985</v>
      </c>
    </row>
    <row r="19" spans="2:9" ht="20.25" customHeight="1" x14ac:dyDescent="0.25">
      <c r="B19" s="22"/>
      <c r="C19" s="23" t="s">
        <v>19</v>
      </c>
      <c r="D19" s="19">
        <v>10860000</v>
      </c>
      <c r="E19" s="27">
        <v>1667533.72</v>
      </c>
      <c r="F19" s="19">
        <f t="shared" ref="F19:F26" si="4">SUM(D19+E19)</f>
        <v>12527533.720000001</v>
      </c>
      <c r="G19" s="29">
        <v>8980762.3200000003</v>
      </c>
      <c r="H19" s="19">
        <v>8980762.3200000003</v>
      </c>
      <c r="I19" s="29">
        <f t="shared" ref="I19:I26" si="5">F19-G19</f>
        <v>3546771.4000000004</v>
      </c>
    </row>
    <row r="20" spans="2:9" ht="31.5" x14ac:dyDescent="0.25">
      <c r="B20" s="22"/>
      <c r="C20" s="23" t="s">
        <v>20</v>
      </c>
      <c r="D20" s="21">
        <v>27000</v>
      </c>
      <c r="E20" s="31">
        <v>-26080</v>
      </c>
      <c r="F20" s="19">
        <f t="shared" si="4"/>
        <v>920</v>
      </c>
      <c r="G20" s="29">
        <v>900</v>
      </c>
      <c r="H20" s="19">
        <v>900</v>
      </c>
      <c r="I20" s="29">
        <f t="shared" si="5"/>
        <v>20</v>
      </c>
    </row>
    <row r="21" spans="2:9" ht="20.25" customHeight="1" x14ac:dyDescent="0.25">
      <c r="B21" s="22"/>
      <c r="C21" s="23" t="s">
        <v>21</v>
      </c>
      <c r="D21" s="20">
        <v>353993500</v>
      </c>
      <c r="E21" s="31">
        <v>-235145720.06</v>
      </c>
      <c r="F21" s="19">
        <f t="shared" si="4"/>
        <v>118847779.94</v>
      </c>
      <c r="G21" s="29">
        <v>59405746.649999999</v>
      </c>
      <c r="H21" s="19">
        <v>59405746.649999999</v>
      </c>
      <c r="I21" s="29">
        <f t="shared" si="5"/>
        <v>59442033.289999999</v>
      </c>
    </row>
    <row r="22" spans="2:9" ht="20.25" customHeight="1" x14ac:dyDescent="0.25">
      <c r="B22" s="22"/>
      <c r="C22" s="23" t="s">
        <v>22</v>
      </c>
      <c r="D22" s="19">
        <v>15557750</v>
      </c>
      <c r="E22" s="27">
        <v>5419817.1100000003</v>
      </c>
      <c r="F22" s="19">
        <f t="shared" si="4"/>
        <v>20977567.109999999</v>
      </c>
      <c r="G22" s="31">
        <v>15277660.48</v>
      </c>
      <c r="H22" s="21">
        <v>15277660.48</v>
      </c>
      <c r="I22" s="29">
        <f t="shared" si="5"/>
        <v>5699906.629999999</v>
      </c>
    </row>
    <row r="23" spans="2:9" ht="20.25" customHeight="1" x14ac:dyDescent="0.25">
      <c r="B23" s="22"/>
      <c r="C23" s="23" t="s">
        <v>23</v>
      </c>
      <c r="D23" s="19">
        <v>375378000</v>
      </c>
      <c r="E23" s="28">
        <v>-48602427.439999998</v>
      </c>
      <c r="F23" s="19">
        <f t="shared" si="4"/>
        <v>326775572.56</v>
      </c>
      <c r="G23" s="29">
        <v>216327320.55000001</v>
      </c>
      <c r="H23" s="19">
        <v>216327320.55000001</v>
      </c>
      <c r="I23" s="29">
        <f t="shared" si="5"/>
        <v>110448252.00999999</v>
      </c>
    </row>
    <row r="24" spans="2:9" ht="31.5" x14ac:dyDescent="0.25">
      <c r="B24" s="22"/>
      <c r="C24" s="23" t="s">
        <v>24</v>
      </c>
      <c r="D24" s="19">
        <v>63262715.299999997</v>
      </c>
      <c r="E24" s="28">
        <v>5088705.99</v>
      </c>
      <c r="F24" s="19">
        <f t="shared" si="4"/>
        <v>68351421.289999992</v>
      </c>
      <c r="G24" s="29">
        <v>59835118.640000001</v>
      </c>
      <c r="H24" s="19">
        <v>59835118.640000001</v>
      </c>
      <c r="I24" s="29">
        <f t="shared" si="5"/>
        <v>8516302.6499999911</v>
      </c>
    </row>
    <row r="25" spans="2:9" ht="20.25" customHeight="1" x14ac:dyDescent="0.25">
      <c r="B25" s="22"/>
      <c r="C25" s="23" t="s">
        <v>25</v>
      </c>
      <c r="D25" s="19"/>
      <c r="E25" s="27">
        <v>3866078.76</v>
      </c>
      <c r="F25" s="19">
        <f t="shared" si="4"/>
        <v>3866078.76</v>
      </c>
      <c r="G25" s="29">
        <v>3850781.55</v>
      </c>
      <c r="H25" s="19">
        <v>3850781.55</v>
      </c>
      <c r="I25" s="29">
        <f t="shared" si="5"/>
        <v>15297.209999999963</v>
      </c>
    </row>
    <row r="26" spans="2:9" ht="20.25" customHeight="1" x14ac:dyDescent="0.25">
      <c r="B26" s="22"/>
      <c r="C26" s="23" t="s">
        <v>26</v>
      </c>
      <c r="D26" s="19">
        <v>78436300</v>
      </c>
      <c r="E26" s="27">
        <v>-2871944.91</v>
      </c>
      <c r="F26" s="19">
        <f t="shared" si="4"/>
        <v>75564355.090000004</v>
      </c>
      <c r="G26" s="29">
        <v>48822441.719999999</v>
      </c>
      <c r="H26" s="19">
        <v>48822441.719999999</v>
      </c>
      <c r="I26" s="29">
        <f t="shared" si="5"/>
        <v>26741913.370000005</v>
      </c>
    </row>
    <row r="27" spans="2:9" ht="20.25" customHeight="1" x14ac:dyDescent="0.25">
      <c r="B27" s="59" t="s">
        <v>27</v>
      </c>
      <c r="C27" s="60"/>
      <c r="D27" s="18">
        <f>SUM(D28:D36)</f>
        <v>2268298194.0900002</v>
      </c>
      <c r="E27" s="26">
        <f t="shared" ref="E27:H27" si="6">SUM(E28:E36)</f>
        <v>-84044673.539999992</v>
      </c>
      <c r="F27" s="18">
        <f>SUM(F28:F36)</f>
        <v>2184253520.5500002</v>
      </c>
      <c r="G27" s="26">
        <f t="shared" si="6"/>
        <v>1189728804.1700001</v>
      </c>
      <c r="H27" s="18">
        <f t="shared" si="6"/>
        <v>1189708266.96</v>
      </c>
      <c r="I27" s="26">
        <f>SUM(I28:I36)</f>
        <v>994524716.38</v>
      </c>
    </row>
    <row r="28" spans="2:9" ht="20.25" customHeight="1" x14ac:dyDescent="0.25">
      <c r="B28" s="22"/>
      <c r="C28" s="23" t="s">
        <v>28</v>
      </c>
      <c r="D28" s="19">
        <v>262162325.68000001</v>
      </c>
      <c r="E28" s="27">
        <v>9220737.8300000001</v>
      </c>
      <c r="F28" s="19">
        <f>SUM(D28+E28)</f>
        <v>271383063.50999999</v>
      </c>
      <c r="G28" s="29">
        <v>192473348.31999999</v>
      </c>
      <c r="H28" s="19">
        <v>192473348.31999999</v>
      </c>
      <c r="I28" s="29">
        <f>F28-G28</f>
        <v>78909715.189999998</v>
      </c>
    </row>
    <row r="29" spans="2:9" ht="20.25" customHeight="1" x14ac:dyDescent="0.25">
      <c r="B29" s="22"/>
      <c r="C29" s="23" t="s">
        <v>29</v>
      </c>
      <c r="D29" s="19">
        <v>290492843.31</v>
      </c>
      <c r="E29" s="27">
        <v>-11676394.859999999</v>
      </c>
      <c r="F29" s="19">
        <f t="shared" ref="F29:F36" si="7">SUM(D29+E29)</f>
        <v>278816448.44999999</v>
      </c>
      <c r="G29" s="29">
        <v>217074112.13999999</v>
      </c>
      <c r="H29" s="19">
        <v>217074112.13999999</v>
      </c>
      <c r="I29" s="29">
        <f t="shared" ref="I29:I36" si="8">F29-G29</f>
        <v>61742336.310000002</v>
      </c>
    </row>
    <row r="30" spans="2:9" ht="31.5" x14ac:dyDescent="0.25">
      <c r="B30" s="22"/>
      <c r="C30" s="23" t="s">
        <v>30</v>
      </c>
      <c r="D30" s="19">
        <v>499608159.20999998</v>
      </c>
      <c r="E30" s="27">
        <v>-146124390.59</v>
      </c>
      <c r="F30" s="19">
        <f t="shared" si="7"/>
        <v>353483768.62</v>
      </c>
      <c r="G30" s="29">
        <v>153423798.44999999</v>
      </c>
      <c r="H30" s="19">
        <v>153423798.44999999</v>
      </c>
      <c r="I30" s="29">
        <f t="shared" si="8"/>
        <v>200059970.17000002</v>
      </c>
    </row>
    <row r="31" spans="2:9" ht="20.25" customHeight="1" x14ac:dyDescent="0.25">
      <c r="B31" s="41"/>
      <c r="C31" s="42" t="s">
        <v>31</v>
      </c>
      <c r="D31" s="43">
        <v>176578100</v>
      </c>
      <c r="E31" s="44">
        <v>-6064443.2599999998</v>
      </c>
      <c r="F31" s="43">
        <f t="shared" si="7"/>
        <v>170513656.74000001</v>
      </c>
      <c r="G31" s="45">
        <v>78196998.379999995</v>
      </c>
      <c r="H31" s="43">
        <v>78196998.379999995</v>
      </c>
      <c r="I31" s="45">
        <f t="shared" si="8"/>
        <v>92316658.360000014</v>
      </c>
    </row>
    <row r="32" spans="2:9" ht="31.5" x14ac:dyDescent="0.25">
      <c r="B32" s="46"/>
      <c r="C32" s="47" t="s">
        <v>32</v>
      </c>
      <c r="D32" s="48">
        <v>499680230.69</v>
      </c>
      <c r="E32" s="49">
        <v>119000192.94</v>
      </c>
      <c r="F32" s="48">
        <f t="shared" si="7"/>
        <v>618680423.63</v>
      </c>
      <c r="G32" s="50">
        <v>325117115.81</v>
      </c>
      <c r="H32" s="48">
        <v>325117115.81</v>
      </c>
      <c r="I32" s="50">
        <f t="shared" si="8"/>
        <v>293563307.81999999</v>
      </c>
    </row>
    <row r="33" spans="2:9" ht="20.25" customHeight="1" x14ac:dyDescent="0.25">
      <c r="B33" s="22"/>
      <c r="C33" s="23" t="s">
        <v>33</v>
      </c>
      <c r="D33" s="19">
        <v>58553900</v>
      </c>
      <c r="E33" s="27">
        <v>758769.99999999942</v>
      </c>
      <c r="F33" s="19">
        <f t="shared" si="7"/>
        <v>59312670</v>
      </c>
      <c r="G33" s="29">
        <v>52122974.759999998</v>
      </c>
      <c r="H33" s="19">
        <v>52122974.759999998</v>
      </c>
      <c r="I33" s="29">
        <f t="shared" si="8"/>
        <v>7189695.2400000021</v>
      </c>
    </row>
    <row r="34" spans="2:9" ht="20.25" customHeight="1" x14ac:dyDescent="0.25">
      <c r="B34" s="22"/>
      <c r="C34" s="23" t="s">
        <v>34</v>
      </c>
      <c r="D34" s="19">
        <v>1934500</v>
      </c>
      <c r="E34" s="27">
        <v>125377.92</v>
      </c>
      <c r="F34" s="19">
        <f t="shared" si="7"/>
        <v>2059877.92</v>
      </c>
      <c r="G34" s="29">
        <v>678403.87</v>
      </c>
      <c r="H34" s="19">
        <v>678403.87</v>
      </c>
      <c r="I34" s="29">
        <f t="shared" si="8"/>
        <v>1381474.0499999998</v>
      </c>
    </row>
    <row r="35" spans="2:9" ht="20.25" customHeight="1" x14ac:dyDescent="0.25">
      <c r="B35" s="22"/>
      <c r="C35" s="23" t="s">
        <v>35</v>
      </c>
      <c r="D35" s="19">
        <v>80885635.200000003</v>
      </c>
      <c r="E35" s="27">
        <v>7581646.2199999997</v>
      </c>
      <c r="F35" s="19">
        <f t="shared" si="7"/>
        <v>88467281.420000002</v>
      </c>
      <c r="G35" s="29">
        <v>47258678.310000002</v>
      </c>
      <c r="H35" s="19">
        <v>47258678.310000002</v>
      </c>
      <c r="I35" s="29">
        <f t="shared" si="8"/>
        <v>41208603.109999999</v>
      </c>
    </row>
    <row r="36" spans="2:9" ht="20.25" customHeight="1" x14ac:dyDescent="0.25">
      <c r="B36" s="22"/>
      <c r="C36" s="23" t="s">
        <v>36</v>
      </c>
      <c r="D36" s="19">
        <v>398402500</v>
      </c>
      <c r="E36" s="27">
        <v>-56866169.740000002</v>
      </c>
      <c r="F36" s="19">
        <f t="shared" si="7"/>
        <v>341536330.25999999</v>
      </c>
      <c r="G36" s="29">
        <v>123383374.13</v>
      </c>
      <c r="H36" s="19">
        <v>123362836.92</v>
      </c>
      <c r="I36" s="29">
        <f t="shared" si="8"/>
        <v>218152956.13</v>
      </c>
    </row>
    <row r="37" spans="2:9" ht="27" customHeight="1" x14ac:dyDescent="0.25">
      <c r="B37" s="59" t="s">
        <v>37</v>
      </c>
      <c r="C37" s="60"/>
      <c r="D37" s="18">
        <f>SUM(D38:D46)</f>
        <v>2048717584</v>
      </c>
      <c r="E37" s="26">
        <f t="shared" ref="E37:I37" si="9">SUM(E38:E46)</f>
        <v>-16376285.619999999</v>
      </c>
      <c r="F37" s="18">
        <f>SUM(F38:F46)</f>
        <v>2032341298.3800001</v>
      </c>
      <c r="G37" s="26">
        <f t="shared" si="9"/>
        <v>1559339654.0600002</v>
      </c>
      <c r="H37" s="18">
        <f t="shared" si="9"/>
        <v>1559339652.0600002</v>
      </c>
      <c r="I37" s="26">
        <f t="shared" si="9"/>
        <v>473001644.32000005</v>
      </c>
    </row>
    <row r="38" spans="2:9" ht="32.25" customHeight="1" x14ac:dyDescent="0.25">
      <c r="B38" s="22"/>
      <c r="C38" s="23" t="s">
        <v>38</v>
      </c>
      <c r="D38" s="19">
        <v>53913500</v>
      </c>
      <c r="E38" s="27">
        <v>25050000</v>
      </c>
      <c r="F38" s="19">
        <f>SUM(D38+E38)</f>
        <v>78963500</v>
      </c>
      <c r="G38" s="29">
        <v>78963500</v>
      </c>
      <c r="H38" s="19">
        <v>78963500</v>
      </c>
      <c r="I38" s="29">
        <f>F38-G38</f>
        <v>0</v>
      </c>
    </row>
    <row r="39" spans="2:9" ht="20.25" customHeight="1" x14ac:dyDescent="0.25">
      <c r="B39" s="22"/>
      <c r="C39" s="23" t="s">
        <v>39</v>
      </c>
      <c r="D39" s="19">
        <v>1504000000</v>
      </c>
      <c r="E39" s="27">
        <v>-150610.78</v>
      </c>
      <c r="F39" s="19">
        <f t="shared" ref="F39:F46" si="10">SUM(D39+E39)</f>
        <v>1503849389.22</v>
      </c>
      <c r="G39" s="29">
        <v>1124346889.22</v>
      </c>
      <c r="H39" s="19">
        <v>1124346887.22</v>
      </c>
      <c r="I39" s="29">
        <f t="shared" ref="I39:I46" si="11">F39-G39</f>
        <v>379502500</v>
      </c>
    </row>
    <row r="40" spans="2:9" ht="20.25" customHeight="1" x14ac:dyDescent="0.25">
      <c r="B40" s="22"/>
      <c r="C40" s="23" t="s">
        <v>40</v>
      </c>
      <c r="D40" s="19">
        <v>23000000</v>
      </c>
      <c r="E40" s="27">
        <v>7299200</v>
      </c>
      <c r="F40" s="19">
        <f t="shared" si="10"/>
        <v>30299200</v>
      </c>
      <c r="G40" s="29">
        <v>30033200</v>
      </c>
      <c r="H40" s="19">
        <v>30033200</v>
      </c>
      <c r="I40" s="29">
        <f t="shared" si="11"/>
        <v>266000</v>
      </c>
    </row>
    <row r="41" spans="2:9" ht="20.25" customHeight="1" x14ac:dyDescent="0.25">
      <c r="B41" s="22"/>
      <c r="C41" s="23" t="s">
        <v>41</v>
      </c>
      <c r="D41" s="19">
        <v>295936704</v>
      </c>
      <c r="E41" s="27">
        <v>-61658633.329999998</v>
      </c>
      <c r="F41" s="19">
        <f t="shared" si="10"/>
        <v>234278070.67000002</v>
      </c>
      <c r="G41" s="29">
        <v>204620765.74000001</v>
      </c>
      <c r="H41" s="19">
        <v>204620765.74000001</v>
      </c>
      <c r="I41" s="29">
        <f t="shared" si="11"/>
        <v>29657304.930000007</v>
      </c>
    </row>
    <row r="42" spans="2:9" ht="20.25" customHeight="1" x14ac:dyDescent="0.25">
      <c r="B42" s="22"/>
      <c r="C42" s="23" t="s">
        <v>42</v>
      </c>
      <c r="D42" s="19">
        <v>0</v>
      </c>
      <c r="E42" s="29"/>
      <c r="F42" s="19">
        <f t="shared" si="10"/>
        <v>0</v>
      </c>
      <c r="G42" s="29"/>
      <c r="H42" s="19"/>
      <c r="I42" s="29">
        <f t="shared" si="11"/>
        <v>0</v>
      </c>
    </row>
    <row r="43" spans="2:9" ht="31.5" x14ac:dyDescent="0.25">
      <c r="B43" s="22"/>
      <c r="C43" s="23" t="s">
        <v>43</v>
      </c>
      <c r="D43" s="19">
        <v>10853320</v>
      </c>
      <c r="E43" s="27">
        <v>15500000</v>
      </c>
      <c r="F43" s="19">
        <f t="shared" si="10"/>
        <v>26353320</v>
      </c>
      <c r="G43" s="29">
        <v>19341589.460000001</v>
      </c>
      <c r="H43" s="19">
        <v>19341589.460000001</v>
      </c>
      <c r="I43" s="29">
        <f t="shared" si="11"/>
        <v>7011730.5399999991</v>
      </c>
    </row>
    <row r="44" spans="2:9" ht="20.25" customHeight="1" x14ac:dyDescent="0.25">
      <c r="B44" s="22"/>
      <c r="C44" s="23" t="s">
        <v>44</v>
      </c>
      <c r="D44" s="19">
        <v>0</v>
      </c>
      <c r="E44" s="27"/>
      <c r="F44" s="19">
        <f t="shared" si="10"/>
        <v>0</v>
      </c>
      <c r="G44" s="29"/>
      <c r="H44" s="19"/>
      <c r="I44" s="29">
        <f t="shared" si="11"/>
        <v>0</v>
      </c>
    </row>
    <row r="45" spans="2:9" ht="20.25" customHeight="1" x14ac:dyDescent="0.25">
      <c r="B45" s="22"/>
      <c r="C45" s="23" t="s">
        <v>45</v>
      </c>
      <c r="D45" s="19">
        <v>161014060</v>
      </c>
      <c r="E45" s="27">
        <v>-2416241.5099999998</v>
      </c>
      <c r="F45" s="19">
        <f t="shared" si="10"/>
        <v>158597818.49000001</v>
      </c>
      <c r="G45" s="29">
        <v>102033709.64</v>
      </c>
      <c r="H45" s="19">
        <v>102033709.64</v>
      </c>
      <c r="I45" s="29">
        <f t="shared" si="11"/>
        <v>56564108.850000009</v>
      </c>
    </row>
    <row r="46" spans="2:9" ht="20.25" customHeight="1" x14ac:dyDescent="0.25">
      <c r="B46" s="22"/>
      <c r="C46" s="23" t="s">
        <v>46</v>
      </c>
      <c r="D46" s="19">
        <v>0</v>
      </c>
      <c r="E46" s="27">
        <v>0</v>
      </c>
      <c r="F46" s="19">
        <f t="shared" si="10"/>
        <v>0</v>
      </c>
      <c r="G46" s="29">
        <v>0</v>
      </c>
      <c r="H46" s="19">
        <v>0</v>
      </c>
      <c r="I46" s="29">
        <f t="shared" si="11"/>
        <v>0</v>
      </c>
    </row>
    <row r="47" spans="2:9" ht="20.25" customHeight="1" x14ac:dyDescent="0.25">
      <c r="B47" s="59" t="s">
        <v>47</v>
      </c>
      <c r="C47" s="60"/>
      <c r="D47" s="18">
        <f>SUM(D48:D56)</f>
        <v>288835075.60000002</v>
      </c>
      <c r="E47" s="26">
        <f t="shared" ref="E47:I47" si="12">SUM(E48:E56)</f>
        <v>318046554.26999998</v>
      </c>
      <c r="F47" s="18">
        <f>SUM(F48:F56)</f>
        <v>606881629.87</v>
      </c>
      <c r="G47" s="26">
        <f t="shared" si="12"/>
        <v>274347123.41000003</v>
      </c>
      <c r="H47" s="18">
        <f t="shared" si="12"/>
        <v>263595686.19</v>
      </c>
      <c r="I47" s="26">
        <f t="shared" si="12"/>
        <v>332534506.46000004</v>
      </c>
    </row>
    <row r="48" spans="2:9" ht="20.25" customHeight="1" x14ac:dyDescent="0.25">
      <c r="B48" s="22"/>
      <c r="C48" s="23" t="s">
        <v>48</v>
      </c>
      <c r="D48" s="19">
        <v>95785525.599999994</v>
      </c>
      <c r="E48" s="27">
        <v>11222802.5</v>
      </c>
      <c r="F48" s="19">
        <f>SUM(D48+E48)</f>
        <v>107008328.09999999</v>
      </c>
      <c r="G48" s="29">
        <v>80882000</v>
      </c>
      <c r="H48" s="19">
        <v>78115221.519999996</v>
      </c>
      <c r="I48" s="29">
        <f>F48-G48</f>
        <v>26126328.099999994</v>
      </c>
    </row>
    <row r="49" spans="2:9" ht="20.25" customHeight="1" x14ac:dyDescent="0.25">
      <c r="B49" s="22"/>
      <c r="C49" s="23" t="s">
        <v>49</v>
      </c>
      <c r="D49" s="19">
        <v>5181000</v>
      </c>
      <c r="E49" s="27">
        <v>5099837.51</v>
      </c>
      <c r="F49" s="19">
        <f t="shared" ref="F49:F56" si="13">SUM(D49+E49)</f>
        <v>10280837.51</v>
      </c>
      <c r="G49" s="29">
        <v>4585894.3099999996</v>
      </c>
      <c r="H49" s="19">
        <v>1632308.11</v>
      </c>
      <c r="I49" s="29">
        <f t="shared" ref="I49:I56" si="14">F49-G49</f>
        <v>5694943.2000000002</v>
      </c>
    </row>
    <row r="50" spans="2:9" ht="20.25" customHeight="1" x14ac:dyDescent="0.25">
      <c r="B50" s="22"/>
      <c r="C50" s="23" t="s">
        <v>50</v>
      </c>
      <c r="D50" s="19">
        <v>816000</v>
      </c>
      <c r="E50" s="27">
        <v>-661400</v>
      </c>
      <c r="F50" s="19">
        <f t="shared" si="13"/>
        <v>154600</v>
      </c>
      <c r="G50" s="29">
        <v>121913.68</v>
      </c>
      <c r="H50" s="19">
        <v>121913.68</v>
      </c>
      <c r="I50" s="29">
        <f t="shared" si="14"/>
        <v>32686.320000000007</v>
      </c>
    </row>
    <row r="51" spans="2:9" ht="20.25" customHeight="1" x14ac:dyDescent="0.25">
      <c r="B51" s="22"/>
      <c r="C51" s="23" t="s">
        <v>51</v>
      </c>
      <c r="D51" s="19">
        <v>122715000</v>
      </c>
      <c r="E51" s="28">
        <v>230801815.38</v>
      </c>
      <c r="F51" s="19">
        <f t="shared" si="13"/>
        <v>353516815.38</v>
      </c>
      <c r="G51" s="29">
        <v>101057163.37</v>
      </c>
      <c r="H51" s="19">
        <v>97600363.370000005</v>
      </c>
      <c r="I51" s="29">
        <f t="shared" si="14"/>
        <v>252459652.00999999</v>
      </c>
    </row>
    <row r="52" spans="2:9" ht="20.25" customHeight="1" x14ac:dyDescent="0.25">
      <c r="B52" s="22"/>
      <c r="C52" s="23" t="s">
        <v>52</v>
      </c>
      <c r="D52" s="19">
        <v>14616850</v>
      </c>
      <c r="E52" s="27">
        <v>-3372703.49</v>
      </c>
      <c r="F52" s="19">
        <f t="shared" si="13"/>
        <v>11244146.51</v>
      </c>
      <c r="G52" s="29">
        <v>11244146.51</v>
      </c>
      <c r="H52" s="19">
        <v>11244146.51</v>
      </c>
      <c r="I52" s="29">
        <f t="shared" si="14"/>
        <v>0</v>
      </c>
    </row>
    <row r="53" spans="2:9" ht="20.25" customHeight="1" x14ac:dyDescent="0.25">
      <c r="B53" s="22"/>
      <c r="C53" s="23" t="s">
        <v>53</v>
      </c>
      <c r="D53" s="19">
        <v>39140700</v>
      </c>
      <c r="E53" s="27">
        <v>44067932.950000003</v>
      </c>
      <c r="F53" s="19">
        <f t="shared" si="13"/>
        <v>83208632.950000003</v>
      </c>
      <c r="G53" s="29">
        <v>41247167.659999996</v>
      </c>
      <c r="H53" s="19">
        <v>39672895.119999997</v>
      </c>
      <c r="I53" s="29">
        <f t="shared" si="14"/>
        <v>41961465.290000007</v>
      </c>
    </row>
    <row r="54" spans="2:9" ht="20.25" customHeight="1" x14ac:dyDescent="0.25">
      <c r="B54" s="22"/>
      <c r="C54" s="23" t="s">
        <v>54</v>
      </c>
      <c r="D54" s="19"/>
      <c r="E54" s="27"/>
      <c r="F54" s="19">
        <f t="shared" si="13"/>
        <v>0</v>
      </c>
      <c r="G54" s="29"/>
      <c r="H54" s="19"/>
      <c r="I54" s="29">
        <f t="shared" si="14"/>
        <v>0</v>
      </c>
    </row>
    <row r="55" spans="2:9" ht="20.25" customHeight="1" x14ac:dyDescent="0.25">
      <c r="B55" s="22"/>
      <c r="C55" s="23" t="s">
        <v>55</v>
      </c>
      <c r="D55" s="19">
        <v>10380000</v>
      </c>
      <c r="E55" s="27">
        <v>30935616.420000006</v>
      </c>
      <c r="F55" s="19">
        <f t="shared" si="13"/>
        <v>41315616.420000002</v>
      </c>
      <c r="G55" s="29">
        <v>35208837.880000003</v>
      </c>
      <c r="H55" s="19">
        <v>35208837.880000003</v>
      </c>
      <c r="I55" s="29">
        <f t="shared" si="14"/>
        <v>6106778.5399999991</v>
      </c>
    </row>
    <row r="56" spans="2:9" ht="20.25" customHeight="1" x14ac:dyDescent="0.25">
      <c r="B56" s="22"/>
      <c r="C56" s="23" t="s">
        <v>56</v>
      </c>
      <c r="D56" s="19">
        <v>200000</v>
      </c>
      <c r="E56" s="27">
        <v>-47347</v>
      </c>
      <c r="F56" s="19">
        <f t="shared" si="13"/>
        <v>152653</v>
      </c>
      <c r="G56" s="29">
        <v>0</v>
      </c>
      <c r="H56" s="19">
        <v>0</v>
      </c>
      <c r="I56" s="29">
        <f t="shared" si="14"/>
        <v>152653</v>
      </c>
    </row>
    <row r="57" spans="2:9" ht="20.25" customHeight="1" x14ac:dyDescent="0.25">
      <c r="B57" s="59" t="s">
        <v>57</v>
      </c>
      <c r="C57" s="60"/>
      <c r="D57" s="18">
        <f>SUM(D58:D60)</f>
        <v>1342184074.1300001</v>
      </c>
      <c r="E57" s="26">
        <f t="shared" ref="E57:I57" si="15">SUM(E58:E60)</f>
        <v>199148277.44999999</v>
      </c>
      <c r="F57" s="18">
        <f>SUM(F58:F60)</f>
        <v>1541332351.5800002</v>
      </c>
      <c r="G57" s="26">
        <f t="shared" si="15"/>
        <v>781731327.09000003</v>
      </c>
      <c r="H57" s="18">
        <f t="shared" si="15"/>
        <v>781731327.09000003</v>
      </c>
      <c r="I57" s="26">
        <f t="shared" si="15"/>
        <v>759601024.49000013</v>
      </c>
    </row>
    <row r="58" spans="2:9" ht="20.25" customHeight="1" x14ac:dyDescent="0.25">
      <c r="B58" s="22"/>
      <c r="C58" s="23" t="s">
        <v>58</v>
      </c>
      <c r="D58" s="19">
        <v>1216184074.1300001</v>
      </c>
      <c r="E58" s="27">
        <v>34396956.670000002</v>
      </c>
      <c r="F58" s="19">
        <f>D58+E58</f>
        <v>1250581030.8000002</v>
      </c>
      <c r="G58" s="29">
        <v>682983611.70000005</v>
      </c>
      <c r="H58" s="19">
        <v>682983611.70000005</v>
      </c>
      <c r="I58" s="29">
        <f>F58-G58</f>
        <v>567597419.10000014</v>
      </c>
    </row>
    <row r="59" spans="2:9" ht="12" customHeight="1" x14ac:dyDescent="0.25">
      <c r="B59" s="22"/>
      <c r="C59" s="23" t="s">
        <v>59</v>
      </c>
      <c r="D59" s="19">
        <v>126000000</v>
      </c>
      <c r="E59" s="27">
        <v>164751320.78</v>
      </c>
      <c r="F59" s="19">
        <f>D59+E59</f>
        <v>290751320.77999997</v>
      </c>
      <c r="G59" s="29">
        <v>98747715.390000001</v>
      </c>
      <c r="H59" s="19">
        <v>98747715.390000001</v>
      </c>
      <c r="I59" s="29">
        <f t="shared" ref="I59:I60" si="16">F59-G59</f>
        <v>192003605.38999999</v>
      </c>
    </row>
    <row r="60" spans="2:9" ht="20.25" customHeight="1" x14ac:dyDescent="0.25">
      <c r="B60" s="22"/>
      <c r="C60" s="23" t="s">
        <v>60</v>
      </c>
      <c r="D60" s="19">
        <v>0</v>
      </c>
      <c r="E60" s="27">
        <v>0</v>
      </c>
      <c r="F60" s="19">
        <f t="shared" ref="F60" si="17">D60+E60</f>
        <v>0</v>
      </c>
      <c r="G60" s="29">
        <v>0</v>
      </c>
      <c r="H60" s="19">
        <v>0</v>
      </c>
      <c r="I60" s="29">
        <f t="shared" si="16"/>
        <v>0</v>
      </c>
    </row>
    <row r="61" spans="2:9" ht="20.25" customHeight="1" x14ac:dyDescent="0.25">
      <c r="B61" s="59" t="s">
        <v>61</v>
      </c>
      <c r="C61" s="60"/>
      <c r="D61" s="18">
        <f>SUM(D62:D68)</f>
        <v>1000000</v>
      </c>
      <c r="E61" s="26">
        <f t="shared" ref="E61:I61" si="18">SUM(E62:E68)</f>
        <v>0</v>
      </c>
      <c r="F61" s="18">
        <f>SUM(F62:F68)</f>
        <v>1000000</v>
      </c>
      <c r="G61" s="26">
        <f t="shared" si="18"/>
        <v>0</v>
      </c>
      <c r="H61" s="18">
        <f t="shared" si="18"/>
        <v>0</v>
      </c>
      <c r="I61" s="26">
        <f t="shared" si="18"/>
        <v>1000000</v>
      </c>
    </row>
    <row r="62" spans="2:9" ht="20.25" customHeight="1" x14ac:dyDescent="0.25">
      <c r="B62" s="22"/>
      <c r="C62" s="23" t="s">
        <v>62</v>
      </c>
      <c r="D62" s="19">
        <v>0</v>
      </c>
      <c r="E62" s="27">
        <v>0</v>
      </c>
      <c r="F62" s="19">
        <f t="shared" ref="F62:F68" si="19">SUM(D62+E62)</f>
        <v>0</v>
      </c>
      <c r="G62" s="29">
        <v>0</v>
      </c>
      <c r="H62" s="19">
        <v>0</v>
      </c>
      <c r="I62" s="29">
        <f>F62-G62</f>
        <v>0</v>
      </c>
    </row>
    <row r="63" spans="2:9" ht="20.25" customHeight="1" x14ac:dyDescent="0.25">
      <c r="B63" s="41"/>
      <c r="C63" s="42" t="s">
        <v>63</v>
      </c>
      <c r="D63" s="43">
        <v>0</v>
      </c>
      <c r="E63" s="44">
        <v>0</v>
      </c>
      <c r="F63" s="43">
        <f t="shared" si="19"/>
        <v>0</v>
      </c>
      <c r="G63" s="45">
        <v>0</v>
      </c>
      <c r="H63" s="43">
        <v>0</v>
      </c>
      <c r="I63" s="45">
        <f t="shared" ref="I63:I68" si="20">F63-G63</f>
        <v>0</v>
      </c>
    </row>
    <row r="64" spans="2:9" ht="20.25" customHeight="1" x14ac:dyDescent="0.25">
      <c r="B64" s="46"/>
      <c r="C64" s="47" t="s">
        <v>64</v>
      </c>
      <c r="D64" s="48">
        <v>0</v>
      </c>
      <c r="E64" s="49">
        <v>0</v>
      </c>
      <c r="F64" s="48">
        <f t="shared" si="19"/>
        <v>0</v>
      </c>
      <c r="G64" s="50">
        <v>0</v>
      </c>
      <c r="H64" s="48">
        <v>0</v>
      </c>
      <c r="I64" s="50">
        <f t="shared" si="20"/>
        <v>0</v>
      </c>
    </row>
    <row r="65" spans="2:9" ht="20.25" customHeight="1" x14ac:dyDescent="0.25">
      <c r="B65" s="22"/>
      <c r="C65" s="23" t="s">
        <v>65</v>
      </c>
      <c r="D65" s="19">
        <v>0</v>
      </c>
      <c r="E65" s="27">
        <v>0</v>
      </c>
      <c r="F65" s="19">
        <f t="shared" si="19"/>
        <v>0</v>
      </c>
      <c r="G65" s="29">
        <v>0</v>
      </c>
      <c r="H65" s="19">
        <v>0</v>
      </c>
      <c r="I65" s="29">
        <f t="shared" si="20"/>
        <v>0</v>
      </c>
    </row>
    <row r="66" spans="2:9" ht="31.5" x14ac:dyDescent="0.25">
      <c r="B66" s="22"/>
      <c r="C66" s="23" t="s">
        <v>66</v>
      </c>
      <c r="D66" s="19">
        <v>0</v>
      </c>
      <c r="E66" s="27">
        <v>0</v>
      </c>
      <c r="F66" s="19">
        <f t="shared" si="19"/>
        <v>0</v>
      </c>
      <c r="G66" s="29">
        <v>0</v>
      </c>
      <c r="H66" s="19">
        <v>0</v>
      </c>
      <c r="I66" s="29">
        <f t="shared" si="20"/>
        <v>0</v>
      </c>
    </row>
    <row r="67" spans="2:9" ht="20.25" customHeight="1" x14ac:dyDescent="0.25">
      <c r="B67" s="22"/>
      <c r="C67" s="23" t="s">
        <v>67</v>
      </c>
      <c r="D67" s="19">
        <v>0</v>
      </c>
      <c r="E67" s="27">
        <v>0</v>
      </c>
      <c r="F67" s="19">
        <f t="shared" si="19"/>
        <v>0</v>
      </c>
      <c r="G67" s="29">
        <v>0</v>
      </c>
      <c r="H67" s="19">
        <v>0</v>
      </c>
      <c r="I67" s="29">
        <f t="shared" si="20"/>
        <v>0</v>
      </c>
    </row>
    <row r="68" spans="2:9" ht="31.5" x14ac:dyDescent="0.25">
      <c r="B68" s="22"/>
      <c r="C68" s="23" t="s">
        <v>68</v>
      </c>
      <c r="D68" s="19">
        <v>1000000</v>
      </c>
      <c r="E68" s="27">
        <v>0</v>
      </c>
      <c r="F68" s="19">
        <f t="shared" si="19"/>
        <v>1000000</v>
      </c>
      <c r="G68" s="29">
        <v>0</v>
      </c>
      <c r="H68" s="19">
        <v>0</v>
      </c>
      <c r="I68" s="29">
        <f t="shared" si="20"/>
        <v>1000000</v>
      </c>
    </row>
    <row r="69" spans="2:9" ht="20.25" customHeight="1" x14ac:dyDescent="0.25">
      <c r="B69" s="59" t="s">
        <v>69</v>
      </c>
      <c r="C69" s="60"/>
      <c r="D69" s="18">
        <v>0</v>
      </c>
      <c r="E69" s="30">
        <v>0</v>
      </c>
      <c r="F69" s="18">
        <v>0</v>
      </c>
      <c r="G69" s="26">
        <v>0</v>
      </c>
      <c r="H69" s="18">
        <v>0</v>
      </c>
      <c r="I69" s="26">
        <f t="shared" ref="I69:I72" si="21">SUM(F69-G69)</f>
        <v>0</v>
      </c>
    </row>
    <row r="70" spans="2:9" ht="20.25" customHeight="1" x14ac:dyDescent="0.25">
      <c r="B70" s="22"/>
      <c r="C70" s="23" t="s">
        <v>70</v>
      </c>
      <c r="D70" s="19">
        <v>0</v>
      </c>
      <c r="E70" s="27">
        <v>0</v>
      </c>
      <c r="F70" s="19">
        <v>0</v>
      </c>
      <c r="G70" s="29">
        <v>0</v>
      </c>
      <c r="H70" s="19">
        <v>0</v>
      </c>
      <c r="I70" s="29">
        <f t="shared" si="21"/>
        <v>0</v>
      </c>
    </row>
    <row r="71" spans="2:9" ht="20.25" customHeight="1" x14ac:dyDescent="0.25">
      <c r="B71" s="22"/>
      <c r="C71" s="23" t="s">
        <v>71</v>
      </c>
      <c r="D71" s="19">
        <v>0</v>
      </c>
      <c r="E71" s="27">
        <v>0</v>
      </c>
      <c r="F71" s="19">
        <v>0</v>
      </c>
      <c r="G71" s="29">
        <v>0</v>
      </c>
      <c r="H71" s="19">
        <v>0</v>
      </c>
      <c r="I71" s="29">
        <f t="shared" si="21"/>
        <v>0</v>
      </c>
    </row>
    <row r="72" spans="2:9" ht="20.25" customHeight="1" x14ac:dyDescent="0.25">
      <c r="B72" s="22"/>
      <c r="C72" s="23" t="s">
        <v>72</v>
      </c>
      <c r="D72" s="19">
        <v>0</v>
      </c>
      <c r="E72" s="27">
        <v>0</v>
      </c>
      <c r="F72" s="19">
        <v>0</v>
      </c>
      <c r="G72" s="29">
        <v>0</v>
      </c>
      <c r="H72" s="19">
        <v>0</v>
      </c>
      <c r="I72" s="29">
        <f t="shared" si="21"/>
        <v>0</v>
      </c>
    </row>
    <row r="73" spans="2:9" ht="20.25" customHeight="1" x14ac:dyDescent="0.25">
      <c r="B73" s="59" t="s">
        <v>73</v>
      </c>
      <c r="C73" s="60"/>
      <c r="D73" s="18">
        <f>SUM(D74:D80)</f>
        <v>215757600.90000001</v>
      </c>
      <c r="E73" s="26">
        <f t="shared" ref="E73:I73" si="22">SUM(E74:E80)</f>
        <v>14068714.32</v>
      </c>
      <c r="F73" s="18">
        <f>SUM(F74:F80)</f>
        <v>229826315.22000003</v>
      </c>
      <c r="G73" s="26">
        <f t="shared" si="22"/>
        <v>163483435.18000001</v>
      </c>
      <c r="H73" s="18">
        <f t="shared" si="22"/>
        <v>163483435.18000001</v>
      </c>
      <c r="I73" s="26">
        <f t="shared" si="22"/>
        <v>66342880.039999999</v>
      </c>
    </row>
    <row r="74" spans="2:9" ht="20.25" customHeight="1" x14ac:dyDescent="0.25">
      <c r="B74" s="22"/>
      <c r="C74" s="23" t="s">
        <v>74</v>
      </c>
      <c r="D74" s="19">
        <v>101072928.67</v>
      </c>
      <c r="E74" s="27">
        <v>6967311.2999999998</v>
      </c>
      <c r="F74" s="19">
        <f>SUM(D74+E74)</f>
        <v>108040239.97</v>
      </c>
      <c r="G74" s="29">
        <v>74535389.310000002</v>
      </c>
      <c r="H74" s="19">
        <v>74535389.310000002</v>
      </c>
      <c r="I74" s="29">
        <f>F74-G74</f>
        <v>33504850.659999996</v>
      </c>
    </row>
    <row r="75" spans="2:9" ht="20.25" customHeight="1" x14ac:dyDescent="0.25">
      <c r="B75" s="22"/>
      <c r="C75" s="23" t="s">
        <v>75</v>
      </c>
      <c r="D75" s="19">
        <v>113447672.23</v>
      </c>
      <c r="E75" s="27">
        <v>6946863.9699999997</v>
      </c>
      <c r="F75" s="19">
        <f t="shared" ref="F75:F80" si="23">SUM(D75+E75)</f>
        <v>120394536.2</v>
      </c>
      <c r="G75" s="29">
        <v>87643450.620000005</v>
      </c>
      <c r="H75" s="19">
        <v>87643450.620000005</v>
      </c>
      <c r="I75" s="29">
        <f t="shared" ref="I75:I80" si="24">F75-G75</f>
        <v>32751085.579999998</v>
      </c>
    </row>
    <row r="76" spans="2:9" ht="20.25" customHeight="1" x14ac:dyDescent="0.25">
      <c r="B76" s="22"/>
      <c r="C76" s="23" t="s">
        <v>76</v>
      </c>
      <c r="D76" s="19"/>
      <c r="E76" s="27"/>
      <c r="F76" s="19">
        <f t="shared" si="23"/>
        <v>0</v>
      </c>
      <c r="G76" s="29"/>
      <c r="H76" s="19"/>
      <c r="I76" s="29">
        <f t="shared" si="24"/>
        <v>0</v>
      </c>
    </row>
    <row r="77" spans="2:9" ht="20.25" customHeight="1" x14ac:dyDescent="0.25">
      <c r="B77" s="22"/>
      <c r="C77" s="23" t="s">
        <v>77</v>
      </c>
      <c r="D77" s="19">
        <v>1237000</v>
      </c>
      <c r="E77" s="27">
        <v>80000</v>
      </c>
      <c r="F77" s="19">
        <f t="shared" si="23"/>
        <v>1317000</v>
      </c>
      <c r="G77" s="29">
        <v>1232117.1599999999</v>
      </c>
      <c r="H77" s="19">
        <v>1232117.1599999999</v>
      </c>
      <c r="I77" s="29">
        <f t="shared" si="24"/>
        <v>84882.840000000084</v>
      </c>
    </row>
    <row r="78" spans="2:9" ht="20.25" customHeight="1" x14ac:dyDescent="0.25">
      <c r="B78" s="22"/>
      <c r="C78" s="23" t="s">
        <v>78</v>
      </c>
      <c r="D78" s="19">
        <v>0</v>
      </c>
      <c r="E78" s="27">
        <v>0</v>
      </c>
      <c r="F78" s="19">
        <f t="shared" si="23"/>
        <v>0</v>
      </c>
      <c r="G78" s="29">
        <v>0</v>
      </c>
      <c r="H78" s="19">
        <v>0</v>
      </c>
      <c r="I78" s="29">
        <f t="shared" si="24"/>
        <v>0</v>
      </c>
    </row>
    <row r="79" spans="2:9" ht="20.25" customHeight="1" x14ac:dyDescent="0.25">
      <c r="B79" s="22"/>
      <c r="C79" s="23" t="s">
        <v>79</v>
      </c>
      <c r="D79" s="19">
        <v>0</v>
      </c>
      <c r="E79" s="27">
        <v>0</v>
      </c>
      <c r="F79" s="19">
        <f t="shared" si="23"/>
        <v>0</v>
      </c>
      <c r="G79" s="29">
        <v>0</v>
      </c>
      <c r="H79" s="19">
        <v>0</v>
      </c>
      <c r="I79" s="29">
        <f t="shared" si="24"/>
        <v>0</v>
      </c>
    </row>
    <row r="80" spans="2:9" ht="20.25" customHeight="1" x14ac:dyDescent="0.25">
      <c r="B80" s="22"/>
      <c r="C80" s="23" t="s">
        <v>80</v>
      </c>
      <c r="D80" s="19">
        <v>0</v>
      </c>
      <c r="E80" s="27">
        <v>74539.05</v>
      </c>
      <c r="F80" s="19">
        <f t="shared" si="23"/>
        <v>74539.05</v>
      </c>
      <c r="G80" s="29">
        <v>72478.09</v>
      </c>
      <c r="H80" s="19">
        <v>72478.09</v>
      </c>
      <c r="I80" s="29">
        <f t="shared" si="24"/>
        <v>2060.9600000000064</v>
      </c>
    </row>
    <row r="81" spans="2:10" ht="20.25" customHeight="1" x14ac:dyDescent="0.25">
      <c r="B81" s="61" t="s">
        <v>81</v>
      </c>
      <c r="C81" s="62"/>
      <c r="D81" s="34">
        <f>SUM(D9+D17+D27+D37+D47+D57+D61+D69+D73)</f>
        <v>11545212573.999998</v>
      </c>
      <c r="E81" s="13">
        <f t="shared" ref="E81:H81" si="25">SUM(E9+E17+E27+E37+E47+E57+E61+E69+E73)</f>
        <v>156262283.88999999</v>
      </c>
      <c r="F81" s="34">
        <f>SUM(F9+F17+F27+F37+F47+F57+F61+F69+F73)</f>
        <v>11701474857.890001</v>
      </c>
      <c r="G81" s="13">
        <f>SUM(G9+G17+G27+G37+G47+G57+G61+G69+G73)</f>
        <v>7522995381.670001</v>
      </c>
      <c r="H81" s="34">
        <f t="shared" si="25"/>
        <v>7512223405.2399998</v>
      </c>
      <c r="I81" s="13">
        <f>SUM(I9+I17+I27+I37+I47+I57+I61+I69+I73)</f>
        <v>4178479476.2199998</v>
      </c>
    </row>
    <row r="82" spans="2:10" ht="15" customHeight="1" x14ac:dyDescent="0.25">
      <c r="B82" s="6"/>
      <c r="C82" s="12"/>
      <c r="D82" s="39"/>
      <c r="E82" s="40"/>
      <c r="F82" s="39"/>
      <c r="G82" s="39"/>
      <c r="H82" s="39"/>
      <c r="I82" s="39"/>
    </row>
    <row r="83" spans="2:10" ht="63.75" hidden="1" customHeight="1" x14ac:dyDescent="0.25">
      <c r="B83" s="6"/>
      <c r="C83" s="6"/>
      <c r="D83" s="7"/>
      <c r="E83" s="7"/>
      <c r="F83" s="7"/>
      <c r="G83" s="7"/>
      <c r="H83" s="7"/>
      <c r="I83" s="7"/>
    </row>
    <row r="84" spans="2:10" ht="31.5" hidden="1" customHeight="1" x14ac:dyDescent="0.25">
      <c r="B84" s="6"/>
      <c r="C84" s="52" t="s">
        <v>87</v>
      </c>
      <c r="D84" s="7"/>
      <c r="E84" s="53" t="s">
        <v>86</v>
      </c>
      <c r="F84" s="53"/>
      <c r="G84" s="53"/>
      <c r="H84" s="53"/>
      <c r="I84" s="7"/>
    </row>
    <row r="85" spans="2:10" ht="15" hidden="1" customHeight="1" x14ac:dyDescent="0.25">
      <c r="B85" s="2"/>
      <c r="C85" s="51"/>
      <c r="D85" s="2"/>
      <c r="E85" s="3"/>
      <c r="F85" s="2"/>
      <c r="G85" s="2"/>
      <c r="H85" s="2"/>
      <c r="I85" s="2"/>
    </row>
    <row r="86" spans="2:10" ht="12" customHeight="1" x14ac:dyDescent="0.25">
      <c r="C86" s="51"/>
      <c r="D86" s="8"/>
      <c r="E86" s="9"/>
      <c r="F86" s="8"/>
      <c r="G86" s="8"/>
      <c r="H86" s="8"/>
      <c r="I86" s="8"/>
      <c r="J86" s="36"/>
    </row>
    <row r="87" spans="2:10" ht="14.25" customHeight="1" x14ac:dyDescent="0.25">
      <c r="B87" s="8"/>
      <c r="C87" s="51"/>
      <c r="D87" s="8"/>
      <c r="E87" s="9"/>
      <c r="F87" s="8"/>
      <c r="G87" s="8"/>
      <c r="H87" s="8"/>
      <c r="I87" s="8"/>
      <c r="J87" s="37"/>
    </row>
    <row r="88" spans="2:10" ht="15" customHeight="1" x14ac:dyDescent="0.25">
      <c r="B88" s="8" t="s">
        <v>85</v>
      </c>
      <c r="C88" s="10"/>
      <c r="D88" s="10"/>
      <c r="E88" s="11"/>
      <c r="F88" s="10"/>
      <c r="G88" s="10"/>
      <c r="H88" s="10"/>
      <c r="I88" s="8"/>
      <c r="J88" s="38"/>
    </row>
    <row r="89" spans="2:10" x14ac:dyDescent="0.25"/>
    <row r="90" spans="2:10" x14ac:dyDescent="0.25"/>
    <row r="91" spans="2:10" x14ac:dyDescent="0.25"/>
    <row r="92" spans="2:10" x14ac:dyDescent="0.25"/>
    <row r="93" spans="2:10" x14ac:dyDescent="0.25"/>
    <row r="94" spans="2:10" x14ac:dyDescent="0.25"/>
    <row r="95" spans="2:10" x14ac:dyDescent="0.25"/>
    <row r="96" spans="2:10" x14ac:dyDescent="0.25"/>
  </sheetData>
  <mergeCells count="17">
    <mergeCell ref="B2:I2"/>
    <mergeCell ref="B3:I3"/>
    <mergeCell ref="B4:I4"/>
    <mergeCell ref="D6:H6"/>
    <mergeCell ref="I6:I7"/>
    <mergeCell ref="E84:H84"/>
    <mergeCell ref="B6:C8"/>
    <mergeCell ref="B9:C9"/>
    <mergeCell ref="B17:C17"/>
    <mergeCell ref="B69:C69"/>
    <mergeCell ref="B73:C73"/>
    <mergeCell ref="B27:C27"/>
    <mergeCell ref="B37:C37"/>
    <mergeCell ref="B47:C47"/>
    <mergeCell ref="B57:C57"/>
    <mergeCell ref="B61:C61"/>
    <mergeCell ref="B81:C81"/>
  </mergeCells>
  <printOptions horizontalCentered="1"/>
  <pageMargins left="0.19685039370078741" right="0.19685039370078741" top="0.59055118110236227" bottom="0.59055118110236227" header="0.19685039370078741" footer="0.19685039370078741"/>
  <pageSetup scale="79" orientation="landscape" r:id="rId1"/>
  <ignoredErrors>
    <ignoredError sqref="F17 I47 I57 I17 F27:I27 F37:I37" formula="1"/>
    <ignoredError sqref="G17:H17" formula="1" formulaRange="1"/>
    <ignoredError sqref="D61:I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EAE</vt:lpstr>
      <vt:lpstr>EAE!Área_de_impresión</vt:lpstr>
      <vt:lpstr>EAE!Cargo1</vt:lpstr>
      <vt:lpstr>EAE!Cargo2</vt:lpstr>
      <vt:lpstr>EAE!firma1</vt:lpstr>
      <vt:lpstr>EAE!firma2</vt:lpstr>
    </vt:vector>
  </TitlesOfParts>
  <Company>Secretaria de Hacienda y Credito Publico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revision/>
  <cp:lastPrinted>2024-07-26T17:51:32Z</cp:lastPrinted>
  <dcterms:created xsi:type="dcterms:W3CDTF">2014-09-04T16:46:21Z</dcterms:created>
  <dcterms:modified xsi:type="dcterms:W3CDTF">2024-11-05T18:25:30Z</dcterms:modified>
</cp:coreProperties>
</file>