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defaultThemeVersion="124226"/>
  <mc:AlternateContent xmlns:mc="http://schemas.openxmlformats.org/markup-compatibility/2006">
    <mc:Choice Requires="x15">
      <x15ac:absPath xmlns:x15ac="http://schemas.microsoft.com/office/spreadsheetml/2010/11/ac" url="\\10.20.47.239\Presupuesto Base\CATALOGOS 2024 nvAdm\UEP-UPCOP\66 - 11.Nov-2024 PP10-2025 Arroyo Hondo (Licitación)\"/>
    </mc:Choice>
  </mc:AlternateContent>
  <xr:revisionPtr revIDLastSave="0" documentId="8_{0C40AAAD-6C68-4ADA-B19D-57D93CE9031A}" xr6:coauthVersionLast="47" xr6:coauthVersionMax="47" xr10:uidLastSave="{00000000-0000-0000-0000-000000000000}"/>
  <bookViews>
    <workbookView xWindow="-120" yWindow="-120" windowWidth="29040" windowHeight="15720" xr2:uid="{00000000-000D-0000-FFFF-FFFF00000000}"/>
  </bookViews>
  <sheets>
    <sheet name="CATÁLOGO" sheetId="3" r:id="rId1"/>
  </sheets>
  <externalReferences>
    <externalReference r:id="rId2"/>
    <externalReference r:id="rId3"/>
  </externalReferences>
  <definedNames>
    <definedName name="_xlnm._FilterDatabase" localSheetId="0" hidden="1">CATÁLOGO!$A$14:$G$384</definedName>
    <definedName name="ALTOB" localSheetId="0">[1]DATOS!$B$31</definedName>
    <definedName name="ALTOB">[2]DATOS!$B$31</definedName>
    <definedName name="ANCHOB" localSheetId="0">[1]DATOS!$B$29</definedName>
    <definedName name="ANCHOB">[2]DATOS!$B$29</definedName>
    <definedName name="ANCHOV" localSheetId="0">[1]DATOS!$B$4</definedName>
    <definedName name="ANCHOV">[2]DATOS!$B$4</definedName>
    <definedName name="area">#REF!</definedName>
    <definedName name="_xlnm.Print_Area" localSheetId="0">CATÁLOGO!$A$1:$G$440</definedName>
    <definedName name="cargo">#REF!</definedName>
    <definedName name="cargocontacto">#REF!</definedName>
    <definedName name="cargoresponsabledelaobra">#REF!</definedName>
    <definedName name="cargovendedor">#REF!</definedName>
    <definedName name="ciudad">#REF!</definedName>
    <definedName name="ciudadcliente">#REF!</definedName>
    <definedName name="ciudaddelaobra">#REF!</definedName>
    <definedName name="cmic">#REF!</definedName>
    <definedName name="codigodelaobra">#REF!</definedName>
    <definedName name="codigopostalcliente">#REF!</definedName>
    <definedName name="codigopostaldelaobra">#REF!</definedName>
    <definedName name="codigovendedor">#REF!</definedName>
    <definedName name="colonia">#REF!</definedName>
    <definedName name="coloniacliente">#REF!</definedName>
    <definedName name="coloniadelaobra">#REF!</definedName>
    <definedName name="contactocliente">#REF!</definedName>
    <definedName name="decimalesredondeo">#REF!</definedName>
    <definedName name="departamento">#REF!</definedName>
    <definedName name="direccioncliente">#REF!</definedName>
    <definedName name="direcciondeconcurso">#REF!</definedName>
    <definedName name="direcciondelaobra">#REF!</definedName>
    <definedName name="domicilio">#REF!</definedName>
    <definedName name="email">#REF!</definedName>
    <definedName name="emailcliente">#REF!</definedName>
    <definedName name="emaildelaobra">#REF!</definedName>
    <definedName name="estado">#REF!</definedName>
    <definedName name="estadodelaobra">#REF!</definedName>
    <definedName name="fechaconvocatoria">#REF!</definedName>
    <definedName name="fechadeconcurso">#REF!</definedName>
    <definedName name="fechainicio">#REF!</definedName>
    <definedName name="fechaterminacion">#REF!</definedName>
    <definedName name="imss">#REF!</definedName>
    <definedName name="infonavit">#REF!</definedName>
    <definedName name="LARGOB" localSheetId="0">[1]DATOS!$B$30</definedName>
    <definedName name="LARGOB">[2]DATOS!$B$30</definedName>
    <definedName name="LARGOV" localSheetId="0">[1]DATOS!$B$5</definedName>
    <definedName name="LARGOV">[2]DATOS!$B$5</definedName>
    <definedName name="mailcontacto">#REF!</definedName>
    <definedName name="mailvendedor">#REF!</definedName>
    <definedName name="nombrecliente">#REF!</definedName>
    <definedName name="nombredelaobra">#REF!</definedName>
    <definedName name="nombrevendedor">#REF!</definedName>
    <definedName name="numconvocatoria">#REF!</definedName>
    <definedName name="numerodeconcurso">#REF!</definedName>
    <definedName name="OBRA" localSheetId="0">[1]DATOS!$B$2</definedName>
    <definedName name="OBRA">[2]DATOS!$B$2</definedName>
    <definedName name="plazocalculado">#REF!</definedName>
    <definedName name="plazoreal">#REF!</definedName>
    <definedName name="porcentajeivapresupuesto">#REF!</definedName>
    <definedName name="primeramoneda">#REF!</definedName>
    <definedName name="razonsocial">#REF!</definedName>
    <definedName name="remateprimeramoneda">#REF!</definedName>
    <definedName name="rematesegundamoneda">#REF!</definedName>
    <definedName name="responsable">#REF!</definedName>
    <definedName name="responsabledelaobra">#REF!</definedName>
    <definedName name="rfc">#REF!</definedName>
    <definedName name="segundamoneda">#REF!</definedName>
    <definedName name="telefono">#REF!</definedName>
    <definedName name="telefonocliente">#REF!</definedName>
    <definedName name="telefonocontacto">#REF!</definedName>
    <definedName name="telefonodelaobra">#REF!</definedName>
    <definedName name="telefonovendedor">#REF!</definedName>
    <definedName name="tipodelicitacion">#REF!</definedName>
    <definedName name="_xlnm.Print_Titles" localSheetId="0">CATÁLOGO!$1:$14</definedName>
    <definedName name="totalpresupuestoprimeramoneda">#REF!</definedName>
    <definedName name="totalpresupuestosegundamoneda">#REF!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390" i="3" l="1"/>
  <c r="A435" i="3" l="1"/>
  <c r="B435" i="3"/>
  <c r="G383" i="3"/>
  <c r="G435" i="3" s="1"/>
  <c r="A433" i="3"/>
  <c r="B433" i="3"/>
  <c r="A432" i="3"/>
  <c r="B432" i="3"/>
  <c r="B431" i="3"/>
  <c r="A431" i="3"/>
  <c r="A429" i="3"/>
  <c r="A430" i="3"/>
  <c r="B430" i="3"/>
  <c r="B429" i="3"/>
  <c r="A428" i="3"/>
  <c r="B428" i="3"/>
  <c r="B427" i="3"/>
  <c r="A427" i="3"/>
  <c r="A425" i="3"/>
  <c r="A426" i="3"/>
  <c r="B426" i="3"/>
  <c r="B425" i="3"/>
  <c r="A424" i="3"/>
  <c r="B424" i="3"/>
  <c r="B423" i="3"/>
  <c r="A423" i="3"/>
  <c r="A421" i="3"/>
  <c r="B422" i="3"/>
  <c r="B421" i="3"/>
  <c r="A422" i="3"/>
  <c r="A420" i="3"/>
  <c r="B420" i="3"/>
  <c r="B419" i="3"/>
  <c r="A419" i="3"/>
  <c r="A417" i="3"/>
  <c r="B418" i="3"/>
  <c r="A418" i="3"/>
  <c r="B417" i="3"/>
  <c r="G347" i="3" l="1"/>
  <c r="G432" i="3" s="1"/>
  <c r="G307" i="3" l="1"/>
  <c r="G424" i="3" s="1"/>
  <c r="G299" i="3"/>
  <c r="G423" i="3" s="1"/>
  <c r="G339" i="3"/>
  <c r="G431" i="3" s="1"/>
  <c r="G332" i="3"/>
  <c r="G311" i="3"/>
  <c r="G426" i="3" s="1"/>
  <c r="G292" i="3"/>
  <c r="G286" i="3" l="1"/>
  <c r="G420" i="3" s="1"/>
  <c r="G422" i="3"/>
  <c r="G291" i="3"/>
  <c r="G421" i="3" s="1"/>
  <c r="G331" i="3"/>
  <c r="G429" i="3" s="1"/>
  <c r="G430" i="3"/>
  <c r="G324" i="3" l="1"/>
  <c r="G428" i="3" s="1"/>
  <c r="G319" i="3"/>
  <c r="G427" i="3" s="1"/>
  <c r="G310" i="3" l="1"/>
  <c r="G425" i="3" s="1"/>
  <c r="G275" i="3" l="1"/>
  <c r="G351" i="3"/>
  <c r="G433" i="3" s="1"/>
  <c r="G282" i="3"/>
  <c r="G419" i="3" s="1"/>
  <c r="G418" i="3" l="1"/>
  <c r="G274" i="3"/>
  <c r="G417" i="3" s="1"/>
  <c r="A434" i="3"/>
  <c r="B434" i="3"/>
  <c r="B416" i="3"/>
  <c r="A416" i="3"/>
  <c r="A415" i="3"/>
  <c r="A414" i="3"/>
  <c r="A413" i="3"/>
  <c r="A412" i="3"/>
  <c r="A411" i="3"/>
  <c r="A409" i="3"/>
  <c r="A410" i="3"/>
  <c r="A408" i="3"/>
  <c r="A407" i="3"/>
  <c r="A406" i="3"/>
  <c r="A405" i="3"/>
  <c r="A403" i="3"/>
  <c r="A404" i="3"/>
  <c r="A402" i="3"/>
  <c r="A401" i="3"/>
  <c r="A400" i="3"/>
  <c r="A399" i="3"/>
  <c r="A398" i="3"/>
  <c r="A397" i="3"/>
  <c r="A396" i="3"/>
  <c r="A394" i="3"/>
  <c r="A395" i="3"/>
  <c r="B393" i="3"/>
  <c r="G359" i="3" l="1"/>
  <c r="G273" i="3" s="1"/>
  <c r="G416" i="3" l="1"/>
  <c r="G434" i="3"/>
  <c r="G242" i="3" l="1"/>
  <c r="B408" i="3" l="1"/>
  <c r="G178" i="3" l="1"/>
  <c r="G408" i="3" s="1"/>
  <c r="B405" i="3" l="1"/>
  <c r="B415" i="3" l="1"/>
  <c r="B414" i="3"/>
  <c r="B407" i="3"/>
  <c r="B413" i="3"/>
  <c r="B412" i="3"/>
  <c r="B411" i="3"/>
  <c r="B410" i="3"/>
  <c r="B409" i="3"/>
  <c r="B406" i="3"/>
  <c r="B404" i="3"/>
  <c r="B403" i="3"/>
  <c r="B402" i="3"/>
  <c r="B401" i="3"/>
  <c r="B400" i="3"/>
  <c r="B399" i="3"/>
  <c r="B398" i="3"/>
  <c r="B397" i="3"/>
  <c r="B396" i="3"/>
  <c r="B395" i="3"/>
  <c r="B394" i="3"/>
  <c r="G161" i="3" l="1"/>
  <c r="G407" i="3" l="1"/>
  <c r="G224" i="3" l="1"/>
  <c r="G413" i="3" s="1"/>
  <c r="G414" i="3" l="1"/>
  <c r="G126" i="3" l="1"/>
  <c r="G405" i="3" s="1"/>
  <c r="G199" i="3"/>
  <c r="G411" i="3" s="1"/>
  <c r="G212" i="3" l="1"/>
  <c r="G412" i="3" s="1"/>
  <c r="G142" i="3"/>
  <c r="G105" i="3"/>
  <c r="G189" i="3" l="1"/>
  <c r="G188" i="3" s="1"/>
  <c r="G409" i="3" s="1"/>
  <c r="G104" i="3"/>
  <c r="G403" i="3" s="1"/>
  <c r="G406" i="3"/>
  <c r="G404" i="3"/>
  <c r="G410" i="3" l="1"/>
  <c r="G271" i="3" l="1"/>
  <c r="G415" i="3" s="1"/>
  <c r="G43" i="3" l="1"/>
  <c r="G397" i="3" s="1"/>
  <c r="G100" i="3"/>
  <c r="G402" i="3" s="1"/>
  <c r="G52" i="3"/>
  <c r="G398" i="3" s="1"/>
  <c r="G35" i="3"/>
  <c r="G396" i="3" s="1"/>
  <c r="G85" i="3"/>
  <c r="G74" i="3"/>
  <c r="G399" i="3" s="1"/>
  <c r="G84" i="3" l="1"/>
  <c r="G400" i="3" s="1"/>
  <c r="G401" i="3"/>
  <c r="G18" i="3" l="1"/>
  <c r="G17" i="3" l="1"/>
  <c r="G16" i="3" s="1"/>
  <c r="G393" i="3" s="1"/>
  <c r="G395" i="3"/>
  <c r="G394" i="3" l="1"/>
  <c r="G438" i="3" s="1"/>
  <c r="G439" i="3" l="1"/>
  <c r="G440" i="3" s="1"/>
</calcChain>
</file>

<file path=xl/sharedStrings.xml><?xml version="1.0" encoding="utf-8"?>
<sst xmlns="http://schemas.openxmlformats.org/spreadsheetml/2006/main" count="1093" uniqueCount="639">
  <si>
    <t>MUNICIPIO DE ZAPOPAN, JALISCO</t>
  </si>
  <si>
    <t>DIRECCIÓN DE OBRAS PÚBLICAS E INFRAESTRUCTURA.</t>
  </si>
  <si>
    <t>UNIDAD DE PRESUPUESTOS Y CONTRATACION DE OBRA PUBLICA</t>
  </si>
  <si>
    <t>DESCRIPCIÓN GENERAL DE LOS TRABAJOS:</t>
  </si>
  <si>
    <t>PLAZO DE EJECUCIÓN:</t>
  </si>
  <si>
    <t>NOMBRE, CARGO Y FIRMA DEL LICITANTE</t>
  </si>
  <si>
    <t>DOCUMENTO</t>
  </si>
  <si>
    <t>CLAVE</t>
  </si>
  <si>
    <t xml:space="preserve">DESCRIPCIÓN </t>
  </si>
  <si>
    <t>UNIDAD</t>
  </si>
  <si>
    <t>CANTIDAD</t>
  </si>
  <si>
    <t>PRECIO UNITARIO ($)</t>
  </si>
  <si>
    <t>PRECIO UNITARIO ($) CON LETRA</t>
  </si>
  <si>
    <t>IMPORTE ($) M. N.</t>
  </si>
  <si>
    <t>A</t>
  </si>
  <si>
    <t>SUBTOTAL M. N.</t>
  </si>
  <si>
    <t>IVA M. N.</t>
  </si>
  <si>
    <t>TOTAL M. N.</t>
  </si>
  <si>
    <t>FECHA DE INICIO:</t>
  </si>
  <si>
    <t>FECHA DE TERMINACIÓN:</t>
  </si>
  <si>
    <t>FECHA DE PRESENTACIÓN:</t>
  </si>
  <si>
    <t>A1</t>
  </si>
  <si>
    <t>A2</t>
  </si>
  <si>
    <t>IMPORTE TOTAL CON LETRA</t>
  </si>
  <si>
    <t>B</t>
  </si>
  <si>
    <t>PRELIMINARES</t>
  </si>
  <si>
    <t>LIMPIEZA</t>
  </si>
  <si>
    <t>M2</t>
  </si>
  <si>
    <t>M3</t>
  </si>
  <si>
    <t>PZA</t>
  </si>
  <si>
    <t>M3-KM</t>
  </si>
  <si>
    <t>M</t>
  </si>
  <si>
    <t>SEÑALAMIENTO HORIZONTAL Y VERTICAL</t>
  </si>
  <si>
    <t>SEÑALAMIENTO HORIZONTAL</t>
  </si>
  <si>
    <t>LIMPIEZA GRUESA DE OBRA, INCLUYE: ACARREO A BANCO DE OBRA, MANO DE OBRA, EQUIPO Y HERRAMIENTA.</t>
  </si>
  <si>
    <t>A3</t>
  </si>
  <si>
    <t>TERRACERÍAS</t>
  </si>
  <si>
    <t>PAVIMENTO HIDRÁULICO</t>
  </si>
  <si>
    <t>KG</t>
  </si>
  <si>
    <t>REDUCTOR DE VELOCIDAD A BASE DE PAVIMENTO DE CONCRETO HIDRÁULICO PREMEZCLADO MR-45 KG/CM2, FRAGUADO RÁPIDO 3 DÍAS, T.M.A. 3/4", DE 4.50 M DE ANCHO CON 0.20 M DE ESPESOR, MAS CORONA TRAPEZOIDAL DE 10 CM DE ALTURA CON 1.50 M DE ANCHO Y LARGO VARIABLE DEPENDIENDO EL ANCHO DE VIALIDAD, TERMINADO PULIDO, DISEÑO SEGÚN PROYECTO. INCLUYE: HERRAMIENTA, TRAZO, COLADO, VIBRADO, CURADO, MATERIALES, EQUIPO Y MANO DE OBRA.</t>
  </si>
  <si>
    <t>LÍNEA PRINCIPAL</t>
  </si>
  <si>
    <t>DESCARGAS DOMICILIARIAS</t>
  </si>
  <si>
    <t>AGUA POTABLE</t>
  </si>
  <si>
    <t>TOMAS DOMICILIARIAS</t>
  </si>
  <si>
    <t>CAJA DE VÁLVULAS</t>
  </si>
  <si>
    <t>PIEZAS ESPECIALES</t>
  </si>
  <si>
    <t>CAMA DE ARENA AMARILLA PARA APOYO DE TUBERÍAS, INCLUYE: MATERIALES, ACARREOS, MANO DE OBRA, EQUIPO Y HERRAMIENTA.</t>
  </si>
  <si>
    <t>SUMINISTRO E INSTALACIÓN DE MANGA DE EMPOTRAMIENTO DE  P.V.C. DE 10" DE DIÁMETRO SERIE 20,  INCLUYE: MATERIAL, ACARREOS, MANO  DE OBRA Y HERRAMIENTA.</t>
  </si>
  <si>
    <t>SUMINISTRO E INSTALACIÓN DE TUBERÍA DE P.V.C. PARA ALCANTARILLADO DIÁMETRO DE 6" SERIE 20, INCLUYE: MATERIALES NECESARIOS, EQUIPO, MANO DE OBRA Y PRUEBA HIDROSTÁTICA.</t>
  </si>
  <si>
    <t>SUMINISTRO E INSTALACIÓN DE ABRAZADERA DE BRONCE DE 4" X 1/2", INCLUYE: MATERIAL, MANO DE OBRA, EQUIPO Y HERRAMIENTA.</t>
  </si>
  <si>
    <t>SUMINISTRO E INSTALACIÓN DE LLAVE DE INSERCIÓN DE BRONCE DE 1/2", INCLUYE: MATERIAL, MANO DE OBRA, EQUIPO Y HERRAMIENTA.</t>
  </si>
  <si>
    <t>SUMINISTRO E INSTALACIÓN DE TUBO DE P.A.D. RD-9 DE 13MM (1/2") DE DIÁMETRO PARA TOMA DOMICILIARIA, INCLUYE: MATERIAL, MANO DE OBRA, EQUIPO Y HERRAMIENTA.</t>
  </si>
  <si>
    <t>SUMINISTRO E INSTALACIÓN DE CONECTOR DE BRONCE 1/2", INCLUYE: MANO DE OBRA, EQUIPO Y HERRAMIENTA.</t>
  </si>
  <si>
    <t>SUMINISTRO E INSTALACIÓN DE TAPÓN MACHO GALVANIZADO DE 1/2", INCLUYE: MATERIAL, MANO DE OBRA, EQUIPO Y HERRAMIENTA.</t>
  </si>
  <si>
    <t>SUMINISTRO E INSTALACIÓN ADAPTADOR DE BRONCE DE 1/2", INCLUYE: MATERIAL, MANO DE OBRA, EQUIPO Y HERRAMIENTA.</t>
  </si>
  <si>
    <t>SUMINISTRO E INSTALACIÓN DE VÁLVULA DE COMPUERTA RESILENTE DE 4" VÁSTAGO FIJO HIDROSTÁTICA, INCLUYE: 50 % DE TORNILLOS Y EMPAQUES, MATERIAL, ACARREOS, MANO DE OBRA, EQUIPO Y HERRAMIENTA.</t>
  </si>
  <si>
    <t>SUMINISTRO Y COLOCACIÓN DE CONTRAMARCO DE CANAL SENCILLO DE 4" DE 1.95 M DE LONGITUD, INCLUYE: HERRAMIENTA, NIVELACIÓN, MATERIALES, EQUIPO Y MANO DE OBRA.</t>
  </si>
  <si>
    <t>SUMINISTRO E INSTALACIÓN DE VÁLVULA DE COMPUERTA ROSCADA DE 1/2", INCLUYE: MANO DE OBRA, EQUIPO Y HERRAMIENTA.</t>
  </si>
  <si>
    <t>SUMINISTRO E INSTALACIÓN DE REGISTRO PREFABRICADO DE CONCRETO PARA  ALUMBRADO DE 40X40X60 CM CON TAPA, MARCO Y CONTRAMARCO GALVANIZADO, MARCA CENMEX O SIMILAR, INCLUYE: HERRAMIENTA, SUMINISTRO, FLETES, MANIOBRAS DE CARGA Y DESCARGA, EQUIPO Y MANO DE OBRA.</t>
  </si>
  <si>
    <t>SUMINISTRO E INSTALACIÓN DE REGISTRO PREFABRICADO DE CONCRETO PARA  ALUMBRADO DE 40X60X80 CM CON TAPA, MARCO Y CONTRAMARCO GALVANIZADO, MARCA CENMEX O SIMILAR, INCLUYE: HERRAMIENTA, SUMINISTRO, FLETES, MANIOBRAS DE CARGA Y DESCARGA, EQUIPO Y MANO DE OBRA.</t>
  </si>
  <si>
    <t>RED DE ALUMBRADO PÚBLICO</t>
  </si>
  <si>
    <t>SUMINISTRO Y COLOCACIÓN DE CONECTOR  A  COMPRESIÓN  CAT. YPC2A8U CAL. 4-12, INCLUYE: HERRAMIENTA, CINTA VULCANIZABLE,  MATERIAL, EQUIPO Y MANO  DE  OBRA.</t>
  </si>
  <si>
    <t>SUMINISTRO Y COLOCACIÓN DE CONECTOR MÚLTIPLE EN BAJA TENSIÓN 600 (4V), INCLUYE: HERRAMIENTA, MATERIAL, EQUIPO Y MANO DE OBRA.</t>
  </si>
  <si>
    <t>SUMINISTRO Y COLOCACIÓN DE CONECTOR  TIPO  ZAPATA  DE  ALUMINIO  CAL. 4 AWG, 1 BARRENO, CON TORNILLO   Y   MANGA   TERMO CONTRÁCTIL  PARA  CONECTOR  MÚLTIPLE BAJA  TENSIÓN,  INCLUYE: HERRAMIENTA,  MATERIAL, EQUIPO Y MANO  DE  OBRA.</t>
  </si>
  <si>
    <t>JGO</t>
  </si>
  <si>
    <t>SUMINISTRO E INSTALACIÓN DE SISTEMA DE TIERRA, INCLUYE: 1 VARILLA COOPER WELD 5/8 X 3.00 M, CARGA CADWELD NO 90, 4.00 M DE CABLE DE COBRE DESNUDO CAL 2, CONECTOR DE VARILLA DE 5/8", INCLUYE: MANO DE OBRA, EQUIPO Y HERRAMIENTA.</t>
  </si>
  <si>
    <t>SUMINISTRO E INSTALACIÓN DE CABLE DE ACERO CON RECUBRIMIENTO DE COBRE TIPO CONDUCLAD ACS7 NO. 9 (46.44 MM2) MCA. CONDUMEX O SIMILAR, INCLUYE: HERRAMIENTA, MATERIALES,  DESPERDICIOS, EQUIPO Y MANO DE OBRA.</t>
  </si>
  <si>
    <t>TRANSICIÓN AÉREO - SUBTERRÁNEA EN BAJA TENSIÓN NORMA ALUMBRADO PÚBLICO, INCLUYE: HERRAMIENTA, (2) TRAMOS TUBO CONDUIT GALV. ROSCADO DE 41 MM Ø, (1) MUFA SECA DE ALUMINIO DE 41 MM Ø, (3) CONECTOR DERIVADOR DE ALUMINIO A COMPRESIÓN TIPO "H" CAL. 6- 2 AWG BIMETÁLICO CAT. YHO100 BURNDY, (4M) FLEJE DE ACERO INOX. DE 3/4", (4) HEBILLA PARA FLEJE DE 3/4", ACARREOS, EQUIPO Y MANO DE OBRA.</t>
  </si>
  <si>
    <t>SUMINISTRO Y COLOCACIÓN DE CONECTOR  TIPO  ZAPATA  DE  ALUMINIO  CAL. 6 AWG, 1 BARRENO, CON TORNILLO   Y   MANGA   TERMO CONTRÁCTIL  PARA  CONECTOR  MÚLTIPLE BAJA  TENSIÓN,  INCLUYE: HERRAMIENTA,  MATERIAL, EQUIPO Y MANO  DE  OBRA.</t>
  </si>
  <si>
    <t>PAVIMENTACIÓN</t>
  </si>
  <si>
    <t>ÁREAS VERDES</t>
  </si>
  <si>
    <t>SEÑALAMIENTO VERTICAL</t>
  </si>
  <si>
    <t>SUMINISTRO E INSTALACIÓN DE INSERTOR DE BRONCE DE 1/2", INCLUYE: MATERIAL, MANO DE OBRA, EQUIPO Y HERRAMIENTA.</t>
  </si>
  <si>
    <t>SUMINISTRO E INSTALACIÓN DE MANGA DE EMPOTRAMIENTO DE  P.V.C. DE 12" DE DIÁMETRO,  INCLUYE: MATERIAL, ACARREOS, MANO  DE OBRA Y HERRAMIENTA.</t>
  </si>
  <si>
    <t>CATÁLOGO DE CONCEPTOS</t>
  </si>
  <si>
    <t>PLANTILLA DE 5 CM DE ESPESOR DE CONCRETO HECHO EN OBRA DE F´C=100 KG/CM2, INCLUYE: PREPARACIÓN DE LA SUPERFICIE, NIVELACIÓN, MAESTREADO, COLADO, MANO DE OBRA, EQUIPO Y HERRAMIENTA.</t>
  </si>
  <si>
    <t>MURO TIPO TEZON DE BLOCK 11 X 14 X 28 CM ASENTADO CON MORTERO CEMENTO-ARENA 1:3, ACABADO COMÚN, INCLUYE: MATERIALES, MANO DE OBRA, EQUIPO Y HERRAMIENTA.</t>
  </si>
  <si>
    <t>BOCAS DE TORMENTA</t>
  </si>
  <si>
    <t>SUMINISTRO Y COLOCACIÓN DE HERRERÍA ESTRUCTURAL A BASE DE PERFILES IPR, IPS, PARA UTILIZAR EN BOCAS DE TORMENTA, INCLUYE, HERRAMIENTA, HABILITADO, ACARREOS, CORTES, DESPERDICIOS, SOLDADURAS, PINTURA ANTICORROSIVA (PRIMER), MATERIALES, EQUIPO Y MANO DE OBRA.</t>
  </si>
  <si>
    <t>BANQUETAS, CRUCES PEATONALES Y ACCESIBILIDAD UNIVERSAL</t>
  </si>
  <si>
    <t>ALCANTARILLADO SANITARIO Y PLUVIAL</t>
  </si>
  <si>
    <t>SUMINISTRO E INSTALACIÓN DE PLATO QUIEBRA CHORRO DE Fo. Fo. CON CODO Y BOLA DE CONTRAPESO,  INCLUYE: HERRAMIENTAS, CARGA, FLETE AL LUGAR DE LA OBRA, DESCARGA, MANIOBRAS LOCALES, 50 % DE TORNILLOS, COLOCACIÓN, MATERIALES, EQUIPO  Y MANO DE OBRA.</t>
  </si>
  <si>
    <t>SUMINISTRO Y COLOCACIÓN DE VÁLVULA DE RETENCIÓN CHECK DE P.V.C. SERIE 20 DE 6" DE DIÁMETRO. INCLUYE: HERRAMIENTA, SUMINISTRO E INSTALACIÓN, EMPAQUES, PRUEBA HIDROSTÁTICA EN CONJUNTO CON LA TUBERÍA, MATERIALES, EQUIPO Y MANO DE OBRA.</t>
  </si>
  <si>
    <t>SUMINISTRO Y COLOCACIÓN DE BASE HIDRÁULICA DE 100% PRODUCTO DE TRITURACIÓN, DE 20 CM DE ESPESOR, COMPACTADA MÍNIMO AL 100% DE SU P.V.S.M., PRUEBA AASHTO MODIFICADA, CBR DEL 80%, DESGASTE DE LOS ÁNGELES 35% MÁXIMO, INCLUYE: MATERIALES, CONFORMACIÓN, AGUA, MANO DE OBRA, EQUIPO PARA MEZCLADO DE MATERIALES, EXTENDIDO, COMPACTACIÓN Y DESPERDICIOS.</t>
  </si>
  <si>
    <t>SUMINISTRO E INSTALACIÓN DE TEE DE 4" X 4" DE DIÁMETRO DE FO.FO., INCLUYE: 50 % DE TORNILLOS Y EMPAQUES, MATERIAL, ACARREOS, MANO DE OBRA, EQUIPO Y HERRAMIENTA.</t>
  </si>
  <si>
    <t>SUMINISTRO E INSTALACIÓN DE VÁLVULA DE ADMISIÓN Y EXPULSIÓN DE AIRE DE 2" DE DIÁMETRO DE FO-FO., INCLUYE: HERRAMIENTA, PRUEBAS HIDROSTÁTICAS,  ACARREOS Y MANO DE OBRA.</t>
  </si>
  <si>
    <t>SUMINISTRO E INSTALACIÓN DE TEE DE 4" X 2" DE DIÁMETRO DE FO.FO., INCLUYE: 50 % DE TORNILLOS Y EMPAQUES, MATERIAL, ACARREOS, MANO DE OBRA, EQUIPO Y HERRAMIENTA.</t>
  </si>
  <si>
    <t>SUMINISTRO E INSTALACIÓN DE VÁLVULA DE COMPUERTA RESILENTE DE 2" VÁSTAGO FIJO HIDROSTÁTICA, INCLUYE: 50 % DE TORNILLOS Y EMPAQUES, MATERIAL, ACARREOS, MANO DE OBRA, EQUIPO Y HERRAMIENTA.</t>
  </si>
  <si>
    <t xml:space="preserve">SUMINISTRO Y COLOCACIÓN DE GRAVA DE 3/4", PARA FONDO DE REGISTRO ELÉCTRICO, INCLUYE: HERRAMIENTA, ACARREOS Y MANO DE OBRA. </t>
  </si>
  <si>
    <t>POZOS DE VISITA</t>
  </si>
  <si>
    <t>PLANTILLA DE MAMPOSTERÍA DE PIEDRA BRAZA, ASENTADA CON MORTERO CEMENTO-ARENA 1:3, INCLUYE: HERRAMIENTA, MATERIALES, ACARREOS, DESPERDICIOS, EQUIPO Y MANO DE OBRA.</t>
  </si>
  <si>
    <t>SUMINISTRO, HABILITADO Y COLOCACIÓN DE ACERO DE REFUERZO DE FY= 4200 KG/CM2, INCLUYE: MATERIALES, TRASLAPES, SILLETAS, HABILITADO, AMARRES, MANO DE OBRA, EQUIPO Y HERRAMIENTA.</t>
  </si>
  <si>
    <t>RIEGO DE IMPREGNACIÓN EN SUPERFICIE DE BASE HIDRÁULICA CON EMULSIONES ASFÁLTICAS CATIÓNICAS RR-2K A RAZÓN DE 1.5 L/M2 CON POREO DE ARENA, INCLUYE: MANO DE OBRA, EQUIPO Y HERRAMIENTA.</t>
  </si>
  <si>
    <t>CIMBRA ACABADO COMÚN EN DALAS Y CASTILLOS A BASE DE MADERA DE PINO DE 3A, INCLUYE: HERRAMIENTA, SUMINISTRO DE MATERIALES, ACARREOS, CORTES, HABILITADO, CIMBRADO, DESCIMBRA, EQUIPO Y MANO DE OBRA.</t>
  </si>
  <si>
    <t>CONCRETO HECHO EN OBRA DE F'C= 250 KG/CM2, T.MA. 3/4", R.N., INCLUYE: HERRAMIENTA, ELABORACIÓN DE CONCRETO, ACARREOS, COLADO, VIBRADO, EQUIPO Y MANO DE OBRA.</t>
  </si>
  <si>
    <t>PLANTILLA DE MAMPOSTERÍA DE PIEDRA BRAZA DE 0.30 M DE ESPESOR  ASENTADA CON MORTERO CEMENTO-ARENA 1:3, INCLUYE: HERRAMIENTA, SUMINISTRO DE MATERIALES, ACARREOS, DESPERDICIOS, EQUIPO Y MANO DE OBRA.</t>
  </si>
  <si>
    <t>REVESTIMIENTO DE 10 CM DE ESPESOR EN BOCA DE TORMENTA A BASE DE CONCRETO PREMEZCLADO F'C= 200 KG/CM2, R.N., T.M.A. 19 MM R.N., INCLUYE: HERRAMIENTA, PREPARACIÓN DE LA SUPERFICIE, SUMINISTRO DE MATERIALES, NIVELACIÓN, MAESTREADO, COLADO, EQUIPO Y MANO DE OBRA.</t>
  </si>
  <si>
    <t>CIMBRA ACABADO COMÚN EN LOSAS A BASE DE MADERA DE PINO DE 3A, INCLUYE: HERRAMIENTA, SUMINISTRO DE MATERIALES, ACARREOS, CORTES, HABILITADO, CIMBRADO, DESCIMBRA, EQUIPO Y MANO DE OBRA.</t>
  </si>
  <si>
    <t>APLANADO DE 2 CM DE ESPESOR EN MURO CON MORTERO CEMENTO-ARENA 1:3, ACABADO PULIDO, INCLUYE: MATERIALES, ACARREOS, DESPERDICIOS, MANO DE OBRA, PLOMEADO, NIVELADO, REGLEADO, RECORTES, MANO DE OBRA, EQUIPO Y HERRAMIENTA.</t>
  </si>
  <si>
    <t>ATRAQUE DE CONCRETO F'C= 200 KG/CM2 R.N. T.M.A. DE 38 MM, R.N., HECHO EN OBRA, PARA TUBERÍA DE DISTINTOS DIÁMETROS EN CRUCEROS DE AGUA POTABLE, INCLUYE: MATERIALES, MANO DE OBRA, CIMBRA Y ACARREOS.</t>
  </si>
  <si>
    <t>SUMINISTRO Y COLOCACIÓN DE ESCALONES TIPO MARINO DE POLIPROPILENO CON ALMA DE ACERO DE 12 MM DE DIÁMETRO EN POZO DE VISITA, MODELO P-ESC-02 DE 32X29 CM O SIMILAR, COLOCADOS EN ZIG-ZAG UNO TRAS OTRO Y ANCLADOS EN MURO 19 CM, INCLUYE: HERRAMIENTA, ACARREOS, ANCLAJE A MURO, EQUIPO Y MANO DE OBRA.</t>
  </si>
  <si>
    <t>SUMINISTRO Y COLOCACIÓN DE (3) CONECTORES DERIVADOR DE ALUMINIO A COMPRESIÓN TIPO "H" CAL. 6- 2 AWG BIMETÁLICO CAT. YHO100 BURNDY, INCLUYE: HERRAMIENTA, MATERIAL, EQUIPO Y MANO DE OBRA.</t>
  </si>
  <si>
    <t>SUMINISTRO E INSTALACIÓN DE MANGA DE EMPOTRAMIENTO DE  P.V.C. DE 6" DE DIÁMETRO SERIE 20,  INCLUYE: MATERIAL, ACARREOS, MANO  DE OBRA Y HERRAMIENTA.</t>
  </si>
  <si>
    <t>SUMINISTRO Y APLICACIÓN DE PINTURA TERMOPLÁSTICA PARA RAYA SEPARADORA DE CARRILES CONTINUA SENCILLA EN COLOR BLANCA Y/O AMARILLA DE 10 CM, CON APLICACIÓN DE PRIMARIO PARA ASEGURAR EL CORRECTO ANCLAJE DE LA PINTURA Y DE MICROESFERA REFLEJANTE 330 GR/M2, APLICADA CON MAQUINA PINTARRAYA, INCLUYE: TRAZO, SEÑALAMIENTOS, MANO DE OBRA, PREPARACIÓN Y LIMPIEZA AL FINAL DE LA OBRA.</t>
  </si>
  <si>
    <t>SUMINISTRO Y APLICACIÓN DE PINTURA TERMOPLÁSTICA PARA RAYA SEPARADORA DE CARRILES DISCONTINUA SENCILLA EN COLOR BLANCA Y/O AMARILLA DE 10 CM, CON APLICACIÓN DE PRIMARIO PARA ASEGURAR EL CORRECTO ANCLAJE DE LA PINTURA Y DE MICROESFERA REFLEJANTE 330 GR/M2, APLICADA CON MAQUINA PINTARRAYA, INCLUYE: TRAZO, SEÑALAMIENTOS, MANO DE OBRA, PREPARACIÓN Y LIMPIEZA AL FINAL DE LA OBRA.</t>
  </si>
  <si>
    <t>SUMINISTRO Y APLICACIÓN DE PINTURA TERMOPLÁSTICA PARA FLECHA SENCILLA "DERECHA", "IZQUIERDA" O "RECTA" COLOR BLANCO, CON APLICACIÓN DE PRIMARIO PARA ASEGURAR EL CORRECTO ANCLAJE DE LA PINTURA Y DE MICROESFERA REFLEJANTE 330 GR/M2, APLICADA CON MAQUINA PINTARRAYA, INCLUYE: TRAZO, SEÑALAMIENTOS, MANO DE OBRA, PREPARACIÓN Y LIMPIEZA AL FINAL DE LA OBRA.</t>
  </si>
  <si>
    <t>SUMINISTRO Y APLICACIÓN DE PINTURA TERMOPLÁSTICA PARA FLECHA DOBLE "DERECHA" O "IZQUIERDA" COLOR BLANCO, CON APLICACIÓN DE PRIMARIO PARA ASEGURAR EL CORRECTO ANCLAJE DE LA PINTURA Y DE MICROESFERA REFLEJANTE 330 GR/M2, APLICADA CON MAQUINA PINTARRAYA, INCLUYE: TRAZO, SEÑALAMIENTOS, MANO DE OBRA, PREPARACIÓN Y LIMPIEZA AL FINAL DE LA OBRA.</t>
  </si>
  <si>
    <t>SUMINISTRO Y APLICACIÓN DE PINTURA TERMOPLÁSTICA PARA LEYENDA "TOPE" COLOR BLANCO, CON APLICACIÓN DE PRIMARIO PARA ASEGURAR EL CORRECTO ANCLAJE DE LA PINTURA Y DE MICROESFERA REFLEJANTE 330 GR/M2, APLICADA CON MAQUINA PINTARRAYA, INCLUYE: TRAZO, SEÑALAMIENTOS, MANO DE OBRA, PREPARACIÓN Y LIMPIEZA AL FINAL DE LA OBRA.</t>
  </si>
  <si>
    <t>SUMINISTRO Y APLICACIÓN DE PINTURA TERMOPLÁSTICA PARA LEYENDA "ALTO" COLOR BLANCO, CON APLICACIÓN DE PRIMARIO PARA ASEGURAR EL CORRECTO ANCLAJE DE LA PINTURA Y DE MICROESFERA REFLEJANTE 330 GR/M2, APLICADA CON MAQUINA PINTARRAYA, INCLUYE: TRAZO, SEÑALAMIENTOS, MANO DE OBRA, PREPARACIÓN Y LIMPIEZA AL FINAL DE LA OBRA.</t>
  </si>
  <si>
    <t>SUMINISTRO Y APLICACIÓN DE PINTURA TERMOPLÁSTICA PARA LEYENDA VELOCIDAD MÁXIMA "#/MAX" COLOR BLANCO, CON APLICACIÓN DE PRIMARIO PARA ASEGURAR EL CORRECTO ANCLAJE DE LA PINTURA Y DE MICROESFERA REFLEJANTE 330 GR/M2, APLICADA CON MAQUINA PINTARRAYA, INCLUYE: TRAZO, SEÑALAMIENTOS, MANO DE OBRA, PREPARACIÓN Y LIMPIEZA AL FINAL DE LA OBRA.</t>
  </si>
  <si>
    <t>SUMINISTRO Y APLICACIÓN DE PINTURA TERMOPLÁSTICA PARA LÍNEAS INTERCALADAS TIPO "AEROPUERTO" EN REDUCTOR DE VELOCIDAD EN COLOR BLANCO Y AMARILLO, CON APLICACIÓN DE PRIMARIO PARA ASEGURAR EL CORRECTO ANCLAJE DE LA PINTURA Y DE MICROESFERA REFLEJANTE 330 GR/M2, APLICADA CON MAQUINA PINTARRAYA, INCLUYE: TRAZO, SEÑALAMIENTOS, MANO DE OBRA, PREPARACIÓN Y LIMPIEZA AL FINAL DE LA OBRA.</t>
  </si>
  <si>
    <t>APLANADO DE 2 CM DE ESPESOR EN MURO CON MORTERO CEMENTO-ARENA 1:4, ACABADO FINO,  INCLUYE: MATERIALES, ACARREOS, DESPERDICIOS, MANO DE OBRA, PLOMEADO, NIVELADO, REGLEADO, RECORTES, MANO DE OBRA, EQUIPO Y HERRAMIENTA.</t>
  </si>
  <si>
    <t>APLANADO DE 3 CM DE ESPESOR EN MURO CON MORTERO CEMENTO-ARENA 1:3 CON IMPERMEABILIZANTE INTEGRAL A RAZÓN DE 0.20 KG/M2, ACABADO PULIDO, INCLUYE: MATERIALES, ACARREOS, DESPERDICIOS, MANO DE OBRA, PLOMEADO, NIVELADO, REGLEADO, RECORTES, MANO DE OBRA, EQUIPO Y HERRAMIENTA.</t>
  </si>
  <si>
    <t>REPELLADO EN MURO EXTERIOR DE POZO DE VISITA CON MORTERO CEMENTO-ARENA EN PROPORCIÓN 1:3 ACABADO APALILLADO, DE 3 CM DE ESPESOR PROMEDIO, INCLUYE: HERRAMIENTA, SUMINISTRO DE LOS MATERIALES, ACARREOS Y MANIOBRAS LOCALES, EQUIPO Y MANO DE OBRA.</t>
  </si>
  <si>
    <t>CIMBRA ACABADO COMÚN EN PERALTES DE LOSA (DIAMANTE) A BASE DE MADERA DE PINO DE 3A, INCLUYE: HERRAMIENTA, MATERIALES, ACARREOS, CORTES, HABILITADO, CIMBRADO, DESCIMBRA, EQUIPO Y MANO DE OBRA.</t>
  </si>
  <si>
    <t>EXCAVACIÓN POR MEDIOS MANUALES EN MATERIAL TIPO II, DE 0.00 A -2.00 M DE PROFUNDIDAD, INCLUYE: AFINE DE PLANTILLA Y TALUDES, ACARREO DEL MATERIAL A BANCO DE OBRA PARA SU POSTERIOR RETIRO, MANO DE OBRA, EQUIPO Y HERRAMIENTA. (MEDIDO EN TERRENO NATURAL POR SECCIÓN).</t>
  </si>
  <si>
    <t>SUMINISTRO Y COLOCACIÓN DE TIERRA VEGETAL PREPARADA PARA JARDINERÍA, INCLUYE: SUMINISTRO, ACARREO, COLOCACIÓN, MANO DE OBRA, EQUIPO Y HERRAMIENTA.</t>
  </si>
  <si>
    <t>TRAZO Y NIVELACIÓN PARA LÍNEAS, INCLUYE: EQUIPO DE TOPOGRAFÍA, MATERIALES PARA SEÑALAMIENTO, MANO DE OBRA, EQUIPO Y HERRAMIENTA.</t>
  </si>
  <si>
    <t xml:space="preserve">SUMINISTRO Y APLICACIÓN DE PINTURA TERMOPLÁSTICA PARA PETATILLO (PASO PEATONAL) EN COLOR BLANCO Y/O AMARILLO, EN FRANJAS DE 40 CM DE ANCHO CON SEPARACIÓN DE 40 CM ENTRE CADA FRANJA, CON APLICACIÓN DE PRIMARIO PARA ASEGURAR EL CORRECTO ANCLAJE DE LA PINTURA Y DE MICROESFERA REFLEJANTE 330 GR/M2, APLICADA CON MAQUINA PINTARRAYA, INCLUYE: TRAZO, SEÑALAMIENTOS, MANO DE OBRA, PREPARACIÓN Y LIMPIEZA AL FINAL DE LA OBRA. </t>
  </si>
  <si>
    <t>PLANTILLA DE 10 CM DE ESPESOR A BASE DE PEDACERA DE LADRILLO, ASENTADO CON MORTERO CEMENTO- ARENA 1:4, ACABADO COMÚN, PARA CAJA DE VÁLVULAS, INCLUYE: HERRAMIENTA, SUMINISTRO DE MATERIALES, EQUIPO Y MANO DE OBRA.</t>
  </si>
  <si>
    <t>ESCARIFICACIÓN DEL TERRENO NATURAL DE 15 CM DE ESPESOR POR MEDIOS MECÁNICOS, COMPACTADO CON EQUIPO DE IMPACTO AL 90% ± 2 DE SU P.V.S.M., PRUEBA AASHTO ESTANDAR, CBR DEL 5% MÍNIMO, INCLUYE: AFINE DE LA SUPERFICIE, EXTENDIDO DEL MATERIAL, HOMOGENIZADO, COMPACTADO, MANO DE OBRA, EQUIPO Y HERRAMIENTA.</t>
  </si>
  <si>
    <t>SUMINISTRO Y COLOCACIÓN DE SOLERA DE 1/2" X 4" CON BARRENOS PARA REDONDO LISO DE 3/8", INCLUYE: HERRAMIENTA, MATERIALES, ACARREOS, RECORTES, SOLDADURAS, PRIMARIO ANTICORROSIVO, DESPERDICIOS, EQUIPO Y MANO DE OBRA.</t>
  </si>
  <si>
    <t>SUMINISTRO Y COLOCACIÓN DE REDONDO LISO DE 3/8", INCLUYE: HERRAMIENTA, MATERIALES, ACARREOS, RECORTES, SOLDADURAS, PRIMARIO ANTICORROSIVO, DESPERDICIOS, EQUIPO Y MANO DE OBRA.</t>
  </si>
  <si>
    <t>SUMINISTRO Y COLOCACIÓN DE CONTRA MARCO EN ANGULO, A BASE DE SOLERA DE 1/2" X 4" PARA RECIBIR REJILLA TIPO IRVING, INCLUYE: HERRAMIENTA, MATERIALES, ACARREOS, RECORTES, SOLDADURAS, DESPERDICIOS, PRIMARIO ANTICORROSIVO, EQUIPO Y MANO DE OBRA.</t>
  </si>
  <si>
    <t>SUMINISTRO Y COLOCACIÓN DE SEÑALAMIENTO VERTICAL (RESTRICTIVO, INFORMATIVO O PREVENTIVO) DE 0.61X0.61 M EN LÁMINA GALVANIZADA CALIBRE 16, CON PELÍCULA REFLEJANTE ALTA INTENSIDAD, INCLUYE: HERRAMIENTA, SUMINISTRO Y COLOCACIÓN, POSTE DE PTR GALVANIZADO DE 2"X2" Y CON ALTURA LIBRE DE MÍNIMO 2.50 M DESDE NIVEL DE SUELO A PARTE INFERIOR DEL TABLERO DE LA SEÑAL EN CALIBRE 12, DADO DE CONCRETO DE F´C= 150 KG/CM2 HECHO EN OBRA DE 40X40X80 CM, MATERIALES, MANO DE OBRA, EQUIPO Y HERRAMIENTA.</t>
  </si>
  <si>
    <t>SUMINISTRO Y COLOCACIÓN DE SEÑALAMIENTO VERTICAL (RESTRICTIVO, INFORMATIVO O PREVENTIVO) DE 0.61X0.61 M EN LÁMINA GALVANIZADA CALIBRE 16, CON PELÍCULA REFLEJANTE ALTA INTENSIDAD, ADICIONAL UN TABLERO DE 0.61 X 0.20 M EN LÁMINA GALVANIZADA CALIBRE 16, CON PELÍCULA REFLEJANTE ALTA INTENSIDAD, INCLUYE: HERRAMIENTA, SUMINISTRO Y COLOCACIÓN, POSTE DE PTR GALVANIZADO DE 2"X2" Y CON ALTURA LIBRE DE MÍNIMO 2.50 M DESDE NIVEL DE SUELO A PARTE INFERIOR DEL TABLERO DE LA SEÑAL EN CALIBRE 12, DADO DE CONCRETO DE F¨C= 150 KG/CM2 HECHO EN OBRA DE 40X40X80 CM, MATERIALES, MANO DE OBRA, EQUIPO Y HERRAMIENTA.</t>
  </si>
  <si>
    <t>SUMINISTRO E INSTALACIÓN DE EXTREMIDAD DE 4" DE DIÁMETRO DE FO.FO., INCLUYE: 50 % DE TORNILLOS Y EMPAQUES, MATERIAL, ACARREOS, MANO DE OBRA, EQUIPO Y HERRAMIENTA.</t>
  </si>
  <si>
    <t>POZOS DE ABSORCIÓN</t>
  </si>
  <si>
    <t>ASENTAMIENTO DE PLACAS METÁLICAS DE POSTES A BASE DE GROUT NO METÁLICO, INCLUYE: MATERIALES, MANO DE OBRA, EQUIPO Y HERRAMIENTA.</t>
  </si>
  <si>
    <t>SUMINISTRO E INSTALACIÓN DE JUNTA GIBAULT COMPLETA DE 4" DE DIÁMETRO DE FO.FO., INCLUYE: MATERIAL, ACARREOS, MANO DE OBRA, EQUIPO Y HERRAMIENTA.</t>
  </si>
  <si>
    <t>SUMINISTRO Y COLOCACIÓN DE CONTRAMARCO DE CANAL SENCILLO DE 4" DE 2.20 M DE LONGITUD, INCLUYE: HERRAMIENTA, NIVELACIÓN, MATERIALES, EQUIPO Y MANO DE OBRA.</t>
  </si>
  <si>
    <t>SUMINISTRO E INSTALACIÓN DE TAPA CIEGA DE 102 MM (4") DE DIÁMETRO DE FO.FO., INCLUYE: PRUEBAS HIDROSTÁTICAS, ACARREOS, HERRAMIENTA Y MANO DE OBRA.</t>
  </si>
  <si>
    <t>TERMINAL ZAPATA PARA TIERRA, DE ALUMINIO BIMETALICO PARA ALOJAR CABLES CALIBRE DESDE 14 AWG HASTA 2 AWG, CON UN ORIFICIO D FIJACIÓN DE 1/4", OPRESOR TIPO ALLEN. INCLUYE PIJABROCA DE 1/4" X 1", GALVANIZADA, CABEZA HEXAGONAL.</t>
  </si>
  <si>
    <t>SUMINISTRO Y COLOCACIÓN DE BROCAL Y TAPA CON "ESCUDO" DEL GOBIERNO DE ZAPOPAN, FABRICADO A BASE DE HIERRO DÚCTIL DE 0.60 M DE DIÁMETRO TIPO PESADO PARA POZO DE VISITA. INCLUYE: HERRAMIENTA, SUMINISTRO Y COLOCACIÓN, NIVELACIÓN, MATERIALES, EQUIPO Y MANO DE OBRA.</t>
  </si>
  <si>
    <t>SUMINISTRO Y COLOCACIÓN DE MARCO CON TAPA PARA CAJA DE VÁLVULAS DE 50X50 CM ESTÁNDAR, INCLUYE: MATERIALES, EQUIPO, ACARREOS Y MANO DE OBRA.</t>
  </si>
  <si>
    <t>REGISTRO SANITARIO FORJADO DE 0.40 M X 0.40 M Y HASTA 0.50 M DE PROFUNDIDAD, MEDIDAS INTERIORES, MUROS CON BLOCK 11 X 14 X 28 CM COLOCADO A SOGA, JUNTEADO CON MORTERO CEMENTO ARENA 1:3, CONTRAMARCO DE ÁNGULO DE 1 1/2" X 1/4" DE ESPESOR, TAPA DE CONCRETO POLIMERICO DE 50 CM X 50 CM DE 1 1/4" CON SUPERFICIE ANTIDERRAPANTE TIPO PIRAMIDAL COLOR GRIS DE PESO APROXIMADO 11 KG Y RESISTENCIA MECÁNICA DE 500 KG, LOGOTIPO DE ZAPOPAN Y JALADERA TIPO PERNO, LOSA DE PISO DE 8 CM DE CONCRETO F´C= 200 KG/CM2 HECHO EN OBRA ARMADO CON MALLA ELECTROSOLDADA Y APLANADO INTERIOR DE 1.50 CM CON MORTERO CEMENTO ARENA 1:4 CON IMPERMEABILIZANTE INTEGRAL A RAZÓN DE 0.20 KG/M2, INCLUYE: HERRAMIENTA, CIMBRA, DESCIMBRA, MATERIALES, EQUIPO Y MANO DE OBRA.</t>
  </si>
  <si>
    <t>REGISTRO SANITARIO FORJADO DE 0.40 M X 0.40 M Y HASTA 0.75 M DE PROFUNDIDAD, MEDIDAS INTERIORES, MUROS CON BLOCK 11 X 14 X 28 CM COLOCADO A SOGA, JUNTEADO CON MORTERO CEMENTO ARENA 1:3, CONTRAMARCO DE ÁNGULO DE 1 1/2" X 1/4" DE ESPESOR, TAPA DE CONCRETO POLIMERICO DE 50 CM X 50 CM DE 1 1/4" DE ESPESOR, CON SUPERFICIE ANTIDERRAPANTE TIPO PIRAMIDAL COLOR GRIS DE PESO APROXIMADO 11 KG Y RESISTENCIA MECÁNICA DE 500 KG, LOGOTIPO DE ZAPOPAN Y JALADERA TIPO PERNO, LOSA DE PISO DE 8 CM DE CONCRETO F´C= 200 KG/CM2 HECHO EN OBRA ARMADO CON MALLA ELECTROSOLDADA Y APLANADO INTERIOR DE 1.50 CM CON MORTERO CEMENTO ARENA 1:4 CON IMPERMEABILIZANTE INTEGRAL A RAZÓN DE 0.20 KG/M2, INCLUYE: HERRAMIENTA, CIMBRA, DESCIMBRA, MATERIALES, EQUIPO Y MANO DE OBRA.</t>
  </si>
  <si>
    <t>REGISTRO SANITARIO FORJADO DE 0.40 M X 0.40 M Y HASTA 1.00 M DE PROFUNDIDAD, MEDIDAS INTERIORES, MUROS CON BLOCK 11 X 14 X 28 CM COLOCADO A SOGA, JUNTEADO CON MORTERO CEMENTO ARENA 1:3, CONTRAMARCO DE ÁNGULO DE 1 1/2" X 1/4" DE ESPESOR, TAPA DE CONCRETO POLIMERICO DE 50 CM X 50 CM DE 1 1/4" DE ESPESOR, CON SUPERFICIE ANTIDERRAPANTE TIPO PIRAMIDAL COLOR GRIS DE PESO APROXIMADO 11 KG Y RESISTENCIA MECÁNICA DE 500 KG, LOGOTIPO DE ZAPOPAN Y JALADERA TIPO PERNO, LOSA DE PISO DE 8 CM DE CONCRETO F´C= 200 KG/CM2 HECHO EN OBRA ARMADO CON MALLA ELECTROSOLDADA Y APLANADO INTERIOR DE 1.50 CM CON MORTERO CEMENTO ARENA 1:4 CON IMPERMEABILIZANTE INTEGRAL A RAZÓN DE 0.20 KG/M2, INCLUYE: HERRAMIENTA, CIMBRA, DESCIMBRA, MATERIALES, EQUIPO Y MANO DE OBRA.</t>
  </si>
  <si>
    <t>REGISTRO SANITARIO FORJADO DE 0.40 M X 0.40 M Y HASTA 1.25 M DE PROFUNDIDAD, MEDIDAS INTERIORES, MUROS CON BLOCK 11 X 14 X 28 CM COLOCADO A SOGA, JUNTEADO CON MORTERO CEMENTO ARENA 1:3, CONTRAMARCO DE ÁNGULO DE 1 1/2" X 1/4" DE ESPESOR, TAPA DE CONCRETO POLIMERICO DE 50 CM X 50 CM DE 1 1/4" DE ESPESOR, CON SUPERFICIE ANTIDERRAPANTE TIPO PIRAMIDAL COLOR GRIS DE PESO APROXIMADO 11 KG Y RESISTENCIA MECÁNICA DE 500 KG, LOGOTIPO DE ZAPOPAN Y JALADERA TIPO PERNO, LOSA DE PISO DE 8 CM DE CONCRETO F´C= 200 KG/CM2 HECHO EN OBRA ARMADO CON MALLA ELECTROSOLDADA Y APLANADO INTERIOR DE 1.50 CM CON MORTERO CEMENTO ARENA 1:4 CON IMPERMEABILIZANTE INTEGRAL A RAZÓN DE 0.20 KG/M2, INCLUYE: HERRAMIENTA, CIMBRA, DESCIMBRA, MATERIALES, EQUIPO Y MANO DE OBRA.</t>
  </si>
  <si>
    <t>REGISTRO SANITARIO FORJADO DE 0.40 M X 0.40 M Y HASTA 1.50 M DE PROFUNDIDAD, MEDIDAS INTERIORES, MUROS CON BLOCK 11 X 14 X 28 CM COLOCADO A SOGA, JUNTEADO CON MORTERO CEMENTO ARENA 1:3, CONTRAMARCO DE ÁNGULO DE 1 1/2" X 1/4" DE ESPESOR, TAPA DE CONCRETO POLIMERICO DE 50 CM X 50 CM DE 1 1/4" DE ESPESOR, CON SUPERFICIE ANTIDERRAPANTE TIPO PIRAMIDAL COLOR GRIS DE PESO APROXIMADO 11 KG Y RESISTENCIA MECÁNICA DE 500 KG, LOGOTIPO DE ZAPOPAN Y JALADERA TIPO PERNO, LOSA DE PISO DE 8 CM DE CONCRETO F´C= 200 KG/CM2 HECHO EN OBRA ARMADO CON MALLA ELECTROSOLDADA Y APLANADO INTERIOR DE 1.50 CM CON MORTERO CEMENTO ARENA 1:4 CON IMPERMEABILIZANTE INTEGRAL A RAZÓN DE 0.20 KG/M2, INCLUYE: HERRAMIENTA, CIMBRA, DESCIMBRA, MATERIALES, EQUIPO Y MANO DE OBRA.</t>
  </si>
  <si>
    <t>CORTE CON DISCO DE DIAMANTE HASTA 1/3 DE ESPESOR DE LA LOSA Y HASTA 3 MM DE ANCHO, INCLUYE: EQUIPO, DISCO DE DIAMANTE, HERRAMIENTA Y MANO DE OBRA.</t>
  </si>
  <si>
    <t>DEMOLICIÓN POR MEDIOS MECÁNICOS DE CARPETA ASFÁLTICA SOBRE BASE DE EMPEDRADO, INCLUYE: HERRAMIENTA, ACARREO A BANCO DE OBRA PARA SU POSTERIOR RETIRO, VOLUMEN MEDIDO EN SECCIÓN, ABUNDAMIENTO, EQUIPO Y MANO DE OBRA.</t>
  </si>
  <si>
    <t xml:space="preserve">DEMOLICIÓN POR MEDIOS MECÁNICOS DE PAVIMENTO DE EMPEDRADO TRADICIONAL, INCLUYE: HERRAMIENTA, ACARREO A BANCO DE OBRA PARA SU POSTERIOR RETIRO, VOLUMEN MEDIDO EN SECCIÓN, ABUNDAMIENTO, EQUIPO Y MANO DE OBRA. </t>
  </si>
  <si>
    <t xml:space="preserve">DEMOLICIÓN POR MEDIOS MECÁNICOS DE PAVIMENTO DE ADOQUÍN DE 8 A 10 CM DE ESPESOR, SIN RECUPERACIÓN, INCLUYE: HERRAMIENTA, ACARREO A BANCO DE OBRA PARA SU POSTERIOR RETIRO, VOLUMEN MEDIDO EN SECCIONES, ABUNDAMIENTO, EQUIPO Y MANO DE OBRA. </t>
  </si>
  <si>
    <t>DEMOLICIÓN POR MEDIOS MECÁNICOS DE PAVIMENTO Y/O LOSA DE CONCRETO EXISTENTE, INCLUYE: HERRAMIENTA, ACARREO LIBRE A BANCO DE OBRA PARA SU POSTERIOR RETIRO, VOLUMEN MEDIDO EN SECCIÓN, ABUNDAMIENTO, EQUIPO Y MANO DE OBRA.</t>
  </si>
  <si>
    <t>DEMOLICIÓN POR MEDIOS MECÁNICOS DE PAVIMENTO DE EMPEDRADO ZAMPEADO, INCLUYE: HERRAMIENTA, ACARREO LIBRE A BANCO DE OBRA PARA SU POSTERIOR RETIRO, VOLUMEN MEDIDO EN SECCIÓN, ABUNDAMIENTO, EQUIPO Y MANO DE OBRA.</t>
  </si>
  <si>
    <t>DEMOLICIÓN POR MEDIOS MECÁNICOS DE ELEMENTOS ESTRUCTURALES DE CONCRETO ARMADO, INCLUYE: HERRAMIENTA, CORTE DE ACERO, ACARREO DEL MATERIAL A BANCO DE OBRA PARA SU POSTERIOR RETIRO Y LIMPIEZA DEL ÁREA DE LOS TRABAJOS, VOLUMEN MEDIDO E SECCIONES, ABUNDAMIENTO, EQUIPO Y MANO DE OBRA.</t>
  </si>
  <si>
    <t>DEMOLICIÓN DE GUARNICIÓN DE CONCRETO SIMPLE POR MEDIOS MECÁNICOS, INCLUYE: HERRAMIENTA, CORTE CON DISCO DE DIAMANTE PARA DELIMITAR ÁREA, ACARREO DEL MATERIAL A BANCO DE OBRA PARA SU POSTERIOR RETIRO, VOLUMEN MEDIDO EN SECCIÓN, ABUNDAMIENTO, EQUIPO Y MANO DE OBRA.</t>
  </si>
  <si>
    <t>DEMOLICIÓN POR MEDIOS MECÁNICOS DE MURO DE LADRILLO DE LAMA Y/O BLOCK, INCLUYE:  HERRAMIENTA, DEMOLICIÓN DE DALAS, CADENAS Y CASTILLOS, RECUBRIMIENTOS Y APLANADOS, ACARREO DEL MATERIAL A BANCO DE OBRA PARA SU POSTERIOR RETIRO, LIMPIEZA DEL ÁREA DE LOS TRABAJOS, VOLUMEN MEDIDO EN SECCIONES, ABUNDAMIENTO, EQUIPO Y MANO DE OBRA.</t>
  </si>
  <si>
    <t>RETIRO Y REUBICACIÓN DE POSTE DE CONCRETO DE CFE DE 7.00 A 10.00 M DE ALTURA, EN BAJA Y MEDIA TENSIÓN, INCLUYE: HERRAMIENTA, DESCONEXIÓN Y SOSTENIMIENTO DE CABLEADO, DESMONTAJE DE POSTE Y COLOCACIÓN EN SU NUEVA UBICACIÓN, ALINEADO Y PLOMEADO, ACOSTILLADO Y RELLENO DE LA CEPA, CONEXIÓN, EQUIPO Y MANO DE OBRA ESPECIALIZADA.</t>
  </si>
  <si>
    <t>TALA, DERRIBO Y RETIRO DE ÁRBOL DE 6.00 A 9.00 M DE ALTURA, INCLUYE: HERRAMIENTA, PAGO DE PERMISOS ANTE PARQUES Y JARDINES, CORTE DE FOLLAJE EN SECCIONES, APILE DE RAMAS Y TRONCOS, EXTRACCIÓN DE TOCÓN, RETIRO DE MATERIALES DE DESECHO FUERA DE LA OBRA A TIRADERO INDICADO POR SUPERVISIÓN, EQUIPO Y MANO DE OBRA.</t>
  </si>
  <si>
    <t>TALA, DERRIBO Y RETIRO DE ÁRBOL DE 3.00 A 6.00 M DE ALTURA, INCLUYE: HERRAMIENTA, PAGO DE PERMISOS ANTE PARQUES Y JARDINES, CORTE DE FOLLAJE EN SECCIONES, APILE DE RAMAS Y TRONCOS, EXTRACCIÓN DE TOCÓN, RETIRO DE MATERIALES DE DESECHO FUERA DE LA OBRA A TIRADERO INDICADO POR SUPERVISIÓN, EQUIPO Y MANO DE OBRA.</t>
  </si>
  <si>
    <t xml:space="preserve">CARGA MECÁNICA Y ACARREO EN CAMIÓN DE MATERIAL PRODUCTO DE EXCAVACIÓN, DEMOLICIÓN Y/O ESCOMBROS, A 1ER KILÓMETRO DE DISTANCIA, VOLUMEN MEDIDO EN SECCIONES, INCLUYE: REGALÍAS AL BANCO DE TIRO Y ABUNDAMIENTO. </t>
  </si>
  <si>
    <t xml:space="preserve">ACARREO EN CAMIÓN DE MATERIAL PRODUCTO DE EXCAVACIONES, DEMOLICIONES Y/O ESCOMBROS, EN KILÓMETROS SUBSECUENTES. VOLUMEN MEDIDO EN SECCIONES, INCLUYE: ABUNDAMIENTO. </t>
  </si>
  <si>
    <t xml:space="preserve">CONTROL PARA ALUMBRADO INTEGRADO POR 1.- GABINETE PARA CONTROL DE ALUMBRADO PÚBLICO, CLASIFICACIÓN NEMA 4X (IP66), DE  DIMENSIONES MINIMAS 40 X 30 X 20 CM, CON RECUBRIMIENTO DE PINTURA EN POLIESTER TEXTURIZADO COLOR RAL7035, CON CHAPA MARCA SOUTHCO MODELO E3-110-25. 2.- INTERRUPTOR TERMOMAGNETICO EN CAJA MOLDEADA DE 3 X 30 AMP, TIPO FAL, ALTA CAPACIDAD INTERRUPTIVA, 25 KA @ 240 VCA, 600 VCA, 60 HZ, INCLUYE TERMINALES PARA CONECTAR CON CONDUCTORES DE CU O AL, DE LÍNEA Y CARGA, CALIBRE MÍNIMO 14 AWG, CALIBRE MÁXIMO 3/0 AWG. TEMPERATURA AMBIENTE DE FUNCIONAMIENTO 40°C. QUE CUMPLA CON LA NORMA NMX-J-266-ANCE-2014. 3.- CONTACTOR ELECTROMAGNÉTICO 3 POLOS,  TAMAÑO NEMA 1 PARA 30 AMP, CLASE 8502 TIPO SA,  PARA UNA TENSIÓN MÁXIMA  DE 600 VCA. LA BOBINA DEBE OPERAR A 220 VCA, 60 HERTZ. CONTAR CON  CERTIFICADOS QUE ACREDITEN EL CUMPLIMIENTO DE  LAS NORMAS: NMX-J-290-ANCE-1999, NMX-J-118/1-ANCE-2000, O EN SU DEFECTO  IEC 947-4-1  O 60947-4-1. 4.- BASE SOQUET PARA FOTOCELDA, CON FOTOCELDA/FOTOCONTROL, MONTAJE DE MEDIA VUELTA, RANGO DE ENCENDIDO DE 10-30 LUXES, APAGADO 5 VECES EL NIVEL DE ENCENDIDO, CON DISEÑO DE EXPULSION TIPO ABIERTO. EL MARGEN DE PROTECCIÓN ES DE 2,5 KV EN EL DISPARO Y 5000 A DE CAPACIDAD DE CONDUCCIÓN, FOTOCELDA DE SULFURO DE CADMIO, 1/2 PULGADA DE DIÁMETRO. SELLADA EPOXICAMENTE PARA PROTECCIÓN CONTRA CONTAMINANTES,  HUMEDAD Y MÁXIMA ESTABILIDAD. ORIENTACIÓN DE LA INSTALACIÓN UNIDIRECCIONAL, VIDA ÚTIL 5,000 OPERACIONES, TERMINALES DE LATÓN SÓLIDO PARA MÁXIMA RESISTENCIA A LA CORROSIÓN Y BUENA CONDUCCIÓN ELÉCTRICA, CONTACTOS NORMALMENTE CERRADOS. 5.- CABLEADO INTERNO. ADEMAS INCLUYE FLEJE DE ACERO INOXIDABLE 3/4", HEBILLAS  PARA FLEJE, TUBO LICUATIGH, CABLE PARA CONEXION A MEDICION Y DERIVACIÓN A CIRCUITO, VARILLA DE TIERRA PROTOCOLIZADA Y CONECTOR REFORZADO PARA VARILLA DE TIERRA, CABLEADO INTERNO, SUMINISTRO DE MATERIALES, ACARREOS, ELEVACIÓN, MATERIALES PARA SUJECIÓN, MANO DE OBRA, CONEXIÓN Y PRUEBAS.
</t>
  </si>
  <si>
    <r>
      <rPr>
        <sz val="8"/>
        <color rgb="FF000000"/>
        <rFont val="Isidora Bold"/>
      </rPr>
      <t>SUMINISTRO E INSTALACIÓN DE CABLE DE ALUMINIO XLP</t>
    </r>
    <r>
      <rPr>
        <sz val="8"/>
        <color indexed="8"/>
        <rFont val="Isidora Bold"/>
      </rPr>
      <t xml:space="preserve">, 600 V, CONFIGURACIÓN </t>
    </r>
    <r>
      <rPr>
        <sz val="8"/>
        <color rgb="FF000000"/>
        <rFont val="Isidora Bold"/>
      </rPr>
      <t xml:space="preserve">TRIPLEX  2+1, CAL. 4 AWG  (F)  +  CAL.  4 AWG (T) </t>
    </r>
    <r>
      <rPr>
        <sz val="8"/>
        <color indexed="8"/>
        <rFont val="Isidora Bold"/>
      </rPr>
      <t xml:space="preserve"> MARCA CONDUMEX O SIMILAR, INCLUYE: HERRAMIENTA, MATERIALES, CONEXIÓN,  PRUEBAS, EQUIPO Y MANO DE OBRA.</t>
    </r>
  </si>
  <si>
    <r>
      <rPr>
        <sz val="8"/>
        <color rgb="FF000000"/>
        <rFont val="Isidora Bold"/>
      </rPr>
      <t>SUMINISTRO E INSTALACIÓN DE TUBO PAD RD 19 DE 53 MM</t>
    </r>
    <r>
      <rPr>
        <sz val="8"/>
        <color indexed="8"/>
        <rFont val="Isidora Bold"/>
      </rPr>
      <t xml:space="preserve"> DE Ø, INCLUYE: HERRAMIENTA, MATERIALES, DESPERDICIOS, ACARREO AL SITIO DE COLOCACIÓN, GUIADO Y MANO DE OBRA.</t>
    </r>
  </si>
  <si>
    <r>
      <rPr>
        <sz val="8"/>
        <color rgb="FF000000"/>
        <rFont val="Isidora Bold"/>
      </rPr>
      <t>SUMINISTRO Y COLOCACIÓN DE CONECTOR DE ALUMINIO EN "T" DE 3 DERIVACIONES</t>
    </r>
    <r>
      <rPr>
        <sz val="8"/>
        <color indexed="8"/>
        <rFont val="Isidora Bold"/>
      </rPr>
      <t xml:space="preserve"> Y MANGAS REMOVIBLES ACEPTA CAL. 2 Y 4 AWG EN EL PRINCIPAL Y DERIVACIÓN A LUMINARIA EN CAL. 6 Y 8 AWG QUE CUMPLA CON ESPECIFICACIÓN NMX-J-519, INCLUYE: HERRAMIENTA,  MATERIAL, EQUIPO Y MANO  DE  OBRA.</t>
    </r>
  </si>
  <si>
    <r>
      <rPr>
        <sz val="8"/>
        <color rgb="FF000000"/>
        <rFont val="Isidora Bold"/>
      </rPr>
      <t>SUMINISTRO E INSTALACIÓN DE CABLE DE ALUMINIO XHHW-2</t>
    </r>
    <r>
      <rPr>
        <sz val="8"/>
        <color indexed="8"/>
        <rFont val="Isidora Bold"/>
      </rPr>
      <t xml:space="preserve">, 600 V, CAL. 6 MONOPOLAR, MARCA CONDUMEX O SIMILAR, CABLEADO DE REGISTRO A LUMINARIA POR EL INTERIOR DEL POSTE, INCLUYE: HERRAMIENTA, MATERIALES, CONEXIÓN, PRUEBAS, EQUIPO Y MANO DE OBRA.
</t>
    </r>
  </si>
  <si>
    <r>
      <rPr>
        <sz val="8"/>
        <color rgb="FF000000"/>
        <rFont val="Isidora Bold"/>
      </rPr>
      <t>BASE PARA MEDIDOR TRIFÁSICO</t>
    </r>
    <r>
      <rPr>
        <sz val="8"/>
        <color indexed="8"/>
        <rFont val="Isidora Bold"/>
      </rPr>
      <t>, PARA USO EXTERIOR NEMA 3R, 7 TERMINALES CON CAPACIDAD DE 200 AMPERES, TENSIÓN MÁXIMA 600 VOLTS, INCLUYE: RECEPTÁCULO PARA TUBERÍA CONDUIT DE 2" (ADAPTADOR ROSCADO TIPO HUB), REDUCCIÓN BUSHING 2" A 1-1/4", TUBO CONDUIT PARED GRUESA ROSCADO DE 1-1/4", MUFA ROSCADA DE 1-1/4", TUBO DE AJUSTE 1/2" VARILLA DE TIERRA PROTOCOLIZADA Y CONECTOR REFORZADO PARA VARILLA DE TIERRA, FLEJE DE ACERO INOXIDABLE 3/4" Y HEBILLAS, ACARREOS, ELEMENTOS DE FIJACIÓN, CONEXIONES, PRUEBAS, AJUSTES, MATERIALES, EQUIPO Y MANO DE OBRA.</t>
    </r>
  </si>
  <si>
    <r>
      <rPr>
        <sz val="8"/>
        <color rgb="FF000000"/>
        <rFont val="Isidora Bold"/>
      </rPr>
      <t>TAPONADO DE DUCTOS</t>
    </r>
    <r>
      <rPr>
        <sz val="8"/>
        <color indexed="8"/>
        <rFont val="Isidora Bold"/>
      </rPr>
      <t xml:space="preserve"> EN EL REGISTRO DE ALUMBRADO DE</t>
    </r>
    <r>
      <rPr>
        <sz val="8"/>
        <color rgb="FF000000"/>
        <rFont val="Isidora Bold"/>
      </rPr>
      <t xml:space="preserve"> 53 MM</t>
    </r>
    <r>
      <rPr>
        <sz val="8"/>
        <color indexed="8"/>
        <rFont val="Isidora Bold"/>
      </rPr>
      <t xml:space="preserve"> DE Ø, POSTERIOR A LA INSTALACIÓN DEL CABLEADO CON ESPUMA DE POLIURETANO (SELLO DUCTO) O SIMILAR, INCLUYE: HERRAMIENTA, MATERIALES, ACARREOS Y MANO DE OBRA.</t>
    </r>
  </si>
  <si>
    <t>DEMOLICIÓN POR MEDIOS MECÁNICOS DE CONCRETO SIMPLE EN BANQUETAS, INCLUYE: HERRAMIENTA, CORTE CON DISCO DE DIAMANTE PARA DELIMITAR ÁREA, ACARREO DEL MATERIAL A BANCO DE OBRA PARA SU POSTERIOR RETIRO, VOLUMEN MEDIDO EN SECCIÓN, ABUNDAMIENTO, EQUIPO Y MANO DE OBRA.</t>
  </si>
  <si>
    <t xml:space="preserve">CORTE DE TERRENO A CIELO ABIERTO EN CAJÓN EN MATERIAL TIPO "II" CON EQUIPO MECÁNICO PESADO PARA CONFORMACIÓN DE TERRACERÍAS, INCLUYE: AFINE DE FONDO Y TALUDES, NIVELACIÓN, REFERENCIAS, MOVIMIENTOS DE TIERRA (ACARREO INTERNO) CON EQUIPO MECÁNICO HASTA 100 M DE DISTANCIA, VOLUMEN MEDIDO EN SECCIÓN, ABUNDAMIENTO, EQUIPO Y MANO DE OBRA. </t>
  </si>
  <si>
    <t>CALAFATEO DE JUNTAS DE DILATACIÓN EN PAVIMENTOS DE CONCRETO HIDRÁULICO DE 13 MM X 17 MM, CON BACKER-ROD DE 13 MM DE DIÁMETRO (CINTILLA DE POLIURETANO) Y SELLADOR PARA JUNTAS SUPERSEAL P TIPO FESTER O SIMILAR, INCLUYE: HERRAMIENTA, LIMPIEZA DE LA JUNTA, ENSANCHE  CON CORTADORA HASTA 13 MM, MATERIAL, DESPERDICIOS, EQUIPO Y MANO DE OBRA.</t>
  </si>
  <si>
    <t>SUMINISTRO Y COLOCACIÓN DE BARRAS DE AMARRE CON VARILLA CORRUGADA DE 1/2" DE DIÁMETRO Y 75 CM DE DESARROLLO A CADA 60 CM DE SEPARACIÓN, FY= 2800 KG/CM2. INCLUYE: HERRAMIENTA, MATERIAL, DESPERDICIO, CORTES, COLOCACIÓN, ACARREOS, EQUIPO Y MANO DE OBRA.</t>
  </si>
  <si>
    <t>SUMINISTRO Y COLOCACIÓN DE CANASTILLA PASAJUNTAS A BASE 5 BARRAS DE 1" X 46 CM @ 30 CM DE SEPARACIÓN PARA LOSA DE 20 CM (LONGITUD DE 1.50 M), INCLUYE: HERRAMIENTA, FABRICACIÓN DE LA CANASTA EN ALAMBRÓN DE 5/16" PARA LARGUEROS Y ALAMBRÓN 1/4" EN PATAS, CORTES, DOBLECES, ELECTROSOLDADO DE LA CANASTA, ARMADO DE LA CANASTILLA CON ATIEZADORES EN ALAMBRÓN DE 1/4", SOLDADO CON SOLDADURA DE ARCO DE BARRAS DE REDONDO LISO DE 1"X0.46 GRADO G36 EN EXTREMOS ALTERNOS, DESPERDICIOS, COLOCACIÓN, MANO DE OBRA, EQUIPO Y MANO DE OBRA.</t>
  </si>
  <si>
    <t>TRAZO Y NIVELACIÓN CON EQUIPO TOPOGRÁFICO DEL TERRENO ESTABLECIENDO EJES Y REFERENCIAS Y BANCOS DE NIVEL, INCLUYE: HERRAMIENTA, CRUCETAS, ESTACAS, HILOS, MARCAS Y TRAZOS CON CALHIDRA, EQUIPO Y MANO DE OBRA.</t>
  </si>
  <si>
    <t>EXCAVACIÓN POR MEDIOS MANUALES EN MATERIAL TIPO II, DE 0.00 A -2.00 M DE PROFUNDIDAD, INCLUYE: AFINE DE PLANTILLA Y TALUDES, ACARREO DEL MATERIAL A BANCO DE OBRA PARA SU POSTERIOR RETIRO, MANO DE OBRA, ABUNDAMIENTO, EQUIPO Y HERRAMIENTA. (MEDIDO EN TERRENO NATURAL POR SECCIÓN).</t>
  </si>
  <si>
    <t>RELLENO EN CEPAS O MESETAS CON MATERIAL PRODUCTO DE LA EXCAVACIÓN, COMPACTADO CON EQUIPO DE IMPACTO AL 90% ± 2 DE SU P.V.S.M., PRUEBA AASHTO ESTANDAR, CBR DEL 5% MÍNIMO, EN CAPAS NO MAYORES DE 20 CM, INCLUYE: HERRAMIENTA, INCORPORACIÓN DE AGUA NECESARIA, ACARREOS, ABUNDAMIENTO, EQUIPO Y MANO DE OBRA.</t>
  </si>
  <si>
    <t>RELLENO EN CEPAS O MESETAS CON MATERIAL DE BANCO (TEPETATE), COMPACTADO CON EQUIPO DE IMPACTO AL 90% ± 2 DE SU P.V.S.M., PRUEBA AASHTO ESTÁNDAR, CBR DEL 5% MÍNIMO, EN CAPAS NO MAYORES DE 20 CM, INCLUYE: HERRAMIENTA, INCORPORACIÓN DE AGUA NECESARIA, MEDIDO EN TERRENO NATURAL POR SECCIÓN SEGÚN PROYECTOS, ABUNDAMIENTO, EQUIPO Y MANO DE OBRA.</t>
  </si>
  <si>
    <t>SUMINISTRO Y COLOCACIÓN DE MALLA ELECTROSOLDADA 6X6-10/10, INCLUYE: HABILITADO, DESPERDICIOS, CORTES, AJUSTES, ALAMBRE, TRASLAPES, SILLETAS, MATERIAL DE FIJACIÓN, ACARREO DEL MATERIAL AL SITIO DE SU COLOCACIÓN, MANO DE OBRA Y HERRAMIENTA.</t>
  </si>
  <si>
    <t>FORJADO DE ESCALÓN DE 30X15 CM A BASE DE BLOCK DE JALCRETO 11X14X28 CM, ASENTADO Y APLANADO DE 2.5 CM DE ESPESOR CON MORTERO CEMENTO- ARENA 1:3; ACABADO PULIDO O APALILLADO, INCLUYE: MATERIAL, DESPERDICIOS, MANO DE OBRA, HERRAMIENTA, EQUIPO Y ACARREOS.</t>
  </si>
  <si>
    <t>HUELLA DE 30 CM DE ANCHO Y 5 CM DE ESPESOR A BASE DE CONCRETO PREMEZCLADO F'C= 200 KG/CM2., R.N., T.M.A. 19 MM, ACABADO ESCOBILLADO, INCLUYE: CIMBRA PERIMETRAL, COLADO, CURADO, MATERIAL, DESPERDICIOS, MANO DE OBRA, HERRAMIENTA, EQUIPO Y ACARREOS.</t>
  </si>
  <si>
    <t>SUMINISTRO Y APLICACIÓN DE PINTURA VINÍLICA LÍNEA VINIMEX PREMIUM DE COMEX O SIMILAR, CON DOS APLICACIONES COMO MINIMO, LIMPIANDO Y PREPARANDO LA SUPERFICIE, INCLUYE: SELLADOR VINILICO, MATERIALES, DESPERDICIOS, MANO DE OBRA, ANDAMIOS, EQUIPO, HERRAMIENTA Y ACARREOS.</t>
  </si>
  <si>
    <t>SUMINISTRO Y COLOCACIÓN DE GUÍA PODOTÁCTIL PUNTUAL Y/O AVANCE CON LÍNEAS, PREFABRICADA A BASE DE CONCRETO VIBROPRENSADO, RESISTENCIA DE F´C= 250 KG/CM2, MEDIDAS DE 40 X 40 X 4 CM, COLOR NEGRO 2500, CON SELLADOR ACRILICO LIBRE DE SOLVENTES MATE, JUNTA DE 2 A 3 MM DE ESPESOR COMO MÍNIMO DE SEPARACIÓN, ASENTADO CON MORTERO CEMENTO-ARENA 1:3 DE 2 CM MÍNIMO, INCLUYE: MATERIALES,  ACARREOS, ALMACENAJES, PREPARACIÓN DE LA SUPERFICIE, RECORTES, DESPERDICIOS, AJUSTES, EQUIPO, ASÍ COMO LA LIMPIEZA PARCIAL Y TOTAL AL INICIO Y FINAL DE ESTA ACTIVIDAD, MANO DE OBRA Y HERRAMIENTA.</t>
  </si>
  <si>
    <t xml:space="preserve">SUMINISTRO Y APLICACIÓN DE PINTURA TERMOPLÁSTICA PARA LÍNEA DE ALTO EN COLOR BLANCA Y/O AMARILLA DE 40 CM DE ANCHO, CON APLICACIÓN DE PRIMARIO PARA ASEGURAR EL CORRECTO ANCLAJE DE LA PINTURA Y DE MICROESFERA REFLEJANTE 330 GR/M2, APLICADA CON MAQUINA PINTARRAYA, INCLUYE: TRAZO, SEÑALAMIENTOS, MANO DE OBRA, PREPARACIÓN Y LIMPIEZA AL FINAL DE LA OBRA. </t>
  </si>
  <si>
    <t>SUMINISTRO Y COLOCACIÓN DE BOYA METÁLICA DE TRÁNSITO AMARILLA DE 23 X 23 CM, INCLUYE: MATERIALES, ACARREOS, FIJACIÓN, MANO DE OBRA, EQUIPO Y HERRAMIENTA.</t>
  </si>
  <si>
    <t>SUMINISTRO E INSTALACIÓN DE TUBERÍA DE P.V.C. PARA ALCANTARILLADO SANITARIO SERIE 20, DIÁMETRO DE 10", INCLUYE: MATERIALES NECESARIOS, EQUIPO, MANO DE OBRA Y PRUEBA HIDROSTÁTICA.</t>
  </si>
  <si>
    <t>SUMINISTRO E INSTALACIÓN DE TUBERÍA DE P.V.C. PARA ALCANTARILLADO SANITARIO SERIE 20, DIÁMETRO DE 12", INCLUYE: MATERIALES NECESARIOS, EQUIPO, MANO DE OBRA Y PRUEBA HIDROSTÁTICA.</t>
  </si>
  <si>
    <t>RELLENO ACOSTILLADO EN CEPAS O MESETAS CON MATERIAL DE BANCO, COMPACTADO MANUALMENTE EN CAPAS NO MAYORES DE 20 CM, INCLUYE: ABUNDAMIENTO, INCORPORACIÓN DE AGUA NECESARIA, MANO DE OBRA, HERRAMIENTAS Y ACARREOS.</t>
  </si>
  <si>
    <t>EXCAVACIÓN POR MEDIOS MECÁNICOS EN MATERIAL TIPO II, DE 0.00 A 2.00 M DE PROFUNDIDAD, INCLUYE: AFINE DE PLANTILLA Y TALUDES, ACARREO DEL MATERIAL A BANCO DE OBRA PARA SU POSTERIOR RETIRO, MANO DE OBRA, ABUNDAMIENTO, EQUIPO Y HERRAMIENTA. (MEDIDO EN TERRENO NATURAL POR SECCIÓN).</t>
  </si>
  <si>
    <t>EXCAVACIÓN POR MEDIOS MECÁNICOS EN MATERIAL TIPO II, DE 2.01 A 4.00 M DE PROFUNDIDAD, INCLUYE: AFINE DE PLANTILLA Y TALUDES, ACARREO DEL MATERIAL A BANCO DE OBRA PARA SU POSTERIOR RETIRO, MANO DE OBRA, ABUNDAMIENTO, EQUIPO Y HERRAMIENTA. (MEDIDO EN TERRENO NATURAL POR SECCIÓN).</t>
  </si>
  <si>
    <t>SUMINISTRO E INSTALACIÓN DE TUBERÍA DE P.V.C. PARA ALCANTARILLADO SANITARIO SERIE 20, DIÁMETRO DE 6", INCLUYE: MATERIALES NECESARIOS, EQUIPO, MANO DE OBRA Y PRUEBA HIDROSTÁTICA.</t>
  </si>
  <si>
    <t>SUMINISTRO E INSTALACIÓN DE CODO PVC DE 45°X 6", PARA ALCANTARILLADO SANITARIO SERIE 20, INCLUYE: MANO DE OBRA, EQUIPO Y HERRAMIENTA.</t>
  </si>
  <si>
    <t>SUMINISTRO E INSTALACIÓN DE SILLETA PVC DE 10"X 6", PARA ALCANTARILLADO SANITARIO SERIE 20, INCLUYE: MANO DE OBRA, EQUIPO Y HERRAMIENTA.</t>
  </si>
  <si>
    <t>SUMINISTRO E INSTALACIÓN DE SILLETA PVC DE 12"X 6", PARA ALCANTARILLADO SANITARIO SERIE 20, INCLUYE: MANO DE OBRA, EQUIPO Y HERRAMIENTA.</t>
  </si>
  <si>
    <t>SUMINISTRO E INSTALACIÓN DE MANGA DE EMPOTRAMIENTO DE  P.V.C. DE 6" DE DIÁMETRO, PARA ALCANTARILLADO SANITARIO SERIE 20,  INCLUYE: MATERIAL, ACARREOS, MANO  DE OBRA Y HERRAMIENTA.</t>
  </si>
  <si>
    <t>SUMINISTRO, INSTALACIÓN Y JUNTEO DE TUBO DE P.V.C. HIDRÁULICO RD-26 DE 4" DE DIÁMETRO, INCLUYE: MATERIAL, ACARREO AL SITIO DE COLOCACIÓN, DESPERDICIOS, PRUEBA HIDROSTÁTICA, MANO DE OBRA, EQUIPO Y HERRAMIENTA.</t>
  </si>
  <si>
    <t>SUMINISTRO Y COLOCACIÓN DE BOLARDO DE 6" DE DIÁMETRO, COLOR GRIS MARTILLO CON PINTURA ELECTROSTÁTICA, FABRICADO EN TUBO DE ACERO AL CARBÓN CEDULA 30, DE 1.10 M DE LONGITUD (0.75 M VISIBLE Y 0.35 M OCULTO), TAPA SUPERIOR DE PLACA 3/16" C/ESCUDO EN ACERO INOXIDABLE (RECORTE LASER), 3 CALCOMANÍAS COLOR BLANCO REFLEJANTE GRADO DIAMANTE DE 3 CM DE ANCHO, 4 ANILLOS DE HERRERÍA PARA PROTEGER PLACA Y CALCOMANÍAS REFLEJANTES (VER DETALLE EN PROYECTO), CON ANCLAS SOLDADAS DE VARILLA DE 1/2" DE 10 CM PARA SU ANCLAJE, INCLUYE: DADO DE CONCRETO F´C= 150 KG/CM2 HECHO EN OBRA DE 40X40X40 CM, ACARREOS, MATERIALES, MANO DE OBRA, EQUIPO Y HERRAMIENTA.</t>
  </si>
  <si>
    <t>PAVIMENTO DE 20 CM DE ESPESOR DE CONCRETO HIDRÁULICO PREMEZCLADO MR-45, R.R. A 7 DÍAS, T.M.A. 38 MM, ACABADO TEXTURIZADO CON PEINE DE 1" DE SEPARACIÓN APROXIMADA, INCLUYE: HERRAMIENTA, CIMBRA, DESCIMBRA, MATERIALES, ACARREOS, VOLTEADO, VIBRADO, CURADO, PRUEBAS DE LABORATORIO, EQUIPO Y MANO DE OBRA.</t>
  </si>
  <si>
    <t>PAVIMENTO DE 20 CM DE ESPESOR DE CONCRETO HIDRÁULICO PREMEZCLADO MR-45, R.R. A 14 DÍAS, T.M.A. 38 MM, ACABADO TEXTURIZADO CON PEINE DE 1" DE SEPARACIÓN APROXIMADA, INCLUYE: HERRAMIENTA, CIMBRA, DESCIMBRA, MATERIALES, ACARREOS, VOLTEADO, VIBRADO, CURADO, PRUEBAS DE LABORATORIO, EQUIPO Y MANO DE OBRA.</t>
  </si>
  <si>
    <t>PAVIMENTO DE 20 CM DE ESPESOR DE CONCRETO HIDRÁULICO PREMEZCLADO MR-45, R.N., T.M.A. 38 MM, ACABADO TEXTURIZADO CON PEINE DE 1" DE SEPARACIÓN APROXIMADA, INCLUYE: HERRAMIENTA, CIMBRA, DESCIMBRA, MATERIALES, ACARREOS, VOLTEADO, VIBRADO, CURADO, PRUEBAS DE LABORATORIO, EQUIPO Y MANO DE OBRA.</t>
  </si>
  <si>
    <t>PAVIMENTO DE 20 CM DE ESPESOR DE CONCRETO HIDRÁULICO PREMEZCLADO MR-45, R.R. A 3 DÍAS, T.M.A. 38 MM, ACABADO TEXTURIZADO CON PEINE DE 1" DE SEPARACIÓN APROXIMADA, INCLUYE: HERRAMIENTA, CIMBRA, DESCIMBRA, MATERIALES, ACARREOS, VOLTEADO, VIBRADO, CURADO, PRUEBAS DE LABORATORIO, EQUIPO Y MANO DE OBRA.</t>
  </si>
  <si>
    <t>GUARNICIÓN TIPO "L" EN SECCIÓN 35-20X45 Y CORONA DE 15 CM DE ALTURA POR 12X15 CM, DE CONCRETO PREMEZCLADO F'C=250 KG/CM2., T.M.A. 19 MM., R.N., INCLUYE: CIMBRA, DESCIMBRA, COLADO, CURADO, MATERIALES, DESPERDICIOS, MANO DE OBRA, PRUEBAS DE LABORATORIO, EQUIPO Y HERRAMIENTA.</t>
  </si>
  <si>
    <t>LOSA DE AJUSTE EN SECCIÓN 45 X 20 CM DE CONCRETO F'C=250 KG/CM2, T.M.A. 19 MM, R.N, PREMEZCLADO, INCLUYE: CIMBRA, DESCIMBRA, COLADO, MATERIALES, DESPERDICIOS, CURADO, MANO DE OBRA, PRUEBAS DE LABORATORIO, EQUIPO Y HERRAMIENTA.</t>
  </si>
  <si>
    <t>GUARNICIÓN TIPO "I" EN SECCIÓN 15X35 CM DE ALTURA A BASE DE CONCRETO PREMEZCLADO F'C= 250 KG/CM2, T.M.A. 19 MM, R.N., ACABADO APARENTE, INCLUYE: CIMBRA, DESCIMBRA, COLADO, MATERIALES, CURADO, DESPERDICIOS, MANO DE OBRA, PRUEBAS DE LABORATORIO, EQUIPO Y HERRAMIENTA.</t>
  </si>
  <si>
    <t>BANQUETA DE 10 CM DE ESPESOR DE CONCRETO PREMEZCLADO F'C= 200  KG/CM2., R.N., T.M.A. 19 MM, CON ACABADO ESCOBILLADO, INCLUYE: CIMBRA, DESCIMBRA, COLADO, CURADO, MATERIALES, ACARREOS, DESPERDICIOS,  MANO DE OBRA, PRUEBAS DE LABORATORIO, EQUIPO Y HERRAMIENTA.</t>
  </si>
  <si>
    <t>SUMINISTRO Y COLOCACIÓN DE SEÑALAMIENTO VERTICAL SR-37 (DE 61 CM X 20 CM - SENTIDO DEL FLUJO VEHICULAR), EN LÁMINA GALVANIZADA CALIBRE 16, CON PELÍCULA REFLEJANTE ALTA INTENSIDAD, UBICAR EN PARAMENTOS, INCLUYE: HERRAMIENTA, SUMINISTRO Y COLOCACIÓN, MATERIALES, EQUIPO Y MANO DE OBRA.</t>
  </si>
  <si>
    <t>RETIRO Y REUBICACIÓN DE POSTE DE MADERA DE TELMEX DE 7.00 A 10.00 M DE ALTURA, INCLUYE: HERRAMIENTA, DESCONEXIÓN Y SOSTENIMIENTO DE CABLEADO, DESMONTAJE DE POSTE Y COLOCACIÓN EN SU NUEVA UBICACIÓN, ALINEADO Y PLOMEADO, ACOSTILLADO Y RELLENO DE LA CEPA, CONEXIÓN, EQUIPO Y MANO DE OBRA ESPECIALIZADA.</t>
  </si>
  <si>
    <t>SUMINISTRO E INSTALACIÓN DE TUBO PVC CONDUIT S. P. DE 21 MM, INCLUYE: HERRAMIENTA, MATERIAL, DESPERDICIO, ACARREO AL SITIO DE COLOCACIÓN, GUIADO Y MANO DE OBRA.</t>
  </si>
  <si>
    <t>SUMINISTRO E INSTALACIÓN DE CURVA PVC CONDUIT S. P. DE 21 MM, INCLUYE: HERRAMIENTA, MATERIAL, DESPERDICIO, ACARREO AL SITIO DE COLOCACIÓN, GUIADO Y MANO DE OBRA.</t>
  </si>
  <si>
    <t>SUMINISTRO Y APLICACIÓN DE PINTURA TERMOPLÁSTICA BLANCA, EN PICTOGRAMA DE "PRIORIDAD BICI", CON TEXTO "PRIORIDAD" DE HASTA 2.40 M X 0.60 M, TRIANGULO A BASE DE LÍNEA DE 10 CM DE ANCHO DE 2.40 M DE BASE X 3.60 M DE ALTURA Y CON PICTOGRAMA DE BICICLETA DE HASTA 0.85 M X 1.25, CON APLICACIÓN DE PRIMARIO PARA ASEGURAR EL CORRECTO ANCLAJE DE LA PINTURA Y DE MICROESFERA REFLEJANTE 330 GR/LT, APLICADA CON MÁQUINA PINTA RAYA, INCLUYE: HERRAMIENTA, TRAZO, SEÑALAMIENTOS, PREPARACIÓN, LIMPIEZA AL FINAL DE LA OBRA, EQUIPO Y MANO DE OBRA.</t>
  </si>
  <si>
    <t>CAMA DE ESPESOR VARIABLE A BASE DE MATERIAL DE BANCO (GRAVA TRITURADA DE 3/4") PARA APOYO DE TUBERÍAS. INCLUYE: HERRAMIENTA, SUMINISTRO, EXTENDIDO DE MATERIAL, VOLUMEN MEDIDO COMPACTO, MATERIALES, EQUIPO Y MANO DE OBRA.</t>
  </si>
  <si>
    <t>CAJA CIEGA PARA TUBERÍA DE 10" DE 55X55X55 CM MEDIDAS INTERIORES PARA UNIÓN DE TUBERÍA DE P.V.C. SANITARIO CON TUBO DE CONCRETO, ASBESTO Y/O P.V.C. SANITARIO. INCLUYE: HERRAMIENTA, PISO DE CONCRETO DE 12 CM DE ESPESOR HECHO EN OBRA F'C= 250 KG/CM2 ARMADO CON VARILLA 3/8" @15 CM EN SU LECHO INFERIOR AMBOS SENTIDOS, MEDIA CAÑA FORJADA A BASE DE CONCRETO SIMPLE F´C= 150 KG/CM2 CON UN ESPESOR PROMEDIO DE 12 CM, MUROS DE 12 CM DE ESPESOR A BASE DE LADRILLO 11X14X28 CM ASENTADO CON MORTERO CEMENTO-ARENA EN PROPORCIÓN 1:3, APLANADO ACABADO PULIDO AL INTERIOR CON MORTERO CEMENTO-ARENA EN PROPORCIÓN 1:3 DE 3 CM DE ESPESOR CON IMPERMEABILIZANTE INTEGRAL A RAZÓN DE 0.20 KG/M2, LOSA TAPA SUPERIOR DE 12 CM DE ESPESOR ELABORADA CON CONCRETO HECHO EN OBRA DE F'C= 250 KG/CM2 Y REFORZADA CON VARILLA 3/8" @10 CM EN SU LECHO INFERIOR EN AMBOS SENTIDOS, INCLUYE: HERRAMIENTA, PREPARACIÓN DE MORTEROS Y CONCRETOS, NIVELACIÓN, MATERIALES, ACARREOS, EQUIPO Y MANO DE OBRA.</t>
  </si>
  <si>
    <t>SUMINISTRO E INSTALACIÓN DE TEE DE  P.V.C. DE 10" X 10" DE DIÁMETRO,  INCLUYE: MATERIAL, ACARREOS, MANO  DE OBRA Y HERRAMIENTA.</t>
  </si>
  <si>
    <t>SUMINISTRO E INSTALACIÓN DE TEE DE  P.V.C. DE 12" X 12" DE DIÁMETRO,  INCLUYE: MATERIAL, ACARREOS, MANO  DE OBRA Y HERRAMIENTA.</t>
  </si>
  <si>
    <t>SUMINISTRO E INSTALACIÓN DE CODO DE  P.V.C. DE 90° DE 12" DE DIÁMETRO,  INCLUYE: MATERIAL, ACARREOS, MANO  DE OBRA Y HERRAMIENTA.</t>
  </si>
  <si>
    <t>SUMINISTRO E INSTALACIÓN DE CODO DE  P.V.C. DE 90° DE 10" DE DIÁMETRO,  INCLUYE: MATERIAL, ACARREOS, MANO  DE OBRA Y HERRAMIENTA.</t>
  </si>
  <si>
    <t>SUMINISTRO E INSTALACIÓN DE CRUZ DE 4" X 4" DE DIÁMETRO DE FO.FO., INCLUYE: 50 % DE TORNILLOS Y EMPAQUES, MATERIAL, ACARREOS, MANO DE OBRA, EQUIPO Y HERRAMIENTA.</t>
  </si>
  <si>
    <t>CUADRO DE MEDICIÓN PARA AGUA POTABLE EN TOMA DOMICILIARIA, INCLUYE: HERRAMIENTA, CODO DE BRONCE CON ENTRADA A POLIETILENO Y SALIDA A FIERRO GALVANIZADO CON SISTEMA A PRESIÓN DE 1/2", NIPLE GALVANIZADO DE 1/2" (0.50 M PROMEDIO), LLAVE DE PASO DE 1/2", NIPLE GALVANIZADO DE 1/2" (0.05 M PROMEDIO), TEE DE ACERO GALVANIZADO DE 1/2", TAPÓN MACHO GALVANIZADO DE 1/2", TEE DE ACERO GALVANIZADO DE 1/2", TAPÓN MACHO GALVANIZADO DE 1/2", NIPLE GALVANIZADO DE 1/2" (0.05 M PROMEDIO), CODO DE 90° GALVANIZADO DE 1/2", VÁLVULA DE COMPUERTA DE 1/2", NIPLE GALVANIZADO DE 1/2" (0.40 M PROMEDIO), CONEXIONES, CORTES, NIVELACIÓN, MATERIALES, EQUIPO Y MANO DE OBRA.</t>
  </si>
  <si>
    <t>SUMINISTRO Y COLOCACIÓN DE MACHUELO PREFABRICADO F´C= 250 KG/CM2, TIPO LINEAL DE 12 CM DE ANCHO X 25 CM DE ALTURA X LARGO VARIABLE, EN CONCRETO NATURAL, INCLUYE: HERRAMIENTA, ACARREOS, CORTES, DESPERDICIOS, NIVELADO, MATERIALES, EQUIPO Y MANO DE OBRA.</t>
  </si>
  <si>
    <t>SUMINISTRO Y APLICACIÓN DE PINTURA TERMOPLÁSTICA PARA RAYA PEATONAL CONTINUA SENCILLA EN COLOR BLANCA Y/O AMARILLA DE 20 CM, CON APLICACIÓN DE PRIMARIO PARA ASEGURAR EL CORRECTO ANCLAJE DE LA PINTURA Y DE MICROESFERA REFLEJANTE 330 GR/M2, APLICADA CON MAQUINA PINTARRAYA, INCLUYE: TRAZO, SEÑALAMIENTOS, MANO DE OBRA, PREPARACIÓN Y LIMPIEZA AL FINAL DE LA OBRA.</t>
  </si>
  <si>
    <t xml:space="preserve">SUMINISTRO Y PLANTACIÓN DE ÁRBOL OLIVO NEGRO DE MÍNIMO 2.00 M DE ALTURA Y 2" DE DIÁMETRO EN TRONCO, INCLUYE: HERRAMIENTA, EXCAVACIÓN, AGUA PARA RIEGO, MANO DE OBRA, RIEGO Y CUIDADOS POR 30 DÍAS. </t>
  </si>
  <si>
    <t>SUMINISTRO Y PLANTACIÓN DE ÁRBOL GUAYABO FRESA DE MÍNIMO 2.00 M DE ALTURA Y 2" DE DIÁMETRO EN TRONCO, INCLUYE: HERRAMIENTA, EXCAVACIÓN, AGUA PARA RIEGO, MANO DE OBRA, RIEGO Y CUIDADOS POR 30 DÍAS.</t>
  </si>
  <si>
    <t>SUMINISTRO Y PLANTACIÓN DE ÁRBOL PRIMAVERA DE MÍNIMO 2.00 M DE ALTURA Y 2" DE DIÁMETRO EN TRONCO, INCLUYE: HERRAMIENTA, EXCAVACIÓN, AGUA PARA RIEGO, MANO DE OBRA, RIEGO Y CUIDADOS POR 30 DÍAS.</t>
  </si>
  <si>
    <t>SUMINISTRO Y PLANTACIÓN DE ÁRBOL ROSA MORADA DE MÍNIMO 2.00 M DE ALTURA Y 2" DE DIÁMETRO EN TRONCO, INCLUYE: HERRAMIENTA, EXCAVACIÓN, AGUA PARA RIEGO, MANO DE OBRA, RIEGO Y CUIDADOS POR 30 DÍAS.</t>
  </si>
  <si>
    <t>SUMINISTRO Y PLANTACIÓN DE PLANTA DEDO-MORO A RAZÓN DE 20 PZAS POR M2 DE 12 CM DE LARGO PROMEDIO, INCLUYE:  EXCAVACIÓN, AGUA PARA RIEGO, HERRAMIENTA, MANO DE OBRA, RIEGO Y CUIDADOS POR 30 DÍAS.</t>
  </si>
  <si>
    <t xml:space="preserve">SUMINISTRO Y PLANTACIÓN DE ÁRBOL CALLISTEMON DE MÍNIMO 2.00 M DE ALTURA Y 2" DE DIÁMETRO EN TRONCO, INCLUYE: HERRAMIENTA, EXCAVACIÓN, AGUA PARA RIEGO, MANO DE OBRA, RIEGO Y CUIDADOS POR 30 DÍAS. </t>
  </si>
  <si>
    <t xml:space="preserve">SUMINISTRO Y PLANTACIÓN DE ÁRBOL MAJAGUA DE MÍNIMO 2.00 M DE ALTURA Y 2" DE DIÁMETRO EN TRONCO, INCLUYE: HERRAMIENTA, EXCAVACIÓN, AGUA PARA RIEGO, MANO DE OBRA, RIEGO Y CUIDADOS POR 30 DÍAS. </t>
  </si>
  <si>
    <t>SUMINISTRO Y PLANTACIÓN DE ÁRBOL ATMOSFÉRICA DE MÍNIMO 2.00 M DE ALTURA Y 2" DE DIÁMETRO EN TRONCO, INCLUYE: HERRAMIENTA, EXCAVACIÓN, AGUA PARA RIEGO, MANO DE OBRA, RIEGO Y CUIDADOS POR 30 DÍAS.</t>
  </si>
  <si>
    <t>DEMOLICIÓN POR MEDIOS MANUALES DE MURO DE LADRILLO DE LAMA Y/O BLOCK, INCLUYE:  HERRAMIENTA, DEMOLICIÓN DE DALAS, CADENAS Y CASTILLOS, RECUBRIMIENTOS Y APLANADOS, ACARREO DEL MATERIAL A BANCO DE OBRA PARA SU POSTERIOR RETIRO, LIMPIEZA DEL ÁREA DE LOS TRABAJOS, VOLUMEN MEDIDO EN SECCIONES, ABUNDAMIENTO, EQUIPO Y MANO DE OBRA.</t>
  </si>
  <si>
    <t xml:space="preserve">SUMINISTRO Y COLOCACIÓN DE POZO DE ABSORCIÓN DE 6.00 M DE PROFUNDIDAD X 1.40 M DE DIÁMETRO, EN MATERIAL TIPO II ESTABLE, INCLUYE: HERRAMIENTA, TUBERÍA PREFABRICADA A BASE DE CONCRETO ARMADO DE 96 CM DE DIÁMETRO EXTERIOR Y 80 CM DE DIÁMETRO INTERIOR, CON 130 ORIFICIOS DE 1 1/4" EN TUBERÍA FILTRANTE, ESCALONES DE ACERO EN TUBERÍA, BROCAL Y TAPA FABRICADO A BASE DE HIERRO DÚCTIL, LOSA CONICA DE CONCRETO ARMADO DE 96 CM DE DIÁMETRO EXTERIOR Y 10 CM DE ESPESOR, BASE DE CONCRETO ARMADO DE 96 CM DE DIÁMETRO EXTERIOR Y 10 CM DE ESPESOR, TELA GEOTEXTIL EN ADEME Y PERFORACIÓN , FILTRO DE GRAVA LATERAL EN ÁREA FILTRANTE, DEMOLICIONES, REPOSICIÓN DE MATERIAL, ARMADO CON VARILLA DE 1/2" EN DIAMANTE, TRAZO Y NIVELACIÓN, RETIRO DE MATERIAL PRODUCTO DE LA EXCAVACIÓN, EQUIPO Y MANO DE OBRA. </t>
  </si>
  <si>
    <r>
      <rPr>
        <sz val="8"/>
        <color rgb="FF000000"/>
        <rFont val="Isidora Bold"/>
      </rPr>
      <t>SUMINISTRO Y COLOCACIÓN DE BRAZO TIPO "I" DE 1.50 m</t>
    </r>
    <r>
      <rPr>
        <sz val="8"/>
        <color indexed="8"/>
        <rFont val="Isidora Bold"/>
      </rPr>
      <t xml:space="preserve"> CED. 30, CON TUBULAR DE 2-3/8", PARA PERCHA EN POSTE METALICO, CON ELEVACION DE</t>
    </r>
    <r>
      <rPr>
        <sz val="8"/>
        <color rgb="FF000000"/>
        <rFont val="Isidora Bold"/>
      </rPr>
      <t xml:space="preserve"> 0.72 m</t>
    </r>
    <r>
      <rPr>
        <sz val="8"/>
        <color indexed="8"/>
        <rFont val="Isidora Bold"/>
      </rPr>
      <t>, PINTURA PRAIMER ANTICORROSIVA ROJO OXIDO Y PINTURA PARA ACABADO SEGÚN COLOR ACORDADO CON LA SUPERVISIÓN DE OBRA, INCLUYE: HERRAMIENTA, SUMINISTRO, FLETES, ACARREOS, ELEVACIÓN, PLOMEADO, EQUIPO Y MANO DE OBRA.</t>
    </r>
  </si>
  <si>
    <r>
      <rPr>
        <sz val="8"/>
        <color rgb="FF000000"/>
        <rFont val="Isidora Bold"/>
      </rPr>
      <t>POSTE METÁLICO</t>
    </r>
    <r>
      <rPr>
        <sz val="8"/>
        <color indexed="8"/>
        <rFont val="Isidora Bold"/>
      </rPr>
      <t xml:space="preserve"> CÓNICO CIRCULAR DE</t>
    </r>
    <r>
      <rPr>
        <sz val="8"/>
        <color rgb="FF000000"/>
        <rFont val="Isidora Bold"/>
      </rPr>
      <t xml:space="preserve"> 7.50 M,  PERCHA SENCILLA</t>
    </r>
    <r>
      <rPr>
        <sz val="8"/>
        <color indexed="8"/>
        <rFont val="Isidora Bold"/>
      </rPr>
      <t>, CON UNA CONICIDAD DE 3.55 MM POR CADA 305 MM FABRICADO CON LAMINA DE ACERO ROLADO EN CALIENTE CALIBRE 11 CON 36,000 LB/PULGADA2 DE RESISTENCIA. LA PLACA BASE ESTÁ FABRICADA CON ACERO ROLADO EN CALIENTE CON 36,000 LB/PULGADA2 DE RESISTENCIA DE DIMENSIONES 280 X 280 MM Y UN ESPESOR DE 12.7 MM DISTANCIA ENTRE PERFORACIONES 190 MM, CON ARO DE REFUERZO DE 127 MM X 5 MM, QUE PERMITE AMPLIAR LA RESISTENCIA AL DETERIORO DEL POSTE POR EFECTOS AMBIENTALES.  QUE CUENTE CON REGISTRO PARA CONEXIONES FABRICADO CON PTR DE 3" X 5" CALIBRE 11 CON 36,000 LB/PULGADA2 DE RESISTENCIA Y LA TAPA DE 80 MM POR 131 MM PREPARADO PARA MONTARSE EN ANCLA DE 4 BASTONES DE 3/4". PINTADO CON ANTICORROSIVO COLOR ROJO OXIDO EN EL INTERIOR Y EL EXTERIOR, Y ACABADO EN EL EXTERIOR CON PINTURA DE ESMALTE ALQUIDÁLICO COLOR BLANCO.  INCLUYE: HERRAMIENTA, SUMINISTRO, FLETES, ACARREOS, ELEVACIÓN, PLOMEADO, EQUIPO Y MANO DE OBRA.</t>
    </r>
  </si>
  <si>
    <t>A1.1</t>
  </si>
  <si>
    <t>A1.2</t>
  </si>
  <si>
    <t>A1.3</t>
  </si>
  <si>
    <t>A4</t>
  </si>
  <si>
    <t>A4.1</t>
  </si>
  <si>
    <t>A4.2</t>
  </si>
  <si>
    <t>A5</t>
  </si>
  <si>
    <t>A5.1</t>
  </si>
  <si>
    <t>A5.2</t>
  </si>
  <si>
    <t>A5.3</t>
  </si>
  <si>
    <t>A5.4</t>
  </si>
  <si>
    <t>A5.5</t>
  </si>
  <si>
    <t>A6</t>
  </si>
  <si>
    <t>A6.1</t>
  </si>
  <si>
    <t>A6.2</t>
  </si>
  <si>
    <t>A6.3</t>
  </si>
  <si>
    <t>A6.4</t>
  </si>
  <si>
    <t>A7</t>
  </si>
  <si>
    <t>A8</t>
  </si>
  <si>
    <t>VIALIDAD</t>
  </si>
  <si>
    <t>PARQUE LINEAL</t>
  </si>
  <si>
    <t>B5</t>
  </si>
  <si>
    <t>ANDADORES</t>
  </si>
  <si>
    <t>EXCAVACIONES Y RELLENOS</t>
  </si>
  <si>
    <t>RELLENO EN CEPAS O MESETAS CON MATERIAL DE BANCO (TEPETATE), COMPACTADO CON EQUIPO DE IMPACTO AL 95% ± 2 DE SU P.V.S.M., PRUEBA AASHTO ESTÁNDAR, CBR DEL 5% MÍNIMO, EN CAPAS NO MAYORES DE 20 CM, INCLUYE: HERRAMIENTA, INCORPORACIÓN DE AGUA NECESARIA, MEDIDO EN TERRENO NATURAL POR SECCIÓN SEGÚN PROYECTOS, ABUNDAMIENTO, EQUIPO Y MANO DE OBRA.</t>
  </si>
  <si>
    <t xml:space="preserve">PISOS DE CONCRETO </t>
  </si>
  <si>
    <t>PISO DE 10 CM DE ESPESOR A BASE DE CONCRETO PREMEZCLADO  F'C= 200 KG/CM2, T.MA. 19 MM, ACABADO ESCOBILLADO, INCLUYE: HERRAMIENTA, SUMINISTRO DE MATERIALES, CURADO, DESPERDICIOS, ACARREOS, REGLEADO, ACABADO, CIMBRA EN FRONTERAS, DESCIMBRA, COLADO, REMATES, MUESTREADO, EQUIPO Y MANO DE OBRA.</t>
  </si>
  <si>
    <t>B1</t>
  </si>
  <si>
    <t>MOBILIARIO</t>
  </si>
  <si>
    <t>CIMBRA EN DADOS DE CIMENTACIÓN, ACABADO COMÚN, INCLUYE: SUMINISTRO DE MATERIALES, ACARREOS, CORTES, HABILITADO, CIMBRADO, DESCIMBRADO, MANO DE OBRA, LIMPIEZA, EQUIPO Y HERRAMIENTA.</t>
  </si>
  <si>
    <t>CONCRETO HECHO EN OBRA DE F'C= 200 KG/CM2, T.MA. 3/4", R.N., INCLUYE: HERRAMIENTA, ELABORACIÓN DE CONCRETO, ACARREOS, COLADO, VIBRADO, EQUIPO Y MANO DE OBRA.</t>
  </si>
  <si>
    <t>ÁREA DE EJERCITADORES Y CALISTENIA</t>
  </si>
  <si>
    <t>PISO DE CONCRETO</t>
  </si>
  <si>
    <t>PISO DE ADOQUÍN PREFABRICADO DOBLE HOLANDÉS A BASE DE CONCRETO F´C= 250 KG/CM2, COLOR ARENA, EN FORMATO CUADRANGULAR DE MEDIDAS (20 X 20 X 6 CM) PRELOSA O SIMILAR, VER PROYECTO PARA CONFIGURACIÓN Y ACOMODO DE PIEZAS, ASENTADO SOBRE UNA CAMA DE ARENA DE RÍO DE 5 CM DE ESPESOR Y JUNTEADO COMÚN CON ARENA, INCLUYE: HERRAMIENTA, MATERIALES, DESPERDICIOS, RECORTES, REMATES, ACARREOS, NIVELACIONES, EQUIPO Y MANO DE OBRA.</t>
  </si>
  <si>
    <t>GUARNICIÓN TIPO "I" EN SECCIÓN 15X30 CM DE ALTURA A BASE DE CONCRETO PREMEZCLADO F'C= 200 KG/CM2, T.M.A. 19 MM, R.N., COLOR NATURAL, ACABADO PULIDO EN CORONA Y OCHAVADO EN UNA ARISTA, INCLUYE: CIMBRA, DESCIMBRA, COLADO, MATERIALES, CURADO, DESPERDICIOS, MANO DE OBRA, EQUIPO Y HERRAMIENTA.</t>
  </si>
  <si>
    <r>
      <t>GUARNICIÓN TIPO "I" EN SECCIÓN 15X50 CM DE ALTURA</t>
    </r>
    <r>
      <rPr>
        <sz val="8"/>
        <color theme="1"/>
        <rFont val="Isidora Bold"/>
      </rPr>
      <t xml:space="preserve"> A BASE DE CONCRETO PREMEZCLADO F'C= 200 KG/CM2, T.M.A. 19 MM, R.N., ACABADO PULIDO,  ACABADO PULIDO EN CORONA Y OCHAVADO EN AMBAS ARISTAS, INCLUYE: CIMBRA, DESCIMBRA, COLADO, MATERIALES, CURADO, DESPERDICIOS, MANO DE OBRA, PRUEBAS DE LABORATORIO, EQUIPO Y HERRAMIENTA.</t>
    </r>
  </si>
  <si>
    <t>SUMINISTRO Y COLOCACIÓN DE MÓDULO DE EJERCICIO TIPO "PASAMANOS TIPO MILITAR" , MODELO RD-120 O SIMILAR, MEDIDAS 3.26 X 1.05 X 2.15  M, INCLUYE: HERRAMIENTA, MATERIALES, ACARREOS, FIJACIÓN, EQUIPO Y MANO DE OBRA.</t>
  </si>
  <si>
    <t>SUMINISTRO Y COLOCACIÓN DE MÓDULO DE EJERCICIO TIPO "BICICLETA" , MODELO RD-117 O SIMILAR, MEDIDAS 0.96 X 0.45 X 1.25  M, INCLUYE: HERRAMIENTA, MATERIALES, ACARREOS, FIJACIÓN, EQUIPO Y MANO DE OBRA.</t>
  </si>
  <si>
    <t>CRUCEROS SEGUROS</t>
  </si>
  <si>
    <t>BOTALLANTAS</t>
  </si>
  <si>
    <t>SUMINISTRO Y PLANTACIÓN DE ÁRBOL SICÓMORO DE MÍNIMO 2.00 M DE ALTURA Y 2" DE DIÁMETRO EN TRONCO, INCLUYE: HERRAMIENTA, EXCAVACIÓN, AGUA PARA RIEGO, MANO DE OBRA, RIEGO Y CUIDADOS POR 30 DÍAS.</t>
  </si>
  <si>
    <t xml:space="preserve">SUMINISTRO Y PLANTACIÓN DE ÁRBOL JACARANDA DE MÍNIMO 2.00 M DE ALTURA Y 2" DE DIÁMETRO EN TRONCO, INCLUYE: HERRAMIENTA, EXCAVACIÓN, AGUA PARA RIEGO, MANO DE OBRA, RIEGO Y CUIDADOS POR 30 DÍAS. </t>
  </si>
  <si>
    <t>SUMINISTRO Y PLANTACIÓN DE PLANTA RETAMA (CASSIA TOMENTOSA) DE HASTA 50 A 70 CM DE LARGO, INCLUYE: HERRAMIENTA, EXCAVACIÓN, CAPA DE TIERRA VEGETAL, AGUA PARA RIEGO, MANO DE OBRA Y CUIDADOS POR 30 DÍAS.</t>
  </si>
  <si>
    <t>SUMINISTRO Y PLANTACIÓN DE PLANTA CENIZO VERDE (LEUCOPHYLLUM FRUTESCENS) DE HASTA 25 A 30 CM DE LARGO, INCLUYE: HERRAMIENTA, EXCAVACIÓN, CAPA DE TIERRA VEGETAL, AGUA PARA RIEGO, MANO DE OBRA Y CUIDADOS POR 30 DÍAS.</t>
  </si>
  <si>
    <t>SUMINISTRO Y PLANTACIÓN DE PASTO NASELLA (NASELLA TENUISSIMA) DE HASTA 25 A 30 CM DE LARGO, INCLUYE: HERRAMIENTA, EXCAVACIÓN, CAPA DE TIERRA VEGETAL, AGUA PARA RIEGO, MANO DE OBRA Y CUIDADOS POR 30 DÍAS.</t>
  </si>
  <si>
    <t>BARANDAL</t>
  </si>
  <si>
    <t>SUMINISTRO Y COLOCACIÓN DE FILTRO A BASE DE GRAVA O PIEDRA TRONADA (3/4" A 2") SIN FINOS, DE 30 CM DE ESPESOR , INCLUYE: HERRAMIENTA, ACARREOS, MATERIALES, EQUIPO Y MANO DE OBRA.</t>
  </si>
  <si>
    <t>SUMINISTRO Y COLOCACIÓN DE GEOTEXTIL DE POLIESTER NO TEJIDO (200 G/M2), INCLUYE: HERRAMIENTA, LIMPIEZA DE LA SUPERFICIE, METERIALES, EQUIPO Y MANO DE OBRA</t>
  </si>
  <si>
    <t>SUMINISTRO Y COLOCACIÓN DE DREN CON TUBO DE PVC SANITARIO DE 2" DE DIÁMETRO SERIE 20, MULTIPERFORADO, INCLUYE: HERRAMIENTA, MATERIALES, EQUIPO Y MANO DE OBRA.</t>
  </si>
  <si>
    <t>SUMINISTRO, HABILITADO, FABRICACIÓN Y COLOCACIÓN DE BARANDAL, ELABORADO A BASE DE SOLERA DE 5/16" X 4” EN SENTIDO LONGITUDINAL SUPERIOR E INFERIOR, SOLERA DE 1/2" X 2” EN SENTIDO VERTICAL A CADA 10 CM Y PTR DE 2" X 2" EN SENTIDO VERTICAL A CADA 1.20 M, DISEÑO DE ACUERDO A PROYECTO, INCLUYE: HERRAMIENTA, PRIMARIO ANTICORROSIVO, MATERIALES, SOLDADURA, RECORTES, DESPERDICIOS, ELEVACIONES, ALINEAMIENTO Y PLOMEOS, EQUIPO Y MANO DE OBRA.</t>
  </si>
  <si>
    <t>SUMINISTRO, HABILITADO Y MONTAJE DE ANCLA DE ACERO A-36  A BASE DE REDONDO LISO DE 1/2"  DE DIÁMETRO CON UN DESARROLLO PROMEDIO DE 0.25 M, INCLUYE: HERRAMIENTA, SOLDADURA, CORTES, DESPERDICIOS, EQUIPO Y MANO DE OBRA.</t>
  </si>
  <si>
    <t>SUMINISTRO Y APLICACIÓN DE PINTURA DE ESMALTE 100 MATE COMEX O SIMILAR, CUALQUIER COLOR, EN ESTRUCTURAS METÁLICAS, INCLUYE: APLICACIÓN DE RECUBRIMIENTO A 4 MILÉSIMAS DE ESPESOR, MATERIALES, MANO DE OBRA, EQUIPO Y HERRAMIENTA.</t>
  </si>
  <si>
    <t>B1.1</t>
  </si>
  <si>
    <t>B1.2</t>
  </si>
  <si>
    <t>B1.3</t>
  </si>
  <si>
    <t>B2</t>
  </si>
  <si>
    <t>B2.1</t>
  </si>
  <si>
    <t>B2.2</t>
  </si>
  <si>
    <t>B2.3</t>
  </si>
  <si>
    <t>B3</t>
  </si>
  <si>
    <t>B3.1</t>
  </si>
  <si>
    <t>B3.2</t>
  </si>
  <si>
    <t>B3.3</t>
  </si>
  <si>
    <t>B4</t>
  </si>
  <si>
    <t>B4.1</t>
  </si>
  <si>
    <t>B4.2</t>
  </si>
  <si>
    <t>B4.3</t>
  </si>
  <si>
    <t>B6</t>
  </si>
  <si>
    <t>B7</t>
  </si>
  <si>
    <t>Construcción de parque lineal y obra integral en Av. Mezquitán, más obras complementarias, colonia Arroyo Hondo, municipio de Zapopan, Jalisco</t>
  </si>
  <si>
    <t>DOPI-MUN-PP-EP-LP-083-2024</t>
  </si>
  <si>
    <t>ESCARIFICACIÓN Y MEJORAMIENTO DEL TERRENO NATURAL DE 20 CM DE ESPESOR POR MEDIOS MECÁNICOS CON 25 KG/M3 DE CALHIDRA (PARA CUMPLIR CON CALIDAD DE SUBRASANTE), COMPACTADO AL 100% ± 2 DE SU P.V.S.M., PRUEBA AASHTO ESTANDAR, CBR DEL 20% MÍNIMO, INCLUYE: EXTENDIDO DEL MATERIAL, HOMOGENIZADO, AFINE DE LA SUPERFICIE, COMPACTADO, MANO DE OBRA, EQUIPO Y HERRAMIENTA.</t>
  </si>
  <si>
    <t>RELLENO EN CEPAS O MESETAS CON MATERIAL PRODUCTO DE LA EXCAVACIÓN, COMPACTADO CON EQUIPO DE IMPACTO AL 95% ± 2 DE SU P.V.S.M., PRUEBA AASHTO ESTANDAR, CBR DEL 5% MÍNIMO, EN CAPAS NO MAYORES DE 20 CM, INCLUYE: HERRAMIENTA, INCORPORACIÓN DE AGUA NECESARIA, ACARREOS, ABUNDAMIENTO, EQUIPO Y MANO DE OBRA.</t>
  </si>
  <si>
    <t>REALIZACIÓN DE VIDEO INSPECCIÓN DE TUBERÍA HIDROSANITARIA DE HASTA 12” DE DIÁMETRO, ALMACENADO DE VIDEO DE INSPECCIÓN CALIDAD FULL HD EN UNA MEMORIA FLASH USB, DONDE SE REALIZAN LOS ANÁLISIS SOLICITADOS POR SUSPENSIÓN, INCLUYE: MAQUINARIA Y EQUIPO, MANO DE OBRA ESPECIALIZADA Y HERRAMIENTA.</t>
  </si>
  <si>
    <t>CENEFA CON UN ESPESOR TOTAL DE 10 CM, A BASE DE ADOQUÍN TRAPECIO CON MEDIDAS: 19.5 X 22.6 X 44.5 CM Y 6 CM DE ESPESOR, COLOR NEGRO, CON UNA RESISTENCIA DE 250 KG/CM2 (MODULADO SEGÚN PROYECTO), INCLUYE: HERRAMIENTA, CAMA DE ASIENTO DE 4 CM DE ESPESOR A BASE DE ARENA FINA LIBRE DE IMPUREZAS, CON UNA HUMEDAD UNIFORME, BARRIDO CON ESCOBA DE CERDAS SUAVES CON ARENA FINA SECA (SIN ARCILLAS), VIBRADO CON VIBRO COMPACTADORA, ACARREOS, CORTES, DESPERDICIOS, NIVELADO, MATERIALES, EQUIPO Y MANO DE OBRA.</t>
  </si>
  <si>
    <r>
      <rPr>
        <sz val="8"/>
        <color rgb="FF000000"/>
        <rFont val="Isidora Bold"/>
      </rPr>
      <t>SUMINISTRO Y COLOCACIÓN DE ANCLA</t>
    </r>
    <r>
      <rPr>
        <sz val="8"/>
        <color indexed="8"/>
        <rFont val="Isidora Bold"/>
      </rPr>
      <t xml:space="preserve"> PARA POSTE METÁLICO DE 0.40X0.40X1.00 M, A BASE DE CONCRETO HECHO EN OBRA DE F'C = 250 KG/CM2, DISTANCIA ENTRE BASTONES PARA LA SUJECIÓN DE LA BASE DEL POSTE DE 190 MM. INCLUYE: HERRAMIENTA, ESTRIBOS DE ALAMBRÓN DE 1/4"  UNIDOS  CON SOLDADURA ELÉCTRICA @ 15 CM, 4 BASTONES ROSCADOS DE 3/4" X 0.90 M, 4 TUERCAS Y 4 RODANAS GALVANIZADAS, COLADO  DE  CONCRETO, CURVA Y TUBO PVC CONDUIT DE 1 1/4", RETIRO DE EXCEDENTES E INSTALACIÓN DE GUÍA CON ALAMBRE GALVANIZADO, EQUIPO Y MANO DE OBRA.</t>
    </r>
  </si>
  <si>
    <t>SUMINISTRO Y COLOCACIÓN DE LUMINARIA VIAL TIPO PUNTA POSTE LED 55 W, SERIE EVOLIGHT MOD. V05516040U2MVN5 O SIMILAR, 120-277 VCA, 4000 K, CON SHORTING CAP, INCLUYE: HERRAMIENTA, SUMINISTRO, FLETES, ACARREOS, ELEVACIÓN, CONEXIONES, PRUEBAS, EQUIPO Y MANO DE OBRA.</t>
  </si>
  <si>
    <t>SUMINISTRO Y COLOCACIÓN DE POSTE LUMINIOSO DE TRES METROS DE ALTURA CON ILUMINACIÓN BILATERAL, DE 30 W, CONEXIÓN DE 127-227, 4000 K, IP65, MOD. OU9051GBNA-30W O SIMILAR, INCLUYE: HERRAMIENTA, SHORTING CAP, FLETES, ACARREOS, ELEVACIÓN, CONEXIONES, PRUEBAS, EQUIPO Y MANO DE OBRA.</t>
  </si>
  <si>
    <r>
      <rPr>
        <sz val="8"/>
        <color rgb="FF000000"/>
        <rFont val="Isidora Bold"/>
      </rPr>
      <t>SUMINISTRO Y COLOCACIÓN DE ANCLA</t>
    </r>
    <r>
      <rPr>
        <sz val="8"/>
        <color indexed="8"/>
        <rFont val="Isidora Bold"/>
      </rPr>
      <t xml:space="preserve"> PARA LUMINARÍA DE 0.40X0.40X1.00 M, A BASE DE CONCRETO HECHO EN OBRA DE F'C = 250 KG/CM2, DISTANCIA ENTRE BASTONES PARA LA SUJECIÓN DE LA BASE DEL POSTE DE 190 MM. INCLUYE: HERRAMIENTA, ESTRIBOS DE ALAMBRÓN DE 1/4"  UNIDOS  CON SOLDADURA ELÉCTRICA @ 15 CM, 4 BASTONES ROSCADOS DE 3/4" X 0.90 M, 4 TUERCAS Y 4 RODANAS GALVANIZADAS, COLADO  DE  CONCRETO, CURVA Y TUBO PVC CONDUIT DE 1 1/4", RETIRO DE EXCEDENTES E INSTALACIÓN DE GUÍA CON ALAMBRE GALVANIZADO, EQUIPO Y MANO DE OBRA.</t>
    </r>
  </si>
  <si>
    <t>SUMINISTRO Y COLOCACIÓN DE MÓDULO DE EJERCICIO TIPO "CAMINADORA" , MODELO RD-110 O SIMILAR, MEDIDAS 1.09 X 0.55 X 1.44  M, INCLUYE: HERRAMIENTA, MATERIALES, ACARREOS, FIJACIÓN, EQUIPO Y MANO DE OBRA.</t>
  </si>
  <si>
    <t>GUARNICIÓN TIPO "I" EN SECCIÓN 15X50 CM DE ALTURA A BASE DE CONCRETO PREMEZCLADO F'C= 200 KG/CM2, T.M.A. 19 MM, R.N., COLOR NATURAL, ACABADO PULIDO EN CORONA Y OCHAVADO EN AMBAS ARISTAS DE 1", INCLUYE: CIMBRA, DESCIMBRA, COLADO, MATERIALES, CURADO, DESPERDICIOS, MANO DE OBRA, EQUIPO Y HERRAMIENTA.</t>
  </si>
  <si>
    <t>SUMINISTRO Y COLOCACIÓN DE BANCA, MODELO STACK 255 O SIMILAR, MEDIDAS 1.50X0.73X0.71 M, CON RESPALDO Y DESCANSA BRAZOS DE ACERO, COLOR S.M.A., INCLUYE: HERRAMIENTA, MATERIALES, ACARREOS, FIJACIÓN, EQUIPO Y MANO DE OBRA.</t>
  </si>
  <si>
    <t>CIMBRA ACABADO APARENTE EN BOTALLANTAS DE CONCRETO, A BASE DE MADERA DE PINO, INCLUYE:  HERRAMIENTA, HABILITADO, CHAFLANES, CIMBRA, DESCIMBRA, LIMPIEZA, ACARREO DE MATERIALES AL SITIO DE SU UTILIZACIÓN, A CUALQUIER NIVEL, EQUIPO Y MANO DE OBRA.</t>
  </si>
  <si>
    <t>CIMBRA EN CIMENTACIÓN DE BOTALLANTAS, ACABADO COMÚN, INCLUYE: SUMINISTRO DE MATERIALES, ACARREOS, CORTES, HABILITADO, CIMBRADO, DESCIMBRADO, MANO DE OBRA, LIMPIEZA, EQUIPO Y HERRAMIENTA.</t>
  </si>
  <si>
    <t>SUMINISTRO Y COLOCACIÓN DE CONCRETO PREMEZCLADO TIRO DIRECTO F´C= 250 KG/CM2, REV. 14 CM, T.M.A. 19 MM, R.N., INCLUYE: MATERIALES, COLADO, VIBRADO, DESCIMBRA, CURADO, MANO DE OBRA, PRUEBAS DE LABORATORIO, EQUIPO Y HERRAMIENTA.</t>
  </si>
  <si>
    <t>LICITACIÓN PUBLICA No.</t>
  </si>
  <si>
    <t>RAZÓN SOCIAL DEL LICITANTE</t>
  </si>
  <si>
    <t>DOPI-001</t>
  </si>
  <si>
    <t>DOPI-002</t>
  </si>
  <si>
    <t>DOPI-003</t>
  </si>
  <si>
    <t>DOPI-004</t>
  </si>
  <si>
    <t>DOPI-005</t>
  </si>
  <si>
    <t>DOPI-006</t>
  </si>
  <si>
    <t>DOPI-007</t>
  </si>
  <si>
    <t>DOPI-008</t>
  </si>
  <si>
    <t>DOPI-009</t>
  </si>
  <si>
    <t>DOPI-010</t>
  </si>
  <si>
    <t>DOPI-011</t>
  </si>
  <si>
    <t>DOPI-012</t>
  </si>
  <si>
    <t>DOPI-013</t>
  </si>
  <si>
    <t>DOPI-014</t>
  </si>
  <si>
    <t>DOPI-015</t>
  </si>
  <si>
    <t>DOPI-016</t>
  </si>
  <si>
    <t>DOPI-017</t>
  </si>
  <si>
    <t>DOPI-018</t>
  </si>
  <si>
    <t>DOPI-019</t>
  </si>
  <si>
    <t>DOPI-020</t>
  </si>
  <si>
    <t>DOPI-021</t>
  </si>
  <si>
    <t>DOPI-022</t>
  </si>
  <si>
    <t>DOPI-023</t>
  </si>
  <si>
    <t>DOPI-024</t>
  </si>
  <si>
    <t>DOPI-025</t>
  </si>
  <si>
    <t>DOPI-026</t>
  </si>
  <si>
    <t>DOPI-027</t>
  </si>
  <si>
    <t>DOPI-028</t>
  </si>
  <si>
    <t>DOPI-029</t>
  </si>
  <si>
    <t>DOPI-030</t>
  </si>
  <si>
    <t>DOPI-031</t>
  </si>
  <si>
    <t>DOPI-032</t>
  </si>
  <si>
    <t>DOPI-033</t>
  </si>
  <si>
    <t>DOPI-034</t>
  </si>
  <si>
    <t>DOPI-035</t>
  </si>
  <si>
    <t>DOPI-036</t>
  </si>
  <si>
    <t>DOPI-037</t>
  </si>
  <si>
    <t>DOPI-038</t>
  </si>
  <si>
    <t>DOPI-039</t>
  </si>
  <si>
    <t>DOPI-040</t>
  </si>
  <si>
    <t>DOPI-041</t>
  </si>
  <si>
    <t>DOPI-042</t>
  </si>
  <si>
    <t>DOPI-043</t>
  </si>
  <si>
    <t>DOPI-044</t>
  </si>
  <si>
    <t>DOPI-045</t>
  </si>
  <si>
    <t>DOPI-046</t>
  </si>
  <si>
    <t>DOPI-047</t>
  </si>
  <si>
    <t>DOPI-048</t>
  </si>
  <si>
    <t>DOPI-049</t>
  </si>
  <si>
    <t>DOPI-050</t>
  </si>
  <si>
    <t>DOPI-051</t>
  </si>
  <si>
    <t>DOPI-052</t>
  </si>
  <si>
    <t>DOPI-053</t>
  </si>
  <si>
    <t>DOPI-054</t>
  </si>
  <si>
    <t>DOPI-055</t>
  </si>
  <si>
    <t>DOPI-056</t>
  </si>
  <si>
    <t>DOPI-057</t>
  </si>
  <si>
    <t>DOPI-058</t>
  </si>
  <si>
    <t>DOPI-059</t>
  </si>
  <si>
    <t>DOPI-060</t>
  </si>
  <si>
    <t>DOPI-061</t>
  </si>
  <si>
    <t>DOPI-062</t>
  </si>
  <si>
    <t>DOPI-063</t>
  </si>
  <si>
    <t>DOPI-064</t>
  </si>
  <si>
    <t>DOPI-065</t>
  </si>
  <si>
    <t>DOPI-066</t>
  </si>
  <si>
    <t>DOPI-067</t>
  </si>
  <si>
    <t>DOPI-068</t>
  </si>
  <si>
    <t>DOPI-069</t>
  </si>
  <si>
    <t>DOPI-070</t>
  </si>
  <si>
    <t>DOPI-071</t>
  </si>
  <si>
    <t>DOPI-072</t>
  </si>
  <si>
    <t>DOPI-073</t>
  </si>
  <si>
    <t>DOPI-074</t>
  </si>
  <si>
    <t>DOPI-075</t>
  </si>
  <si>
    <t>DOPI-076</t>
  </si>
  <si>
    <t>DOPI-077</t>
  </si>
  <si>
    <t>DOPI-078</t>
  </si>
  <si>
    <t>DOPI-079</t>
  </si>
  <si>
    <t>DOPI-080</t>
  </si>
  <si>
    <t>DOPI-081</t>
  </si>
  <si>
    <t>DOPI-082</t>
  </si>
  <si>
    <t>DOPI-083</t>
  </si>
  <si>
    <t>DOPI-084</t>
  </si>
  <si>
    <t>DOPI-085</t>
  </si>
  <si>
    <t>DOPI-086</t>
  </si>
  <si>
    <t>DOPI-087</t>
  </si>
  <si>
    <t>DOPI-088</t>
  </si>
  <si>
    <t>DOPI-089</t>
  </si>
  <si>
    <t>DOPI-090</t>
  </si>
  <si>
    <t>DOPI-091</t>
  </si>
  <si>
    <t>DOPI-092</t>
  </si>
  <si>
    <t>DOPI-093</t>
  </si>
  <si>
    <t>DOPI-094</t>
  </si>
  <si>
    <t>DOPI-095</t>
  </si>
  <si>
    <t>DOPI-096</t>
  </si>
  <si>
    <t>DOPI-097</t>
  </si>
  <si>
    <t>DOPI-098</t>
  </si>
  <si>
    <t>DOPI-099</t>
  </si>
  <si>
    <t>DOPI-100</t>
  </si>
  <si>
    <t>DOPI-101</t>
  </si>
  <si>
    <t>DOPI-102</t>
  </si>
  <si>
    <t>DOPI-103</t>
  </si>
  <si>
    <t>DOPI-104</t>
  </si>
  <si>
    <t>DOPI-105</t>
  </si>
  <si>
    <t>DOPI-106</t>
  </si>
  <si>
    <t>DOPI-107</t>
  </si>
  <si>
    <t>DOPI-108</t>
  </si>
  <si>
    <t>DOPI-109</t>
  </si>
  <si>
    <t>DOPI-110</t>
  </si>
  <si>
    <t>DOPI-111</t>
  </si>
  <si>
    <t>DOPI-112</t>
  </si>
  <si>
    <t>DOPI-113</t>
  </si>
  <si>
    <t>DOPI-114</t>
  </si>
  <si>
    <t>DOPI-115</t>
  </si>
  <si>
    <t>DOPI-116</t>
  </si>
  <si>
    <t>DOPI-117</t>
  </si>
  <si>
    <t>DOPI-118</t>
  </si>
  <si>
    <t>DOPI-119</t>
  </si>
  <si>
    <t>DOPI-120</t>
  </si>
  <si>
    <t>DOPI-121</t>
  </si>
  <si>
    <t>DOPI-122</t>
  </si>
  <si>
    <t>DOPI-123</t>
  </si>
  <si>
    <t>DOPI-124</t>
  </si>
  <si>
    <t>DOPI-125</t>
  </si>
  <si>
    <t>DOPI-126</t>
  </si>
  <si>
    <t>DOPI-127</t>
  </si>
  <si>
    <t>DOPI-128</t>
  </si>
  <si>
    <t>DOPI-129</t>
  </si>
  <si>
    <t>DOPI-130</t>
  </si>
  <si>
    <t>DOPI-131</t>
  </si>
  <si>
    <t>DOPI-132</t>
  </si>
  <si>
    <t>DOPI-133</t>
  </si>
  <si>
    <t>DOPI-134</t>
  </si>
  <si>
    <t>DOPI-135</t>
  </si>
  <si>
    <t>DOPI-136</t>
  </si>
  <si>
    <t>DOPI-137</t>
  </si>
  <si>
    <t>DOPI-138</t>
  </si>
  <si>
    <t>DOPI-139</t>
  </si>
  <si>
    <t>DOPI-140</t>
  </si>
  <si>
    <t>DOPI-141</t>
  </si>
  <si>
    <t>DOPI-142</t>
  </si>
  <si>
    <t>DOPI-143</t>
  </si>
  <si>
    <t>DOPI-144</t>
  </si>
  <si>
    <t>DOPI-145</t>
  </si>
  <si>
    <t>DOPI-146</t>
  </si>
  <si>
    <t>DOPI-147</t>
  </si>
  <si>
    <t>DOPI-148</t>
  </si>
  <si>
    <t>DOPI-149</t>
  </si>
  <si>
    <t>DOPI-150</t>
  </si>
  <si>
    <t>DOPI-151</t>
  </si>
  <si>
    <t>DOPI-152</t>
  </si>
  <si>
    <t>DOPI-153</t>
  </si>
  <si>
    <t>DOPI-154</t>
  </si>
  <si>
    <t>DOPI-155</t>
  </si>
  <si>
    <t>DOPI-156</t>
  </si>
  <si>
    <t>DOPI-157</t>
  </si>
  <si>
    <t>DOPI-158</t>
  </si>
  <si>
    <t>DOPI-159</t>
  </si>
  <si>
    <t>DOPI-160</t>
  </si>
  <si>
    <t>DOPI-161</t>
  </si>
  <si>
    <t>DOPI-162</t>
  </si>
  <si>
    <t>DOPI-163</t>
  </si>
  <si>
    <t>DOPI-164</t>
  </si>
  <si>
    <t>DOPI-165</t>
  </si>
  <si>
    <t>DOPI-166</t>
  </si>
  <si>
    <t>DOPI-167</t>
  </si>
  <si>
    <t>DOPI-168</t>
  </si>
  <si>
    <t>DOPI-169</t>
  </si>
  <si>
    <t>DOPI-170</t>
  </si>
  <si>
    <t>DOPI-171</t>
  </si>
  <si>
    <t>DOPI-172</t>
  </si>
  <si>
    <t>DOPI-173</t>
  </si>
  <si>
    <t>DOPI-174</t>
  </si>
  <si>
    <t>DOPI-175</t>
  </si>
  <si>
    <t>DOPI-176</t>
  </si>
  <si>
    <t>DOPI-177</t>
  </si>
  <si>
    <t>DOPI-178</t>
  </si>
  <si>
    <t>DOPI-179</t>
  </si>
  <si>
    <t>DOPI-180</t>
  </si>
  <si>
    <t>DOPI-181</t>
  </si>
  <si>
    <t>DOPI-182</t>
  </si>
  <si>
    <t>DOPI-183</t>
  </si>
  <si>
    <t>DOPI-184</t>
  </si>
  <si>
    <t>DOPI-185</t>
  </si>
  <si>
    <t>DOPI-186</t>
  </si>
  <si>
    <t>DOPI-187</t>
  </si>
  <si>
    <t>DOPI-188</t>
  </si>
  <si>
    <t>DOPI-189</t>
  </si>
  <si>
    <t>DOPI-190</t>
  </si>
  <si>
    <t>DOPI-191</t>
  </si>
  <si>
    <t>DOPI-192</t>
  </si>
  <si>
    <t>DOPI-193</t>
  </si>
  <si>
    <t>DOPI-194</t>
  </si>
  <si>
    <t>DOPI-195</t>
  </si>
  <si>
    <t>DOPI-196</t>
  </si>
  <si>
    <t>DOPI-197</t>
  </si>
  <si>
    <t>DOPI-198</t>
  </si>
  <si>
    <t>DOPI-199</t>
  </si>
  <si>
    <t>DOPI-200</t>
  </si>
  <si>
    <t>DOPI-201</t>
  </si>
  <si>
    <t>DOPI-202</t>
  </si>
  <si>
    <t>DOPI-203</t>
  </si>
  <si>
    <t>DOPI-204</t>
  </si>
  <si>
    <t>DOPI-205</t>
  </si>
  <si>
    <t>DOPI-206</t>
  </si>
  <si>
    <t>DOPI-207</t>
  </si>
  <si>
    <t>DOPI-208</t>
  </si>
  <si>
    <t>DOPI-209</t>
  </si>
  <si>
    <t>DOPI-210</t>
  </si>
  <si>
    <t>DOPI-211</t>
  </si>
  <si>
    <t>DOPI-212</t>
  </si>
  <si>
    <t>DOPI-213</t>
  </si>
  <si>
    <t>DOPI-214</t>
  </si>
  <si>
    <t>DOPI-215</t>
  </si>
  <si>
    <t>DOPI-216</t>
  </si>
  <si>
    <t>DOPI-217</t>
  </si>
  <si>
    <t>DOPI-218</t>
  </si>
  <si>
    <t>DOPI-219</t>
  </si>
  <si>
    <t>DOPI-220</t>
  </si>
  <si>
    <t>DOPI-221</t>
  </si>
  <si>
    <t>DOPI-222</t>
  </si>
  <si>
    <t>DOPI-223</t>
  </si>
  <si>
    <t>DOPI-224</t>
  </si>
  <si>
    <t>DOPI-225</t>
  </si>
  <si>
    <t>DOPI-226</t>
  </si>
  <si>
    <t>DOPI-227</t>
  </si>
  <si>
    <t>DOPI-228</t>
  </si>
  <si>
    <t>DOPI-229</t>
  </si>
  <si>
    <t>DOPI-230</t>
  </si>
  <si>
    <t>DOPI-231</t>
  </si>
  <si>
    <t>DOPI-232</t>
  </si>
  <si>
    <t>DOPI-233</t>
  </si>
  <si>
    <t>DOPI-234</t>
  </si>
  <si>
    <t>DOPI-235</t>
  </si>
  <si>
    <t>DOPI-236</t>
  </si>
  <si>
    <t>DOPI-237</t>
  </si>
  <si>
    <t>DOPI-238</t>
  </si>
  <si>
    <t>DOPI-239</t>
  </si>
  <si>
    <t>DOPI-240</t>
  </si>
  <si>
    <t>DOPI-241</t>
  </si>
  <si>
    <t>DOPI-242</t>
  </si>
  <si>
    <t>DOPI-243</t>
  </si>
  <si>
    <t>DOPI-244</t>
  </si>
  <si>
    <t>DOPI-245</t>
  </si>
  <si>
    <t>DOPI-246</t>
  </si>
  <si>
    <t>DOPI-247</t>
  </si>
  <si>
    <t>DOPI-248</t>
  </si>
  <si>
    <t>DOPI-249</t>
  </si>
  <si>
    <t>DOPI-250</t>
  </si>
  <si>
    <t>DOPI-251</t>
  </si>
  <si>
    <t>DOPI-252</t>
  </si>
  <si>
    <t>DOPI-253</t>
  </si>
  <si>
    <t>DOPI-254</t>
  </si>
  <si>
    <t>DOPI-255</t>
  </si>
  <si>
    <t>DOPI-256</t>
  </si>
  <si>
    <t>DOPI-257</t>
  </si>
  <si>
    <t>DOPI-258</t>
  </si>
  <si>
    <t>DOPI-259</t>
  </si>
  <si>
    <t>DOPI-260</t>
  </si>
  <si>
    <t>DOPI-261</t>
  </si>
  <si>
    <t>DOPI-262</t>
  </si>
  <si>
    <t>DOPI-263</t>
  </si>
  <si>
    <t>DOPI-264</t>
  </si>
  <si>
    <t>DOPI-265</t>
  </si>
  <si>
    <t>DOPI-266</t>
  </si>
  <si>
    <t>DOPI-267</t>
  </si>
  <si>
    <t>DOPI-268</t>
  </si>
  <si>
    <t>DOPI-269</t>
  </si>
  <si>
    <t>DOPI-270</t>
  </si>
  <si>
    <t>DOPI-271</t>
  </si>
  <si>
    <t>DOPI-272</t>
  </si>
  <si>
    <t>DOPI-273</t>
  </si>
  <si>
    <t>DOPI-274</t>
  </si>
  <si>
    <t>DOPI-275</t>
  </si>
  <si>
    <t>DOPI-276</t>
  </si>
  <si>
    <t>DOPI-277</t>
  </si>
  <si>
    <t>DOPI-278</t>
  </si>
  <si>
    <t>DOPI-279</t>
  </si>
  <si>
    <t>DOPI-280</t>
  </si>
  <si>
    <t>DOPI-281</t>
  </si>
  <si>
    <t>DOPI-282</t>
  </si>
  <si>
    <t>DOPI-283</t>
  </si>
  <si>
    <t>DOPI-284</t>
  </si>
  <si>
    <t>DOPI-285</t>
  </si>
  <si>
    <t>DOPI-286</t>
  </si>
  <si>
    <t>DOPI-287</t>
  </si>
  <si>
    <t>DOPI-288</t>
  </si>
  <si>
    <t>DOPI-289</t>
  </si>
  <si>
    <t>DOPI-290</t>
  </si>
  <si>
    <t>DOPI-291</t>
  </si>
  <si>
    <t>DOPI-292</t>
  </si>
  <si>
    <t>DOPI-293</t>
  </si>
  <si>
    <t>DOPI-294</t>
  </si>
  <si>
    <t>DOPI-295</t>
  </si>
  <si>
    <t>DOPI-296</t>
  </si>
  <si>
    <t>DOPI-297</t>
  </si>
  <si>
    <t>DOPI-298</t>
  </si>
  <si>
    <t>DOPI-299</t>
  </si>
  <si>
    <t>DOPI-300</t>
  </si>
  <si>
    <t>DOPI-301</t>
  </si>
  <si>
    <t>DOPI-302</t>
  </si>
  <si>
    <t>DOPI-303</t>
  </si>
  <si>
    <t>DOPI-304</t>
  </si>
  <si>
    <t>DOPI-305</t>
  </si>
  <si>
    <t>DOPI-306</t>
  </si>
  <si>
    <t>DOPI-307</t>
  </si>
  <si>
    <t>DOPI-308</t>
  </si>
  <si>
    <t>DOPI-309</t>
  </si>
  <si>
    <t>DOPI-310</t>
  </si>
  <si>
    <t>DOPI-311</t>
  </si>
  <si>
    <t>DOPI-312</t>
  </si>
  <si>
    <t>DOPI-313</t>
  </si>
  <si>
    <t>DOPI-314</t>
  </si>
  <si>
    <t>DOPI-315</t>
  </si>
  <si>
    <t>DOPI-316</t>
  </si>
  <si>
    <t>DOPI-317</t>
  </si>
  <si>
    <t>DOPI-318</t>
  </si>
  <si>
    <t>DOPI-319</t>
  </si>
  <si>
    <t>DOPI-320</t>
  </si>
  <si>
    <t>DOPI-321</t>
  </si>
  <si>
    <t>DOPI-322</t>
  </si>
  <si>
    <t>DOPI-323</t>
  </si>
  <si>
    <t>DOPI-324</t>
  </si>
  <si>
    <t>DOPI-325</t>
  </si>
  <si>
    <t>DOPI-326</t>
  </si>
  <si>
    <t>PE-1</t>
  </si>
  <si>
    <t>RESUMEN DE PARTIDAS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</si>
</sst>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quot;$&quot;* #,##0.00_-;_-&quot;$&quot;* &quot;-&quot;??_-;_-@_-"/>
    <numFmt numFmtId="43" formatCode="_-* #,##0.00_-;\-* #,##0.00_-;_-* &quot;-&quot;??_-;_-@_-"/>
    <numFmt numFmtId="164" formatCode="&quot;$&quot;#,##0.00"/>
    <numFmt numFmtId="165" formatCode="#,##0.00;\(#,##0.00\)"/>
  </numFmts>
  <fonts count="32">
    <font>
      <sz val="11"/>
      <color theme="1"/>
      <name val="Calibri"/>
      <family val="2"/>
      <scheme val="minor"/>
    </font>
    <font>
      <sz val="11"/>
      <color theme="1"/>
      <name val="Calibri"/>
      <family val="2"/>
      <scheme val="minor"/>
    </font>
    <font>
      <sz val="10"/>
      <name val="Arial"/>
      <family val="2"/>
    </font>
    <font>
      <sz val="10"/>
      <color indexed="64"/>
      <name val="Arial"/>
      <family val="2"/>
    </font>
    <font>
      <sz val="10"/>
      <name val="Arial"/>
      <family val="2"/>
    </font>
    <font>
      <sz val="10"/>
      <color rgb="FF000000"/>
      <name val="Arial"/>
      <family val="2"/>
    </font>
    <font>
      <sz val="8"/>
      <color indexed="64"/>
      <name val="Isidora Bold"/>
    </font>
    <font>
      <sz val="10"/>
      <color indexed="64"/>
      <name val="Isidora Bold"/>
    </font>
    <font>
      <sz val="9"/>
      <name val="Isidora Bold"/>
    </font>
    <font>
      <b/>
      <sz val="9"/>
      <name val="Isidora Bold"/>
    </font>
    <font>
      <b/>
      <sz val="10"/>
      <name val="Isidora Bold"/>
    </font>
    <font>
      <sz val="6"/>
      <name val="Isidora Bold"/>
    </font>
    <font>
      <sz val="11"/>
      <name val="Isidora Bold"/>
    </font>
    <font>
      <sz val="20"/>
      <name val="Isidora Bold"/>
    </font>
    <font>
      <sz val="12"/>
      <name val="Isidora Bold"/>
    </font>
    <font>
      <b/>
      <sz val="8"/>
      <color indexed="64"/>
      <name val="Isidora Bold"/>
    </font>
    <font>
      <b/>
      <sz val="10"/>
      <color indexed="64"/>
      <name val="Isidora Bold"/>
    </font>
    <font>
      <sz val="10"/>
      <color theme="8" tint="-0.249977111117893"/>
      <name val="Isidora Bold"/>
    </font>
    <font>
      <b/>
      <sz val="10"/>
      <color rgb="FF0070C0"/>
      <name val="Isidora Bold"/>
    </font>
    <font>
      <sz val="8"/>
      <name val="Isidora Bold"/>
    </font>
    <font>
      <sz val="8"/>
      <color rgb="FF000000"/>
      <name val="Isidora Bold"/>
    </font>
    <font>
      <b/>
      <sz val="10"/>
      <color theme="0"/>
      <name val="Isidora Bold"/>
    </font>
    <font>
      <b/>
      <sz val="11"/>
      <name val="Isidora Bold"/>
    </font>
    <font>
      <b/>
      <sz val="12"/>
      <name val="Isidora Bold"/>
    </font>
    <font>
      <sz val="11"/>
      <color theme="1"/>
      <name val="Isidora Bold"/>
    </font>
    <font>
      <sz val="8"/>
      <color indexed="8"/>
      <name val="Isidora Bold"/>
    </font>
    <font>
      <sz val="10"/>
      <color theme="8" tint="-0.249977111117893"/>
      <name val="Arial"/>
      <family val="2"/>
    </font>
    <font>
      <sz val="8"/>
      <color theme="1"/>
      <name val="Isidora Bold"/>
    </font>
    <font>
      <sz val="8"/>
      <name val="Calibri"/>
      <family val="2"/>
      <scheme val="minor"/>
    </font>
    <font>
      <b/>
      <sz val="18"/>
      <name val="Isidora Bold"/>
    </font>
    <font>
      <b/>
      <sz val="22"/>
      <name val="Isidora Bold"/>
    </font>
    <font>
      <b/>
      <sz val="8"/>
      <name val="Isidora Bold"/>
    </font>
  </fonts>
  <fills count="6">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rgb="FFFFFF00"/>
        <bgColor indexed="64"/>
      </patternFill>
    </fill>
    <fill>
      <patternFill patternType="solid">
        <fgColor theme="6" tint="0.59999389629810485"/>
        <bgColor indexed="64"/>
      </patternFill>
    </fill>
  </fills>
  <borders count="15">
    <border>
      <left/>
      <right/>
      <top/>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right/>
      <top style="medium">
        <color indexed="64"/>
      </top>
      <bottom/>
      <diagonal/>
    </border>
    <border>
      <left style="medium">
        <color indexed="64"/>
      </left>
      <right/>
      <top/>
      <bottom/>
      <diagonal/>
    </border>
    <border>
      <left style="medium">
        <color indexed="64"/>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s>
  <cellStyleXfs count="12">
    <xf numFmtId="0" fontId="0" fillId="0" borderId="0"/>
    <xf numFmtId="44" fontId="1" fillId="0" borderId="0" applyFont="0" applyFill="0" applyBorder="0" applyAlignment="0" applyProtection="0"/>
    <xf numFmtId="0" fontId="2" fillId="0" borderId="0"/>
    <xf numFmtId="0" fontId="3" fillId="0" borderId="0"/>
    <xf numFmtId="0" fontId="3" fillId="0" borderId="0"/>
    <xf numFmtId="0" fontId="1" fillId="0" borderId="0"/>
    <xf numFmtId="0" fontId="4" fillId="0" borderId="0"/>
    <xf numFmtId="43" fontId="2"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0" fontId="5" fillId="0" borderId="0"/>
    <xf numFmtId="0" fontId="2" fillId="0" borderId="0"/>
  </cellStyleXfs>
  <cellXfs count="120">
    <xf numFmtId="0" fontId="0" fillId="0" borderId="0" xfId="0"/>
    <xf numFmtId="0" fontId="6" fillId="0" borderId="0" xfId="3" applyFont="1"/>
    <xf numFmtId="0" fontId="7" fillId="0" borderId="0" xfId="3" applyFont="1"/>
    <xf numFmtId="4" fontId="7" fillId="0" borderId="0" xfId="3" applyNumberFormat="1" applyFont="1"/>
    <xf numFmtId="0" fontId="8" fillId="0" borderId="1" xfId="2" applyFont="1" applyBorder="1" applyAlignment="1">
      <alignment vertical="top" wrapText="1"/>
    </xf>
    <xf numFmtId="0" fontId="9" fillId="0" borderId="2" xfId="2" applyFont="1" applyBorder="1" applyAlignment="1">
      <alignment horizontal="justify" vertical="top" wrapText="1"/>
    </xf>
    <xf numFmtId="0" fontId="8" fillId="0" borderId="2" xfId="2" applyFont="1" applyBorder="1" applyAlignment="1">
      <alignment vertical="top" wrapText="1"/>
    </xf>
    <xf numFmtId="0" fontId="8" fillId="0" borderId="4" xfId="2" applyFont="1" applyBorder="1" applyAlignment="1">
      <alignment vertical="top" wrapText="1"/>
    </xf>
    <xf numFmtId="0" fontId="9" fillId="0" borderId="5" xfId="2" applyFont="1" applyBorder="1" applyAlignment="1">
      <alignment horizontal="justify" vertical="top" wrapText="1"/>
    </xf>
    <xf numFmtId="0" fontId="8" fillId="0" borderId="5" xfId="2" applyFont="1" applyBorder="1" applyAlignment="1">
      <alignment vertical="top" wrapText="1"/>
    </xf>
    <xf numFmtId="165" fontId="11" fillId="0" borderId="5" xfId="2" applyNumberFormat="1" applyFont="1" applyBorder="1" applyAlignment="1">
      <alignment vertical="top"/>
    </xf>
    <xf numFmtId="0" fontId="9" fillId="0" borderId="5" xfId="2" applyFont="1" applyBorder="1" applyAlignment="1">
      <alignment horizontal="center" vertical="top" wrapText="1"/>
    </xf>
    <xf numFmtId="0" fontId="13" fillId="0" borderId="5" xfId="2" applyFont="1" applyBorder="1" applyAlignment="1">
      <alignment horizontal="left"/>
    </xf>
    <xf numFmtId="0" fontId="8" fillId="0" borderId="7" xfId="2" applyFont="1" applyBorder="1" applyAlignment="1">
      <alignment horizontal="center" vertical="top"/>
    </xf>
    <xf numFmtId="2" fontId="8" fillId="0" borderId="7" xfId="2" applyNumberFormat="1" applyFont="1" applyBorder="1" applyAlignment="1">
      <alignment horizontal="right" vertical="top"/>
    </xf>
    <xf numFmtId="164" fontId="9" fillId="0" borderId="7" xfId="2" applyNumberFormat="1" applyFont="1" applyBorder="1" applyAlignment="1">
      <alignment horizontal="right" vertical="top"/>
    </xf>
    <xf numFmtId="14" fontId="8" fillId="0" borderId="7" xfId="2" applyNumberFormat="1" applyFont="1" applyBorder="1" applyAlignment="1">
      <alignment horizontal="justify" vertical="top" wrapText="1"/>
    </xf>
    <xf numFmtId="0" fontId="8" fillId="0" borderId="5" xfId="2" applyFont="1" applyBorder="1" applyAlignment="1">
      <alignment vertical="top"/>
    </xf>
    <xf numFmtId="0" fontId="9" fillId="0" borderId="2" xfId="5" applyFont="1" applyBorder="1" applyAlignment="1">
      <alignment horizontal="center" vertical="top" wrapText="1"/>
    </xf>
    <xf numFmtId="0" fontId="8" fillId="0" borderId="6" xfId="2" applyFont="1" applyBorder="1" applyAlignment="1">
      <alignment vertical="top" wrapText="1"/>
    </xf>
    <xf numFmtId="0" fontId="14" fillId="0" borderId="0" xfId="2" applyFont="1" applyAlignment="1">
      <alignment horizontal="center"/>
    </xf>
    <xf numFmtId="0" fontId="14" fillId="0" borderId="0" xfId="2" applyFont="1" applyAlignment="1">
      <alignment horizontal="justify" wrapText="1"/>
    </xf>
    <xf numFmtId="0" fontId="14" fillId="0" borderId="0" xfId="2" applyFont="1" applyAlignment="1">
      <alignment horizontal="centerContinuous"/>
    </xf>
    <xf numFmtId="4" fontId="14" fillId="0" borderId="0" xfId="2" applyNumberFormat="1" applyFont="1" applyAlignment="1">
      <alignment horizontal="center"/>
    </xf>
    <xf numFmtId="0" fontId="15" fillId="0" borderId="0" xfId="3" applyFont="1" applyAlignment="1">
      <alignment horizontal="right" vertical="top"/>
    </xf>
    <xf numFmtId="0" fontId="6" fillId="0" borderId="0" xfId="3" applyFont="1" applyAlignment="1">
      <alignment vertical="top" wrapText="1"/>
    </xf>
    <xf numFmtId="49" fontId="9" fillId="2" borderId="0" xfId="2" applyNumberFormat="1" applyFont="1" applyFill="1" applyAlignment="1">
      <alignment horizontal="center" vertical="center" wrapText="1"/>
    </xf>
    <xf numFmtId="49" fontId="16" fillId="3" borderId="0" xfId="3" applyNumberFormat="1" applyFont="1" applyFill="1" applyAlignment="1">
      <alignment horizontal="center" vertical="center" wrapText="1"/>
    </xf>
    <xf numFmtId="44" fontId="10" fillId="3" borderId="0" xfId="1" applyFont="1" applyFill="1" applyBorder="1" applyAlignment="1">
      <alignment horizontal="center" vertical="top" wrapText="1"/>
    </xf>
    <xf numFmtId="0" fontId="17" fillId="0" borderId="0" xfId="3" applyFont="1" applyAlignment="1">
      <alignment wrapText="1"/>
    </xf>
    <xf numFmtId="0" fontId="18" fillId="2" borderId="0" xfId="3" applyFont="1" applyFill="1" applyAlignment="1">
      <alignment horizontal="center" vertical="center" wrapText="1"/>
    </xf>
    <xf numFmtId="0" fontId="18" fillId="2" borderId="0" xfId="3" applyFont="1" applyFill="1" applyAlignment="1">
      <alignment horizontal="justify" vertical="top"/>
    </xf>
    <xf numFmtId="0" fontId="18" fillId="2" borderId="0" xfId="3" applyFont="1" applyFill="1" applyAlignment="1">
      <alignment horizontal="center" vertical="top" wrapText="1"/>
    </xf>
    <xf numFmtId="164" fontId="18" fillId="2" borderId="0" xfId="3" applyNumberFormat="1" applyFont="1" applyFill="1" applyAlignment="1">
      <alignment horizontal="right" vertical="top" wrapText="1"/>
    </xf>
    <xf numFmtId="44" fontId="18" fillId="2" borderId="0" xfId="1" applyFont="1" applyFill="1" applyBorder="1" applyAlignment="1">
      <alignment horizontal="center" vertical="top" wrapText="1"/>
    </xf>
    <xf numFmtId="164" fontId="18" fillId="2" borderId="0" xfId="3" applyNumberFormat="1" applyFont="1" applyFill="1" applyAlignment="1">
      <alignment horizontal="left" vertical="top" wrapText="1"/>
    </xf>
    <xf numFmtId="49" fontId="19" fillId="0" borderId="0" xfId="0" applyNumberFormat="1" applyFont="1" applyAlignment="1">
      <alignment horizontal="center" vertical="top"/>
    </xf>
    <xf numFmtId="0" fontId="19" fillId="0" borderId="0" xfId="0" applyFont="1" applyAlignment="1">
      <alignment horizontal="justify" vertical="top" wrapText="1"/>
    </xf>
    <xf numFmtId="0" fontId="19" fillId="0" borderId="0" xfId="0" applyFont="1" applyAlignment="1">
      <alignment horizontal="center" vertical="top"/>
    </xf>
    <xf numFmtId="4" fontId="19" fillId="0" borderId="0" xfId="0" applyNumberFormat="1" applyFont="1" applyAlignment="1">
      <alignment horizontal="right" vertical="top"/>
    </xf>
    <xf numFmtId="164" fontId="19" fillId="0" borderId="0" xfId="0" applyNumberFormat="1" applyFont="1" applyAlignment="1">
      <alignment horizontal="right" vertical="justify"/>
    </xf>
    <xf numFmtId="0" fontId="20" fillId="0" borderId="0" xfId="0" applyFont="1" applyAlignment="1">
      <alignment horizontal="center" vertical="top" wrapText="1"/>
    </xf>
    <xf numFmtId="44" fontId="6" fillId="0" borderId="0" xfId="1" applyFont="1" applyFill="1" applyBorder="1" applyAlignment="1">
      <alignment horizontal="center" vertical="top" wrapText="1"/>
    </xf>
    <xf numFmtId="2" fontId="16" fillId="3" borderId="0" xfId="3" applyNumberFormat="1" applyFont="1" applyFill="1" applyAlignment="1">
      <alignment vertical="top"/>
    </xf>
    <xf numFmtId="4" fontId="20" fillId="0" borderId="0" xfId="0" applyNumberFormat="1" applyFont="1" applyAlignment="1">
      <alignment horizontal="center" vertical="top" wrapText="1"/>
    </xf>
    <xf numFmtId="0" fontId="7" fillId="4" borderId="0" xfId="3" applyFont="1" applyFill="1"/>
    <xf numFmtId="0" fontId="7" fillId="0" borderId="0" xfId="3" applyFont="1" applyAlignment="1">
      <alignment wrapText="1"/>
    </xf>
    <xf numFmtId="49" fontId="16" fillId="0" borderId="0" xfId="3" applyNumberFormat="1" applyFont="1" applyAlignment="1">
      <alignment horizontal="center" vertical="center" wrapText="1"/>
    </xf>
    <xf numFmtId="164" fontId="16" fillId="0" borderId="0" xfId="3" applyNumberFormat="1" applyFont="1" applyAlignment="1">
      <alignment horizontal="right" vertical="top" wrapText="1"/>
    </xf>
    <xf numFmtId="0" fontId="18" fillId="0" borderId="0" xfId="3" applyFont="1" applyAlignment="1">
      <alignment horizontal="center" vertical="center" wrapText="1"/>
    </xf>
    <xf numFmtId="0" fontId="18" fillId="0" borderId="0" xfId="3" applyFont="1" applyAlignment="1">
      <alignment horizontal="justify" vertical="top"/>
    </xf>
    <xf numFmtId="0" fontId="16" fillId="0" borderId="0" xfId="3" applyFont="1" applyAlignment="1">
      <alignment vertical="top" wrapText="1"/>
    </xf>
    <xf numFmtId="4" fontId="21" fillId="0" borderId="0" xfId="3" applyNumberFormat="1" applyFont="1" applyAlignment="1">
      <alignment horizontal="right" vertical="top" wrapText="1"/>
    </xf>
    <xf numFmtId="164" fontId="18" fillId="0" borderId="0" xfId="1" applyNumberFormat="1" applyFont="1" applyFill="1" applyBorder="1" applyAlignment="1">
      <alignment horizontal="right" vertical="top"/>
    </xf>
    <xf numFmtId="2" fontId="18" fillId="0" borderId="0" xfId="3" applyNumberFormat="1" applyFont="1" applyAlignment="1">
      <alignment horizontal="justify" vertical="top"/>
    </xf>
    <xf numFmtId="44" fontId="18" fillId="0" borderId="0" xfId="3" applyNumberFormat="1" applyFont="1" applyAlignment="1">
      <alignment horizontal="justify" vertical="top"/>
    </xf>
    <xf numFmtId="164" fontId="22" fillId="2" borderId="0" xfId="1" applyNumberFormat="1" applyFont="1" applyFill="1" applyBorder="1" applyAlignment="1">
      <alignment horizontal="right" vertical="top" wrapText="1"/>
    </xf>
    <xf numFmtId="164" fontId="22" fillId="2" borderId="0" xfId="3" applyNumberFormat="1" applyFont="1" applyFill="1" applyAlignment="1">
      <alignment horizontal="right" vertical="top" wrapText="1"/>
    </xf>
    <xf numFmtId="164" fontId="23" fillId="2" borderId="0" xfId="3" applyNumberFormat="1" applyFont="1" applyFill="1" applyAlignment="1">
      <alignment horizontal="right" vertical="top" wrapText="1"/>
    </xf>
    <xf numFmtId="0" fontId="24" fillId="0" borderId="0" xfId="0" applyFont="1"/>
    <xf numFmtId="0" fontId="26" fillId="0" borderId="0" xfId="3" applyFont="1" applyAlignment="1">
      <alignment wrapText="1"/>
    </xf>
    <xf numFmtId="0" fontId="20" fillId="0" borderId="0" xfId="0" applyFont="1" applyFill="1" applyAlignment="1">
      <alignment horizontal="center" vertical="top" wrapText="1"/>
    </xf>
    <xf numFmtId="49" fontId="16" fillId="5" borderId="0" xfId="3" applyNumberFormat="1" applyFont="1" applyFill="1" applyAlignment="1">
      <alignment horizontal="center" vertical="center" wrapText="1"/>
    </xf>
    <xf numFmtId="44" fontId="10" fillId="5" borderId="0" xfId="1" applyFont="1" applyFill="1" applyBorder="1" applyAlignment="1">
      <alignment horizontal="center" vertical="top" wrapText="1"/>
    </xf>
    <xf numFmtId="164" fontId="16" fillId="5" borderId="0" xfId="3" applyNumberFormat="1" applyFont="1" applyFill="1" applyAlignment="1">
      <alignment horizontal="right" vertical="top" wrapText="1"/>
    </xf>
    <xf numFmtId="164" fontId="10" fillId="5" borderId="0" xfId="1" applyNumberFormat="1" applyFont="1" applyFill="1" applyBorder="1" applyAlignment="1">
      <alignment horizontal="right" vertical="top"/>
    </xf>
    <xf numFmtId="2" fontId="16" fillId="3" borderId="0" xfId="3" applyNumberFormat="1" applyFont="1" applyFill="1" applyAlignment="1">
      <alignment horizontal="justify" vertical="top"/>
    </xf>
    <xf numFmtId="0" fontId="16" fillId="3" borderId="0" xfId="3" applyFont="1" applyFill="1" applyAlignment="1">
      <alignment vertical="top" wrapText="1"/>
    </xf>
    <xf numFmtId="164" fontId="16" fillId="3" borderId="0" xfId="3" applyNumberFormat="1" applyFont="1" applyFill="1" applyAlignment="1">
      <alignment horizontal="right" vertical="top" wrapText="1"/>
    </xf>
    <xf numFmtId="2" fontId="20" fillId="0" borderId="0" xfId="0" applyNumberFormat="1" applyFont="1" applyAlignment="1">
      <alignment horizontal="center" vertical="top" wrapText="1"/>
    </xf>
    <xf numFmtId="44" fontId="18" fillId="2" borderId="0" xfId="1" applyFont="1" applyFill="1" applyAlignment="1">
      <alignment horizontal="center" vertical="top" wrapText="1"/>
    </xf>
    <xf numFmtId="44" fontId="10" fillId="3" borderId="0" xfId="1" applyFont="1" applyFill="1" applyAlignment="1">
      <alignment horizontal="center" vertical="top" wrapText="1"/>
    </xf>
    <xf numFmtId="2" fontId="16" fillId="5" borderId="0" xfId="3" applyNumberFormat="1" applyFont="1" applyFill="1" applyAlignment="1">
      <alignment vertical="top"/>
    </xf>
    <xf numFmtId="0" fontId="19" fillId="0" borderId="0" xfId="0" applyFont="1" applyFill="1" applyAlignment="1">
      <alignment horizontal="justify" vertical="top" wrapText="1"/>
    </xf>
    <xf numFmtId="0" fontId="19" fillId="0" borderId="0" xfId="0" applyFont="1" applyFill="1" applyAlignment="1">
      <alignment horizontal="center" vertical="top"/>
    </xf>
    <xf numFmtId="4" fontId="19" fillId="0" borderId="0" xfId="0" applyNumberFormat="1" applyFont="1" applyFill="1" applyAlignment="1">
      <alignment horizontal="right" vertical="top"/>
    </xf>
    <xf numFmtId="0" fontId="10" fillId="0" borderId="1" xfId="2" applyFont="1" applyBorder="1" applyAlignment="1">
      <alignment horizontal="center" vertical="top" wrapText="1"/>
    </xf>
    <xf numFmtId="0" fontId="10" fillId="0" borderId="3" xfId="2" applyFont="1" applyBorder="1" applyAlignment="1">
      <alignment horizontal="center" vertical="top" wrapText="1"/>
    </xf>
    <xf numFmtId="2" fontId="12" fillId="0" borderId="5" xfId="4" applyNumberFormat="1" applyFont="1" applyBorder="1" applyAlignment="1">
      <alignment horizontal="justify" vertical="top" wrapText="1"/>
    </xf>
    <xf numFmtId="2" fontId="12" fillId="0" borderId="8" xfId="4" applyNumberFormat="1" applyFont="1" applyBorder="1" applyAlignment="1">
      <alignment horizontal="justify" vertical="top" wrapText="1"/>
    </xf>
    <xf numFmtId="0" fontId="9" fillId="0" borderId="1" xfId="2" applyFont="1" applyBorder="1" applyAlignment="1">
      <alignment horizontal="center" vertical="top" wrapText="1"/>
    </xf>
    <xf numFmtId="0" fontId="9" fillId="0" borderId="3" xfId="2" applyFont="1" applyBorder="1" applyAlignment="1">
      <alignment horizontal="center" vertical="top" wrapText="1"/>
    </xf>
    <xf numFmtId="0" fontId="8" fillId="0" borderId="5" xfId="2" applyFont="1" applyBorder="1" applyAlignment="1">
      <alignment horizontal="justify" vertical="top" wrapText="1"/>
    </xf>
    <xf numFmtId="0" fontId="8" fillId="0" borderId="8" xfId="2" applyFont="1" applyBorder="1" applyAlignment="1">
      <alignment horizontal="justify" vertical="top" wrapText="1"/>
    </xf>
    <xf numFmtId="0" fontId="8" fillId="0" borderId="4" xfId="2" applyFont="1" applyBorder="1" applyAlignment="1">
      <alignment horizontal="center" vertical="top" wrapText="1"/>
    </xf>
    <xf numFmtId="0" fontId="8" fillId="0" borderId="6" xfId="2" applyFont="1" applyBorder="1" applyAlignment="1">
      <alignment horizontal="center" vertical="top" wrapText="1"/>
    </xf>
    <xf numFmtId="0" fontId="8" fillId="0" borderId="7" xfId="2" applyFont="1" applyBorder="1" applyAlignment="1">
      <alignment horizontal="center" vertical="top" wrapText="1"/>
    </xf>
    <xf numFmtId="0" fontId="23" fillId="2" borderId="0" xfId="5" applyFont="1" applyFill="1" applyAlignment="1">
      <alignment horizontal="center" vertical="center" wrapText="1"/>
    </xf>
    <xf numFmtId="2" fontId="16" fillId="3" borderId="0" xfId="3" applyNumberFormat="1" applyFont="1" applyFill="1" applyAlignment="1">
      <alignment horizontal="left" vertical="top"/>
    </xf>
    <xf numFmtId="2" fontId="16" fillId="0" borderId="0" xfId="3" applyNumberFormat="1" applyFont="1" applyAlignment="1">
      <alignment horizontal="left" vertical="top"/>
    </xf>
    <xf numFmtId="2" fontId="16" fillId="5" borderId="0" xfId="3" applyNumberFormat="1" applyFont="1" applyFill="1" applyAlignment="1">
      <alignment horizontal="left" vertical="top"/>
    </xf>
    <xf numFmtId="0" fontId="9" fillId="2" borderId="9" xfId="2" applyFont="1" applyFill="1" applyBorder="1" applyAlignment="1">
      <alignment horizontal="center" vertical="center"/>
    </xf>
    <xf numFmtId="0" fontId="9" fillId="2" borderId="10" xfId="2" applyFont="1" applyFill="1" applyBorder="1" applyAlignment="1">
      <alignment horizontal="center" vertical="center"/>
    </xf>
    <xf numFmtId="0" fontId="9" fillId="2" borderId="11" xfId="2" applyFont="1" applyFill="1" applyBorder="1" applyAlignment="1">
      <alignment horizontal="center" vertical="center"/>
    </xf>
    <xf numFmtId="0" fontId="10" fillId="2" borderId="0" xfId="5" applyFont="1" applyFill="1" applyAlignment="1">
      <alignment horizontal="center" vertical="center" wrapText="1"/>
    </xf>
    <xf numFmtId="0" fontId="10" fillId="0" borderId="14" xfId="2" applyFont="1" applyBorder="1" applyAlignment="1">
      <alignment horizontal="center" vertical="top" wrapText="1"/>
    </xf>
    <xf numFmtId="0" fontId="8" fillId="0" borderId="3" xfId="2" applyFont="1" applyFill="1" applyBorder="1" applyAlignment="1">
      <alignment horizontal="center" vertical="top"/>
    </xf>
    <xf numFmtId="2" fontId="8" fillId="0" borderId="3" xfId="2" applyNumberFormat="1" applyFont="1" applyFill="1" applyBorder="1" applyAlignment="1">
      <alignment horizontal="right" vertical="top"/>
    </xf>
    <xf numFmtId="164" fontId="9" fillId="0" borderId="3" xfId="2" applyNumberFormat="1" applyFont="1" applyFill="1" applyBorder="1" applyAlignment="1">
      <alignment horizontal="right" vertical="top"/>
    </xf>
    <xf numFmtId="14" fontId="8" fillId="0" borderId="3" xfId="2" applyNumberFormat="1" applyFont="1" applyFill="1" applyBorder="1" applyAlignment="1">
      <alignment horizontal="justify" vertical="top" wrapText="1"/>
    </xf>
    <xf numFmtId="0" fontId="8" fillId="0" borderId="0" xfId="2" applyFont="1" applyFill="1" applyAlignment="1">
      <alignment horizontal="center" vertical="top"/>
    </xf>
    <xf numFmtId="2" fontId="8" fillId="0" borderId="0" xfId="2" applyNumberFormat="1" applyFont="1" applyFill="1" applyAlignment="1">
      <alignment horizontal="right" vertical="top"/>
    </xf>
    <xf numFmtId="164" fontId="9" fillId="0" borderId="0" xfId="2" applyNumberFormat="1" applyFont="1" applyFill="1" applyAlignment="1">
      <alignment horizontal="right" vertical="top"/>
    </xf>
    <xf numFmtId="14" fontId="8" fillId="0" borderId="0" xfId="2" applyNumberFormat="1" applyFont="1" applyFill="1" applyAlignment="1">
      <alignment horizontal="justify" vertical="top" wrapText="1"/>
    </xf>
    <xf numFmtId="0" fontId="9" fillId="0" borderId="5" xfId="2" applyFont="1" applyBorder="1" applyAlignment="1">
      <alignment horizontal="center" vertical="center" wrapText="1"/>
    </xf>
    <xf numFmtId="0" fontId="9" fillId="0" borderId="14" xfId="2" applyFont="1" applyBorder="1" applyAlignment="1">
      <alignment horizontal="center" vertical="top" wrapText="1"/>
    </xf>
    <xf numFmtId="0" fontId="8" fillId="0" borderId="0" xfId="2" applyFont="1" applyBorder="1" applyAlignment="1">
      <alignment horizontal="center" vertical="top" wrapText="1"/>
    </xf>
    <xf numFmtId="0" fontId="8" fillId="0" borderId="12" xfId="2" applyFont="1" applyBorder="1" applyAlignment="1">
      <alignment horizontal="center" vertical="top" wrapText="1"/>
    </xf>
    <xf numFmtId="0" fontId="8" fillId="0" borderId="13" xfId="2" applyFont="1" applyBorder="1" applyAlignment="1">
      <alignment horizontal="center" vertical="top" wrapText="1"/>
    </xf>
    <xf numFmtId="0" fontId="7" fillId="0" borderId="0" xfId="3" applyFont="1" applyAlignment="1"/>
    <xf numFmtId="49" fontId="9" fillId="2" borderId="0" xfId="2" applyNumberFormat="1" applyFont="1" applyFill="1" applyAlignment="1">
      <alignment horizontal="center" vertical="center"/>
    </xf>
    <xf numFmtId="0" fontId="7" fillId="0" borderId="0" xfId="3" applyFont="1" applyAlignment="1">
      <alignment horizontal="center" vertical="center"/>
    </xf>
    <xf numFmtId="164" fontId="10" fillId="0" borderId="0" xfId="1" applyNumberFormat="1" applyFont="1" applyFill="1" applyBorder="1" applyAlignment="1">
      <alignment horizontal="right" vertical="top"/>
    </xf>
    <xf numFmtId="0" fontId="10" fillId="2" borderId="0" xfId="5" applyFont="1" applyFill="1" applyAlignment="1">
      <alignment horizontal="right" vertical="top" wrapText="1"/>
    </xf>
    <xf numFmtId="0" fontId="30" fillId="0" borderId="5" xfId="5" applyFont="1" applyBorder="1" applyAlignment="1">
      <alignment horizontal="center" vertical="center" wrapText="1"/>
    </xf>
    <xf numFmtId="0" fontId="30" fillId="0" borderId="8" xfId="5" applyFont="1" applyBorder="1" applyAlignment="1">
      <alignment horizontal="center" vertical="center" wrapText="1"/>
    </xf>
    <xf numFmtId="0" fontId="29" fillId="0" borderId="4" xfId="2" applyFont="1" applyFill="1" applyBorder="1" applyAlignment="1">
      <alignment horizontal="center" vertical="center" wrapText="1"/>
    </xf>
    <xf numFmtId="0" fontId="29" fillId="0" borderId="0" xfId="2" applyFont="1" applyFill="1" applyAlignment="1">
      <alignment horizontal="center" vertical="center" wrapText="1"/>
    </xf>
    <xf numFmtId="0" fontId="29" fillId="0" borderId="12" xfId="2" applyFont="1" applyFill="1" applyBorder="1" applyAlignment="1">
      <alignment horizontal="center" vertical="center" wrapText="1"/>
    </xf>
    <xf numFmtId="2" fontId="31" fillId="0" borderId="0" xfId="0" applyNumberFormat="1" applyFont="1" applyAlignment="1">
      <alignment horizontal="justify" vertical="top" wrapText="1"/>
    </xf>
  </cellXfs>
  <cellStyles count="12">
    <cellStyle name="Millares 2" xfId="7" xr:uid="{00000000-0005-0000-0000-000000000000}"/>
    <cellStyle name="Millares 2 2" xfId="9" xr:uid="{00000000-0005-0000-0000-000001000000}"/>
    <cellStyle name="Moneda" xfId="1" builtinId="4"/>
    <cellStyle name="Moneda 2" xfId="8" xr:uid="{00000000-0005-0000-0000-000003000000}"/>
    <cellStyle name="Normal" xfId="0" builtinId="0"/>
    <cellStyle name="Normal 2" xfId="4" xr:uid="{00000000-0005-0000-0000-000005000000}"/>
    <cellStyle name="Normal 2 2" xfId="5" xr:uid="{00000000-0005-0000-0000-000006000000}"/>
    <cellStyle name="Normal 3" xfId="3" xr:uid="{00000000-0005-0000-0000-000007000000}"/>
    <cellStyle name="Normal 3 2" xfId="2" xr:uid="{00000000-0005-0000-0000-000008000000}"/>
    <cellStyle name="Normal 4" xfId="6" xr:uid="{00000000-0005-0000-0000-000009000000}"/>
    <cellStyle name="Normal 4 2" xfId="11" xr:uid="{00000000-0005-0000-0000-00000A000000}"/>
    <cellStyle name="Normal 5" xfId="10" xr:uid="{00000000-0005-0000-0000-00000B000000}"/>
  </cellStyles>
  <dxfs count="0"/>
  <tableStyles count="0" defaultTableStyle="TableStyleMedium2" defaultPivotStyle="PivotStyleLight16"/>
  <colors>
    <mruColors>
      <color rgb="FFFF00FF"/>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4646</xdr:colOff>
      <xdr:row>0</xdr:row>
      <xdr:rowOff>52504</xdr:rowOff>
    </xdr:from>
    <xdr:to>
      <xdr:col>6</xdr:col>
      <xdr:colOff>1282390</xdr:colOff>
      <xdr:row>4</xdr:row>
      <xdr:rowOff>8432</xdr:rowOff>
    </xdr:to>
    <xdr:pic>
      <xdr:nvPicPr>
        <xdr:cNvPr id="4" name="Imagen 3">
          <a:extLst>
            <a:ext uri="{FF2B5EF4-FFF2-40B4-BE49-F238E27FC236}">
              <a16:creationId xmlns:a16="http://schemas.microsoft.com/office/drawing/2014/main" id="{00000000-0008-0000-0000-000004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3559" r="16679"/>
        <a:stretch/>
      </xdr:blipFill>
      <xdr:spPr>
        <a:xfrm>
          <a:off x="12396439" y="215126"/>
          <a:ext cx="1277744" cy="751314"/>
        </a:xfrm>
        <a:prstGeom prst="rect">
          <a:avLst/>
        </a:prstGeom>
      </xdr:spPr>
    </xdr:pic>
    <xdr:clientData/>
  </xdr:twoCellAnchor>
  <xdr:twoCellAnchor editAs="oneCell">
    <xdr:from>
      <xdr:col>0</xdr:col>
      <xdr:colOff>0</xdr:colOff>
      <xdr:row>0</xdr:row>
      <xdr:rowOff>64892</xdr:rowOff>
    </xdr:from>
    <xdr:to>
      <xdr:col>0</xdr:col>
      <xdr:colOff>1031835</xdr:colOff>
      <xdr:row>5</xdr:row>
      <xdr:rowOff>178956</xdr:rowOff>
    </xdr:to>
    <xdr:pic>
      <xdr:nvPicPr>
        <xdr:cNvPr id="8" name="Imagen 7">
          <a:extLst>
            <a:ext uri="{FF2B5EF4-FFF2-40B4-BE49-F238E27FC236}">
              <a16:creationId xmlns:a16="http://schemas.microsoft.com/office/drawing/2014/main" id="{00000000-0008-0000-0000-000008000000}"/>
            </a:ext>
          </a:extLst>
        </xdr:cNvP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38004" t="19422" r="45894" b="34066"/>
        <a:stretch/>
      </xdr:blipFill>
      <xdr:spPr bwMode="auto">
        <a:xfrm>
          <a:off x="176894" y="221774"/>
          <a:ext cx="1028912" cy="114016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presupuesto%20para%20licitaciones%20n\4.-%20C.%20BELLAVISTA%20Y%20PUENTE%20ok.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eruiz/Downloads/14.%20IGNACIO%20ZARAGOZ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GENERADOR OBRA"/>
      <sheetName val="BELLAVISTA Y PUENTE 25%"/>
      <sheetName val="EL CAMPANARIO 18%"/>
      <sheetName val="EL CAMPANARIO 22%"/>
      <sheetName val="EL CAMPANARIO imprimir"/>
      <sheetName val="BOCA DE TORMENTAS "/>
      <sheetName val="IMPRIMIR"/>
      <sheetName val="CAJA VALVULAS"/>
      <sheetName val="POZO DE VISITAS "/>
    </sheetNames>
    <sheetDataSet>
      <sheetData sheetId="0">
        <row r="2">
          <cell r="B2" t="str">
            <v xml:space="preserve">CONSTRUCCIÓN DE VILIDAD CON CONCRETO HIDRÁULICO EN LA CALLE BELLAVISTA Y PUENTE VEHICULAR DE CALLE RIO BLANCO A CALLE VALLE DE TESISTAN, INCLUYE: SUSTITUCIÓN DE INFRAESTRUCTURA HIDRÁULICA, INFRAESTRUCTURA PLUVIAL, ALUMNBRADO PÚBLICO, ACCESIBILIDAD Y FORESTACIÓN, EN LA LOCALIDAD DE TESISTÁN, MUNICIPIO DE ZAPOPAN, JALISCO. </v>
          </cell>
        </row>
        <row r="4">
          <cell r="B4">
            <v>8</v>
          </cell>
        </row>
        <row r="5">
          <cell r="B5">
            <v>203.24</v>
          </cell>
        </row>
        <row r="29">
          <cell r="B29">
            <v>1</v>
          </cell>
        </row>
        <row r="30">
          <cell r="B30">
            <v>203.24</v>
          </cell>
        </row>
        <row r="31">
          <cell r="B31">
            <v>0.1</v>
          </cell>
        </row>
      </sheetData>
      <sheetData sheetId="1"/>
      <sheetData sheetId="2"/>
      <sheetData sheetId="3"/>
      <sheetData sheetId="4"/>
      <sheetData sheetId="5"/>
      <sheetData sheetId="6"/>
      <sheetData sheetId="7"/>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GENERADOR OBRA"/>
      <sheetName val="IGNACIO ZARAGOZA 25%"/>
      <sheetName val="IGNACIO ZARAGOZA 18%"/>
      <sheetName val="IGNACIO ZARAGOZA 22%"/>
      <sheetName val="IGNACIO ZARAGOZA IMPRIMIR"/>
      <sheetName val="BOCA DE TORMENTAS "/>
      <sheetName val="IMPRIMIR"/>
      <sheetName val="CAJA VALVULAS"/>
      <sheetName val="POZO DE VISITAS "/>
    </sheetNames>
    <sheetDataSet>
      <sheetData sheetId="0">
        <row r="2">
          <cell r="B2" t="str">
            <v>PAVIMENTO DE CONCRETO HIDÁULICO DE CALLE IGNACIO ZARAGOZA, DE CALLE VICENTE GUERRERO A CALLE JUSTO SIERRA, INCLUYE AGUA POTABLE, DRENAJE, GUARNICIONES, BANQUETAS, ALUMBRADO Y SEÑALETICA, EN LA COLONIA AGUA BLANCA INDUSTRIAL, EN EL MUNICIPIO DE ZAPOPAN, JA</v>
          </cell>
        </row>
        <row r="4">
          <cell r="B4">
            <v>8.1</v>
          </cell>
        </row>
        <row r="5">
          <cell r="B5">
            <v>174.5</v>
          </cell>
        </row>
        <row r="29">
          <cell r="B29">
            <v>1</v>
          </cell>
        </row>
        <row r="30">
          <cell r="B30">
            <v>174.5</v>
          </cell>
        </row>
        <row r="31">
          <cell r="B31">
            <v>0.12</v>
          </cell>
        </row>
      </sheetData>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7">
    <tabColor rgb="FF92D050"/>
  </sheetPr>
  <dimension ref="A1:AE440"/>
  <sheetViews>
    <sheetView showGridLines="0" showZeros="0" tabSelected="1" view="pageBreakPreview" zoomScale="115" zoomScaleNormal="115" zoomScaleSheetLayoutView="115" workbookViewId="0">
      <selection activeCell="F20" sqref="F20"/>
    </sheetView>
  </sheetViews>
  <sheetFormatPr baseColWidth="10" defaultColWidth="9.140625" defaultRowHeight="12.75" customHeight="1"/>
  <cols>
    <col min="1" max="1" width="15.5703125" style="1" customWidth="1"/>
    <col min="2" max="2" width="74.7109375" style="2" customWidth="1"/>
    <col min="3" max="3" width="9.140625" style="2" customWidth="1"/>
    <col min="4" max="4" width="13.85546875" style="3" customWidth="1"/>
    <col min="5" max="5" width="16" style="2" customWidth="1"/>
    <col min="6" max="6" width="53.85546875" style="59" customWidth="1"/>
    <col min="7" max="7" width="19.42578125" style="2" customWidth="1"/>
    <col min="8" max="8" width="11.7109375" style="2" bestFit="1" customWidth="1"/>
    <col min="9" max="16384" width="9.140625" style="2"/>
  </cols>
  <sheetData>
    <row r="1" spans="1:7" ht="12.75" customHeight="1">
      <c r="A1" s="4"/>
      <c r="B1" s="5" t="s">
        <v>0</v>
      </c>
      <c r="C1" s="76" t="s">
        <v>309</v>
      </c>
      <c r="D1" s="77"/>
      <c r="E1" s="77"/>
      <c r="F1" s="95"/>
      <c r="G1" s="6"/>
    </row>
    <row r="2" spans="1:7">
      <c r="A2" s="7"/>
      <c r="B2" s="8" t="s">
        <v>1</v>
      </c>
      <c r="C2" s="116" t="s">
        <v>294</v>
      </c>
      <c r="D2" s="117"/>
      <c r="E2" s="117"/>
      <c r="F2" s="118"/>
      <c r="G2" s="9"/>
    </row>
    <row r="3" spans="1:7" ht="17.25" customHeight="1" thickBot="1">
      <c r="A3" s="7"/>
      <c r="B3" s="8" t="s">
        <v>2</v>
      </c>
      <c r="C3" s="116"/>
      <c r="D3" s="117"/>
      <c r="E3" s="117"/>
      <c r="F3" s="118"/>
      <c r="G3" s="9"/>
    </row>
    <row r="4" spans="1:7" ht="17.25" customHeight="1">
      <c r="A4" s="7"/>
      <c r="B4" s="5" t="s">
        <v>3</v>
      </c>
      <c r="C4" s="96"/>
      <c r="D4" s="97"/>
      <c r="E4" s="98" t="s">
        <v>18</v>
      </c>
      <c r="F4" s="99"/>
      <c r="G4" s="10"/>
    </row>
    <row r="5" spans="1:7" ht="17.25" customHeight="1">
      <c r="A5" s="7"/>
      <c r="B5" s="78" t="s">
        <v>293</v>
      </c>
      <c r="C5" s="100"/>
      <c r="D5" s="101"/>
      <c r="E5" s="102" t="s">
        <v>19</v>
      </c>
      <c r="F5" s="103"/>
      <c r="G5" s="11"/>
    </row>
    <row r="6" spans="1:7" ht="17.25" customHeight="1">
      <c r="A6" s="7"/>
      <c r="B6" s="78"/>
      <c r="C6" s="100"/>
      <c r="D6" s="101"/>
      <c r="E6" s="102" t="s">
        <v>4</v>
      </c>
      <c r="F6" s="103"/>
      <c r="G6" s="12"/>
    </row>
    <row r="7" spans="1:7" ht="17.25" customHeight="1" thickBot="1">
      <c r="A7" s="7"/>
      <c r="B7" s="79"/>
      <c r="C7" s="13"/>
      <c r="D7" s="14"/>
      <c r="E7" s="15" t="s">
        <v>20</v>
      </c>
      <c r="F7" s="16"/>
      <c r="G7" s="17"/>
    </row>
    <row r="8" spans="1:7" ht="12.75" customHeight="1">
      <c r="A8" s="7"/>
      <c r="B8" s="104" t="s">
        <v>310</v>
      </c>
      <c r="C8" s="80" t="s">
        <v>5</v>
      </c>
      <c r="D8" s="81"/>
      <c r="E8" s="81"/>
      <c r="F8" s="105"/>
      <c r="G8" s="18" t="s">
        <v>6</v>
      </c>
    </row>
    <row r="9" spans="1:7">
      <c r="A9" s="7"/>
      <c r="B9" s="82"/>
      <c r="C9" s="84"/>
      <c r="D9" s="106"/>
      <c r="E9" s="106"/>
      <c r="F9" s="107"/>
      <c r="G9" s="114" t="s">
        <v>637</v>
      </c>
    </row>
    <row r="10" spans="1:7" ht="15.75" customHeight="1" thickBot="1">
      <c r="A10" s="19"/>
      <c r="B10" s="83"/>
      <c r="C10" s="85"/>
      <c r="D10" s="86"/>
      <c r="E10" s="86"/>
      <c r="F10" s="108"/>
      <c r="G10" s="115"/>
    </row>
    <row r="11" spans="1:7" ht="3" customHeight="1" thickBot="1">
      <c r="A11" s="20"/>
      <c r="B11" s="21"/>
      <c r="C11" s="22"/>
      <c r="D11" s="23"/>
      <c r="E11" s="20"/>
      <c r="F11" s="22"/>
      <c r="G11" s="22"/>
    </row>
    <row r="12" spans="1:7" ht="15.75" customHeight="1" thickBot="1">
      <c r="A12" s="91" t="s">
        <v>74</v>
      </c>
      <c r="B12" s="92"/>
      <c r="C12" s="92"/>
      <c r="D12" s="92"/>
      <c r="E12" s="92"/>
      <c r="F12" s="92"/>
      <c r="G12" s="93"/>
    </row>
    <row r="13" spans="1:7" ht="3" customHeight="1">
      <c r="A13" s="24"/>
      <c r="B13" s="25"/>
      <c r="C13" s="25"/>
      <c r="F13" s="2"/>
    </row>
    <row r="14" spans="1:7" s="111" customFormat="1" ht="24">
      <c r="A14" s="110" t="s">
        <v>7</v>
      </c>
      <c r="B14" s="26" t="s">
        <v>8</v>
      </c>
      <c r="C14" s="110" t="s">
        <v>9</v>
      </c>
      <c r="D14" s="110" t="s">
        <v>10</v>
      </c>
      <c r="E14" s="26" t="s">
        <v>11</v>
      </c>
      <c r="F14" s="26" t="s">
        <v>12</v>
      </c>
      <c r="G14" s="26" t="s">
        <v>13</v>
      </c>
    </row>
    <row r="15" spans="1:7" ht="6" customHeight="1">
      <c r="A15" s="109"/>
      <c r="B15" s="109"/>
      <c r="C15" s="109"/>
      <c r="D15" s="109"/>
      <c r="E15" s="109"/>
      <c r="F15" s="109"/>
      <c r="G15" s="109"/>
    </row>
    <row r="16" spans="1:7">
      <c r="A16" s="62" t="s">
        <v>14</v>
      </c>
      <c r="B16" s="72" t="s">
        <v>243</v>
      </c>
      <c r="C16" s="72"/>
      <c r="D16" s="72"/>
      <c r="E16" s="72"/>
      <c r="F16" s="72"/>
      <c r="G16" s="63">
        <f>ROUND(SUM(G17,G52,G74,G84,G104,G188,G242,G271),2)</f>
        <v>0</v>
      </c>
    </row>
    <row r="17" spans="1:7">
      <c r="A17" s="27" t="s">
        <v>21</v>
      </c>
      <c r="B17" s="88" t="s">
        <v>69</v>
      </c>
      <c r="C17" s="88"/>
      <c r="D17" s="88"/>
      <c r="E17" s="88"/>
      <c r="F17" s="88"/>
      <c r="G17" s="28">
        <f>ROUND(SUM(G18,G35,G43),2)</f>
        <v>0</v>
      </c>
    </row>
    <row r="18" spans="1:7" s="29" customFormat="1">
      <c r="A18" s="30" t="s">
        <v>224</v>
      </c>
      <c r="B18" s="31" t="s">
        <v>25</v>
      </c>
      <c r="C18" s="32"/>
      <c r="D18" s="33"/>
      <c r="E18" s="34"/>
      <c r="F18" s="35"/>
      <c r="G18" s="34">
        <f>ROUND(SUM(G19:G34),2)</f>
        <v>0</v>
      </c>
    </row>
    <row r="19" spans="1:7" s="29" customFormat="1" ht="33.75">
      <c r="A19" s="36" t="s">
        <v>311</v>
      </c>
      <c r="B19" s="73" t="s">
        <v>141</v>
      </c>
      <c r="C19" s="74" t="s">
        <v>28</v>
      </c>
      <c r="D19" s="75">
        <v>141.15</v>
      </c>
      <c r="E19" s="40"/>
      <c r="F19" s="41"/>
      <c r="G19" s="42"/>
    </row>
    <row r="20" spans="1:7" s="29" customFormat="1" ht="33.75">
      <c r="A20" s="36" t="s">
        <v>312</v>
      </c>
      <c r="B20" s="73" t="s">
        <v>142</v>
      </c>
      <c r="C20" s="74" t="s">
        <v>28</v>
      </c>
      <c r="D20" s="75">
        <v>311.14999999999998</v>
      </c>
      <c r="E20" s="40"/>
      <c r="F20" s="41"/>
      <c r="G20" s="42"/>
    </row>
    <row r="21" spans="1:7" s="29" customFormat="1" ht="33.75">
      <c r="A21" s="36" t="s">
        <v>313</v>
      </c>
      <c r="B21" s="73" t="s">
        <v>143</v>
      </c>
      <c r="C21" s="74" t="s">
        <v>27</v>
      </c>
      <c r="D21" s="75">
        <v>10.5</v>
      </c>
      <c r="E21" s="40"/>
      <c r="F21" s="41"/>
      <c r="G21" s="42"/>
    </row>
    <row r="22" spans="1:7" s="29" customFormat="1" ht="45">
      <c r="A22" s="36" t="s">
        <v>314</v>
      </c>
      <c r="B22" s="73" t="s">
        <v>220</v>
      </c>
      <c r="C22" s="74" t="s">
        <v>28</v>
      </c>
      <c r="D22" s="75">
        <v>3.24</v>
      </c>
      <c r="E22" s="40"/>
      <c r="F22" s="44"/>
      <c r="G22" s="42"/>
    </row>
    <row r="23" spans="1:7" s="29" customFormat="1" ht="45">
      <c r="A23" s="36" t="s">
        <v>315</v>
      </c>
      <c r="B23" s="73" t="s">
        <v>148</v>
      </c>
      <c r="C23" s="74" t="s">
        <v>28</v>
      </c>
      <c r="D23" s="75">
        <v>2.54</v>
      </c>
      <c r="E23" s="40"/>
      <c r="F23" s="41"/>
      <c r="G23" s="42"/>
    </row>
    <row r="24" spans="1:7" s="29" customFormat="1" ht="33.75">
      <c r="A24" s="36" t="s">
        <v>316</v>
      </c>
      <c r="B24" s="73" t="s">
        <v>144</v>
      </c>
      <c r="C24" s="74" t="s">
        <v>28</v>
      </c>
      <c r="D24" s="75">
        <v>6.48</v>
      </c>
      <c r="E24" s="40"/>
      <c r="F24" s="41"/>
      <c r="G24" s="42"/>
    </row>
    <row r="25" spans="1:7" s="29" customFormat="1" ht="33.75">
      <c r="A25" s="36" t="s">
        <v>317</v>
      </c>
      <c r="B25" s="73" t="s">
        <v>145</v>
      </c>
      <c r="C25" s="74" t="s">
        <v>28</v>
      </c>
      <c r="D25" s="75">
        <v>2.56</v>
      </c>
      <c r="E25" s="40"/>
      <c r="F25" s="41"/>
      <c r="G25" s="42"/>
    </row>
    <row r="26" spans="1:7" s="29" customFormat="1" ht="45">
      <c r="A26" s="36" t="s">
        <v>318</v>
      </c>
      <c r="B26" s="73" t="s">
        <v>146</v>
      </c>
      <c r="C26" s="74" t="s">
        <v>28</v>
      </c>
      <c r="D26" s="75">
        <v>2.4</v>
      </c>
      <c r="E26" s="40"/>
      <c r="F26" s="41"/>
      <c r="G26" s="42"/>
    </row>
    <row r="27" spans="1:7" s="29" customFormat="1" ht="45">
      <c r="A27" s="36" t="s">
        <v>319</v>
      </c>
      <c r="B27" s="73" t="s">
        <v>147</v>
      </c>
      <c r="C27" s="74" t="s">
        <v>28</v>
      </c>
      <c r="D27" s="75">
        <v>29.15</v>
      </c>
      <c r="E27" s="40"/>
      <c r="F27" s="41"/>
      <c r="G27" s="42"/>
    </row>
    <row r="28" spans="1:7" s="29" customFormat="1" ht="45">
      <c r="A28" s="36" t="s">
        <v>320</v>
      </c>
      <c r="B28" s="73" t="s">
        <v>161</v>
      </c>
      <c r="C28" s="74" t="s">
        <v>28</v>
      </c>
      <c r="D28" s="75">
        <v>114.49</v>
      </c>
      <c r="E28" s="40"/>
      <c r="F28" s="41"/>
      <c r="G28" s="42"/>
    </row>
    <row r="29" spans="1:7" s="29" customFormat="1" ht="45">
      <c r="A29" s="36" t="s">
        <v>321</v>
      </c>
      <c r="B29" s="73" t="s">
        <v>149</v>
      </c>
      <c r="C29" s="74" t="s">
        <v>29</v>
      </c>
      <c r="D29" s="75">
        <v>1</v>
      </c>
      <c r="E29" s="40"/>
      <c r="F29" s="41"/>
      <c r="G29" s="42"/>
    </row>
    <row r="30" spans="1:7" s="29" customFormat="1" ht="45">
      <c r="A30" s="36" t="s">
        <v>322</v>
      </c>
      <c r="B30" s="73" t="s">
        <v>198</v>
      </c>
      <c r="C30" s="74" t="s">
        <v>29</v>
      </c>
      <c r="D30" s="75">
        <v>1</v>
      </c>
      <c r="E30" s="40"/>
      <c r="F30" s="41"/>
      <c r="G30" s="42"/>
    </row>
    <row r="31" spans="1:7" s="29" customFormat="1" ht="45">
      <c r="A31" s="36" t="s">
        <v>323</v>
      </c>
      <c r="B31" s="73" t="s">
        <v>151</v>
      </c>
      <c r="C31" s="74" t="s">
        <v>29</v>
      </c>
      <c r="D31" s="75">
        <v>1</v>
      </c>
      <c r="E31" s="40"/>
      <c r="F31" s="41"/>
      <c r="G31" s="42"/>
    </row>
    <row r="32" spans="1:7" s="29" customFormat="1" ht="45">
      <c r="A32" s="36" t="s">
        <v>324</v>
      </c>
      <c r="B32" s="73" t="s">
        <v>150</v>
      </c>
      <c r="C32" s="74" t="s">
        <v>29</v>
      </c>
      <c r="D32" s="75">
        <v>1</v>
      </c>
      <c r="E32" s="40"/>
      <c r="F32" s="41"/>
      <c r="G32" s="42"/>
    </row>
    <row r="33" spans="1:7" s="29" customFormat="1" ht="33.75">
      <c r="A33" s="36" t="s">
        <v>325</v>
      </c>
      <c r="B33" s="73" t="s">
        <v>152</v>
      </c>
      <c r="C33" s="74" t="s">
        <v>28</v>
      </c>
      <c r="D33" s="75">
        <v>614.21</v>
      </c>
      <c r="E33" s="40"/>
      <c r="F33" s="44"/>
      <c r="G33" s="42"/>
    </row>
    <row r="34" spans="1:7" s="29" customFormat="1" ht="33.75">
      <c r="A34" s="36" t="s">
        <v>326</v>
      </c>
      <c r="B34" s="73" t="s">
        <v>153</v>
      </c>
      <c r="C34" s="74" t="s">
        <v>30</v>
      </c>
      <c r="D34" s="75">
        <v>12898.41</v>
      </c>
      <c r="E34" s="40"/>
      <c r="F34" s="41"/>
      <c r="G34" s="42"/>
    </row>
    <row r="35" spans="1:7" s="29" customFormat="1">
      <c r="A35" s="30" t="s">
        <v>225</v>
      </c>
      <c r="B35" s="31" t="s">
        <v>36</v>
      </c>
      <c r="C35" s="32"/>
      <c r="D35" s="33"/>
      <c r="E35" s="34"/>
      <c r="F35" s="35"/>
      <c r="G35" s="34">
        <f>ROUND(SUM(G36:G42),2)</f>
        <v>0</v>
      </c>
    </row>
    <row r="36" spans="1:7" s="29" customFormat="1" ht="33.75">
      <c r="A36" s="36" t="s">
        <v>327</v>
      </c>
      <c r="B36" s="73" t="s">
        <v>166</v>
      </c>
      <c r="C36" s="74" t="s">
        <v>27</v>
      </c>
      <c r="D36" s="75">
        <v>3416.72</v>
      </c>
      <c r="E36" s="40"/>
      <c r="F36" s="41"/>
      <c r="G36" s="42"/>
    </row>
    <row r="37" spans="1:7" s="29" customFormat="1" ht="56.25">
      <c r="A37" s="36" t="s">
        <v>328</v>
      </c>
      <c r="B37" s="73" t="s">
        <v>162</v>
      </c>
      <c r="C37" s="74" t="s">
        <v>28</v>
      </c>
      <c r="D37" s="75">
        <v>1366.69</v>
      </c>
      <c r="E37" s="40"/>
      <c r="F37" s="41"/>
      <c r="G37" s="42"/>
    </row>
    <row r="38" spans="1:7" s="29" customFormat="1" ht="56.25">
      <c r="A38" s="36" t="s">
        <v>329</v>
      </c>
      <c r="B38" s="73" t="s">
        <v>295</v>
      </c>
      <c r="C38" s="74" t="s">
        <v>27</v>
      </c>
      <c r="D38" s="75">
        <v>3416.72</v>
      </c>
      <c r="E38" s="40"/>
      <c r="F38" s="41"/>
      <c r="G38" s="42"/>
    </row>
    <row r="39" spans="1:7" s="29" customFormat="1" ht="56.25">
      <c r="A39" s="36" t="s">
        <v>330</v>
      </c>
      <c r="B39" s="73" t="s">
        <v>83</v>
      </c>
      <c r="C39" s="74" t="s">
        <v>28</v>
      </c>
      <c r="D39" s="75">
        <v>683.34</v>
      </c>
      <c r="E39" s="40"/>
      <c r="F39" s="41"/>
      <c r="G39" s="42"/>
    </row>
    <row r="40" spans="1:7" s="29" customFormat="1" ht="33.75">
      <c r="A40" s="36" t="s">
        <v>331</v>
      </c>
      <c r="B40" s="73" t="s">
        <v>92</v>
      </c>
      <c r="C40" s="74" t="s">
        <v>27</v>
      </c>
      <c r="D40" s="75">
        <v>3416.72</v>
      </c>
      <c r="E40" s="40"/>
      <c r="F40" s="41"/>
      <c r="G40" s="42"/>
    </row>
    <row r="41" spans="1:7" s="29" customFormat="1" ht="33.75">
      <c r="A41" s="36" t="s">
        <v>332</v>
      </c>
      <c r="B41" s="73" t="s">
        <v>152</v>
      </c>
      <c r="C41" s="74" t="s">
        <v>28</v>
      </c>
      <c r="D41" s="75">
        <v>1366.69</v>
      </c>
      <c r="E41" s="40"/>
      <c r="F41" s="41"/>
      <c r="G41" s="42"/>
    </row>
    <row r="42" spans="1:7" s="29" customFormat="1" ht="33.75">
      <c r="A42" s="36" t="s">
        <v>333</v>
      </c>
      <c r="B42" s="73" t="s">
        <v>153</v>
      </c>
      <c r="C42" s="74" t="s">
        <v>30</v>
      </c>
      <c r="D42" s="75">
        <v>28700.49</v>
      </c>
      <c r="E42" s="40"/>
      <c r="F42" s="41"/>
      <c r="G42" s="42"/>
    </row>
    <row r="43" spans="1:7" s="29" customFormat="1">
      <c r="A43" s="30" t="s">
        <v>226</v>
      </c>
      <c r="B43" s="31" t="s">
        <v>37</v>
      </c>
      <c r="C43" s="32"/>
      <c r="D43" s="33"/>
      <c r="E43" s="34"/>
      <c r="F43" s="35"/>
      <c r="G43" s="34">
        <f>ROUND(SUM(G44:G51),2)</f>
        <v>0</v>
      </c>
    </row>
    <row r="44" spans="1:7" s="29" customFormat="1" ht="45">
      <c r="A44" s="36" t="s">
        <v>334</v>
      </c>
      <c r="B44" s="73" t="s">
        <v>189</v>
      </c>
      <c r="C44" s="74" t="s">
        <v>27</v>
      </c>
      <c r="D44" s="75">
        <v>423.45</v>
      </c>
      <c r="E44" s="40"/>
      <c r="F44" s="41"/>
      <c r="G44" s="42"/>
    </row>
    <row r="45" spans="1:7" s="29" customFormat="1" ht="45">
      <c r="A45" s="36" t="s">
        <v>335</v>
      </c>
      <c r="B45" s="73" t="s">
        <v>190</v>
      </c>
      <c r="C45" s="74" t="s">
        <v>27</v>
      </c>
      <c r="D45" s="75">
        <v>564.6</v>
      </c>
      <c r="E45" s="40"/>
      <c r="F45" s="41"/>
      <c r="G45" s="42"/>
    </row>
    <row r="46" spans="1:7" s="29" customFormat="1" ht="45">
      <c r="A46" s="36" t="s">
        <v>336</v>
      </c>
      <c r="B46" s="73" t="s">
        <v>191</v>
      </c>
      <c r="C46" s="74" t="s">
        <v>27</v>
      </c>
      <c r="D46" s="75">
        <v>1693.8</v>
      </c>
      <c r="E46" s="40"/>
      <c r="F46" s="41"/>
      <c r="G46" s="42"/>
    </row>
    <row r="47" spans="1:7" s="29" customFormat="1" ht="45">
      <c r="A47" s="36" t="s">
        <v>337</v>
      </c>
      <c r="B47" s="73" t="s">
        <v>192</v>
      </c>
      <c r="C47" s="74" t="s">
        <v>27</v>
      </c>
      <c r="D47" s="75">
        <v>141.15</v>
      </c>
      <c r="E47" s="40"/>
      <c r="F47" s="41"/>
      <c r="G47" s="42"/>
    </row>
    <row r="48" spans="1:7" s="29" customFormat="1" ht="22.5">
      <c r="A48" s="36" t="s">
        <v>338</v>
      </c>
      <c r="B48" s="73" t="s">
        <v>140</v>
      </c>
      <c r="C48" s="74" t="s">
        <v>31</v>
      </c>
      <c r="D48" s="75">
        <v>2325.19</v>
      </c>
      <c r="E48" s="40"/>
      <c r="F48" s="41"/>
      <c r="G48" s="42"/>
    </row>
    <row r="49" spans="1:7" s="29" customFormat="1" ht="45">
      <c r="A49" s="36" t="s">
        <v>339</v>
      </c>
      <c r="B49" s="73" t="s">
        <v>163</v>
      </c>
      <c r="C49" s="74" t="s">
        <v>31</v>
      </c>
      <c r="D49" s="75">
        <v>2325.19</v>
      </c>
      <c r="E49" s="40"/>
      <c r="F49" s="41"/>
      <c r="G49" s="42"/>
    </row>
    <row r="50" spans="1:7" s="29" customFormat="1" ht="45">
      <c r="A50" s="36" t="s">
        <v>340</v>
      </c>
      <c r="B50" s="73" t="s">
        <v>164</v>
      </c>
      <c r="C50" s="74" t="s">
        <v>38</v>
      </c>
      <c r="D50" s="75">
        <v>1598.51</v>
      </c>
      <c r="E50" s="40"/>
      <c r="F50" s="41"/>
      <c r="G50" s="42"/>
    </row>
    <row r="51" spans="1:7" s="29" customFormat="1" ht="78.75">
      <c r="A51" s="36" t="s">
        <v>341</v>
      </c>
      <c r="B51" s="73" t="s">
        <v>165</v>
      </c>
      <c r="C51" s="74" t="s">
        <v>29</v>
      </c>
      <c r="D51" s="75">
        <v>620</v>
      </c>
      <c r="E51" s="40"/>
      <c r="F51" s="41"/>
      <c r="G51" s="42"/>
    </row>
    <row r="52" spans="1:7" s="29" customFormat="1">
      <c r="A52" s="27" t="s">
        <v>22</v>
      </c>
      <c r="B52" s="43" t="s">
        <v>79</v>
      </c>
      <c r="C52" s="43"/>
      <c r="D52" s="43"/>
      <c r="E52" s="43"/>
      <c r="F52" s="43"/>
      <c r="G52" s="28">
        <f>ROUND(SUM(G53:G73),2)</f>
        <v>0</v>
      </c>
    </row>
    <row r="53" spans="1:7" s="29" customFormat="1" ht="33.75">
      <c r="A53" s="36" t="s">
        <v>342</v>
      </c>
      <c r="B53" s="73" t="s">
        <v>166</v>
      </c>
      <c r="C53" s="74" t="s">
        <v>27</v>
      </c>
      <c r="D53" s="75">
        <v>1236.48</v>
      </c>
      <c r="E53" s="40"/>
      <c r="F53" s="41"/>
      <c r="G53" s="42"/>
    </row>
    <row r="54" spans="1:7" s="29" customFormat="1" ht="45">
      <c r="A54" s="36" t="s">
        <v>343</v>
      </c>
      <c r="B54" s="73" t="s">
        <v>167</v>
      </c>
      <c r="C54" s="74" t="s">
        <v>28</v>
      </c>
      <c r="D54" s="75">
        <v>55.64</v>
      </c>
      <c r="E54" s="40"/>
      <c r="F54" s="41"/>
      <c r="G54" s="42"/>
    </row>
    <row r="55" spans="1:7" s="29" customFormat="1" ht="45">
      <c r="A55" s="36" t="s">
        <v>344</v>
      </c>
      <c r="B55" s="73" t="s">
        <v>120</v>
      </c>
      <c r="C55" s="74" t="s">
        <v>27</v>
      </c>
      <c r="D55" s="75">
        <v>865.54</v>
      </c>
      <c r="E55" s="40"/>
      <c r="F55" s="41"/>
      <c r="G55" s="42"/>
    </row>
    <row r="56" spans="1:7" s="29" customFormat="1" ht="45">
      <c r="A56" s="36" t="s">
        <v>345</v>
      </c>
      <c r="B56" s="73" t="s">
        <v>168</v>
      </c>
      <c r="C56" s="74" t="s">
        <v>28</v>
      </c>
      <c r="D56" s="75">
        <v>33.380000000000003</v>
      </c>
      <c r="E56" s="40"/>
      <c r="F56" s="41"/>
      <c r="G56" s="42"/>
    </row>
    <row r="57" spans="1:7" s="29" customFormat="1" ht="56.25">
      <c r="A57" s="36" t="s">
        <v>346</v>
      </c>
      <c r="B57" s="73" t="s">
        <v>169</v>
      </c>
      <c r="C57" s="74" t="s">
        <v>28</v>
      </c>
      <c r="D57" s="75">
        <v>22.26</v>
      </c>
      <c r="E57" s="40"/>
      <c r="F57" s="41"/>
      <c r="G57" s="42"/>
    </row>
    <row r="58" spans="1:7" s="29" customFormat="1" ht="45">
      <c r="A58" s="36" t="s">
        <v>347</v>
      </c>
      <c r="B58" s="73" t="s">
        <v>193</v>
      </c>
      <c r="C58" s="74" t="s">
        <v>31</v>
      </c>
      <c r="D58" s="75">
        <v>699.67</v>
      </c>
      <c r="E58" s="40"/>
      <c r="F58" s="41"/>
      <c r="G58" s="42"/>
    </row>
    <row r="59" spans="1:7" s="29" customFormat="1" ht="33.75">
      <c r="A59" s="36" t="s">
        <v>348</v>
      </c>
      <c r="B59" s="73" t="s">
        <v>194</v>
      </c>
      <c r="C59" s="74" t="s">
        <v>31</v>
      </c>
      <c r="D59" s="75">
        <v>299.86</v>
      </c>
      <c r="E59" s="40"/>
      <c r="F59" s="41"/>
      <c r="G59" s="42"/>
    </row>
    <row r="60" spans="1:7" s="29" customFormat="1" ht="45">
      <c r="A60" s="36" t="s">
        <v>349</v>
      </c>
      <c r="B60" s="73" t="s">
        <v>195</v>
      </c>
      <c r="C60" s="74" t="s">
        <v>31</v>
      </c>
      <c r="D60" s="75">
        <v>77.98</v>
      </c>
      <c r="E60" s="40"/>
      <c r="F60" s="41"/>
      <c r="G60" s="42"/>
    </row>
    <row r="61" spans="1:7" s="29" customFormat="1" ht="45">
      <c r="A61" s="36" t="s">
        <v>350</v>
      </c>
      <c r="B61" s="73" t="s">
        <v>210</v>
      </c>
      <c r="C61" s="74" t="s">
        <v>31</v>
      </c>
      <c r="D61" s="75">
        <v>74.7</v>
      </c>
      <c r="E61" s="40"/>
      <c r="F61" s="41"/>
      <c r="G61" s="42"/>
    </row>
    <row r="62" spans="1:7" s="29" customFormat="1" ht="78.75">
      <c r="A62" s="36" t="s">
        <v>351</v>
      </c>
      <c r="B62" s="73" t="s">
        <v>298</v>
      </c>
      <c r="C62" s="74" t="s">
        <v>27</v>
      </c>
      <c r="D62" s="75">
        <v>266.57</v>
      </c>
      <c r="E62" s="40"/>
      <c r="F62" s="41"/>
      <c r="G62" s="42"/>
    </row>
    <row r="63" spans="1:7" s="29" customFormat="1" ht="45">
      <c r="A63" s="36" t="s">
        <v>352</v>
      </c>
      <c r="B63" s="73" t="s">
        <v>196</v>
      </c>
      <c r="C63" s="74" t="s">
        <v>27</v>
      </c>
      <c r="D63" s="75">
        <v>969.91</v>
      </c>
      <c r="E63" s="40"/>
      <c r="F63" s="41"/>
      <c r="G63" s="42"/>
    </row>
    <row r="64" spans="1:7" s="29" customFormat="1" ht="33.75">
      <c r="A64" s="36" t="s">
        <v>353</v>
      </c>
      <c r="B64" s="73" t="s">
        <v>170</v>
      </c>
      <c r="C64" s="74" t="s">
        <v>27</v>
      </c>
      <c r="D64" s="75">
        <v>290.97000000000003</v>
      </c>
      <c r="E64" s="40"/>
      <c r="F64" s="41"/>
      <c r="G64" s="42"/>
    </row>
    <row r="65" spans="1:7" s="29" customFormat="1" ht="22.5">
      <c r="A65" s="36" t="s">
        <v>354</v>
      </c>
      <c r="B65" s="73" t="s">
        <v>140</v>
      </c>
      <c r="C65" s="74" t="s">
        <v>31</v>
      </c>
      <c r="D65" s="75">
        <v>1146.8900000000001</v>
      </c>
      <c r="E65" s="40"/>
      <c r="F65" s="41"/>
      <c r="G65" s="42"/>
    </row>
    <row r="66" spans="1:7" s="29" customFormat="1" ht="45">
      <c r="A66" s="36" t="s">
        <v>355</v>
      </c>
      <c r="B66" s="73" t="s">
        <v>171</v>
      </c>
      <c r="C66" s="74" t="s">
        <v>31</v>
      </c>
      <c r="D66" s="75">
        <v>13.57</v>
      </c>
      <c r="E66" s="40"/>
      <c r="F66" s="41"/>
      <c r="G66" s="42"/>
    </row>
    <row r="67" spans="1:7" s="29" customFormat="1" ht="33.75">
      <c r="A67" s="36" t="s">
        <v>356</v>
      </c>
      <c r="B67" s="73" t="s">
        <v>172</v>
      </c>
      <c r="C67" s="74" t="s">
        <v>31</v>
      </c>
      <c r="D67" s="75">
        <v>13.57</v>
      </c>
      <c r="E67" s="40"/>
      <c r="F67" s="41"/>
      <c r="G67" s="42"/>
    </row>
    <row r="68" spans="1:7" s="29" customFormat="1" ht="33.75">
      <c r="A68" s="36" t="s">
        <v>357</v>
      </c>
      <c r="B68" s="73" t="s">
        <v>111</v>
      </c>
      <c r="C68" s="74" t="s">
        <v>27</v>
      </c>
      <c r="D68" s="75">
        <v>32.47</v>
      </c>
      <c r="E68" s="40"/>
      <c r="F68" s="41"/>
      <c r="G68" s="42"/>
    </row>
    <row r="69" spans="1:7" s="29" customFormat="1" ht="45">
      <c r="A69" s="36" t="s">
        <v>358</v>
      </c>
      <c r="B69" s="73" t="s">
        <v>173</v>
      </c>
      <c r="C69" s="74" t="s">
        <v>27</v>
      </c>
      <c r="D69" s="75">
        <v>32.47</v>
      </c>
      <c r="E69" s="40"/>
      <c r="F69" s="41"/>
      <c r="G69" s="42"/>
    </row>
    <row r="70" spans="1:7" s="29" customFormat="1" ht="90">
      <c r="A70" s="36" t="s">
        <v>359</v>
      </c>
      <c r="B70" s="73" t="s">
        <v>188</v>
      </c>
      <c r="C70" s="74" t="s">
        <v>29</v>
      </c>
      <c r="D70" s="75">
        <v>51</v>
      </c>
      <c r="E70" s="40"/>
      <c r="F70" s="41"/>
      <c r="G70" s="42"/>
    </row>
    <row r="71" spans="1:7" s="29" customFormat="1" ht="90">
      <c r="A71" s="36" t="s">
        <v>360</v>
      </c>
      <c r="B71" s="73" t="s">
        <v>174</v>
      </c>
      <c r="C71" s="74" t="s">
        <v>29</v>
      </c>
      <c r="D71" s="75">
        <v>475</v>
      </c>
      <c r="E71" s="40"/>
      <c r="F71" s="41"/>
      <c r="G71" s="42"/>
    </row>
    <row r="72" spans="1:7" s="29" customFormat="1" ht="33.75">
      <c r="A72" s="36" t="s">
        <v>361</v>
      </c>
      <c r="B72" s="73" t="s">
        <v>152</v>
      </c>
      <c r="C72" s="74" t="s">
        <v>28</v>
      </c>
      <c r="D72" s="75">
        <v>22.26</v>
      </c>
      <c r="E72" s="40"/>
      <c r="F72" s="44"/>
      <c r="G72" s="42"/>
    </row>
    <row r="73" spans="1:7" s="29" customFormat="1" ht="33.75">
      <c r="A73" s="36" t="s">
        <v>362</v>
      </c>
      <c r="B73" s="73" t="s">
        <v>153</v>
      </c>
      <c r="C73" s="74" t="s">
        <v>30</v>
      </c>
      <c r="D73" s="75">
        <v>467.46</v>
      </c>
      <c r="E73" s="40"/>
      <c r="F73" s="41"/>
      <c r="G73" s="42"/>
    </row>
    <row r="74" spans="1:7">
      <c r="A74" s="27" t="s">
        <v>35</v>
      </c>
      <c r="B74" s="43" t="s">
        <v>70</v>
      </c>
      <c r="C74" s="43"/>
      <c r="D74" s="43"/>
      <c r="E74" s="43"/>
      <c r="F74" s="43"/>
      <c r="G74" s="28">
        <f>ROUND(SUM(G75:G83),2)</f>
        <v>0</v>
      </c>
    </row>
    <row r="75" spans="1:7" s="29" customFormat="1" ht="33.75">
      <c r="A75" s="36" t="s">
        <v>363</v>
      </c>
      <c r="B75" s="73" t="s">
        <v>212</v>
      </c>
      <c r="C75" s="74" t="s">
        <v>29</v>
      </c>
      <c r="D75" s="75">
        <v>10</v>
      </c>
      <c r="E75" s="40"/>
      <c r="F75" s="41"/>
      <c r="G75" s="42"/>
    </row>
    <row r="76" spans="1:7" s="29" customFormat="1" ht="33.75">
      <c r="A76" s="36" t="s">
        <v>364</v>
      </c>
      <c r="B76" s="73" t="s">
        <v>217</v>
      </c>
      <c r="C76" s="74" t="s">
        <v>29</v>
      </c>
      <c r="D76" s="75">
        <v>10</v>
      </c>
      <c r="E76" s="40"/>
      <c r="F76" s="41"/>
      <c r="G76" s="42"/>
    </row>
    <row r="77" spans="1:7" s="29" customFormat="1" ht="33.75">
      <c r="A77" s="36" t="s">
        <v>365</v>
      </c>
      <c r="B77" s="73" t="s">
        <v>213</v>
      </c>
      <c r="C77" s="74" t="s">
        <v>29</v>
      </c>
      <c r="D77" s="75">
        <v>10</v>
      </c>
      <c r="E77" s="40"/>
      <c r="F77" s="41"/>
      <c r="G77" s="42"/>
    </row>
    <row r="78" spans="1:7" s="29" customFormat="1" ht="33.75">
      <c r="A78" s="36" t="s">
        <v>366</v>
      </c>
      <c r="B78" s="73" t="s">
        <v>214</v>
      </c>
      <c r="C78" s="74" t="s">
        <v>29</v>
      </c>
      <c r="D78" s="75">
        <v>10</v>
      </c>
      <c r="E78" s="40"/>
      <c r="F78" s="41"/>
      <c r="G78" s="42"/>
    </row>
    <row r="79" spans="1:7" s="29" customFormat="1" ht="33.75">
      <c r="A79" s="36" t="s">
        <v>367</v>
      </c>
      <c r="B79" s="73" t="s">
        <v>215</v>
      </c>
      <c r="C79" s="74" t="s">
        <v>29</v>
      </c>
      <c r="D79" s="75">
        <v>10</v>
      </c>
      <c r="E79" s="40"/>
      <c r="F79" s="41"/>
      <c r="G79" s="42"/>
    </row>
    <row r="80" spans="1:7" s="29" customFormat="1" ht="33.75">
      <c r="A80" s="36" t="s">
        <v>368</v>
      </c>
      <c r="B80" s="73" t="s">
        <v>218</v>
      </c>
      <c r="C80" s="74" t="s">
        <v>29</v>
      </c>
      <c r="D80" s="75">
        <v>8</v>
      </c>
      <c r="E80" s="40"/>
      <c r="F80" s="41"/>
      <c r="G80" s="42"/>
    </row>
    <row r="81" spans="1:7" s="29" customFormat="1" ht="33.75">
      <c r="A81" s="36" t="s">
        <v>369</v>
      </c>
      <c r="B81" s="73" t="s">
        <v>219</v>
      </c>
      <c r="C81" s="74" t="s">
        <v>29</v>
      </c>
      <c r="D81" s="75">
        <v>4</v>
      </c>
      <c r="E81" s="40"/>
      <c r="F81" s="41"/>
      <c r="G81" s="42"/>
    </row>
    <row r="82" spans="1:7" s="29" customFormat="1" ht="33.75">
      <c r="A82" s="36" t="s">
        <v>370</v>
      </c>
      <c r="B82" s="73" t="s">
        <v>216</v>
      </c>
      <c r="C82" s="74" t="s">
        <v>27</v>
      </c>
      <c r="D82" s="75">
        <v>111.6</v>
      </c>
      <c r="E82" s="40"/>
      <c r="F82" s="41"/>
      <c r="G82" s="42"/>
    </row>
    <row r="83" spans="1:7" s="29" customFormat="1" ht="22.5">
      <c r="A83" s="36" t="s">
        <v>371</v>
      </c>
      <c r="B83" s="73" t="s">
        <v>116</v>
      </c>
      <c r="C83" s="74" t="s">
        <v>28</v>
      </c>
      <c r="D83" s="75">
        <v>16.739999999999998</v>
      </c>
      <c r="E83" s="40"/>
      <c r="F83" s="41"/>
      <c r="G83" s="42"/>
    </row>
    <row r="84" spans="1:7" s="29" customFormat="1">
      <c r="A84" s="27" t="s">
        <v>227</v>
      </c>
      <c r="B84" s="43" t="s">
        <v>32</v>
      </c>
      <c r="C84" s="43"/>
      <c r="D84" s="43"/>
      <c r="E84" s="43"/>
      <c r="F84" s="43"/>
      <c r="G84" s="28">
        <f>ROUND(SUM(G85,G100),2)</f>
        <v>0</v>
      </c>
    </row>
    <row r="85" spans="1:7" s="29" customFormat="1">
      <c r="A85" s="30" t="s">
        <v>228</v>
      </c>
      <c r="B85" s="31" t="s">
        <v>33</v>
      </c>
      <c r="C85" s="32"/>
      <c r="D85" s="33"/>
      <c r="E85" s="34"/>
      <c r="F85" s="35"/>
      <c r="G85" s="34">
        <f>ROUND(SUM(G86:G99),2)</f>
        <v>0</v>
      </c>
    </row>
    <row r="86" spans="1:7" s="29" customFormat="1" ht="56.25">
      <c r="A86" s="36" t="s">
        <v>372</v>
      </c>
      <c r="B86" s="73" t="s">
        <v>175</v>
      </c>
      <c r="C86" s="74" t="s">
        <v>27</v>
      </c>
      <c r="D86" s="75">
        <v>11.64</v>
      </c>
      <c r="E86" s="40"/>
      <c r="F86" s="41"/>
      <c r="G86" s="42"/>
    </row>
    <row r="87" spans="1:7" s="29" customFormat="1" ht="67.5">
      <c r="A87" s="36" t="s">
        <v>373</v>
      </c>
      <c r="B87" s="73" t="s">
        <v>118</v>
      </c>
      <c r="C87" s="74" t="s">
        <v>27</v>
      </c>
      <c r="D87" s="75">
        <v>143.63999999999999</v>
      </c>
      <c r="E87" s="40"/>
      <c r="F87" s="41"/>
      <c r="G87" s="42"/>
    </row>
    <row r="88" spans="1:7" s="29" customFormat="1" ht="56.25">
      <c r="A88" s="36" t="s">
        <v>374</v>
      </c>
      <c r="B88" s="73" t="s">
        <v>103</v>
      </c>
      <c r="C88" s="74" t="s">
        <v>31</v>
      </c>
      <c r="D88" s="75">
        <v>1140.28</v>
      </c>
      <c r="E88" s="40"/>
      <c r="F88" s="41"/>
      <c r="G88" s="42"/>
    </row>
    <row r="89" spans="1:7" s="29" customFormat="1" ht="56.25">
      <c r="A89" s="36" t="s">
        <v>375</v>
      </c>
      <c r="B89" s="73" t="s">
        <v>104</v>
      </c>
      <c r="C89" s="74" t="s">
        <v>31</v>
      </c>
      <c r="D89" s="75">
        <v>12.47</v>
      </c>
      <c r="E89" s="40"/>
      <c r="F89" s="41"/>
      <c r="G89" s="42"/>
    </row>
    <row r="90" spans="1:7" s="29" customFormat="1" ht="56.25">
      <c r="A90" s="36" t="s">
        <v>376</v>
      </c>
      <c r="B90" s="73" t="s">
        <v>211</v>
      </c>
      <c r="C90" s="74" t="s">
        <v>31</v>
      </c>
      <c r="D90" s="75">
        <v>20.28</v>
      </c>
      <c r="E90" s="40"/>
      <c r="F90" s="41"/>
      <c r="G90" s="42"/>
    </row>
    <row r="91" spans="1:7" s="29" customFormat="1" ht="56.25">
      <c r="A91" s="36" t="s">
        <v>377</v>
      </c>
      <c r="B91" s="73" t="s">
        <v>105</v>
      </c>
      <c r="C91" s="74" t="s">
        <v>29</v>
      </c>
      <c r="D91" s="75">
        <v>2</v>
      </c>
      <c r="E91" s="40"/>
      <c r="F91" s="41"/>
      <c r="G91" s="42"/>
    </row>
    <row r="92" spans="1:7" s="29" customFormat="1" ht="56.25">
      <c r="A92" s="36" t="s">
        <v>378</v>
      </c>
      <c r="B92" s="73" t="s">
        <v>106</v>
      </c>
      <c r="C92" s="74" t="s">
        <v>29</v>
      </c>
      <c r="D92" s="75">
        <v>8</v>
      </c>
      <c r="E92" s="40"/>
      <c r="F92" s="41"/>
      <c r="G92" s="42"/>
    </row>
    <row r="93" spans="1:7" s="29" customFormat="1" ht="45">
      <c r="A93" s="36" t="s">
        <v>379</v>
      </c>
      <c r="B93" s="73" t="s">
        <v>107</v>
      </c>
      <c r="C93" s="74" t="s">
        <v>29</v>
      </c>
      <c r="D93" s="75">
        <v>2</v>
      </c>
      <c r="E93" s="40"/>
      <c r="F93" s="41"/>
      <c r="G93" s="42"/>
    </row>
    <row r="94" spans="1:7" s="29" customFormat="1" ht="45">
      <c r="A94" s="36" t="s">
        <v>380</v>
      </c>
      <c r="B94" s="73" t="s">
        <v>108</v>
      </c>
      <c r="C94" s="74" t="s">
        <v>29</v>
      </c>
      <c r="D94" s="75">
        <v>1</v>
      </c>
      <c r="E94" s="40"/>
      <c r="F94" s="41"/>
      <c r="G94" s="42"/>
    </row>
    <row r="95" spans="1:7" s="29" customFormat="1" ht="56.25">
      <c r="A95" s="36" t="s">
        <v>381</v>
      </c>
      <c r="B95" s="73" t="s">
        <v>109</v>
      </c>
      <c r="C95" s="74" t="s">
        <v>29</v>
      </c>
      <c r="D95" s="75">
        <v>3</v>
      </c>
      <c r="E95" s="40"/>
      <c r="F95" s="41"/>
      <c r="G95" s="42"/>
    </row>
    <row r="96" spans="1:7" s="29" customFormat="1" ht="56.25">
      <c r="A96" s="36" t="s">
        <v>382</v>
      </c>
      <c r="B96" s="73" t="s">
        <v>39</v>
      </c>
      <c r="C96" s="74" t="s">
        <v>27</v>
      </c>
      <c r="D96" s="75">
        <v>35.53</v>
      </c>
      <c r="E96" s="40"/>
      <c r="F96" s="41"/>
      <c r="G96" s="42"/>
    </row>
    <row r="97" spans="1:7" s="29" customFormat="1" ht="56.25">
      <c r="A97" s="36" t="s">
        <v>383</v>
      </c>
      <c r="B97" s="73" t="s">
        <v>110</v>
      </c>
      <c r="C97" s="74" t="s">
        <v>27</v>
      </c>
      <c r="D97" s="75">
        <v>35.53</v>
      </c>
      <c r="E97" s="40"/>
      <c r="F97" s="41"/>
      <c r="G97" s="42"/>
    </row>
    <row r="98" spans="1:7" s="60" customFormat="1" ht="78.75">
      <c r="A98" s="36" t="s">
        <v>384</v>
      </c>
      <c r="B98" s="73" t="s">
        <v>201</v>
      </c>
      <c r="C98" s="74" t="s">
        <v>29</v>
      </c>
      <c r="D98" s="75">
        <v>7</v>
      </c>
      <c r="E98" s="40"/>
      <c r="F98" s="41"/>
      <c r="G98" s="42"/>
    </row>
    <row r="99" spans="1:7" s="29" customFormat="1" ht="22.5">
      <c r="A99" s="36" t="s">
        <v>385</v>
      </c>
      <c r="B99" s="73" t="s">
        <v>176</v>
      </c>
      <c r="C99" s="74" t="s">
        <v>29</v>
      </c>
      <c r="D99" s="75">
        <v>22</v>
      </c>
      <c r="E99" s="40"/>
      <c r="F99" s="41"/>
      <c r="G99" s="42"/>
    </row>
    <row r="100" spans="1:7" s="29" customFormat="1">
      <c r="A100" s="30" t="s">
        <v>229</v>
      </c>
      <c r="B100" s="31" t="s">
        <v>71</v>
      </c>
      <c r="C100" s="32"/>
      <c r="D100" s="33"/>
      <c r="E100" s="34"/>
      <c r="F100" s="35"/>
      <c r="G100" s="34">
        <f>ROUND(SUM(G101:G103),2)</f>
        <v>0</v>
      </c>
    </row>
    <row r="101" spans="1:7" s="29" customFormat="1" ht="67.5">
      <c r="A101" s="36" t="s">
        <v>386</v>
      </c>
      <c r="B101" s="73" t="s">
        <v>124</v>
      </c>
      <c r="C101" s="74" t="s">
        <v>29</v>
      </c>
      <c r="D101" s="75">
        <v>2</v>
      </c>
      <c r="E101" s="40"/>
      <c r="F101" s="41"/>
      <c r="G101" s="42"/>
    </row>
    <row r="102" spans="1:7" s="29" customFormat="1" ht="90">
      <c r="A102" s="36" t="s">
        <v>387</v>
      </c>
      <c r="B102" s="73" t="s">
        <v>125</v>
      </c>
      <c r="C102" s="74" t="s">
        <v>29</v>
      </c>
      <c r="D102" s="75">
        <v>2</v>
      </c>
      <c r="E102" s="40"/>
      <c r="F102" s="41"/>
      <c r="G102" s="42"/>
    </row>
    <row r="103" spans="1:7" s="29" customFormat="1" ht="45">
      <c r="A103" s="36" t="s">
        <v>388</v>
      </c>
      <c r="B103" s="73" t="s">
        <v>197</v>
      </c>
      <c r="C103" s="74" t="s">
        <v>29</v>
      </c>
      <c r="D103" s="75">
        <v>6</v>
      </c>
      <c r="E103" s="40"/>
      <c r="F103" s="41"/>
      <c r="G103" s="42"/>
    </row>
    <row r="104" spans="1:7">
      <c r="A104" s="27" t="s">
        <v>230</v>
      </c>
      <c r="B104" s="43" t="s">
        <v>80</v>
      </c>
      <c r="C104" s="43"/>
      <c r="D104" s="43"/>
      <c r="E104" s="43"/>
      <c r="F104" s="43"/>
      <c r="G104" s="28">
        <f>ROUND(SUM(G105,G126,G142,G161,G178),2)</f>
        <v>0</v>
      </c>
    </row>
    <row r="105" spans="1:7" s="29" customFormat="1">
      <c r="A105" s="30" t="s">
        <v>231</v>
      </c>
      <c r="B105" s="31" t="s">
        <v>40</v>
      </c>
      <c r="C105" s="32"/>
      <c r="D105" s="33"/>
      <c r="E105" s="34"/>
      <c r="F105" s="35"/>
      <c r="G105" s="34">
        <f>ROUND(SUM(G106:G125),2)</f>
        <v>0</v>
      </c>
    </row>
    <row r="106" spans="1:7" s="29" customFormat="1" ht="22.5">
      <c r="A106" s="36" t="s">
        <v>389</v>
      </c>
      <c r="B106" s="73" t="s">
        <v>117</v>
      </c>
      <c r="C106" s="74" t="s">
        <v>31</v>
      </c>
      <c r="D106" s="75">
        <v>475.87</v>
      </c>
      <c r="E106" s="40"/>
      <c r="F106" s="41"/>
      <c r="G106" s="42"/>
    </row>
    <row r="107" spans="1:7" s="29" customFormat="1" ht="45">
      <c r="A107" s="36" t="s">
        <v>390</v>
      </c>
      <c r="B107" s="73" t="s">
        <v>180</v>
      </c>
      <c r="C107" s="74" t="s">
        <v>28</v>
      </c>
      <c r="D107" s="75">
        <v>761.24</v>
      </c>
      <c r="E107" s="40"/>
      <c r="F107" s="41"/>
      <c r="G107" s="42"/>
    </row>
    <row r="108" spans="1:7" s="29" customFormat="1" ht="45">
      <c r="A108" s="36" t="s">
        <v>391</v>
      </c>
      <c r="B108" s="73" t="s">
        <v>181</v>
      </c>
      <c r="C108" s="74" t="s">
        <v>28</v>
      </c>
      <c r="D108" s="75">
        <v>62.43</v>
      </c>
      <c r="E108" s="40"/>
      <c r="F108" s="41"/>
      <c r="G108" s="42"/>
    </row>
    <row r="109" spans="1:7" s="29" customFormat="1" ht="22.5">
      <c r="A109" s="36" t="s">
        <v>392</v>
      </c>
      <c r="B109" s="73" t="s">
        <v>46</v>
      </c>
      <c r="C109" s="74" t="s">
        <v>28</v>
      </c>
      <c r="D109" s="75">
        <v>16.559999999999999</v>
      </c>
      <c r="E109" s="40"/>
      <c r="F109" s="41"/>
      <c r="G109" s="42"/>
    </row>
    <row r="110" spans="1:7" s="29" customFormat="1" ht="33.75">
      <c r="A110" s="36" t="s">
        <v>393</v>
      </c>
      <c r="B110" s="73" t="s">
        <v>202</v>
      </c>
      <c r="C110" s="74" t="s">
        <v>28</v>
      </c>
      <c r="D110" s="75">
        <v>24.83</v>
      </c>
      <c r="E110" s="40"/>
      <c r="F110" s="41"/>
      <c r="G110" s="42"/>
    </row>
    <row r="111" spans="1:7" s="29" customFormat="1" ht="33.75">
      <c r="A111" s="36" t="s">
        <v>394</v>
      </c>
      <c r="B111" s="73" t="s">
        <v>177</v>
      </c>
      <c r="C111" s="74" t="s">
        <v>31</v>
      </c>
      <c r="D111" s="75">
        <v>425.65</v>
      </c>
      <c r="E111" s="40"/>
      <c r="F111" s="41"/>
      <c r="G111" s="42"/>
    </row>
    <row r="112" spans="1:7" s="29" customFormat="1" ht="33.75">
      <c r="A112" s="36" t="s">
        <v>395</v>
      </c>
      <c r="B112" s="73" t="s">
        <v>178</v>
      </c>
      <c r="C112" s="74" t="s">
        <v>31</v>
      </c>
      <c r="D112" s="75">
        <v>50.22</v>
      </c>
      <c r="E112" s="40"/>
      <c r="F112" s="41"/>
      <c r="G112" s="42"/>
    </row>
    <row r="113" spans="1:7" s="29" customFormat="1" ht="33.75">
      <c r="A113" s="36" t="s">
        <v>396</v>
      </c>
      <c r="B113" s="73" t="s">
        <v>179</v>
      </c>
      <c r="C113" s="74" t="s">
        <v>28</v>
      </c>
      <c r="D113" s="75">
        <v>203.15</v>
      </c>
      <c r="E113" s="40"/>
      <c r="F113" s="41"/>
      <c r="G113" s="42"/>
    </row>
    <row r="114" spans="1:7" s="29" customFormat="1" ht="45">
      <c r="A114" s="36" t="s">
        <v>397</v>
      </c>
      <c r="B114" s="73" t="s">
        <v>296</v>
      </c>
      <c r="C114" s="74" t="s">
        <v>28</v>
      </c>
      <c r="D114" s="75">
        <v>323.02</v>
      </c>
      <c r="E114" s="40"/>
      <c r="F114" s="41"/>
      <c r="G114" s="42"/>
    </row>
    <row r="115" spans="1:7" s="29" customFormat="1" ht="56.25">
      <c r="A115" s="36" t="s">
        <v>398</v>
      </c>
      <c r="B115" s="73" t="s">
        <v>248</v>
      </c>
      <c r="C115" s="74" t="s">
        <v>28</v>
      </c>
      <c r="D115" s="75">
        <v>215.32</v>
      </c>
      <c r="E115" s="40"/>
      <c r="F115" s="41"/>
      <c r="G115" s="42"/>
    </row>
    <row r="116" spans="1:7" s="29" customFormat="1" ht="135">
      <c r="A116" s="36" t="s">
        <v>399</v>
      </c>
      <c r="B116" s="73" t="s">
        <v>203</v>
      </c>
      <c r="C116" s="74" t="s">
        <v>29</v>
      </c>
      <c r="D116" s="75">
        <v>6</v>
      </c>
      <c r="E116" s="40"/>
      <c r="F116" s="41"/>
      <c r="G116" s="42"/>
    </row>
    <row r="117" spans="1:7" s="29" customFormat="1" ht="22.5">
      <c r="A117" s="36" t="s">
        <v>400</v>
      </c>
      <c r="B117" s="73" t="s">
        <v>47</v>
      </c>
      <c r="C117" s="74" t="s">
        <v>29</v>
      </c>
      <c r="D117" s="75">
        <v>23</v>
      </c>
      <c r="E117" s="40"/>
      <c r="F117" s="41"/>
      <c r="G117" s="42"/>
    </row>
    <row r="118" spans="1:7" s="29" customFormat="1" ht="22.5">
      <c r="A118" s="36" t="s">
        <v>401</v>
      </c>
      <c r="B118" s="73" t="s">
        <v>73</v>
      </c>
      <c r="C118" s="74" t="s">
        <v>29</v>
      </c>
      <c r="D118" s="75">
        <v>2</v>
      </c>
      <c r="E118" s="40"/>
      <c r="F118" s="41"/>
      <c r="G118" s="42"/>
    </row>
    <row r="119" spans="1:7" s="29" customFormat="1" ht="22.5">
      <c r="A119" s="36" t="s">
        <v>402</v>
      </c>
      <c r="B119" s="73" t="s">
        <v>204</v>
      </c>
      <c r="C119" s="74" t="s">
        <v>29</v>
      </c>
      <c r="D119" s="75">
        <v>1</v>
      </c>
      <c r="E119" s="40"/>
      <c r="F119" s="41"/>
      <c r="G119" s="42"/>
    </row>
    <row r="120" spans="1:7" s="29" customFormat="1" ht="22.5">
      <c r="A120" s="36" t="s">
        <v>403</v>
      </c>
      <c r="B120" s="73" t="s">
        <v>205</v>
      </c>
      <c r="C120" s="74" t="s">
        <v>29</v>
      </c>
      <c r="D120" s="75">
        <v>1</v>
      </c>
      <c r="E120" s="40"/>
      <c r="F120" s="41"/>
      <c r="G120" s="42"/>
    </row>
    <row r="121" spans="1:7" s="29" customFormat="1" ht="22.5">
      <c r="A121" s="36" t="s">
        <v>404</v>
      </c>
      <c r="B121" s="73" t="s">
        <v>207</v>
      </c>
      <c r="C121" s="74" t="s">
        <v>29</v>
      </c>
      <c r="D121" s="75">
        <v>1</v>
      </c>
      <c r="E121" s="40"/>
      <c r="F121" s="41"/>
      <c r="G121" s="42"/>
    </row>
    <row r="122" spans="1:7" s="29" customFormat="1" ht="22.5">
      <c r="A122" s="36" t="s">
        <v>405</v>
      </c>
      <c r="B122" s="73" t="s">
        <v>206</v>
      </c>
      <c r="C122" s="74" t="s">
        <v>29</v>
      </c>
      <c r="D122" s="75">
        <v>1</v>
      </c>
      <c r="E122" s="40"/>
      <c r="F122" s="41"/>
      <c r="G122" s="42"/>
    </row>
    <row r="123" spans="1:7" s="29" customFormat="1" ht="45">
      <c r="A123" s="36" t="s">
        <v>406</v>
      </c>
      <c r="B123" s="73" t="s">
        <v>297</v>
      </c>
      <c r="C123" s="74" t="s">
        <v>31</v>
      </c>
      <c r="D123" s="75">
        <v>475.87</v>
      </c>
      <c r="E123" s="40"/>
      <c r="F123" s="41"/>
      <c r="G123" s="42"/>
    </row>
    <row r="124" spans="1:7" s="29" customFormat="1" ht="33.75">
      <c r="A124" s="36" t="s">
        <v>407</v>
      </c>
      <c r="B124" s="73" t="s">
        <v>152</v>
      </c>
      <c r="C124" s="74" t="s">
        <v>28</v>
      </c>
      <c r="D124" s="75">
        <v>500.65</v>
      </c>
      <c r="E124" s="40"/>
      <c r="F124" s="44"/>
      <c r="G124" s="42"/>
    </row>
    <row r="125" spans="1:7" s="29" customFormat="1" ht="33.75">
      <c r="A125" s="36" t="s">
        <v>408</v>
      </c>
      <c r="B125" s="73" t="s">
        <v>153</v>
      </c>
      <c r="C125" s="74" t="s">
        <v>30</v>
      </c>
      <c r="D125" s="75">
        <v>10513.65</v>
      </c>
      <c r="E125" s="40"/>
      <c r="F125" s="41"/>
      <c r="G125" s="42"/>
    </row>
    <row r="126" spans="1:7" s="29" customFormat="1">
      <c r="A126" s="30" t="s">
        <v>232</v>
      </c>
      <c r="B126" s="31" t="s">
        <v>89</v>
      </c>
      <c r="C126" s="32"/>
      <c r="D126" s="33"/>
      <c r="E126" s="34"/>
      <c r="F126" s="35"/>
      <c r="G126" s="34">
        <f>ROUND(SUM(G127:G141),2)</f>
        <v>0</v>
      </c>
    </row>
    <row r="127" spans="1:7" s="29" customFormat="1" ht="45">
      <c r="A127" s="36" t="s">
        <v>409</v>
      </c>
      <c r="B127" s="73" t="s">
        <v>180</v>
      </c>
      <c r="C127" s="74" t="s">
        <v>28</v>
      </c>
      <c r="D127" s="75">
        <v>69.98</v>
      </c>
      <c r="E127" s="40"/>
      <c r="F127" s="41"/>
      <c r="G127" s="42"/>
    </row>
    <row r="128" spans="1:7" s="29" customFormat="1" ht="45">
      <c r="A128" s="36" t="s">
        <v>410</v>
      </c>
      <c r="B128" s="73" t="s">
        <v>181</v>
      </c>
      <c r="C128" s="74" t="s">
        <v>28</v>
      </c>
      <c r="D128" s="75">
        <v>12.6</v>
      </c>
      <c r="E128" s="40"/>
      <c r="F128" s="41"/>
      <c r="G128" s="42"/>
    </row>
    <row r="129" spans="1:7" s="29" customFormat="1" ht="22.5">
      <c r="A129" s="36" t="s">
        <v>411</v>
      </c>
      <c r="B129" s="73" t="s">
        <v>90</v>
      </c>
      <c r="C129" s="74" t="s">
        <v>28</v>
      </c>
      <c r="D129" s="75">
        <v>14.72</v>
      </c>
      <c r="E129" s="40"/>
      <c r="F129" s="41"/>
      <c r="G129" s="42"/>
    </row>
    <row r="130" spans="1:7" s="29" customFormat="1" ht="33.75">
      <c r="A130" s="36" t="s">
        <v>412</v>
      </c>
      <c r="B130" s="73" t="s">
        <v>93</v>
      </c>
      <c r="C130" s="74" t="s">
        <v>27</v>
      </c>
      <c r="D130" s="75">
        <v>30.41</v>
      </c>
      <c r="E130" s="40"/>
      <c r="F130" s="41"/>
      <c r="G130" s="42"/>
    </row>
    <row r="131" spans="1:7" s="29" customFormat="1" ht="33.75">
      <c r="A131" s="36" t="s">
        <v>413</v>
      </c>
      <c r="B131" s="73" t="s">
        <v>91</v>
      </c>
      <c r="C131" s="74" t="s">
        <v>38</v>
      </c>
      <c r="D131" s="75">
        <v>859.48</v>
      </c>
      <c r="E131" s="40"/>
      <c r="F131" s="41"/>
      <c r="G131" s="42"/>
    </row>
    <row r="132" spans="1:7" s="29" customFormat="1" ht="22.5">
      <c r="A132" s="36" t="s">
        <v>414</v>
      </c>
      <c r="B132" s="73" t="s">
        <v>94</v>
      </c>
      <c r="C132" s="74" t="s">
        <v>28</v>
      </c>
      <c r="D132" s="75">
        <v>7.13</v>
      </c>
      <c r="E132" s="40"/>
      <c r="F132" s="41"/>
      <c r="G132" s="42"/>
    </row>
    <row r="133" spans="1:7" s="29" customFormat="1" ht="33.75">
      <c r="A133" s="36" t="s">
        <v>415</v>
      </c>
      <c r="B133" s="73" t="s">
        <v>114</v>
      </c>
      <c r="C133" s="74" t="s">
        <v>27</v>
      </c>
      <c r="D133" s="75">
        <v>15.84</v>
      </c>
      <c r="E133" s="40"/>
      <c r="F133" s="41"/>
      <c r="G133" s="42"/>
    </row>
    <row r="134" spans="1:7" s="29" customFormat="1" ht="22.5">
      <c r="A134" s="36" t="s">
        <v>416</v>
      </c>
      <c r="B134" s="73" t="s">
        <v>76</v>
      </c>
      <c r="C134" s="74" t="s">
        <v>27</v>
      </c>
      <c r="D134" s="75">
        <v>79.7</v>
      </c>
      <c r="E134" s="40"/>
      <c r="F134" s="41"/>
      <c r="G134" s="42"/>
    </row>
    <row r="135" spans="1:7" s="29" customFormat="1" ht="45">
      <c r="A135" s="36" t="s">
        <v>417</v>
      </c>
      <c r="B135" s="73" t="s">
        <v>112</v>
      </c>
      <c r="C135" s="74" t="s">
        <v>27</v>
      </c>
      <c r="D135" s="75">
        <v>60.79</v>
      </c>
      <c r="E135" s="40"/>
      <c r="F135" s="41"/>
      <c r="G135" s="42"/>
    </row>
    <row r="136" spans="1:7" s="29" customFormat="1" ht="45">
      <c r="A136" s="36" t="s">
        <v>418</v>
      </c>
      <c r="B136" s="73" t="s">
        <v>113</v>
      </c>
      <c r="C136" s="74" t="s">
        <v>27</v>
      </c>
      <c r="D136" s="75">
        <v>98.61</v>
      </c>
      <c r="E136" s="40"/>
      <c r="F136" s="41"/>
      <c r="G136" s="42"/>
    </row>
    <row r="137" spans="1:7" s="29" customFormat="1" ht="45">
      <c r="A137" s="36" t="s">
        <v>419</v>
      </c>
      <c r="B137" s="73" t="s">
        <v>168</v>
      </c>
      <c r="C137" s="74" t="s">
        <v>28</v>
      </c>
      <c r="D137" s="75">
        <v>20.89</v>
      </c>
      <c r="E137" s="40"/>
      <c r="F137" s="41"/>
      <c r="G137" s="42"/>
    </row>
    <row r="138" spans="1:7" s="29" customFormat="1" ht="45">
      <c r="A138" s="36" t="s">
        <v>420</v>
      </c>
      <c r="B138" s="73" t="s">
        <v>100</v>
      </c>
      <c r="C138" s="74" t="s">
        <v>29</v>
      </c>
      <c r="D138" s="75">
        <v>54</v>
      </c>
      <c r="E138" s="40"/>
      <c r="F138" s="41"/>
      <c r="G138" s="42"/>
    </row>
    <row r="139" spans="1:7" s="29" customFormat="1" ht="45">
      <c r="A139" s="36" t="s">
        <v>421</v>
      </c>
      <c r="B139" s="73" t="s">
        <v>133</v>
      </c>
      <c r="C139" s="74" t="s">
        <v>29</v>
      </c>
      <c r="D139" s="75">
        <v>11</v>
      </c>
      <c r="E139" s="40"/>
      <c r="F139" s="41"/>
      <c r="G139" s="42"/>
    </row>
    <row r="140" spans="1:7" s="29" customFormat="1" ht="33.75">
      <c r="A140" s="36" t="s">
        <v>422</v>
      </c>
      <c r="B140" s="73" t="s">
        <v>152</v>
      </c>
      <c r="C140" s="74" t="s">
        <v>28</v>
      </c>
      <c r="D140" s="75">
        <v>61.71</v>
      </c>
      <c r="E140" s="40"/>
      <c r="F140" s="41"/>
      <c r="G140" s="42"/>
    </row>
    <row r="141" spans="1:7" s="29" customFormat="1" ht="33.75">
      <c r="A141" s="36" t="s">
        <v>423</v>
      </c>
      <c r="B141" s="73" t="s">
        <v>153</v>
      </c>
      <c r="C141" s="74" t="s">
        <v>30</v>
      </c>
      <c r="D141" s="75">
        <v>1295.9100000000001</v>
      </c>
      <c r="E141" s="40"/>
      <c r="F141" s="41"/>
      <c r="G141" s="42"/>
    </row>
    <row r="142" spans="1:7" s="29" customFormat="1">
      <c r="A142" s="30" t="s">
        <v>233</v>
      </c>
      <c r="B142" s="31" t="s">
        <v>41</v>
      </c>
      <c r="C142" s="32"/>
      <c r="D142" s="33"/>
      <c r="E142" s="34"/>
      <c r="F142" s="35"/>
      <c r="G142" s="34">
        <f>ROUND(SUM(G143:G160),2)</f>
        <v>0</v>
      </c>
    </row>
    <row r="143" spans="1:7" s="29" customFormat="1" ht="22.5">
      <c r="A143" s="36" t="s">
        <v>424</v>
      </c>
      <c r="B143" s="73" t="s">
        <v>117</v>
      </c>
      <c r="C143" s="74" t="s">
        <v>31</v>
      </c>
      <c r="D143" s="75">
        <v>319.24</v>
      </c>
      <c r="E143" s="40"/>
      <c r="F143" s="41"/>
      <c r="G143" s="42"/>
    </row>
    <row r="144" spans="1:7" s="29" customFormat="1" ht="45">
      <c r="A144" s="36" t="s">
        <v>425</v>
      </c>
      <c r="B144" s="73" t="s">
        <v>180</v>
      </c>
      <c r="C144" s="74" t="s">
        <v>28</v>
      </c>
      <c r="D144" s="75">
        <v>310.3</v>
      </c>
      <c r="E144" s="40"/>
      <c r="F144" s="41"/>
      <c r="G144" s="42"/>
    </row>
    <row r="145" spans="1:7" s="29" customFormat="1" ht="101.25">
      <c r="A145" s="36" t="s">
        <v>426</v>
      </c>
      <c r="B145" s="73" t="s">
        <v>135</v>
      </c>
      <c r="C145" s="74" t="s">
        <v>29</v>
      </c>
      <c r="D145" s="75">
        <v>17</v>
      </c>
      <c r="E145" s="40"/>
      <c r="F145" s="41"/>
      <c r="G145" s="42"/>
    </row>
    <row r="146" spans="1:7" s="29" customFormat="1" ht="112.5">
      <c r="A146" s="36" t="s">
        <v>427</v>
      </c>
      <c r="B146" s="73" t="s">
        <v>136</v>
      </c>
      <c r="C146" s="74" t="s">
        <v>29</v>
      </c>
      <c r="D146" s="75">
        <v>29</v>
      </c>
      <c r="E146" s="40"/>
      <c r="F146" s="41"/>
      <c r="G146" s="42"/>
    </row>
    <row r="147" spans="1:7" s="29" customFormat="1" ht="112.5">
      <c r="A147" s="36" t="s">
        <v>428</v>
      </c>
      <c r="B147" s="73" t="s">
        <v>137</v>
      </c>
      <c r="C147" s="74" t="s">
        <v>29</v>
      </c>
      <c r="D147" s="75">
        <v>6</v>
      </c>
      <c r="E147" s="40"/>
      <c r="F147" s="41"/>
      <c r="G147" s="42"/>
    </row>
    <row r="148" spans="1:7" s="29" customFormat="1" ht="112.5">
      <c r="A148" s="36" t="s">
        <v>429</v>
      </c>
      <c r="B148" s="73" t="s">
        <v>138</v>
      </c>
      <c r="C148" s="74" t="s">
        <v>29</v>
      </c>
      <c r="D148" s="75">
        <v>3</v>
      </c>
      <c r="E148" s="40"/>
      <c r="F148" s="41"/>
      <c r="G148" s="42"/>
    </row>
    <row r="149" spans="1:7" s="29" customFormat="1" ht="112.5">
      <c r="A149" s="36" t="s">
        <v>430</v>
      </c>
      <c r="B149" s="73" t="s">
        <v>139</v>
      </c>
      <c r="C149" s="74" t="s">
        <v>29</v>
      </c>
      <c r="D149" s="75">
        <v>3</v>
      </c>
      <c r="E149" s="40"/>
      <c r="F149" s="41"/>
      <c r="G149" s="42"/>
    </row>
    <row r="150" spans="1:7" s="29" customFormat="1" ht="33.75">
      <c r="A150" s="36" t="s">
        <v>431</v>
      </c>
      <c r="B150" s="73" t="s">
        <v>182</v>
      </c>
      <c r="C150" s="74" t="s">
        <v>31</v>
      </c>
      <c r="D150" s="75">
        <v>319.24</v>
      </c>
      <c r="E150" s="40"/>
      <c r="F150" s="41"/>
      <c r="G150" s="42"/>
    </row>
    <row r="151" spans="1:7" s="29" customFormat="1" ht="22.5">
      <c r="A151" s="36" t="s">
        <v>432</v>
      </c>
      <c r="B151" s="73" t="s">
        <v>183</v>
      </c>
      <c r="C151" s="74" t="s">
        <v>29</v>
      </c>
      <c r="D151" s="75">
        <v>58</v>
      </c>
      <c r="E151" s="40"/>
      <c r="F151" s="41"/>
      <c r="G151" s="42"/>
    </row>
    <row r="152" spans="1:7" s="29" customFormat="1" ht="22.5">
      <c r="A152" s="36" t="s">
        <v>433</v>
      </c>
      <c r="B152" s="73" t="s">
        <v>184</v>
      </c>
      <c r="C152" s="74" t="s">
        <v>29</v>
      </c>
      <c r="D152" s="75">
        <v>49</v>
      </c>
      <c r="E152" s="40"/>
      <c r="F152" s="41"/>
      <c r="G152" s="42"/>
    </row>
    <row r="153" spans="1:7" s="29" customFormat="1" ht="22.5">
      <c r="A153" s="36" t="s">
        <v>434</v>
      </c>
      <c r="B153" s="73" t="s">
        <v>185</v>
      </c>
      <c r="C153" s="74" t="s">
        <v>29</v>
      </c>
      <c r="D153" s="75">
        <v>9</v>
      </c>
      <c r="E153" s="40"/>
      <c r="F153" s="41"/>
      <c r="G153" s="42"/>
    </row>
    <row r="154" spans="1:7" s="29" customFormat="1" ht="33.75">
      <c r="A154" s="36" t="s">
        <v>435</v>
      </c>
      <c r="B154" s="73" t="s">
        <v>186</v>
      </c>
      <c r="C154" s="74" t="s">
        <v>29</v>
      </c>
      <c r="D154" s="75">
        <v>58</v>
      </c>
      <c r="E154" s="40"/>
      <c r="F154" s="41"/>
      <c r="G154" s="42"/>
    </row>
    <row r="155" spans="1:7" s="29" customFormat="1" ht="22.5">
      <c r="A155" s="36" t="s">
        <v>436</v>
      </c>
      <c r="B155" s="73" t="s">
        <v>46</v>
      </c>
      <c r="C155" s="74" t="s">
        <v>28</v>
      </c>
      <c r="D155" s="75">
        <v>24.12</v>
      </c>
      <c r="E155" s="40"/>
      <c r="F155" s="41"/>
      <c r="G155" s="42"/>
    </row>
    <row r="156" spans="1:7" s="29" customFormat="1" ht="33.75">
      <c r="A156" s="36" t="s">
        <v>437</v>
      </c>
      <c r="B156" s="73" t="s">
        <v>179</v>
      </c>
      <c r="C156" s="74" t="s">
        <v>28</v>
      </c>
      <c r="D156" s="75">
        <v>104.4</v>
      </c>
      <c r="E156" s="40"/>
      <c r="F156" s="41"/>
      <c r="G156" s="42"/>
    </row>
    <row r="157" spans="1:7" s="29" customFormat="1" ht="45">
      <c r="A157" s="36" t="s">
        <v>438</v>
      </c>
      <c r="B157" s="73" t="s">
        <v>168</v>
      </c>
      <c r="C157" s="74" t="s">
        <v>28</v>
      </c>
      <c r="D157" s="75">
        <v>94.06</v>
      </c>
      <c r="E157" s="40"/>
      <c r="F157" s="41"/>
      <c r="G157" s="42"/>
    </row>
    <row r="158" spans="1:7" s="29" customFormat="1" ht="56.25">
      <c r="A158" s="36" t="s">
        <v>439</v>
      </c>
      <c r="B158" s="73" t="s">
        <v>169</v>
      </c>
      <c r="C158" s="74" t="s">
        <v>28</v>
      </c>
      <c r="D158" s="75">
        <v>72.599999999999994</v>
      </c>
      <c r="E158" s="40"/>
      <c r="F158" s="41"/>
      <c r="G158" s="42"/>
    </row>
    <row r="159" spans="1:7" s="29" customFormat="1" ht="33.75">
      <c r="A159" s="36" t="s">
        <v>440</v>
      </c>
      <c r="B159" s="73" t="s">
        <v>152</v>
      </c>
      <c r="C159" s="74" t="s">
        <v>28</v>
      </c>
      <c r="D159" s="75">
        <v>216.24</v>
      </c>
      <c r="E159" s="40"/>
      <c r="F159" s="44"/>
      <c r="G159" s="42"/>
    </row>
    <row r="160" spans="1:7" s="29" customFormat="1" ht="33.75">
      <c r="A160" s="36" t="s">
        <v>441</v>
      </c>
      <c r="B160" s="73" t="s">
        <v>153</v>
      </c>
      <c r="C160" s="74" t="s">
        <v>30</v>
      </c>
      <c r="D160" s="75">
        <v>4541.04</v>
      </c>
      <c r="E160" s="40"/>
      <c r="F160" s="41"/>
      <c r="G160" s="42"/>
    </row>
    <row r="161" spans="1:7" s="29" customFormat="1">
      <c r="A161" s="30" t="s">
        <v>234</v>
      </c>
      <c r="B161" s="31" t="s">
        <v>77</v>
      </c>
      <c r="C161" s="32"/>
      <c r="D161" s="33"/>
      <c r="E161" s="34"/>
      <c r="F161" s="35"/>
      <c r="G161" s="34">
        <f>ROUND(SUM(G162:G177),2)</f>
        <v>0</v>
      </c>
    </row>
    <row r="162" spans="1:7" s="29" customFormat="1" ht="45">
      <c r="A162" s="36" t="s">
        <v>442</v>
      </c>
      <c r="B162" s="73" t="s">
        <v>180</v>
      </c>
      <c r="C162" s="74" t="s">
        <v>28</v>
      </c>
      <c r="D162" s="75">
        <v>35.71</v>
      </c>
      <c r="E162" s="40"/>
      <c r="F162" s="41"/>
      <c r="G162" s="42"/>
    </row>
    <row r="163" spans="1:7" s="29" customFormat="1" ht="45">
      <c r="A163" s="36" t="s">
        <v>443</v>
      </c>
      <c r="B163" s="73" t="s">
        <v>168</v>
      </c>
      <c r="C163" s="74" t="s">
        <v>28</v>
      </c>
      <c r="D163" s="75">
        <v>6.61</v>
      </c>
      <c r="E163" s="40"/>
      <c r="F163" s="41"/>
      <c r="G163" s="42"/>
    </row>
    <row r="164" spans="1:7" s="29" customFormat="1" ht="33.75">
      <c r="A164" s="36" t="s">
        <v>444</v>
      </c>
      <c r="B164" s="73" t="s">
        <v>75</v>
      </c>
      <c r="C164" s="74" t="s">
        <v>27</v>
      </c>
      <c r="D164" s="75">
        <v>22.04</v>
      </c>
      <c r="E164" s="40"/>
      <c r="F164" s="44"/>
      <c r="G164" s="42"/>
    </row>
    <row r="165" spans="1:7" s="29" customFormat="1" ht="33.75">
      <c r="A165" s="36" t="s">
        <v>445</v>
      </c>
      <c r="B165" s="73" t="s">
        <v>95</v>
      </c>
      <c r="C165" s="74" t="s">
        <v>28</v>
      </c>
      <c r="D165" s="75">
        <v>6.61</v>
      </c>
      <c r="E165" s="40"/>
      <c r="F165" s="41"/>
      <c r="G165" s="42"/>
    </row>
    <row r="166" spans="1:7" s="29" customFormat="1" ht="45">
      <c r="A166" s="36" t="s">
        <v>446</v>
      </c>
      <c r="B166" s="73" t="s">
        <v>96</v>
      </c>
      <c r="C166" s="74" t="s">
        <v>27</v>
      </c>
      <c r="D166" s="75">
        <v>10.73</v>
      </c>
      <c r="E166" s="40"/>
      <c r="F166" s="41"/>
      <c r="G166" s="42"/>
    </row>
    <row r="167" spans="1:7" s="29" customFormat="1" ht="33.75">
      <c r="A167" s="36" t="s">
        <v>447</v>
      </c>
      <c r="B167" s="73" t="s">
        <v>93</v>
      </c>
      <c r="C167" s="74" t="s">
        <v>27</v>
      </c>
      <c r="D167" s="75">
        <v>32.71</v>
      </c>
      <c r="E167" s="40"/>
      <c r="F167" s="41"/>
      <c r="G167" s="42"/>
    </row>
    <row r="168" spans="1:7" s="29" customFormat="1" ht="33.75">
      <c r="A168" s="36" t="s">
        <v>448</v>
      </c>
      <c r="B168" s="73" t="s">
        <v>91</v>
      </c>
      <c r="C168" s="74" t="s">
        <v>38</v>
      </c>
      <c r="D168" s="75">
        <v>438.52</v>
      </c>
      <c r="E168" s="40"/>
      <c r="F168" s="41"/>
      <c r="G168" s="42"/>
    </row>
    <row r="169" spans="1:7" s="29" customFormat="1" ht="22.5">
      <c r="A169" s="36" t="s">
        <v>449</v>
      </c>
      <c r="B169" s="73" t="s">
        <v>94</v>
      </c>
      <c r="C169" s="74" t="s">
        <v>28</v>
      </c>
      <c r="D169" s="75">
        <v>5.12</v>
      </c>
      <c r="E169" s="40"/>
      <c r="F169" s="41"/>
      <c r="G169" s="42"/>
    </row>
    <row r="170" spans="1:7" s="29" customFormat="1" ht="22.5">
      <c r="A170" s="36" t="s">
        <v>450</v>
      </c>
      <c r="B170" s="73" t="s">
        <v>76</v>
      </c>
      <c r="C170" s="74" t="s">
        <v>27</v>
      </c>
      <c r="D170" s="75">
        <v>37.53</v>
      </c>
      <c r="E170" s="40"/>
      <c r="F170" s="41"/>
      <c r="G170" s="42"/>
    </row>
    <row r="171" spans="1:7" s="29" customFormat="1" ht="45">
      <c r="A171" s="36" t="s">
        <v>451</v>
      </c>
      <c r="B171" s="73" t="s">
        <v>112</v>
      </c>
      <c r="C171" s="74" t="s">
        <v>27</v>
      </c>
      <c r="D171" s="75">
        <v>37.53</v>
      </c>
      <c r="E171" s="40"/>
      <c r="F171" s="41"/>
      <c r="G171" s="42"/>
    </row>
    <row r="172" spans="1:7" s="29" customFormat="1" ht="33.75">
      <c r="A172" s="36" t="s">
        <v>452</v>
      </c>
      <c r="B172" s="73" t="s">
        <v>121</v>
      </c>
      <c r="C172" s="74" t="s">
        <v>38</v>
      </c>
      <c r="D172" s="75">
        <v>1546.12</v>
      </c>
      <c r="E172" s="40"/>
      <c r="F172" s="41"/>
      <c r="G172" s="42"/>
    </row>
    <row r="173" spans="1:7" s="29" customFormat="1" ht="33.75">
      <c r="A173" s="36" t="s">
        <v>453</v>
      </c>
      <c r="B173" s="73" t="s">
        <v>122</v>
      </c>
      <c r="C173" s="74" t="s">
        <v>38</v>
      </c>
      <c r="D173" s="75">
        <v>148.86000000000001</v>
      </c>
      <c r="E173" s="40"/>
      <c r="F173" s="41"/>
      <c r="G173" s="42"/>
    </row>
    <row r="174" spans="1:7" s="29" customFormat="1" ht="33.75">
      <c r="A174" s="36" t="s">
        <v>454</v>
      </c>
      <c r="B174" s="73" t="s">
        <v>123</v>
      </c>
      <c r="C174" s="74" t="s">
        <v>38</v>
      </c>
      <c r="D174" s="75">
        <v>879.02</v>
      </c>
      <c r="E174" s="40"/>
      <c r="F174" s="41"/>
      <c r="G174" s="42"/>
    </row>
    <row r="175" spans="1:7" s="29" customFormat="1" ht="45">
      <c r="A175" s="36" t="s">
        <v>455</v>
      </c>
      <c r="B175" s="73" t="s">
        <v>78</v>
      </c>
      <c r="C175" s="74" t="s">
        <v>38</v>
      </c>
      <c r="D175" s="75">
        <v>111.12</v>
      </c>
      <c r="E175" s="40"/>
      <c r="F175" s="41"/>
      <c r="G175" s="42"/>
    </row>
    <row r="176" spans="1:7" s="29" customFormat="1" ht="33.75">
      <c r="A176" s="36" t="s">
        <v>456</v>
      </c>
      <c r="B176" s="73" t="s">
        <v>152</v>
      </c>
      <c r="C176" s="74" t="s">
        <v>28</v>
      </c>
      <c r="D176" s="75">
        <v>29.1</v>
      </c>
      <c r="E176" s="40"/>
      <c r="F176" s="44"/>
      <c r="G176" s="42"/>
    </row>
    <row r="177" spans="1:7" s="29" customFormat="1" ht="33.75">
      <c r="A177" s="36" t="s">
        <v>457</v>
      </c>
      <c r="B177" s="73" t="s">
        <v>153</v>
      </c>
      <c r="C177" s="74" t="s">
        <v>30</v>
      </c>
      <c r="D177" s="75">
        <v>611.1</v>
      </c>
      <c r="E177" s="40"/>
      <c r="F177" s="41"/>
      <c r="G177" s="42"/>
    </row>
    <row r="178" spans="1:7" s="29" customFormat="1">
      <c r="A178" s="30" t="s">
        <v>235</v>
      </c>
      <c r="B178" s="31" t="s">
        <v>127</v>
      </c>
      <c r="C178" s="32"/>
      <c r="D178" s="33"/>
      <c r="E178" s="34"/>
      <c r="F178" s="35"/>
      <c r="G178" s="34">
        <f>ROUND(SUM(G179:G187),2)</f>
        <v>0</v>
      </c>
    </row>
    <row r="179" spans="1:7" s="29" customFormat="1" ht="22.5">
      <c r="A179" s="36" t="s">
        <v>458</v>
      </c>
      <c r="B179" s="73" t="s">
        <v>117</v>
      </c>
      <c r="C179" s="74" t="s">
        <v>31</v>
      </c>
      <c r="D179" s="75">
        <v>71.599999999999994</v>
      </c>
      <c r="E179" s="40"/>
      <c r="F179" s="41"/>
      <c r="G179" s="42"/>
    </row>
    <row r="180" spans="1:7" s="29" customFormat="1" ht="45">
      <c r="A180" s="36" t="s">
        <v>459</v>
      </c>
      <c r="B180" s="73" t="s">
        <v>180</v>
      </c>
      <c r="C180" s="74" t="s">
        <v>28</v>
      </c>
      <c r="D180" s="75">
        <v>103.26</v>
      </c>
      <c r="E180" s="40"/>
      <c r="F180" s="41"/>
      <c r="G180" s="42"/>
    </row>
    <row r="181" spans="1:7" s="29" customFormat="1" ht="45">
      <c r="A181" s="36" t="s">
        <v>460</v>
      </c>
      <c r="B181" s="73" t="s">
        <v>181</v>
      </c>
      <c r="C181" s="74" t="s">
        <v>28</v>
      </c>
      <c r="D181" s="75">
        <v>1.06</v>
      </c>
      <c r="E181" s="40"/>
      <c r="F181" s="41"/>
      <c r="G181" s="42"/>
    </row>
    <row r="182" spans="1:7" s="29" customFormat="1" ht="22.5">
      <c r="A182" s="36" t="s">
        <v>461</v>
      </c>
      <c r="B182" s="73" t="s">
        <v>46</v>
      </c>
      <c r="C182" s="74" t="s">
        <v>28</v>
      </c>
      <c r="D182" s="75">
        <v>6.44</v>
      </c>
      <c r="E182" s="40"/>
      <c r="F182" s="41"/>
      <c r="G182" s="42"/>
    </row>
    <row r="183" spans="1:7" s="29" customFormat="1" ht="33.75">
      <c r="A183" s="36" t="s">
        <v>462</v>
      </c>
      <c r="B183" s="73" t="s">
        <v>178</v>
      </c>
      <c r="C183" s="74" t="s">
        <v>31</v>
      </c>
      <c r="D183" s="75">
        <v>71.599999999999994</v>
      </c>
      <c r="E183" s="40"/>
      <c r="F183" s="41"/>
      <c r="G183" s="42"/>
    </row>
    <row r="184" spans="1:7" s="29" customFormat="1" ht="33.75">
      <c r="A184" s="36" t="s">
        <v>463</v>
      </c>
      <c r="B184" s="73" t="s">
        <v>179</v>
      </c>
      <c r="C184" s="74" t="s">
        <v>28</v>
      </c>
      <c r="D184" s="75">
        <v>33.28</v>
      </c>
      <c r="E184" s="40"/>
      <c r="F184" s="44"/>
      <c r="G184" s="42"/>
    </row>
    <row r="185" spans="1:7" s="29" customFormat="1" ht="45">
      <c r="A185" s="36" t="s">
        <v>464</v>
      </c>
      <c r="B185" s="73" t="s">
        <v>168</v>
      </c>
      <c r="C185" s="74" t="s">
        <v>28</v>
      </c>
      <c r="D185" s="75">
        <v>35.590000000000003</v>
      </c>
      <c r="E185" s="40"/>
      <c r="F185" s="44"/>
      <c r="G185" s="42"/>
    </row>
    <row r="186" spans="1:7" s="29" customFormat="1" ht="56.25">
      <c r="A186" s="36" t="s">
        <v>465</v>
      </c>
      <c r="B186" s="73" t="s">
        <v>169</v>
      </c>
      <c r="C186" s="74" t="s">
        <v>28</v>
      </c>
      <c r="D186" s="75">
        <v>23.73</v>
      </c>
      <c r="E186" s="40"/>
      <c r="F186" s="41"/>
      <c r="G186" s="42"/>
    </row>
    <row r="187" spans="1:7" s="29" customFormat="1" ht="112.5">
      <c r="A187" s="36" t="s">
        <v>466</v>
      </c>
      <c r="B187" s="73" t="s">
        <v>221</v>
      </c>
      <c r="C187" s="74" t="s">
        <v>29</v>
      </c>
      <c r="D187" s="75">
        <v>10</v>
      </c>
      <c r="E187" s="40"/>
      <c r="F187" s="41"/>
      <c r="G187" s="42"/>
    </row>
    <row r="188" spans="1:7">
      <c r="A188" s="27" t="s">
        <v>236</v>
      </c>
      <c r="B188" s="43" t="s">
        <v>42</v>
      </c>
      <c r="C188" s="43"/>
      <c r="D188" s="43"/>
      <c r="E188" s="43"/>
      <c r="F188" s="43"/>
      <c r="G188" s="28">
        <f>ROUND(SUM(G189,G199,G212,G224),2)</f>
        <v>0</v>
      </c>
    </row>
    <row r="189" spans="1:7" s="29" customFormat="1">
      <c r="A189" s="30" t="s">
        <v>237</v>
      </c>
      <c r="B189" s="31" t="s">
        <v>40</v>
      </c>
      <c r="C189" s="32"/>
      <c r="D189" s="33"/>
      <c r="E189" s="34"/>
      <c r="F189" s="35"/>
      <c r="G189" s="34">
        <f>ROUND(SUM(G190:G198),2)</f>
        <v>0</v>
      </c>
    </row>
    <row r="190" spans="1:7" s="29" customFormat="1" ht="22.5">
      <c r="A190" s="36" t="s">
        <v>467</v>
      </c>
      <c r="B190" s="73" t="s">
        <v>117</v>
      </c>
      <c r="C190" s="74" t="s">
        <v>31</v>
      </c>
      <c r="D190" s="75">
        <v>491.2</v>
      </c>
      <c r="E190" s="40"/>
      <c r="F190" s="41"/>
      <c r="G190" s="42"/>
    </row>
    <row r="191" spans="1:7" s="29" customFormat="1" ht="45">
      <c r="A191" s="36" t="s">
        <v>468</v>
      </c>
      <c r="B191" s="73" t="s">
        <v>180</v>
      </c>
      <c r="C191" s="74" t="s">
        <v>28</v>
      </c>
      <c r="D191" s="75">
        <v>350.14</v>
      </c>
      <c r="E191" s="40"/>
      <c r="F191" s="41"/>
      <c r="G191" s="42"/>
    </row>
    <row r="192" spans="1:7" s="29" customFormat="1" ht="33.75">
      <c r="A192" s="36" t="s">
        <v>469</v>
      </c>
      <c r="B192" s="73" t="s">
        <v>187</v>
      </c>
      <c r="C192" s="74" t="s">
        <v>31</v>
      </c>
      <c r="D192" s="75">
        <v>491.2</v>
      </c>
      <c r="E192" s="40"/>
      <c r="F192" s="41"/>
      <c r="G192" s="42"/>
    </row>
    <row r="193" spans="1:7" s="29" customFormat="1" ht="22.5">
      <c r="A193" s="36" t="s">
        <v>470</v>
      </c>
      <c r="B193" s="73" t="s">
        <v>46</v>
      </c>
      <c r="C193" s="74" t="s">
        <v>28</v>
      </c>
      <c r="D193" s="75">
        <v>31.83</v>
      </c>
      <c r="E193" s="40"/>
      <c r="F193" s="41"/>
      <c r="G193" s="42"/>
    </row>
    <row r="194" spans="1:7" s="29" customFormat="1" ht="33.75">
      <c r="A194" s="36" t="s">
        <v>471</v>
      </c>
      <c r="B194" s="73" t="s">
        <v>179</v>
      </c>
      <c r="C194" s="74" t="s">
        <v>28</v>
      </c>
      <c r="D194" s="75">
        <v>122.01</v>
      </c>
      <c r="E194" s="40"/>
      <c r="F194" s="41"/>
      <c r="G194" s="42"/>
    </row>
    <row r="195" spans="1:7" s="29" customFormat="1" ht="45">
      <c r="A195" s="36" t="s">
        <v>472</v>
      </c>
      <c r="B195" s="73" t="s">
        <v>168</v>
      </c>
      <c r="C195" s="74" t="s">
        <v>28</v>
      </c>
      <c r="D195" s="75">
        <v>114.58</v>
      </c>
      <c r="E195" s="40"/>
      <c r="F195" s="41"/>
      <c r="G195" s="42"/>
    </row>
    <row r="196" spans="1:7" s="29" customFormat="1" ht="56.25">
      <c r="A196" s="36" t="s">
        <v>473</v>
      </c>
      <c r="B196" s="73" t="s">
        <v>169</v>
      </c>
      <c r="C196" s="74" t="s">
        <v>28</v>
      </c>
      <c r="D196" s="75">
        <v>76.39</v>
      </c>
      <c r="E196" s="40"/>
      <c r="F196" s="41"/>
      <c r="G196" s="42"/>
    </row>
    <row r="197" spans="1:7" s="29" customFormat="1" ht="33.75">
      <c r="A197" s="36" t="s">
        <v>474</v>
      </c>
      <c r="B197" s="73" t="s">
        <v>152</v>
      </c>
      <c r="C197" s="74" t="s">
        <v>28</v>
      </c>
      <c r="D197" s="75">
        <v>235.56</v>
      </c>
      <c r="E197" s="40"/>
      <c r="F197" s="41"/>
      <c r="G197" s="42"/>
    </row>
    <row r="198" spans="1:7" s="29" customFormat="1" ht="33.75">
      <c r="A198" s="36" t="s">
        <v>475</v>
      </c>
      <c r="B198" s="73" t="s">
        <v>153</v>
      </c>
      <c r="C198" s="74" t="s">
        <v>30</v>
      </c>
      <c r="D198" s="75">
        <v>4946.76</v>
      </c>
      <c r="E198" s="40"/>
      <c r="F198" s="41"/>
      <c r="G198" s="42"/>
    </row>
    <row r="199" spans="1:7" s="29" customFormat="1">
      <c r="A199" s="30" t="s">
        <v>238</v>
      </c>
      <c r="B199" s="31" t="s">
        <v>43</v>
      </c>
      <c r="C199" s="32"/>
      <c r="D199" s="33"/>
      <c r="E199" s="34"/>
      <c r="F199" s="35"/>
      <c r="G199" s="34">
        <f>ROUND(SUM(G200:G211),2)</f>
        <v>0</v>
      </c>
    </row>
    <row r="200" spans="1:7" s="29" customFormat="1" ht="22.5">
      <c r="A200" s="36" t="s">
        <v>476</v>
      </c>
      <c r="B200" s="73" t="s">
        <v>117</v>
      </c>
      <c r="C200" s="74" t="s">
        <v>31</v>
      </c>
      <c r="D200" s="75">
        <v>258.08</v>
      </c>
      <c r="E200" s="40"/>
      <c r="F200" s="41"/>
      <c r="G200" s="42"/>
    </row>
    <row r="201" spans="1:7" s="29" customFormat="1" ht="45">
      <c r="A201" s="36" t="s">
        <v>477</v>
      </c>
      <c r="B201" s="73" t="s">
        <v>180</v>
      </c>
      <c r="C201" s="74" t="s">
        <v>28</v>
      </c>
      <c r="D201" s="75">
        <v>133.05000000000001</v>
      </c>
      <c r="E201" s="40"/>
      <c r="F201" s="41"/>
      <c r="G201" s="42"/>
    </row>
    <row r="202" spans="1:7" s="29" customFormat="1" ht="45">
      <c r="A202" s="36" t="s">
        <v>478</v>
      </c>
      <c r="B202" s="73" t="s">
        <v>168</v>
      </c>
      <c r="C202" s="74" t="s">
        <v>28</v>
      </c>
      <c r="D202" s="75">
        <v>133.05000000000001</v>
      </c>
      <c r="E202" s="40"/>
      <c r="F202" s="41"/>
      <c r="G202" s="42"/>
    </row>
    <row r="203" spans="1:7" s="29" customFormat="1" ht="22.5">
      <c r="A203" s="36" t="s">
        <v>479</v>
      </c>
      <c r="B203" s="73" t="s">
        <v>49</v>
      </c>
      <c r="C203" s="74" t="s">
        <v>29</v>
      </c>
      <c r="D203" s="75">
        <v>58</v>
      </c>
      <c r="E203" s="40"/>
      <c r="F203" s="41"/>
      <c r="G203" s="42"/>
    </row>
    <row r="204" spans="1:7" s="29" customFormat="1" ht="22.5">
      <c r="A204" s="36" t="s">
        <v>480</v>
      </c>
      <c r="B204" s="73" t="s">
        <v>57</v>
      </c>
      <c r="C204" s="74" t="s">
        <v>29</v>
      </c>
      <c r="D204" s="75">
        <v>58</v>
      </c>
      <c r="E204" s="40"/>
      <c r="F204" s="41"/>
      <c r="G204" s="42"/>
    </row>
    <row r="205" spans="1:7" s="29" customFormat="1" ht="22.5">
      <c r="A205" s="36" t="s">
        <v>481</v>
      </c>
      <c r="B205" s="73" t="s">
        <v>50</v>
      </c>
      <c r="C205" s="74" t="s">
        <v>29</v>
      </c>
      <c r="D205" s="75">
        <v>58</v>
      </c>
      <c r="E205" s="40"/>
      <c r="F205" s="41"/>
      <c r="G205" s="42"/>
    </row>
    <row r="206" spans="1:7" s="29" customFormat="1" ht="22.5">
      <c r="A206" s="36" t="s">
        <v>482</v>
      </c>
      <c r="B206" s="73" t="s">
        <v>72</v>
      </c>
      <c r="C206" s="74" t="s">
        <v>29</v>
      </c>
      <c r="D206" s="75">
        <v>58</v>
      </c>
      <c r="E206" s="40"/>
      <c r="F206" s="41"/>
      <c r="G206" s="42"/>
    </row>
    <row r="207" spans="1:7" s="29" customFormat="1" ht="22.5">
      <c r="A207" s="36" t="s">
        <v>483</v>
      </c>
      <c r="B207" s="73" t="s">
        <v>51</v>
      </c>
      <c r="C207" s="74" t="s">
        <v>31</v>
      </c>
      <c r="D207" s="75">
        <v>258.08</v>
      </c>
      <c r="E207" s="40"/>
      <c r="F207" s="41"/>
      <c r="G207" s="42"/>
    </row>
    <row r="208" spans="1:7" s="29" customFormat="1" ht="22.5">
      <c r="A208" s="36" t="s">
        <v>484</v>
      </c>
      <c r="B208" s="73" t="s">
        <v>54</v>
      </c>
      <c r="C208" s="74" t="s">
        <v>29</v>
      </c>
      <c r="D208" s="75">
        <v>58</v>
      </c>
      <c r="E208" s="40"/>
      <c r="F208" s="41"/>
      <c r="G208" s="42"/>
    </row>
    <row r="209" spans="1:7" s="29" customFormat="1" ht="22.5">
      <c r="A209" s="36" t="s">
        <v>485</v>
      </c>
      <c r="B209" s="73" t="s">
        <v>53</v>
      </c>
      <c r="C209" s="74" t="s">
        <v>29</v>
      </c>
      <c r="D209" s="75">
        <v>58</v>
      </c>
      <c r="E209" s="40"/>
      <c r="F209" s="41"/>
      <c r="G209" s="42"/>
    </row>
    <row r="210" spans="1:7" s="29" customFormat="1" ht="22.5">
      <c r="A210" s="36" t="s">
        <v>486</v>
      </c>
      <c r="B210" s="73" t="s">
        <v>52</v>
      </c>
      <c r="C210" s="74" t="s">
        <v>29</v>
      </c>
      <c r="D210" s="75">
        <v>58</v>
      </c>
      <c r="E210" s="40"/>
      <c r="F210" s="41"/>
      <c r="G210" s="42"/>
    </row>
    <row r="211" spans="1:7" s="29" customFormat="1" ht="90">
      <c r="A211" s="36" t="s">
        <v>487</v>
      </c>
      <c r="B211" s="73" t="s">
        <v>209</v>
      </c>
      <c r="C211" s="74" t="s">
        <v>29</v>
      </c>
      <c r="D211" s="75">
        <v>58</v>
      </c>
      <c r="E211" s="40"/>
      <c r="F211" s="41"/>
      <c r="G211" s="42"/>
    </row>
    <row r="212" spans="1:7" s="29" customFormat="1">
      <c r="A212" s="30" t="s">
        <v>239</v>
      </c>
      <c r="B212" s="31" t="s">
        <v>44</v>
      </c>
      <c r="C212" s="32"/>
      <c r="D212" s="33"/>
      <c r="E212" s="34"/>
      <c r="F212" s="35"/>
      <c r="G212" s="34">
        <f>ROUND(SUM(G213:G223),2)</f>
        <v>0</v>
      </c>
    </row>
    <row r="213" spans="1:7" s="29" customFormat="1" ht="45">
      <c r="A213" s="36" t="s">
        <v>488</v>
      </c>
      <c r="B213" s="73" t="s">
        <v>180</v>
      </c>
      <c r="C213" s="74" t="s">
        <v>28</v>
      </c>
      <c r="D213" s="75">
        <v>101.99</v>
      </c>
      <c r="E213" s="40"/>
      <c r="F213" s="41"/>
      <c r="G213" s="42"/>
    </row>
    <row r="214" spans="1:7" s="29" customFormat="1" ht="45">
      <c r="A214" s="36" t="s">
        <v>489</v>
      </c>
      <c r="B214" s="73" t="s">
        <v>168</v>
      </c>
      <c r="C214" s="74" t="s">
        <v>28</v>
      </c>
      <c r="D214" s="75">
        <v>8.16</v>
      </c>
      <c r="E214" s="40"/>
      <c r="F214" s="41"/>
      <c r="G214" s="42"/>
    </row>
    <row r="215" spans="1:7" s="29" customFormat="1" ht="33.75">
      <c r="A215" s="36" t="s">
        <v>490</v>
      </c>
      <c r="B215" s="73" t="s">
        <v>119</v>
      </c>
      <c r="C215" s="74" t="s">
        <v>27</v>
      </c>
      <c r="D215" s="75">
        <v>51.6</v>
      </c>
      <c r="E215" s="40"/>
      <c r="F215" s="41"/>
      <c r="G215" s="42"/>
    </row>
    <row r="216" spans="1:7" s="29" customFormat="1" ht="33.75">
      <c r="A216" s="36" t="s">
        <v>491</v>
      </c>
      <c r="B216" s="73" t="s">
        <v>93</v>
      </c>
      <c r="C216" s="74" t="s">
        <v>27</v>
      </c>
      <c r="D216" s="75">
        <v>61.36</v>
      </c>
      <c r="E216" s="40"/>
      <c r="F216" s="41"/>
      <c r="G216" s="42"/>
    </row>
    <row r="217" spans="1:7" s="29" customFormat="1" ht="33.75">
      <c r="A217" s="36" t="s">
        <v>492</v>
      </c>
      <c r="B217" s="73" t="s">
        <v>97</v>
      </c>
      <c r="C217" s="74" t="s">
        <v>27</v>
      </c>
      <c r="D217" s="75">
        <v>28.02</v>
      </c>
      <c r="E217" s="40"/>
      <c r="F217" s="41"/>
      <c r="G217" s="42"/>
    </row>
    <row r="218" spans="1:7" s="29" customFormat="1" ht="33.75">
      <c r="A218" s="36" t="s">
        <v>493</v>
      </c>
      <c r="B218" s="73" t="s">
        <v>91</v>
      </c>
      <c r="C218" s="74" t="s">
        <v>38</v>
      </c>
      <c r="D218" s="75">
        <v>1044.22</v>
      </c>
      <c r="E218" s="40"/>
      <c r="F218" s="41"/>
      <c r="G218" s="42"/>
    </row>
    <row r="219" spans="1:7" s="29" customFormat="1" ht="22.5">
      <c r="A219" s="36" t="s">
        <v>494</v>
      </c>
      <c r="B219" s="73" t="s">
        <v>94</v>
      </c>
      <c r="C219" s="74" t="s">
        <v>28</v>
      </c>
      <c r="D219" s="75">
        <v>21.65</v>
      </c>
      <c r="E219" s="40"/>
      <c r="F219" s="41"/>
      <c r="G219" s="42"/>
    </row>
    <row r="220" spans="1:7" s="29" customFormat="1" ht="22.5">
      <c r="A220" s="36" t="s">
        <v>495</v>
      </c>
      <c r="B220" s="73" t="s">
        <v>76</v>
      </c>
      <c r="C220" s="74" t="s">
        <v>27</v>
      </c>
      <c r="D220" s="75">
        <v>94.67</v>
      </c>
      <c r="E220" s="40"/>
      <c r="F220" s="41"/>
      <c r="G220" s="42"/>
    </row>
    <row r="221" spans="1:7" s="29" customFormat="1" ht="33.75">
      <c r="A221" s="36" t="s">
        <v>496</v>
      </c>
      <c r="B221" s="73" t="s">
        <v>98</v>
      </c>
      <c r="C221" s="74" t="s">
        <v>27</v>
      </c>
      <c r="D221" s="75">
        <v>94.67</v>
      </c>
      <c r="E221" s="40"/>
      <c r="F221" s="41"/>
      <c r="G221" s="42"/>
    </row>
    <row r="222" spans="1:7" s="29" customFormat="1" ht="33.75">
      <c r="A222" s="36" t="s">
        <v>497</v>
      </c>
      <c r="B222" s="73" t="s">
        <v>152</v>
      </c>
      <c r="C222" s="74" t="s">
        <v>28</v>
      </c>
      <c r="D222" s="75">
        <v>101.99</v>
      </c>
      <c r="E222" s="40"/>
      <c r="F222" s="41"/>
      <c r="G222" s="42"/>
    </row>
    <row r="223" spans="1:7" s="29" customFormat="1" ht="33.75">
      <c r="A223" s="36" t="s">
        <v>498</v>
      </c>
      <c r="B223" s="73" t="s">
        <v>153</v>
      </c>
      <c r="C223" s="74" t="s">
        <v>30</v>
      </c>
      <c r="D223" s="75">
        <v>2141.79</v>
      </c>
      <c r="E223" s="40"/>
      <c r="F223" s="41"/>
      <c r="G223" s="42"/>
    </row>
    <row r="224" spans="1:7" s="29" customFormat="1">
      <c r="A224" s="30" t="s">
        <v>240</v>
      </c>
      <c r="B224" s="31" t="s">
        <v>45</v>
      </c>
      <c r="C224" s="32"/>
      <c r="D224" s="33"/>
      <c r="E224" s="34"/>
      <c r="F224" s="35"/>
      <c r="G224" s="34">
        <f>ROUND(SUM(G225:G241),2)</f>
        <v>0</v>
      </c>
    </row>
    <row r="225" spans="1:7" s="29" customFormat="1" ht="22.5">
      <c r="A225" s="36" t="s">
        <v>499</v>
      </c>
      <c r="B225" s="73" t="s">
        <v>126</v>
      </c>
      <c r="C225" s="74" t="s">
        <v>29</v>
      </c>
      <c r="D225" s="75">
        <v>27</v>
      </c>
      <c r="E225" s="40"/>
      <c r="F225" s="41"/>
      <c r="G225" s="42"/>
    </row>
    <row r="226" spans="1:7" s="29" customFormat="1" ht="22.5">
      <c r="A226" s="36" t="s">
        <v>500</v>
      </c>
      <c r="B226" s="73" t="s">
        <v>129</v>
      </c>
      <c r="C226" s="74" t="s">
        <v>29</v>
      </c>
      <c r="D226" s="75">
        <v>27</v>
      </c>
      <c r="E226" s="40"/>
      <c r="F226" s="41"/>
      <c r="G226" s="42"/>
    </row>
    <row r="227" spans="1:7" s="29" customFormat="1" ht="22.5">
      <c r="A227" s="36" t="s">
        <v>501</v>
      </c>
      <c r="B227" s="73" t="s">
        <v>86</v>
      </c>
      <c r="C227" s="74" t="s">
        <v>29</v>
      </c>
      <c r="D227" s="75">
        <v>2</v>
      </c>
      <c r="E227" s="40"/>
      <c r="F227" s="41"/>
      <c r="G227" s="42"/>
    </row>
    <row r="228" spans="1:7" s="29" customFormat="1" ht="22.5">
      <c r="A228" s="36" t="s">
        <v>502</v>
      </c>
      <c r="B228" s="73" t="s">
        <v>84</v>
      </c>
      <c r="C228" s="74" t="s">
        <v>29</v>
      </c>
      <c r="D228" s="75">
        <v>5</v>
      </c>
      <c r="E228" s="40"/>
      <c r="F228" s="41"/>
      <c r="G228" s="42"/>
    </row>
    <row r="229" spans="1:7" s="29" customFormat="1" ht="22.5">
      <c r="A229" s="36" t="s">
        <v>503</v>
      </c>
      <c r="B229" s="73" t="s">
        <v>208</v>
      </c>
      <c r="C229" s="74" t="s">
        <v>29</v>
      </c>
      <c r="D229" s="75">
        <v>3</v>
      </c>
      <c r="E229" s="40"/>
      <c r="F229" s="41"/>
      <c r="G229" s="42"/>
    </row>
    <row r="230" spans="1:7" s="29" customFormat="1" ht="33.75">
      <c r="A230" s="36" t="s">
        <v>504</v>
      </c>
      <c r="B230" s="73" t="s">
        <v>87</v>
      </c>
      <c r="C230" s="74" t="s">
        <v>29</v>
      </c>
      <c r="D230" s="75">
        <v>2</v>
      </c>
      <c r="E230" s="40"/>
      <c r="F230" s="41"/>
      <c r="G230" s="42"/>
    </row>
    <row r="231" spans="1:7" s="29" customFormat="1" ht="33.75">
      <c r="A231" s="36" t="s">
        <v>505</v>
      </c>
      <c r="B231" s="73" t="s">
        <v>55</v>
      </c>
      <c r="C231" s="74" t="s">
        <v>29</v>
      </c>
      <c r="D231" s="75">
        <v>14</v>
      </c>
      <c r="E231" s="40"/>
      <c r="F231" s="41"/>
      <c r="G231" s="42"/>
    </row>
    <row r="232" spans="1:7" s="29" customFormat="1" ht="22.5">
      <c r="A232" s="36" t="s">
        <v>506</v>
      </c>
      <c r="B232" s="73" t="s">
        <v>131</v>
      </c>
      <c r="C232" s="74" t="s">
        <v>29</v>
      </c>
      <c r="D232" s="75">
        <v>1</v>
      </c>
      <c r="E232" s="40"/>
      <c r="F232" s="41"/>
      <c r="G232" s="42"/>
    </row>
    <row r="233" spans="1:7" s="29" customFormat="1" ht="45">
      <c r="A233" s="36" t="s">
        <v>507</v>
      </c>
      <c r="B233" s="73" t="s">
        <v>81</v>
      </c>
      <c r="C233" s="74" t="s">
        <v>29</v>
      </c>
      <c r="D233" s="75">
        <v>2</v>
      </c>
      <c r="E233" s="40"/>
      <c r="F233" s="41"/>
      <c r="G233" s="42"/>
    </row>
    <row r="234" spans="1:7" s="29" customFormat="1" ht="33.75">
      <c r="A234" s="36" t="s">
        <v>508</v>
      </c>
      <c r="B234" s="73" t="s">
        <v>82</v>
      </c>
      <c r="C234" s="74" t="s">
        <v>29</v>
      </c>
      <c r="D234" s="75">
        <v>2</v>
      </c>
      <c r="E234" s="40"/>
      <c r="F234" s="41"/>
      <c r="G234" s="42"/>
    </row>
    <row r="235" spans="1:7" s="29" customFormat="1" ht="22.5">
      <c r="A235" s="36" t="s">
        <v>509</v>
      </c>
      <c r="B235" s="73" t="s">
        <v>48</v>
      </c>
      <c r="C235" s="74" t="s">
        <v>31</v>
      </c>
      <c r="D235" s="75">
        <v>12</v>
      </c>
      <c r="E235" s="40"/>
      <c r="F235" s="41"/>
      <c r="G235" s="42"/>
    </row>
    <row r="236" spans="1:7" s="29" customFormat="1" ht="22.5">
      <c r="A236" s="36" t="s">
        <v>510</v>
      </c>
      <c r="B236" s="73" t="s">
        <v>102</v>
      </c>
      <c r="C236" s="74" t="s">
        <v>29</v>
      </c>
      <c r="D236" s="75">
        <v>2</v>
      </c>
      <c r="E236" s="40"/>
      <c r="F236" s="41"/>
      <c r="G236" s="42"/>
    </row>
    <row r="237" spans="1:7" s="29" customFormat="1" ht="22.5">
      <c r="A237" s="36" t="s">
        <v>511</v>
      </c>
      <c r="B237" s="73" t="s">
        <v>85</v>
      </c>
      <c r="C237" s="74" t="s">
        <v>29</v>
      </c>
      <c r="D237" s="75">
        <v>2</v>
      </c>
      <c r="E237" s="40"/>
      <c r="F237" s="41"/>
      <c r="G237" s="42"/>
    </row>
    <row r="238" spans="1:7" s="29" customFormat="1" ht="33.75">
      <c r="A238" s="36" t="s">
        <v>512</v>
      </c>
      <c r="B238" s="73" t="s">
        <v>99</v>
      </c>
      <c r="C238" s="74" t="s">
        <v>28</v>
      </c>
      <c r="D238" s="75">
        <v>0.55000000000000004</v>
      </c>
      <c r="E238" s="40"/>
      <c r="F238" s="41"/>
      <c r="G238" s="42"/>
    </row>
    <row r="239" spans="1:7" s="29" customFormat="1" ht="22.5">
      <c r="A239" s="36" t="s">
        <v>513</v>
      </c>
      <c r="B239" s="73" t="s">
        <v>134</v>
      </c>
      <c r="C239" s="74" t="s">
        <v>29</v>
      </c>
      <c r="D239" s="75">
        <v>16</v>
      </c>
      <c r="E239" s="40"/>
      <c r="F239" s="41"/>
      <c r="G239" s="42"/>
    </row>
    <row r="240" spans="1:7" s="29" customFormat="1" ht="22.5">
      <c r="A240" s="36" t="s">
        <v>514</v>
      </c>
      <c r="B240" s="73" t="s">
        <v>56</v>
      </c>
      <c r="C240" s="74" t="s">
        <v>29</v>
      </c>
      <c r="D240" s="75">
        <v>7</v>
      </c>
      <c r="E240" s="40"/>
      <c r="F240" s="41"/>
      <c r="G240" s="42"/>
    </row>
    <row r="241" spans="1:7" s="29" customFormat="1" ht="22.5">
      <c r="A241" s="36" t="s">
        <v>515</v>
      </c>
      <c r="B241" s="73" t="s">
        <v>130</v>
      </c>
      <c r="C241" s="74" t="s">
        <v>29</v>
      </c>
      <c r="D241" s="75">
        <v>9</v>
      </c>
      <c r="E241" s="40"/>
      <c r="F241" s="41"/>
      <c r="G241" s="42"/>
    </row>
    <row r="242" spans="1:7">
      <c r="A242" s="27" t="s">
        <v>241</v>
      </c>
      <c r="B242" s="43" t="s">
        <v>60</v>
      </c>
      <c r="C242" s="43"/>
      <c r="D242" s="43"/>
      <c r="E242" s="43"/>
      <c r="F242" s="43"/>
      <c r="G242" s="28">
        <f>ROUND(SUM(G243:G270),2)</f>
        <v>0</v>
      </c>
    </row>
    <row r="243" spans="1:7" s="29" customFormat="1" ht="33.75">
      <c r="A243" s="36" t="s">
        <v>516</v>
      </c>
      <c r="B243" s="73" t="s">
        <v>155</v>
      </c>
      <c r="C243" s="74" t="s">
        <v>31</v>
      </c>
      <c r="D243" s="75">
        <v>556</v>
      </c>
      <c r="E243" s="40"/>
      <c r="F243" s="41"/>
      <c r="G243" s="42"/>
    </row>
    <row r="244" spans="1:7" s="29" customFormat="1" ht="22.5">
      <c r="A244" s="36" t="s">
        <v>517</v>
      </c>
      <c r="B244" s="73" t="s">
        <v>156</v>
      </c>
      <c r="C244" s="74" t="s">
        <v>31</v>
      </c>
      <c r="D244" s="75">
        <v>556</v>
      </c>
      <c r="E244" s="40"/>
      <c r="F244" s="41"/>
      <c r="G244" s="42"/>
    </row>
    <row r="245" spans="1:7" s="29" customFormat="1" ht="45">
      <c r="A245" s="36" t="s">
        <v>518</v>
      </c>
      <c r="B245" s="73" t="s">
        <v>115</v>
      </c>
      <c r="C245" s="74" t="s">
        <v>28</v>
      </c>
      <c r="D245" s="75">
        <v>82.25</v>
      </c>
      <c r="E245" s="40"/>
      <c r="F245" s="41"/>
      <c r="G245" s="42"/>
    </row>
    <row r="246" spans="1:7" s="29" customFormat="1" ht="45">
      <c r="A246" s="36" t="s">
        <v>519</v>
      </c>
      <c r="B246" s="73" t="s">
        <v>168</v>
      </c>
      <c r="C246" s="74" t="s">
        <v>28</v>
      </c>
      <c r="D246" s="75">
        <v>82.25</v>
      </c>
      <c r="E246" s="40"/>
      <c r="F246" s="41"/>
      <c r="G246" s="42"/>
    </row>
    <row r="247" spans="1:7" s="29" customFormat="1" ht="22.5">
      <c r="A247" s="36" t="s">
        <v>520</v>
      </c>
      <c r="B247" s="73" t="s">
        <v>199</v>
      </c>
      <c r="C247" s="74" t="s">
        <v>31</v>
      </c>
      <c r="D247" s="75">
        <v>13</v>
      </c>
      <c r="E247" s="40"/>
      <c r="F247" s="41"/>
      <c r="G247" s="42"/>
    </row>
    <row r="248" spans="1:7" s="29" customFormat="1" ht="22.5">
      <c r="A248" s="36" t="s">
        <v>521</v>
      </c>
      <c r="B248" s="73" t="s">
        <v>200</v>
      </c>
      <c r="C248" s="74" t="s">
        <v>29</v>
      </c>
      <c r="D248" s="75">
        <v>13</v>
      </c>
      <c r="E248" s="40"/>
      <c r="F248" s="41"/>
      <c r="G248" s="42"/>
    </row>
    <row r="249" spans="1:7" s="29" customFormat="1" ht="45">
      <c r="A249" s="36" t="s">
        <v>522</v>
      </c>
      <c r="B249" s="73" t="s">
        <v>58</v>
      </c>
      <c r="C249" s="74" t="s">
        <v>29</v>
      </c>
      <c r="D249" s="75">
        <v>12</v>
      </c>
      <c r="E249" s="40"/>
      <c r="F249" s="41"/>
      <c r="G249" s="42"/>
    </row>
    <row r="250" spans="1:7" s="29" customFormat="1" ht="45">
      <c r="A250" s="36" t="s">
        <v>523</v>
      </c>
      <c r="B250" s="73" t="s">
        <v>59</v>
      </c>
      <c r="C250" s="74" t="s">
        <v>29</v>
      </c>
      <c r="D250" s="75">
        <v>12</v>
      </c>
      <c r="E250" s="40"/>
      <c r="F250" s="41"/>
      <c r="G250" s="42"/>
    </row>
    <row r="251" spans="1:7" s="29" customFormat="1" ht="22.5">
      <c r="A251" s="36" t="s">
        <v>524</v>
      </c>
      <c r="B251" s="73" t="s">
        <v>88</v>
      </c>
      <c r="C251" s="74" t="s">
        <v>28</v>
      </c>
      <c r="D251" s="75">
        <v>0.43</v>
      </c>
      <c r="E251" s="40"/>
      <c r="F251" s="41"/>
      <c r="G251" s="42"/>
    </row>
    <row r="252" spans="1:7" s="29" customFormat="1" ht="45">
      <c r="A252" s="36" t="s">
        <v>525</v>
      </c>
      <c r="B252" s="73" t="s">
        <v>300</v>
      </c>
      <c r="C252" s="74" t="s">
        <v>29</v>
      </c>
      <c r="D252" s="75">
        <v>13</v>
      </c>
      <c r="E252" s="40"/>
      <c r="F252" s="41"/>
      <c r="G252" s="42"/>
    </row>
    <row r="253" spans="1:7" s="29" customFormat="1" ht="135">
      <c r="A253" s="36" t="s">
        <v>526</v>
      </c>
      <c r="B253" s="73" t="s">
        <v>223</v>
      </c>
      <c r="C253" s="74" t="s">
        <v>29</v>
      </c>
      <c r="D253" s="75">
        <v>13</v>
      </c>
      <c r="E253" s="40"/>
      <c r="F253" s="61"/>
      <c r="G253" s="42"/>
    </row>
    <row r="254" spans="1:7" s="29" customFormat="1" ht="56.25">
      <c r="A254" s="36" t="s">
        <v>527</v>
      </c>
      <c r="B254" s="73" t="s">
        <v>222</v>
      </c>
      <c r="C254" s="74" t="s">
        <v>29</v>
      </c>
      <c r="D254" s="75">
        <v>13</v>
      </c>
      <c r="E254" s="40"/>
      <c r="F254" s="61"/>
      <c r="G254" s="42"/>
    </row>
    <row r="255" spans="1:7" s="29" customFormat="1" ht="78.75">
      <c r="A255" s="36" t="s">
        <v>528</v>
      </c>
      <c r="B255" s="73" t="s">
        <v>299</v>
      </c>
      <c r="C255" s="74" t="s">
        <v>29</v>
      </c>
      <c r="D255" s="75">
        <v>13</v>
      </c>
      <c r="E255" s="40"/>
      <c r="F255" s="41"/>
      <c r="G255" s="42"/>
    </row>
    <row r="256" spans="1:7" s="29" customFormat="1" ht="33.75">
      <c r="A256" s="36" t="s">
        <v>529</v>
      </c>
      <c r="B256" s="73" t="s">
        <v>65</v>
      </c>
      <c r="C256" s="74" t="s">
        <v>29</v>
      </c>
      <c r="D256" s="75">
        <v>6</v>
      </c>
      <c r="E256" s="40"/>
      <c r="F256" s="41"/>
      <c r="G256" s="42"/>
    </row>
    <row r="257" spans="1:31" s="29" customFormat="1" ht="45">
      <c r="A257" s="36" t="s">
        <v>530</v>
      </c>
      <c r="B257" s="73" t="s">
        <v>157</v>
      </c>
      <c r="C257" s="74" t="s">
        <v>29</v>
      </c>
      <c r="D257" s="75">
        <v>39</v>
      </c>
      <c r="E257" s="40"/>
      <c r="F257" s="41"/>
      <c r="G257" s="42"/>
    </row>
    <row r="258" spans="1:31" s="29" customFormat="1" ht="45">
      <c r="A258" s="36" t="s">
        <v>531</v>
      </c>
      <c r="B258" s="73" t="s">
        <v>158</v>
      </c>
      <c r="C258" s="74" t="s">
        <v>31</v>
      </c>
      <c r="D258" s="75">
        <v>425.41</v>
      </c>
      <c r="E258" s="40"/>
      <c r="F258" s="41"/>
      <c r="G258" s="42"/>
    </row>
    <row r="259" spans="1:31" s="29" customFormat="1" ht="281.25">
      <c r="A259" s="36" t="s">
        <v>532</v>
      </c>
      <c r="B259" s="73" t="s">
        <v>154</v>
      </c>
      <c r="C259" s="74" t="s">
        <v>29</v>
      </c>
      <c r="D259" s="75">
        <v>1</v>
      </c>
      <c r="E259" s="40"/>
      <c r="F259" s="41"/>
      <c r="G259" s="42"/>
    </row>
    <row r="260" spans="1:31" s="29" customFormat="1" ht="78.75">
      <c r="A260" s="36" t="s">
        <v>533</v>
      </c>
      <c r="B260" s="73" t="s">
        <v>159</v>
      </c>
      <c r="C260" s="74" t="s">
        <v>29</v>
      </c>
      <c r="D260" s="75">
        <v>1</v>
      </c>
      <c r="E260" s="40"/>
      <c r="F260" s="41"/>
      <c r="G260" s="42"/>
    </row>
    <row r="261" spans="1:31" s="29" customFormat="1" ht="33.75">
      <c r="A261" s="36" t="s">
        <v>534</v>
      </c>
      <c r="B261" s="73" t="s">
        <v>132</v>
      </c>
      <c r="C261" s="74" t="s">
        <v>29</v>
      </c>
      <c r="D261" s="75">
        <v>6</v>
      </c>
      <c r="E261" s="40"/>
      <c r="F261" s="41"/>
      <c r="G261" s="42"/>
    </row>
    <row r="262" spans="1:31" s="29" customFormat="1" ht="33.75">
      <c r="A262" s="36" t="s">
        <v>535</v>
      </c>
      <c r="B262" s="73" t="s">
        <v>160</v>
      </c>
      <c r="C262" s="74" t="s">
        <v>29</v>
      </c>
      <c r="D262" s="75">
        <v>39</v>
      </c>
      <c r="E262" s="40"/>
      <c r="F262" s="41"/>
      <c r="G262" s="42"/>
    </row>
    <row r="263" spans="1:31" s="29" customFormat="1" ht="56.25">
      <c r="A263" s="36" t="s">
        <v>536</v>
      </c>
      <c r="B263" s="73" t="s">
        <v>67</v>
      </c>
      <c r="C263" s="74" t="s">
        <v>29</v>
      </c>
      <c r="D263" s="75">
        <v>1</v>
      </c>
      <c r="E263" s="40"/>
      <c r="F263" s="41"/>
      <c r="G263" s="42"/>
    </row>
    <row r="264" spans="1:31" s="29" customFormat="1" ht="22.5">
      <c r="A264" s="36" t="s">
        <v>537</v>
      </c>
      <c r="B264" s="73" t="s">
        <v>61</v>
      </c>
      <c r="C264" s="74" t="s">
        <v>29</v>
      </c>
      <c r="D264" s="75">
        <v>6</v>
      </c>
      <c r="E264" s="40"/>
      <c r="F264" s="41"/>
      <c r="G264" s="42"/>
    </row>
    <row r="265" spans="1:31" s="29" customFormat="1" ht="22.5">
      <c r="A265" s="36" t="s">
        <v>538</v>
      </c>
      <c r="B265" s="73" t="s">
        <v>62</v>
      </c>
      <c r="C265" s="74" t="s">
        <v>29</v>
      </c>
      <c r="D265" s="75">
        <v>5</v>
      </c>
      <c r="E265" s="40"/>
      <c r="F265" s="41"/>
      <c r="G265" s="42"/>
    </row>
    <row r="266" spans="1:31" s="29" customFormat="1" ht="33.75">
      <c r="A266" s="36" t="s">
        <v>539</v>
      </c>
      <c r="B266" s="73" t="s">
        <v>101</v>
      </c>
      <c r="C266" s="74" t="s">
        <v>29</v>
      </c>
      <c r="D266" s="75">
        <v>3</v>
      </c>
      <c r="E266" s="40"/>
      <c r="F266" s="41"/>
      <c r="G266" s="42"/>
    </row>
    <row r="267" spans="1:31" s="29" customFormat="1" ht="33.75">
      <c r="A267" s="36" t="s">
        <v>540</v>
      </c>
      <c r="B267" s="73" t="s">
        <v>63</v>
      </c>
      <c r="C267" s="74" t="s">
        <v>64</v>
      </c>
      <c r="D267" s="75">
        <v>2</v>
      </c>
      <c r="E267" s="40"/>
      <c r="F267" s="41"/>
      <c r="G267" s="42"/>
    </row>
    <row r="268" spans="1:31" s="29" customFormat="1" ht="33.75">
      <c r="A268" s="36" t="s">
        <v>541</v>
      </c>
      <c r="B268" s="73" t="s">
        <v>68</v>
      </c>
      <c r="C268" s="74" t="s">
        <v>64</v>
      </c>
      <c r="D268" s="75">
        <v>2</v>
      </c>
      <c r="E268" s="40"/>
      <c r="F268" s="41"/>
      <c r="G268" s="42"/>
    </row>
    <row r="269" spans="1:31" s="29" customFormat="1" ht="33.75">
      <c r="A269" s="36" t="s">
        <v>542</v>
      </c>
      <c r="B269" s="73" t="s">
        <v>66</v>
      </c>
      <c r="C269" s="74" t="s">
        <v>31</v>
      </c>
      <c r="D269" s="75">
        <v>31.2</v>
      </c>
      <c r="E269" s="40"/>
      <c r="F269" s="41"/>
      <c r="G269" s="42"/>
    </row>
    <row r="270" spans="1:31" s="29" customFormat="1" ht="22.5">
      <c r="A270" s="36" t="s">
        <v>543</v>
      </c>
      <c r="B270" s="73" t="s">
        <v>128</v>
      </c>
      <c r="C270" s="74" t="s">
        <v>28</v>
      </c>
      <c r="D270" s="75">
        <v>7.0000000000000007E-2</v>
      </c>
      <c r="E270" s="40"/>
      <c r="F270" s="41"/>
      <c r="G270" s="42"/>
      <c r="I270" s="2"/>
      <c r="J270" s="2"/>
      <c r="K270" s="2"/>
      <c r="L270" s="2"/>
      <c r="M270" s="2"/>
      <c r="N270" s="2"/>
      <c r="O270" s="2"/>
      <c r="P270" s="2"/>
      <c r="Q270" s="2"/>
      <c r="R270" s="2"/>
      <c r="S270" s="2"/>
      <c r="T270" s="2"/>
      <c r="U270" s="2"/>
      <c r="V270" s="2"/>
      <c r="W270" s="2"/>
      <c r="X270" s="2"/>
      <c r="Y270" s="2"/>
      <c r="Z270" s="2"/>
      <c r="AA270" s="2"/>
      <c r="AB270" s="2"/>
      <c r="AC270" s="2"/>
      <c r="AD270" s="2"/>
      <c r="AE270" s="2"/>
    </row>
    <row r="271" spans="1:31" s="45" customFormat="1">
      <c r="A271" s="27" t="s">
        <v>242</v>
      </c>
      <c r="B271" s="43" t="s">
        <v>26</v>
      </c>
      <c r="C271" s="43"/>
      <c r="D271" s="43"/>
      <c r="E271" s="43"/>
      <c r="F271" s="43"/>
      <c r="G271" s="28">
        <f>ROUND(SUM(G272),2)</f>
        <v>0</v>
      </c>
    </row>
    <row r="272" spans="1:31" s="46" customFormat="1" ht="22.5">
      <c r="A272" s="36" t="s">
        <v>544</v>
      </c>
      <c r="B272" s="73" t="s">
        <v>34</v>
      </c>
      <c r="C272" s="74" t="s">
        <v>27</v>
      </c>
      <c r="D272" s="75">
        <v>4653.2</v>
      </c>
      <c r="E272" s="40"/>
      <c r="F272" s="44"/>
      <c r="G272" s="42"/>
    </row>
    <row r="273" spans="1:7">
      <c r="A273" s="62" t="s">
        <v>24</v>
      </c>
      <c r="B273" s="72" t="s">
        <v>244</v>
      </c>
      <c r="C273" s="72"/>
      <c r="D273" s="72"/>
      <c r="E273" s="72"/>
      <c r="F273" s="72"/>
      <c r="G273" s="63">
        <f>ROUND(SUM(G274,G291,G310,G331,G351,G359,G383),2)</f>
        <v>0</v>
      </c>
    </row>
    <row r="274" spans="1:7">
      <c r="A274" s="27" t="s">
        <v>251</v>
      </c>
      <c r="B274" s="66" t="s">
        <v>246</v>
      </c>
      <c r="C274" s="67"/>
      <c r="D274" s="68"/>
      <c r="E274" s="68"/>
      <c r="F274" s="68"/>
      <c r="G274" s="28">
        <f>ROUND(SUM(G275,G282,G286),2)</f>
        <v>0</v>
      </c>
    </row>
    <row r="275" spans="1:7" s="29" customFormat="1">
      <c r="A275" s="30" t="s">
        <v>276</v>
      </c>
      <c r="B275" s="31" t="s">
        <v>247</v>
      </c>
      <c r="C275" s="32"/>
      <c r="D275" s="33"/>
      <c r="E275" s="34"/>
      <c r="F275" s="35"/>
      <c r="G275" s="34">
        <f>ROUND(SUM(G276:G281),2)</f>
        <v>0</v>
      </c>
    </row>
    <row r="276" spans="1:7" s="29" customFormat="1" ht="33.75">
      <c r="A276" s="36" t="s">
        <v>545</v>
      </c>
      <c r="B276" s="73" t="s">
        <v>166</v>
      </c>
      <c r="C276" s="74" t="s">
        <v>27</v>
      </c>
      <c r="D276" s="75">
        <v>301.45</v>
      </c>
      <c r="E276" s="40"/>
      <c r="F276" s="41"/>
      <c r="G276" s="42"/>
    </row>
    <row r="277" spans="1:7" s="29" customFormat="1" ht="45">
      <c r="A277" s="36" t="s">
        <v>546</v>
      </c>
      <c r="B277" s="73" t="s">
        <v>180</v>
      </c>
      <c r="C277" s="74" t="s">
        <v>28</v>
      </c>
      <c r="D277" s="75">
        <v>60.29</v>
      </c>
      <c r="E277" s="40"/>
      <c r="F277" s="41"/>
      <c r="G277" s="42"/>
    </row>
    <row r="278" spans="1:7" s="29" customFormat="1" ht="45">
      <c r="A278" s="36" t="s">
        <v>547</v>
      </c>
      <c r="B278" s="73" t="s">
        <v>120</v>
      </c>
      <c r="C278" s="74" t="s">
        <v>27</v>
      </c>
      <c r="D278" s="75">
        <v>211.02</v>
      </c>
      <c r="E278" s="40"/>
      <c r="F278" s="69"/>
      <c r="G278" s="42"/>
    </row>
    <row r="279" spans="1:7" s="29" customFormat="1" ht="56.25">
      <c r="A279" s="36" t="s">
        <v>548</v>
      </c>
      <c r="B279" s="73" t="s">
        <v>248</v>
      </c>
      <c r="C279" s="74" t="s">
        <v>28</v>
      </c>
      <c r="D279" s="75">
        <v>60.29</v>
      </c>
      <c r="E279" s="40"/>
      <c r="F279" s="41"/>
      <c r="G279" s="42"/>
    </row>
    <row r="280" spans="1:7" s="29" customFormat="1" ht="33.75">
      <c r="A280" s="36" t="s">
        <v>549</v>
      </c>
      <c r="B280" s="73" t="s">
        <v>152</v>
      </c>
      <c r="C280" s="74" t="s">
        <v>28</v>
      </c>
      <c r="D280" s="75">
        <v>60.29</v>
      </c>
      <c r="E280" s="40"/>
      <c r="F280" s="41"/>
      <c r="G280" s="42"/>
    </row>
    <row r="281" spans="1:7" s="29" customFormat="1" ht="33.75">
      <c r="A281" s="36" t="s">
        <v>550</v>
      </c>
      <c r="B281" s="73" t="s">
        <v>153</v>
      </c>
      <c r="C281" s="74" t="s">
        <v>30</v>
      </c>
      <c r="D281" s="75">
        <v>1266.0899999999999</v>
      </c>
      <c r="E281" s="40"/>
      <c r="F281" s="41"/>
      <c r="G281" s="42"/>
    </row>
    <row r="282" spans="1:7" s="29" customFormat="1">
      <c r="A282" s="30" t="s">
        <v>277</v>
      </c>
      <c r="B282" s="31" t="s">
        <v>249</v>
      </c>
      <c r="C282" s="32"/>
      <c r="D282" s="33"/>
      <c r="E282" s="34"/>
      <c r="F282" s="35"/>
      <c r="G282" s="34">
        <f>ROUND(SUM(G283:G285),2)</f>
        <v>0</v>
      </c>
    </row>
    <row r="283" spans="1:7" s="29" customFormat="1" ht="45">
      <c r="A283" s="36" t="s">
        <v>551</v>
      </c>
      <c r="B283" s="73" t="s">
        <v>258</v>
      </c>
      <c r="C283" s="74" t="s">
        <v>31</v>
      </c>
      <c r="D283" s="75">
        <v>260.67</v>
      </c>
      <c r="E283" s="40"/>
      <c r="F283" s="41"/>
      <c r="G283" s="42"/>
    </row>
    <row r="284" spans="1:7" s="29" customFormat="1" ht="45">
      <c r="A284" s="36" t="s">
        <v>552</v>
      </c>
      <c r="B284" s="73" t="s">
        <v>304</v>
      </c>
      <c r="C284" s="74" t="s">
        <v>31</v>
      </c>
      <c r="D284" s="75">
        <v>42.83</v>
      </c>
      <c r="E284" s="40"/>
      <c r="F284" s="41"/>
      <c r="G284" s="42"/>
    </row>
    <row r="285" spans="1:7" s="29" customFormat="1" ht="67.5">
      <c r="A285" s="36" t="s">
        <v>553</v>
      </c>
      <c r="B285" s="73" t="s">
        <v>257</v>
      </c>
      <c r="C285" s="74" t="s">
        <v>27</v>
      </c>
      <c r="D285" s="75">
        <v>301.45</v>
      </c>
      <c r="E285" s="40"/>
      <c r="F285" s="41"/>
      <c r="G285" s="42"/>
    </row>
    <row r="286" spans="1:7" s="29" customFormat="1">
      <c r="A286" s="30" t="s">
        <v>278</v>
      </c>
      <c r="B286" s="31" t="s">
        <v>252</v>
      </c>
      <c r="C286" s="32"/>
      <c r="D286" s="33"/>
      <c r="E286" s="70"/>
      <c r="F286" s="35"/>
      <c r="G286" s="70">
        <f>ROUND(SUM(G287:G290),2)</f>
        <v>0</v>
      </c>
    </row>
    <row r="287" spans="1:7" s="29" customFormat="1" ht="45">
      <c r="A287" s="36" t="s">
        <v>554</v>
      </c>
      <c r="B287" s="73" t="s">
        <v>115</v>
      </c>
      <c r="C287" s="74" t="s">
        <v>28</v>
      </c>
      <c r="D287" s="75">
        <v>1.28</v>
      </c>
      <c r="E287" s="40"/>
      <c r="F287" s="41"/>
      <c r="G287" s="42"/>
    </row>
    <row r="288" spans="1:7" s="60" customFormat="1" ht="33.75">
      <c r="A288" s="36" t="s">
        <v>555</v>
      </c>
      <c r="B288" s="73" t="s">
        <v>253</v>
      </c>
      <c r="C288" s="74" t="s">
        <v>27</v>
      </c>
      <c r="D288" s="75">
        <v>33.28</v>
      </c>
      <c r="E288" s="40"/>
      <c r="F288" s="41"/>
      <c r="G288" s="42"/>
    </row>
    <row r="289" spans="1:7" s="60" customFormat="1" ht="22.5">
      <c r="A289" s="36" t="s">
        <v>556</v>
      </c>
      <c r="B289" s="73" t="s">
        <v>254</v>
      </c>
      <c r="C289" s="74" t="s">
        <v>28</v>
      </c>
      <c r="D289" s="75">
        <v>3.33</v>
      </c>
      <c r="E289" s="40"/>
      <c r="F289" s="41"/>
      <c r="G289" s="42"/>
    </row>
    <row r="290" spans="1:7" s="29" customFormat="1" ht="33.75">
      <c r="A290" s="36" t="s">
        <v>557</v>
      </c>
      <c r="B290" s="73" t="s">
        <v>305</v>
      </c>
      <c r="C290" s="74" t="s">
        <v>29</v>
      </c>
      <c r="D290" s="75">
        <v>13</v>
      </c>
      <c r="E290" s="40"/>
      <c r="F290" s="41"/>
      <c r="G290" s="42"/>
    </row>
    <row r="291" spans="1:7">
      <c r="A291" s="27" t="s">
        <v>279</v>
      </c>
      <c r="B291" s="66" t="s">
        <v>262</v>
      </c>
      <c r="C291" s="67"/>
      <c r="D291" s="68"/>
      <c r="E291" s="68"/>
      <c r="F291" s="68"/>
      <c r="G291" s="28">
        <f>ROUND(SUM(G292,G299,G307),2)</f>
        <v>0</v>
      </c>
    </row>
    <row r="292" spans="1:7" s="29" customFormat="1">
      <c r="A292" s="30" t="s">
        <v>280</v>
      </c>
      <c r="B292" s="31" t="s">
        <v>247</v>
      </c>
      <c r="C292" s="32"/>
      <c r="D292" s="33"/>
      <c r="E292" s="34"/>
      <c r="F292" s="35"/>
      <c r="G292" s="34">
        <f>ROUND(SUM(G293:G298),2)</f>
        <v>0</v>
      </c>
    </row>
    <row r="293" spans="1:7" s="29" customFormat="1" ht="33.75">
      <c r="A293" s="36" t="s">
        <v>558</v>
      </c>
      <c r="B293" s="73" t="s">
        <v>166</v>
      </c>
      <c r="C293" s="74" t="s">
        <v>27</v>
      </c>
      <c r="D293" s="75">
        <v>37.909999999999997</v>
      </c>
      <c r="E293" s="40"/>
      <c r="F293" s="41"/>
      <c r="G293" s="42"/>
    </row>
    <row r="294" spans="1:7" s="29" customFormat="1" ht="45">
      <c r="A294" s="36" t="s">
        <v>559</v>
      </c>
      <c r="B294" s="73" t="s">
        <v>180</v>
      </c>
      <c r="C294" s="74" t="s">
        <v>28</v>
      </c>
      <c r="D294" s="75">
        <v>7.58</v>
      </c>
      <c r="E294" s="40"/>
      <c r="F294" s="41"/>
      <c r="G294" s="42"/>
    </row>
    <row r="295" spans="1:7" s="29" customFormat="1" ht="45">
      <c r="A295" s="36" t="s">
        <v>560</v>
      </c>
      <c r="B295" s="73" t="s">
        <v>120</v>
      </c>
      <c r="C295" s="74" t="s">
        <v>27</v>
      </c>
      <c r="D295" s="75">
        <v>26.54</v>
      </c>
      <c r="E295" s="40"/>
      <c r="F295" s="69"/>
      <c r="G295" s="42"/>
    </row>
    <row r="296" spans="1:7" s="29" customFormat="1" ht="56.25">
      <c r="A296" s="36" t="s">
        <v>561</v>
      </c>
      <c r="B296" s="73" t="s">
        <v>248</v>
      </c>
      <c r="C296" s="74" t="s">
        <v>28</v>
      </c>
      <c r="D296" s="75">
        <v>7.58</v>
      </c>
      <c r="E296" s="40"/>
      <c r="F296" s="41"/>
      <c r="G296" s="42"/>
    </row>
    <row r="297" spans="1:7" s="29" customFormat="1" ht="33.75">
      <c r="A297" s="36" t="s">
        <v>562</v>
      </c>
      <c r="B297" s="73" t="s">
        <v>152</v>
      </c>
      <c r="C297" s="74" t="s">
        <v>28</v>
      </c>
      <c r="D297" s="75">
        <v>7.58</v>
      </c>
      <c r="E297" s="40"/>
      <c r="F297" s="41"/>
      <c r="G297" s="42"/>
    </row>
    <row r="298" spans="1:7" s="29" customFormat="1" ht="33.75">
      <c r="A298" s="36" t="s">
        <v>563</v>
      </c>
      <c r="B298" s="73" t="s">
        <v>153</v>
      </c>
      <c r="C298" s="74" t="s">
        <v>30</v>
      </c>
      <c r="D298" s="75">
        <v>159.18</v>
      </c>
      <c r="E298" s="40"/>
      <c r="F298" s="41"/>
      <c r="G298" s="42"/>
    </row>
    <row r="299" spans="1:7" s="29" customFormat="1">
      <c r="A299" s="30" t="s">
        <v>281</v>
      </c>
      <c r="B299" s="31" t="s">
        <v>249</v>
      </c>
      <c r="C299" s="32"/>
      <c r="D299" s="33"/>
      <c r="E299" s="34"/>
      <c r="F299" s="35"/>
      <c r="G299" s="34">
        <f>ROUND(SUM(G300:G306),2)</f>
        <v>0</v>
      </c>
    </row>
    <row r="300" spans="1:7" s="29" customFormat="1" ht="45">
      <c r="A300" s="36" t="s">
        <v>564</v>
      </c>
      <c r="B300" s="73" t="s">
        <v>193</v>
      </c>
      <c r="C300" s="74" t="s">
        <v>31</v>
      </c>
      <c r="D300" s="75">
        <v>6.48</v>
      </c>
      <c r="E300" s="40"/>
      <c r="F300" s="41"/>
      <c r="G300" s="42"/>
    </row>
    <row r="301" spans="1:7" s="29" customFormat="1" ht="33.75">
      <c r="A301" s="36" t="s">
        <v>565</v>
      </c>
      <c r="B301" s="73" t="s">
        <v>194</v>
      </c>
      <c r="C301" s="74" t="s">
        <v>31</v>
      </c>
      <c r="D301" s="75">
        <v>7.52</v>
      </c>
      <c r="E301" s="40"/>
      <c r="F301" s="41"/>
      <c r="G301" s="42"/>
    </row>
    <row r="302" spans="1:7" s="29" customFormat="1" ht="45">
      <c r="A302" s="36" t="s">
        <v>566</v>
      </c>
      <c r="B302" s="73" t="s">
        <v>195</v>
      </c>
      <c r="C302" s="74" t="s">
        <v>31</v>
      </c>
      <c r="D302" s="75">
        <v>5.91</v>
      </c>
      <c r="E302" s="40"/>
      <c r="F302" s="41"/>
      <c r="G302" s="42"/>
    </row>
    <row r="303" spans="1:7" s="29" customFormat="1" ht="45">
      <c r="A303" s="36" t="s">
        <v>567</v>
      </c>
      <c r="B303" s="73" t="s">
        <v>259</v>
      </c>
      <c r="C303" s="74" t="s">
        <v>31</v>
      </c>
      <c r="D303" s="75">
        <v>15.7</v>
      </c>
      <c r="E303" s="40"/>
      <c r="F303" s="44"/>
      <c r="G303" s="42"/>
    </row>
    <row r="304" spans="1:7" s="29" customFormat="1" ht="45">
      <c r="A304" s="36" t="s">
        <v>568</v>
      </c>
      <c r="B304" s="73" t="s">
        <v>250</v>
      </c>
      <c r="C304" s="74" t="s">
        <v>27</v>
      </c>
      <c r="D304" s="75">
        <v>37.909999999999997</v>
      </c>
      <c r="E304" s="40"/>
      <c r="F304" s="69"/>
      <c r="G304" s="42"/>
    </row>
    <row r="305" spans="1:7" s="29" customFormat="1" ht="22.5">
      <c r="A305" s="36" t="s">
        <v>569</v>
      </c>
      <c r="B305" s="73" t="s">
        <v>140</v>
      </c>
      <c r="C305" s="74" t="s">
        <v>31</v>
      </c>
      <c r="D305" s="75">
        <v>17.28</v>
      </c>
      <c r="E305" s="40"/>
      <c r="F305" s="41"/>
      <c r="G305" s="42"/>
    </row>
    <row r="306" spans="1:7" s="29" customFormat="1" ht="45">
      <c r="A306" s="36" t="s">
        <v>570</v>
      </c>
      <c r="B306" s="73" t="s">
        <v>163</v>
      </c>
      <c r="C306" s="74" t="s">
        <v>31</v>
      </c>
      <c r="D306" s="75">
        <v>17.28</v>
      </c>
      <c r="E306" s="40"/>
      <c r="F306" s="41"/>
      <c r="G306" s="42"/>
    </row>
    <row r="307" spans="1:7" s="29" customFormat="1">
      <c r="A307" s="30" t="s">
        <v>282</v>
      </c>
      <c r="B307" s="31" t="s">
        <v>252</v>
      </c>
      <c r="C307" s="32"/>
      <c r="D307" s="33"/>
      <c r="E307" s="70"/>
      <c r="F307" s="35"/>
      <c r="G307" s="70">
        <f>ROUND(SUM(G308:G309),2)</f>
        <v>0</v>
      </c>
    </row>
    <row r="308" spans="1:7" s="29" customFormat="1" ht="90">
      <c r="A308" s="36" t="s">
        <v>571</v>
      </c>
      <c r="B308" s="73" t="s">
        <v>188</v>
      </c>
      <c r="C308" s="74" t="s">
        <v>29</v>
      </c>
      <c r="D308" s="75">
        <v>16</v>
      </c>
      <c r="E308" s="40"/>
      <c r="F308" s="41"/>
      <c r="G308" s="42"/>
    </row>
    <row r="309" spans="1:7" s="29" customFormat="1" ht="90">
      <c r="A309" s="36" t="s">
        <v>572</v>
      </c>
      <c r="B309" s="73" t="s">
        <v>174</v>
      </c>
      <c r="C309" s="74" t="s">
        <v>29</v>
      </c>
      <c r="D309" s="75">
        <v>44</v>
      </c>
      <c r="E309" s="40"/>
      <c r="F309" s="41"/>
      <c r="G309" s="42"/>
    </row>
    <row r="310" spans="1:7">
      <c r="A310" s="27" t="s">
        <v>283</v>
      </c>
      <c r="B310" s="66" t="s">
        <v>255</v>
      </c>
      <c r="C310" s="67"/>
      <c r="D310" s="68"/>
      <c r="E310" s="43"/>
      <c r="F310" s="43"/>
      <c r="G310" s="71">
        <f>ROUND(SUM(G311,G319,G324),2)</f>
        <v>0</v>
      </c>
    </row>
    <row r="311" spans="1:7" s="29" customFormat="1">
      <c r="A311" s="30" t="s">
        <v>284</v>
      </c>
      <c r="B311" s="31" t="s">
        <v>247</v>
      </c>
      <c r="C311" s="32"/>
      <c r="D311" s="33"/>
      <c r="E311" s="70"/>
      <c r="F311" s="35"/>
      <c r="G311" s="70">
        <f>ROUND(SUM(G312:G318),2)</f>
        <v>0</v>
      </c>
    </row>
    <row r="312" spans="1:7" s="29" customFormat="1" ht="33.75">
      <c r="A312" s="36" t="s">
        <v>573</v>
      </c>
      <c r="B312" s="73" t="s">
        <v>166</v>
      </c>
      <c r="C312" s="74" t="s">
        <v>27</v>
      </c>
      <c r="D312" s="75">
        <v>55.2</v>
      </c>
      <c r="E312" s="40"/>
      <c r="F312" s="41"/>
      <c r="G312" s="42"/>
    </row>
    <row r="313" spans="1:7" s="29" customFormat="1" ht="45">
      <c r="A313" s="36" t="s">
        <v>574</v>
      </c>
      <c r="B313" s="73" t="s">
        <v>180</v>
      </c>
      <c r="C313" s="74" t="s">
        <v>28</v>
      </c>
      <c r="D313" s="75">
        <v>4.97</v>
      </c>
      <c r="E313" s="40"/>
      <c r="F313" s="41"/>
      <c r="G313" s="42"/>
    </row>
    <row r="314" spans="1:7" s="29" customFormat="1" ht="45">
      <c r="A314" s="36" t="s">
        <v>575</v>
      </c>
      <c r="B314" s="73" t="s">
        <v>120</v>
      </c>
      <c r="C314" s="74" t="s">
        <v>27</v>
      </c>
      <c r="D314" s="75">
        <v>38.64</v>
      </c>
      <c r="E314" s="40"/>
      <c r="F314" s="69"/>
      <c r="G314" s="42"/>
    </row>
    <row r="315" spans="1:7" s="29" customFormat="1" ht="45">
      <c r="A315" s="36" t="s">
        <v>576</v>
      </c>
      <c r="B315" s="73" t="s">
        <v>168</v>
      </c>
      <c r="C315" s="74" t="s">
        <v>28</v>
      </c>
      <c r="D315" s="75">
        <v>1.99</v>
      </c>
      <c r="E315" s="40"/>
      <c r="F315" s="41"/>
      <c r="G315" s="42"/>
    </row>
    <row r="316" spans="1:7" s="29" customFormat="1" ht="56.25">
      <c r="A316" s="36" t="s">
        <v>577</v>
      </c>
      <c r="B316" s="73" t="s">
        <v>248</v>
      </c>
      <c r="C316" s="74" t="s">
        <v>28</v>
      </c>
      <c r="D316" s="75">
        <v>2.98</v>
      </c>
      <c r="E316" s="40"/>
      <c r="F316" s="41"/>
      <c r="G316" s="42"/>
    </row>
    <row r="317" spans="1:7" s="29" customFormat="1" ht="33.75">
      <c r="A317" s="36" t="s">
        <v>578</v>
      </c>
      <c r="B317" s="73" t="s">
        <v>152</v>
      </c>
      <c r="C317" s="74" t="s">
        <v>28</v>
      </c>
      <c r="D317" s="75">
        <v>2.98</v>
      </c>
      <c r="E317" s="40"/>
      <c r="F317" s="41"/>
      <c r="G317" s="42"/>
    </row>
    <row r="318" spans="1:7" s="29" customFormat="1" ht="33.75">
      <c r="A318" s="36" t="s">
        <v>579</v>
      </c>
      <c r="B318" s="73" t="s">
        <v>153</v>
      </c>
      <c r="C318" s="74" t="s">
        <v>30</v>
      </c>
      <c r="D318" s="75">
        <v>62.58</v>
      </c>
      <c r="E318" s="40"/>
      <c r="F318" s="41"/>
      <c r="G318" s="42"/>
    </row>
    <row r="319" spans="1:7" s="29" customFormat="1">
      <c r="A319" s="30" t="s">
        <v>285</v>
      </c>
      <c r="B319" s="31" t="s">
        <v>256</v>
      </c>
      <c r="C319" s="32"/>
      <c r="D319" s="33"/>
      <c r="E319" s="70"/>
      <c r="F319" s="35"/>
      <c r="G319" s="70">
        <f>ROUND(SUM(G320:G323),2)</f>
        <v>0</v>
      </c>
    </row>
    <row r="320" spans="1:7" s="29" customFormat="1" ht="45">
      <c r="A320" s="36" t="s">
        <v>580</v>
      </c>
      <c r="B320" s="73" t="s">
        <v>258</v>
      </c>
      <c r="C320" s="74" t="s">
        <v>31</v>
      </c>
      <c r="D320" s="75">
        <v>11.34</v>
      </c>
      <c r="E320" s="40"/>
      <c r="F320" s="41"/>
      <c r="G320" s="42"/>
    </row>
    <row r="321" spans="1:7" s="29" customFormat="1" ht="45">
      <c r="A321" s="36" t="s">
        <v>581</v>
      </c>
      <c r="B321" s="73" t="s">
        <v>250</v>
      </c>
      <c r="C321" s="74" t="s">
        <v>27</v>
      </c>
      <c r="D321" s="75">
        <v>55.2</v>
      </c>
      <c r="E321" s="40"/>
      <c r="F321" s="69"/>
      <c r="G321" s="42"/>
    </row>
    <row r="322" spans="1:7" s="29" customFormat="1" ht="22.5">
      <c r="A322" s="36" t="s">
        <v>582</v>
      </c>
      <c r="B322" s="73" t="s">
        <v>140</v>
      </c>
      <c r="C322" s="74" t="s">
        <v>31</v>
      </c>
      <c r="D322" s="75">
        <v>29.16</v>
      </c>
      <c r="E322" s="40"/>
      <c r="F322" s="69"/>
      <c r="G322" s="42"/>
    </row>
    <row r="323" spans="1:7" s="29" customFormat="1" ht="45">
      <c r="A323" s="36" t="s">
        <v>583</v>
      </c>
      <c r="B323" s="73" t="s">
        <v>163</v>
      </c>
      <c r="C323" s="74" t="s">
        <v>31</v>
      </c>
      <c r="D323" s="75">
        <v>29.16</v>
      </c>
      <c r="E323" s="40"/>
      <c r="F323" s="41"/>
      <c r="G323" s="42"/>
    </row>
    <row r="324" spans="1:7" s="29" customFormat="1">
      <c r="A324" s="30" t="s">
        <v>286</v>
      </c>
      <c r="B324" s="31" t="s">
        <v>252</v>
      </c>
      <c r="C324" s="32"/>
      <c r="D324" s="33"/>
      <c r="E324" s="70"/>
      <c r="F324" s="35"/>
      <c r="G324" s="70">
        <f>ROUND(SUM(G325:G330),2)</f>
        <v>0</v>
      </c>
    </row>
    <row r="325" spans="1:7" s="29" customFormat="1" ht="45">
      <c r="A325" s="36" t="s">
        <v>584</v>
      </c>
      <c r="B325" s="73" t="s">
        <v>115</v>
      </c>
      <c r="C325" s="74" t="s">
        <v>28</v>
      </c>
      <c r="D325" s="75">
        <v>4.3600000000000003</v>
      </c>
      <c r="E325" s="40"/>
      <c r="F325" s="41"/>
      <c r="G325" s="42"/>
    </row>
    <row r="326" spans="1:7" s="60" customFormat="1" ht="33.75">
      <c r="A326" s="36" t="s">
        <v>585</v>
      </c>
      <c r="B326" s="73" t="s">
        <v>253</v>
      </c>
      <c r="C326" s="74" t="s">
        <v>27</v>
      </c>
      <c r="D326" s="75">
        <v>21.6</v>
      </c>
      <c r="E326" s="40"/>
      <c r="F326" s="41"/>
      <c r="G326" s="42"/>
    </row>
    <row r="327" spans="1:7" s="60" customFormat="1" ht="22.5">
      <c r="A327" s="36" t="s">
        <v>586</v>
      </c>
      <c r="B327" s="73" t="s">
        <v>254</v>
      </c>
      <c r="C327" s="74" t="s">
        <v>28</v>
      </c>
      <c r="D327" s="75">
        <v>2.7</v>
      </c>
      <c r="E327" s="40"/>
      <c r="F327" s="41"/>
      <c r="G327" s="42"/>
    </row>
    <row r="328" spans="1:7" s="29" customFormat="1" ht="33.75">
      <c r="A328" s="36" t="s">
        <v>587</v>
      </c>
      <c r="B328" s="73" t="s">
        <v>303</v>
      </c>
      <c r="C328" s="74" t="s">
        <v>29</v>
      </c>
      <c r="D328" s="75">
        <v>4</v>
      </c>
      <c r="E328" s="40"/>
      <c r="F328" s="41"/>
      <c r="G328" s="42"/>
    </row>
    <row r="329" spans="1:7" s="29" customFormat="1" ht="33.75">
      <c r="A329" s="36" t="s">
        <v>588</v>
      </c>
      <c r="B329" s="73" t="s">
        <v>260</v>
      </c>
      <c r="C329" s="74" t="s">
        <v>29</v>
      </c>
      <c r="D329" s="75">
        <v>1</v>
      </c>
      <c r="E329" s="40"/>
      <c r="F329" s="41"/>
      <c r="G329" s="42"/>
    </row>
    <row r="330" spans="1:7" s="29" customFormat="1" ht="33.75">
      <c r="A330" s="36" t="s">
        <v>589</v>
      </c>
      <c r="B330" s="73" t="s">
        <v>261</v>
      </c>
      <c r="C330" s="74" t="s">
        <v>29</v>
      </c>
      <c r="D330" s="75">
        <v>4</v>
      </c>
      <c r="E330" s="40"/>
      <c r="F330" s="41"/>
      <c r="G330" s="42"/>
    </row>
    <row r="331" spans="1:7">
      <c r="A331" s="27" t="s">
        <v>287</v>
      </c>
      <c r="B331" s="66" t="s">
        <v>263</v>
      </c>
      <c r="C331" s="67"/>
      <c r="D331" s="68"/>
      <c r="E331" s="43"/>
      <c r="F331" s="43"/>
      <c r="G331" s="71">
        <f>ROUND(SUM(G332,G339,G347),2)</f>
        <v>0</v>
      </c>
    </row>
    <row r="332" spans="1:7" s="29" customFormat="1">
      <c r="A332" s="30" t="s">
        <v>288</v>
      </c>
      <c r="B332" s="31" t="s">
        <v>247</v>
      </c>
      <c r="C332" s="32"/>
      <c r="D332" s="33"/>
      <c r="E332" s="70"/>
      <c r="F332" s="35"/>
      <c r="G332" s="70">
        <f>ROUND(SUM(G333:G338),2)</f>
        <v>0</v>
      </c>
    </row>
    <row r="333" spans="1:7" s="29" customFormat="1" ht="33.75">
      <c r="A333" s="36" t="s">
        <v>590</v>
      </c>
      <c r="B333" s="73" t="s">
        <v>166</v>
      </c>
      <c r="C333" s="74" t="s">
        <v>27</v>
      </c>
      <c r="D333" s="75">
        <v>81.680000000000007</v>
      </c>
      <c r="E333" s="40"/>
      <c r="F333" s="41"/>
      <c r="G333" s="42"/>
    </row>
    <row r="334" spans="1:7" s="29" customFormat="1" ht="45">
      <c r="A334" s="36" t="s">
        <v>591</v>
      </c>
      <c r="B334" s="73" t="s">
        <v>180</v>
      </c>
      <c r="C334" s="74" t="s">
        <v>28</v>
      </c>
      <c r="D334" s="75">
        <v>49.01</v>
      </c>
      <c r="E334" s="40"/>
      <c r="F334" s="41"/>
      <c r="G334" s="42"/>
    </row>
    <row r="335" spans="1:7" s="29" customFormat="1" ht="45">
      <c r="A335" s="36" t="s">
        <v>592</v>
      </c>
      <c r="B335" s="73" t="s">
        <v>168</v>
      </c>
      <c r="C335" s="74" t="s">
        <v>28</v>
      </c>
      <c r="D335" s="75">
        <v>6.54</v>
      </c>
      <c r="E335" s="40"/>
      <c r="F335" s="41"/>
      <c r="G335" s="42"/>
    </row>
    <row r="336" spans="1:7" s="29" customFormat="1" ht="56.25">
      <c r="A336" s="36" t="s">
        <v>593</v>
      </c>
      <c r="B336" s="73" t="s">
        <v>169</v>
      </c>
      <c r="C336" s="74" t="s">
        <v>28</v>
      </c>
      <c r="D336" s="75">
        <v>9.8000000000000007</v>
      </c>
      <c r="E336" s="40"/>
      <c r="F336" s="41"/>
      <c r="G336" s="42"/>
    </row>
    <row r="337" spans="1:7" s="29" customFormat="1" ht="33.75">
      <c r="A337" s="36" t="s">
        <v>594</v>
      </c>
      <c r="B337" s="73" t="s">
        <v>152</v>
      </c>
      <c r="C337" s="74" t="s">
        <v>28</v>
      </c>
      <c r="D337" s="75">
        <v>42.47</v>
      </c>
      <c r="E337" s="40"/>
      <c r="F337" s="41"/>
      <c r="G337" s="42"/>
    </row>
    <row r="338" spans="1:7" s="29" customFormat="1" ht="33.75">
      <c r="A338" s="36" t="s">
        <v>595</v>
      </c>
      <c r="B338" s="73" t="s">
        <v>153</v>
      </c>
      <c r="C338" s="74" t="s">
        <v>30</v>
      </c>
      <c r="D338" s="75">
        <v>891.87</v>
      </c>
      <c r="E338" s="40"/>
      <c r="F338" s="41"/>
      <c r="G338" s="42"/>
    </row>
    <row r="339" spans="1:7" s="29" customFormat="1">
      <c r="A339" s="30" t="s">
        <v>289</v>
      </c>
      <c r="B339" s="31" t="s">
        <v>263</v>
      </c>
      <c r="C339" s="32"/>
      <c r="D339" s="33"/>
      <c r="E339" s="70"/>
      <c r="F339" s="35"/>
      <c r="G339" s="70">
        <f>ROUND(SUM(G340:G346),2)</f>
        <v>0</v>
      </c>
    </row>
    <row r="340" spans="1:7" s="29" customFormat="1" ht="33.75">
      <c r="A340" s="36" t="s">
        <v>596</v>
      </c>
      <c r="B340" s="73" t="s">
        <v>91</v>
      </c>
      <c r="C340" s="74" t="s">
        <v>38</v>
      </c>
      <c r="D340" s="75">
        <v>4890.62</v>
      </c>
      <c r="E340" s="40"/>
      <c r="F340" s="41"/>
      <c r="G340" s="42"/>
    </row>
    <row r="341" spans="1:7" s="29" customFormat="1" ht="33.75">
      <c r="A341" s="36" t="s">
        <v>597</v>
      </c>
      <c r="B341" s="73" t="s">
        <v>307</v>
      </c>
      <c r="C341" s="74" t="s">
        <v>27</v>
      </c>
      <c r="D341" s="75">
        <v>145.21</v>
      </c>
      <c r="E341" s="40"/>
      <c r="F341" s="41"/>
      <c r="G341" s="42"/>
    </row>
    <row r="342" spans="1:7" s="29" customFormat="1" ht="33.75">
      <c r="A342" s="36" t="s">
        <v>598</v>
      </c>
      <c r="B342" s="73" t="s">
        <v>306</v>
      </c>
      <c r="C342" s="74" t="s">
        <v>27</v>
      </c>
      <c r="D342" s="75">
        <v>254.12</v>
      </c>
      <c r="E342" s="40"/>
      <c r="F342" s="41"/>
      <c r="G342" s="42"/>
    </row>
    <row r="343" spans="1:7" s="29" customFormat="1" ht="33.75">
      <c r="A343" s="36" t="s">
        <v>599</v>
      </c>
      <c r="B343" s="73" t="s">
        <v>308</v>
      </c>
      <c r="C343" s="74" t="s">
        <v>28</v>
      </c>
      <c r="D343" s="75">
        <v>55.54</v>
      </c>
      <c r="E343" s="40"/>
      <c r="F343" s="41"/>
      <c r="G343" s="42"/>
    </row>
    <row r="344" spans="1:7" s="29" customFormat="1" ht="22.5">
      <c r="A344" s="36" t="s">
        <v>600</v>
      </c>
      <c r="B344" s="73" t="s">
        <v>272</v>
      </c>
      <c r="C344" s="74" t="s">
        <v>31</v>
      </c>
      <c r="D344" s="75">
        <v>16.89</v>
      </c>
      <c r="E344" s="40"/>
      <c r="F344" s="41"/>
      <c r="G344" s="42"/>
    </row>
    <row r="345" spans="1:7" s="29" customFormat="1" ht="33.75">
      <c r="A345" s="36" t="s">
        <v>601</v>
      </c>
      <c r="B345" s="73" t="s">
        <v>270</v>
      </c>
      <c r="C345" s="74" t="s">
        <v>28</v>
      </c>
      <c r="D345" s="75">
        <v>17.059999999999999</v>
      </c>
      <c r="E345" s="40"/>
      <c r="F345" s="41"/>
      <c r="G345" s="42"/>
    </row>
    <row r="346" spans="1:7" s="29" customFormat="1" ht="22.5">
      <c r="A346" s="36" t="s">
        <v>602</v>
      </c>
      <c r="B346" s="73" t="s">
        <v>271</v>
      </c>
      <c r="C346" s="74" t="s">
        <v>27</v>
      </c>
      <c r="D346" s="75">
        <v>146.22</v>
      </c>
      <c r="E346" s="40"/>
      <c r="F346" s="41"/>
      <c r="G346" s="42"/>
    </row>
    <row r="347" spans="1:7" s="29" customFormat="1">
      <c r="A347" s="30" t="s">
        <v>290</v>
      </c>
      <c r="B347" s="31" t="s">
        <v>269</v>
      </c>
      <c r="C347" s="32"/>
      <c r="D347" s="33"/>
      <c r="E347" s="70"/>
      <c r="F347" s="35"/>
      <c r="G347" s="70">
        <f>ROUND(SUM(G348:G350),2)</f>
        <v>0</v>
      </c>
    </row>
    <row r="348" spans="1:7" s="29" customFormat="1" ht="67.5">
      <c r="A348" s="36" t="s">
        <v>603</v>
      </c>
      <c r="B348" s="73" t="s">
        <v>273</v>
      </c>
      <c r="C348" s="74" t="s">
        <v>38</v>
      </c>
      <c r="D348" s="75">
        <v>11586.59</v>
      </c>
      <c r="E348" s="40"/>
      <c r="F348" s="41"/>
      <c r="G348" s="42"/>
    </row>
    <row r="349" spans="1:7" s="29" customFormat="1" ht="33.75">
      <c r="A349" s="36" t="s">
        <v>604</v>
      </c>
      <c r="B349" s="73" t="s">
        <v>274</v>
      </c>
      <c r="C349" s="74" t="s">
        <v>29</v>
      </c>
      <c r="D349" s="75">
        <v>302</v>
      </c>
      <c r="E349" s="40"/>
      <c r="F349" s="41"/>
      <c r="G349" s="42"/>
    </row>
    <row r="350" spans="1:7" s="29" customFormat="1" ht="33.75">
      <c r="A350" s="36" t="s">
        <v>605</v>
      </c>
      <c r="B350" s="73" t="s">
        <v>275</v>
      </c>
      <c r="C350" s="74" t="s">
        <v>38</v>
      </c>
      <c r="D350" s="75">
        <v>11586.59</v>
      </c>
      <c r="E350" s="40"/>
      <c r="F350" s="41"/>
      <c r="G350" s="42"/>
    </row>
    <row r="351" spans="1:7">
      <c r="A351" s="27" t="s">
        <v>245</v>
      </c>
      <c r="B351" s="43" t="s">
        <v>70</v>
      </c>
      <c r="C351" s="43"/>
      <c r="D351" s="43"/>
      <c r="E351" s="43"/>
      <c r="F351" s="43"/>
      <c r="G351" s="28">
        <f>ROUND(SUM(G352:G358),2)</f>
        <v>0</v>
      </c>
    </row>
    <row r="352" spans="1:7" s="29" customFormat="1" ht="33.75">
      <c r="A352" s="36" t="s">
        <v>606</v>
      </c>
      <c r="B352" s="73" t="s">
        <v>214</v>
      </c>
      <c r="C352" s="74" t="s">
        <v>29</v>
      </c>
      <c r="D352" s="75">
        <v>5</v>
      </c>
      <c r="E352" s="40"/>
      <c r="F352" s="41"/>
      <c r="G352" s="42"/>
    </row>
    <row r="353" spans="1:7" s="29" customFormat="1" ht="33.75">
      <c r="A353" s="36" t="s">
        <v>607</v>
      </c>
      <c r="B353" s="73" t="s">
        <v>264</v>
      </c>
      <c r="C353" s="74" t="s">
        <v>29</v>
      </c>
      <c r="D353" s="75">
        <v>4</v>
      </c>
      <c r="E353" s="40"/>
      <c r="F353" s="41"/>
      <c r="G353" s="42"/>
    </row>
    <row r="354" spans="1:7" s="29" customFormat="1" ht="33.75">
      <c r="A354" s="36" t="s">
        <v>608</v>
      </c>
      <c r="B354" s="73" t="s">
        <v>265</v>
      </c>
      <c r="C354" s="74" t="s">
        <v>29</v>
      </c>
      <c r="D354" s="75">
        <v>7</v>
      </c>
      <c r="E354" s="40"/>
      <c r="F354" s="41"/>
      <c r="G354" s="42"/>
    </row>
    <row r="355" spans="1:7" s="29" customFormat="1" ht="33.75">
      <c r="A355" s="36" t="s">
        <v>609</v>
      </c>
      <c r="B355" s="73" t="s">
        <v>266</v>
      </c>
      <c r="C355" s="74" t="s">
        <v>29</v>
      </c>
      <c r="D355" s="75">
        <v>102</v>
      </c>
      <c r="E355" s="40"/>
      <c r="F355" s="41"/>
      <c r="G355" s="42"/>
    </row>
    <row r="356" spans="1:7" s="29" customFormat="1" ht="33.75">
      <c r="A356" s="36" t="s">
        <v>610</v>
      </c>
      <c r="B356" s="73" t="s">
        <v>267</v>
      </c>
      <c r="C356" s="74" t="s">
        <v>29</v>
      </c>
      <c r="D356" s="75">
        <v>62</v>
      </c>
      <c r="E356" s="40"/>
      <c r="F356" s="41"/>
      <c r="G356" s="42"/>
    </row>
    <row r="357" spans="1:7" s="29" customFormat="1" ht="33.75">
      <c r="A357" s="36" t="s">
        <v>611</v>
      </c>
      <c r="B357" s="73" t="s">
        <v>268</v>
      </c>
      <c r="C357" s="74" t="s">
        <v>29</v>
      </c>
      <c r="D357" s="75">
        <v>69</v>
      </c>
      <c r="E357" s="40"/>
      <c r="F357" s="41"/>
      <c r="G357" s="42"/>
    </row>
    <row r="358" spans="1:7" s="29" customFormat="1" ht="22.5">
      <c r="A358" s="36" t="s">
        <v>612</v>
      </c>
      <c r="B358" s="73" t="s">
        <v>116</v>
      </c>
      <c r="C358" s="74" t="s">
        <v>28</v>
      </c>
      <c r="D358" s="75">
        <v>14.69</v>
      </c>
      <c r="E358" s="40"/>
      <c r="F358" s="41"/>
      <c r="G358" s="42"/>
    </row>
    <row r="359" spans="1:7">
      <c r="A359" s="27" t="s">
        <v>291</v>
      </c>
      <c r="B359" s="43" t="s">
        <v>60</v>
      </c>
      <c r="C359" s="43"/>
      <c r="D359" s="43"/>
      <c r="E359" s="43"/>
      <c r="F359" s="43"/>
      <c r="G359" s="28">
        <f>ROUND(SUM(G360:G382),2)</f>
        <v>0</v>
      </c>
    </row>
    <row r="360" spans="1:7" s="29" customFormat="1" ht="33.75">
      <c r="A360" s="36" t="s">
        <v>613</v>
      </c>
      <c r="B360" s="73" t="s">
        <v>155</v>
      </c>
      <c r="C360" s="74" t="s">
        <v>31</v>
      </c>
      <c r="D360" s="75">
        <v>151</v>
      </c>
      <c r="E360" s="40"/>
      <c r="F360" s="41"/>
      <c r="G360" s="42"/>
    </row>
    <row r="361" spans="1:7" s="29" customFormat="1" ht="22.5">
      <c r="A361" s="36" t="s">
        <v>614</v>
      </c>
      <c r="B361" s="73" t="s">
        <v>156</v>
      </c>
      <c r="C361" s="74" t="s">
        <v>31</v>
      </c>
      <c r="D361" s="75">
        <v>161</v>
      </c>
      <c r="E361" s="40"/>
      <c r="F361" s="41"/>
      <c r="G361" s="42"/>
    </row>
    <row r="362" spans="1:7" s="29" customFormat="1" ht="45">
      <c r="A362" s="36" t="s">
        <v>615</v>
      </c>
      <c r="B362" s="73" t="s">
        <v>115</v>
      </c>
      <c r="C362" s="74" t="s">
        <v>28</v>
      </c>
      <c r="D362" s="75">
        <v>26.09</v>
      </c>
      <c r="E362" s="40"/>
      <c r="F362" s="41"/>
      <c r="G362" s="42"/>
    </row>
    <row r="363" spans="1:7" s="29" customFormat="1" ht="45">
      <c r="A363" s="36" t="s">
        <v>616</v>
      </c>
      <c r="B363" s="73" t="s">
        <v>168</v>
      </c>
      <c r="C363" s="74" t="s">
        <v>28</v>
      </c>
      <c r="D363" s="75">
        <v>26.09</v>
      </c>
      <c r="E363" s="40"/>
      <c r="F363" s="41"/>
      <c r="G363" s="42"/>
    </row>
    <row r="364" spans="1:7" s="29" customFormat="1" ht="22.5">
      <c r="A364" s="36" t="s">
        <v>617</v>
      </c>
      <c r="B364" s="73" t="s">
        <v>199</v>
      </c>
      <c r="C364" s="74" t="s">
        <v>31</v>
      </c>
      <c r="D364" s="75">
        <v>11</v>
      </c>
      <c r="E364" s="40"/>
      <c r="F364" s="41"/>
      <c r="G364" s="42"/>
    </row>
    <row r="365" spans="1:7" s="29" customFormat="1" ht="22.5">
      <c r="A365" s="36" t="s">
        <v>618</v>
      </c>
      <c r="B365" s="73" t="s">
        <v>200</v>
      </c>
      <c r="C365" s="74" t="s">
        <v>29</v>
      </c>
      <c r="D365" s="75">
        <v>11</v>
      </c>
      <c r="E365" s="40"/>
      <c r="F365" s="41"/>
      <c r="G365" s="42"/>
    </row>
    <row r="366" spans="1:7" s="29" customFormat="1" ht="45">
      <c r="A366" s="36" t="s">
        <v>619</v>
      </c>
      <c r="B366" s="73" t="s">
        <v>58</v>
      </c>
      <c r="C366" s="74" t="s">
        <v>29</v>
      </c>
      <c r="D366" s="75">
        <v>10</v>
      </c>
      <c r="E366" s="40"/>
      <c r="F366" s="41"/>
      <c r="G366" s="42"/>
    </row>
    <row r="367" spans="1:7" s="29" customFormat="1" ht="45">
      <c r="A367" s="36" t="s">
        <v>620</v>
      </c>
      <c r="B367" s="73" t="s">
        <v>59</v>
      </c>
      <c r="C367" s="74" t="s">
        <v>29</v>
      </c>
      <c r="D367" s="75">
        <v>2</v>
      </c>
      <c r="E367" s="40"/>
      <c r="F367" s="41"/>
      <c r="G367" s="42"/>
    </row>
    <row r="368" spans="1:7" s="29" customFormat="1" ht="22.5">
      <c r="A368" s="36" t="s">
        <v>621</v>
      </c>
      <c r="B368" s="73" t="s">
        <v>88</v>
      </c>
      <c r="C368" s="74" t="s">
        <v>28</v>
      </c>
      <c r="D368" s="75">
        <v>0.49</v>
      </c>
      <c r="E368" s="40"/>
      <c r="F368" s="41"/>
      <c r="G368" s="42"/>
    </row>
    <row r="369" spans="1:31" s="29" customFormat="1" ht="45">
      <c r="A369" s="36" t="s">
        <v>622</v>
      </c>
      <c r="B369" s="73" t="s">
        <v>301</v>
      </c>
      <c r="C369" s="74" t="s">
        <v>29</v>
      </c>
      <c r="D369" s="75">
        <v>11</v>
      </c>
      <c r="E369" s="40"/>
      <c r="F369" s="41"/>
      <c r="G369" s="42"/>
    </row>
    <row r="370" spans="1:31" s="29" customFormat="1" ht="78.75">
      <c r="A370" s="36" t="s">
        <v>623</v>
      </c>
      <c r="B370" s="73" t="s">
        <v>302</v>
      </c>
      <c r="C370" s="74" t="s">
        <v>29</v>
      </c>
      <c r="D370" s="75">
        <v>11</v>
      </c>
      <c r="E370" s="40"/>
      <c r="F370" s="41"/>
      <c r="G370" s="42"/>
    </row>
    <row r="371" spans="1:31" s="29" customFormat="1" ht="33.75">
      <c r="A371" s="36" t="s">
        <v>624</v>
      </c>
      <c r="B371" s="73" t="s">
        <v>65</v>
      </c>
      <c r="C371" s="74" t="s">
        <v>29</v>
      </c>
      <c r="D371" s="75">
        <v>2</v>
      </c>
      <c r="E371" s="40"/>
      <c r="F371" s="41"/>
      <c r="G371" s="42"/>
    </row>
    <row r="372" spans="1:31" s="29" customFormat="1" ht="45">
      <c r="A372" s="36" t="s">
        <v>625</v>
      </c>
      <c r="B372" s="73" t="s">
        <v>157</v>
      </c>
      <c r="C372" s="74" t="s">
        <v>29</v>
      </c>
      <c r="D372" s="75">
        <v>33</v>
      </c>
      <c r="E372" s="40"/>
      <c r="F372" s="41"/>
      <c r="G372" s="42"/>
    </row>
    <row r="373" spans="1:31" s="29" customFormat="1" ht="45">
      <c r="A373" s="36" t="s">
        <v>626</v>
      </c>
      <c r="B373" s="73" t="s">
        <v>158</v>
      </c>
      <c r="C373" s="74" t="s">
        <v>31</v>
      </c>
      <c r="D373" s="75">
        <v>146.12</v>
      </c>
      <c r="E373" s="40"/>
      <c r="F373" s="41"/>
      <c r="G373" s="42"/>
    </row>
    <row r="374" spans="1:31" s="29" customFormat="1" ht="33.75">
      <c r="A374" s="36" t="s">
        <v>627</v>
      </c>
      <c r="B374" s="73" t="s">
        <v>132</v>
      </c>
      <c r="C374" s="74" t="s">
        <v>29</v>
      </c>
      <c r="D374" s="75">
        <v>2</v>
      </c>
      <c r="E374" s="40"/>
      <c r="F374" s="41"/>
      <c r="G374" s="42"/>
    </row>
    <row r="375" spans="1:31" s="29" customFormat="1" ht="33.75">
      <c r="A375" s="36" t="s">
        <v>628</v>
      </c>
      <c r="B375" s="73" t="s">
        <v>160</v>
      </c>
      <c r="C375" s="74" t="s">
        <v>29</v>
      </c>
      <c r="D375" s="75">
        <v>33</v>
      </c>
      <c r="E375" s="40"/>
      <c r="F375" s="41"/>
      <c r="G375" s="42"/>
    </row>
    <row r="376" spans="1:31" s="29" customFormat="1" ht="22.5">
      <c r="A376" s="36" t="s">
        <v>629</v>
      </c>
      <c r="B376" s="73" t="s">
        <v>61</v>
      </c>
      <c r="C376" s="74" t="s">
        <v>29</v>
      </c>
      <c r="D376" s="75">
        <v>6</v>
      </c>
      <c r="E376" s="40"/>
      <c r="F376" s="41"/>
      <c r="G376" s="42"/>
    </row>
    <row r="377" spans="1:31" s="29" customFormat="1" ht="22.5">
      <c r="A377" s="36" t="s">
        <v>630</v>
      </c>
      <c r="B377" s="73" t="s">
        <v>62</v>
      </c>
      <c r="C377" s="74" t="s">
        <v>29</v>
      </c>
      <c r="D377" s="75">
        <v>4</v>
      </c>
      <c r="E377" s="40"/>
      <c r="F377" s="41"/>
      <c r="G377" s="42"/>
    </row>
    <row r="378" spans="1:31" s="29" customFormat="1" ht="33.75">
      <c r="A378" s="36" t="s">
        <v>631</v>
      </c>
      <c r="B378" s="73" t="s">
        <v>101</v>
      </c>
      <c r="C378" s="74" t="s">
        <v>29</v>
      </c>
      <c r="D378" s="75">
        <v>3</v>
      </c>
      <c r="E378" s="40"/>
      <c r="F378" s="41"/>
      <c r="G378" s="42"/>
    </row>
    <row r="379" spans="1:31" s="29" customFormat="1" ht="33.75">
      <c r="A379" s="36" t="s">
        <v>632</v>
      </c>
      <c r="B379" s="73" t="s">
        <v>63</v>
      </c>
      <c r="C379" s="74" t="s">
        <v>64</v>
      </c>
      <c r="D379" s="75">
        <v>1</v>
      </c>
      <c r="E379" s="40"/>
      <c r="F379" s="41"/>
      <c r="G379" s="42"/>
    </row>
    <row r="380" spans="1:31" s="29" customFormat="1" ht="33.75">
      <c r="A380" s="36" t="s">
        <v>633</v>
      </c>
      <c r="B380" s="73" t="s">
        <v>68</v>
      </c>
      <c r="C380" s="74" t="s">
        <v>64</v>
      </c>
      <c r="D380" s="75">
        <v>1</v>
      </c>
      <c r="E380" s="40"/>
      <c r="F380" s="41"/>
      <c r="G380" s="42"/>
    </row>
    <row r="381" spans="1:31" s="29" customFormat="1" ht="33.75">
      <c r="A381" s="36" t="s">
        <v>634</v>
      </c>
      <c r="B381" s="73" t="s">
        <v>66</v>
      </c>
      <c r="C381" s="74" t="s">
        <v>31</v>
      </c>
      <c r="D381" s="75">
        <v>26.4</v>
      </c>
      <c r="E381" s="40"/>
      <c r="F381" s="41"/>
      <c r="G381" s="42"/>
    </row>
    <row r="382" spans="1:31" s="29" customFormat="1" ht="22.5">
      <c r="A382" s="36" t="s">
        <v>635</v>
      </c>
      <c r="B382" s="73" t="s">
        <v>128</v>
      </c>
      <c r="C382" s="74" t="s">
        <v>28</v>
      </c>
      <c r="D382" s="75">
        <v>7.0000000000000007E-2</v>
      </c>
      <c r="E382" s="40"/>
      <c r="F382" s="41"/>
      <c r="G382" s="42"/>
      <c r="I382" s="2"/>
      <c r="J382" s="2"/>
      <c r="K382" s="2"/>
      <c r="L382" s="2"/>
      <c r="M382" s="2"/>
      <c r="N382" s="2"/>
      <c r="O382" s="2"/>
      <c r="P382" s="2"/>
      <c r="Q382" s="2"/>
      <c r="R382" s="2"/>
      <c r="S382" s="2"/>
      <c r="T382" s="2"/>
      <c r="U382" s="2"/>
      <c r="V382" s="2"/>
      <c r="W382" s="2"/>
      <c r="X382" s="2"/>
      <c r="Y382" s="2"/>
      <c r="Z382" s="2"/>
      <c r="AA382" s="2"/>
      <c r="AB382" s="2"/>
      <c r="AC382" s="2"/>
      <c r="AD382" s="2"/>
      <c r="AE382" s="2"/>
    </row>
    <row r="383" spans="1:31" s="45" customFormat="1">
      <c r="A383" s="27" t="s">
        <v>292</v>
      </c>
      <c r="B383" s="43" t="s">
        <v>26</v>
      </c>
      <c r="C383" s="43"/>
      <c r="D383" s="43"/>
      <c r="E383" s="43"/>
      <c r="F383" s="43"/>
      <c r="G383" s="28">
        <f>ROUND(SUM(G384),2)</f>
        <v>0</v>
      </c>
    </row>
    <row r="384" spans="1:31" s="46" customFormat="1" ht="22.5">
      <c r="A384" s="36" t="s">
        <v>636</v>
      </c>
      <c r="B384" s="73" t="s">
        <v>34</v>
      </c>
      <c r="C384" s="74" t="s">
        <v>27</v>
      </c>
      <c r="D384" s="75">
        <v>394.56</v>
      </c>
      <c r="E384" s="40"/>
      <c r="F384" s="41"/>
      <c r="G384" s="42"/>
    </row>
    <row r="385" spans="1:7">
      <c r="A385" s="109"/>
      <c r="B385" s="109"/>
      <c r="C385" s="109"/>
      <c r="D385" s="109"/>
      <c r="E385" s="109"/>
      <c r="F385" s="109"/>
      <c r="G385" s="109"/>
    </row>
    <row r="386" spans="1:7">
      <c r="A386" s="109"/>
      <c r="B386" s="109"/>
      <c r="C386" s="109"/>
      <c r="D386" s="109"/>
      <c r="E386" s="109"/>
      <c r="F386" s="109"/>
      <c r="G386" s="109"/>
    </row>
    <row r="387" spans="1:7">
      <c r="A387" s="109"/>
      <c r="B387" s="109"/>
      <c r="C387" s="109"/>
      <c r="D387" s="109"/>
      <c r="E387" s="109"/>
      <c r="F387" s="109"/>
      <c r="G387" s="109"/>
    </row>
    <row r="388" spans="1:7" s="29" customFormat="1">
      <c r="A388" s="36"/>
      <c r="B388" s="37"/>
      <c r="C388" s="38"/>
      <c r="D388" s="39"/>
      <c r="E388" s="40"/>
      <c r="F388" s="41"/>
      <c r="G388" s="42"/>
    </row>
    <row r="389" spans="1:7" s="45" customFormat="1">
      <c r="A389" s="27"/>
      <c r="B389" s="43" t="s">
        <v>638</v>
      </c>
      <c r="C389" s="43"/>
      <c r="D389" s="43"/>
      <c r="E389" s="43"/>
      <c r="F389" s="43"/>
      <c r="G389" s="28"/>
    </row>
    <row r="390" spans="1:7" s="29" customFormat="1" ht="22.5">
      <c r="A390" s="36"/>
      <c r="B390" s="119" t="str">
        <f>+B5</f>
        <v>Construcción de parque lineal y obra integral en Av. Mezquitán, más obras complementarias, colonia Arroyo Hondo, municipio de Zapopan, Jalisco</v>
      </c>
      <c r="C390" s="38"/>
      <c r="D390" s="39"/>
      <c r="E390" s="40"/>
      <c r="F390" s="41"/>
      <c r="G390" s="42"/>
    </row>
    <row r="391" spans="1:7" s="29" customFormat="1">
      <c r="A391" s="36"/>
      <c r="B391" s="37"/>
      <c r="C391" s="38"/>
      <c r="D391" s="39"/>
      <c r="E391" s="40"/>
      <c r="F391" s="41"/>
      <c r="G391" s="42"/>
    </row>
    <row r="392" spans="1:7" s="29" customFormat="1">
      <c r="A392" s="36"/>
      <c r="B392" s="37"/>
      <c r="C392" s="38"/>
      <c r="D392" s="39"/>
      <c r="E392" s="40"/>
      <c r="F392" s="41"/>
      <c r="G392" s="42"/>
    </row>
    <row r="393" spans="1:7" s="46" customFormat="1">
      <c r="A393" s="62" t="s">
        <v>14</v>
      </c>
      <c r="B393" s="90" t="str">
        <f>B16</f>
        <v>VIALIDAD</v>
      </c>
      <c r="C393" s="90"/>
      <c r="D393" s="90"/>
      <c r="E393" s="90"/>
      <c r="F393" s="64"/>
      <c r="G393" s="65">
        <f>G16</f>
        <v>0</v>
      </c>
    </row>
    <row r="394" spans="1:7" s="46" customFormat="1">
      <c r="A394" s="47" t="str">
        <f>A17</f>
        <v>A1</v>
      </c>
      <c r="B394" s="89" t="str">
        <f>B17</f>
        <v>PAVIMENTACIÓN</v>
      </c>
      <c r="C394" s="89"/>
      <c r="D394" s="89"/>
      <c r="E394" s="89"/>
      <c r="F394" s="48"/>
      <c r="G394" s="112">
        <f>G17</f>
        <v>0</v>
      </c>
    </row>
    <row r="395" spans="1:7" s="46" customFormat="1">
      <c r="A395" s="49" t="str">
        <f>A18</f>
        <v>A1.1</v>
      </c>
      <c r="B395" s="50" t="str">
        <f>B18</f>
        <v>PRELIMINARES</v>
      </c>
      <c r="C395" s="51"/>
      <c r="D395" s="52"/>
      <c r="E395" s="48"/>
      <c r="F395" s="48"/>
      <c r="G395" s="53">
        <f>G18</f>
        <v>0</v>
      </c>
    </row>
    <row r="396" spans="1:7" s="46" customFormat="1">
      <c r="A396" s="49" t="str">
        <f>A35</f>
        <v>A1.2</v>
      </c>
      <c r="B396" s="50" t="str">
        <f>B35</f>
        <v>TERRACERÍAS</v>
      </c>
      <c r="C396" s="51"/>
      <c r="D396" s="52"/>
      <c r="E396" s="48"/>
      <c r="F396" s="48"/>
      <c r="G396" s="53">
        <f>G35</f>
        <v>0</v>
      </c>
    </row>
    <row r="397" spans="1:7" s="46" customFormat="1">
      <c r="A397" s="49" t="str">
        <f>A43</f>
        <v>A1.3</v>
      </c>
      <c r="B397" s="50" t="str">
        <f>B43</f>
        <v>PAVIMENTO HIDRÁULICO</v>
      </c>
      <c r="C397" s="51"/>
      <c r="D397" s="52"/>
      <c r="E397" s="48"/>
      <c r="F397" s="48"/>
      <c r="G397" s="53">
        <f>G43</f>
        <v>0</v>
      </c>
    </row>
    <row r="398" spans="1:7" s="46" customFormat="1">
      <c r="A398" s="47" t="str">
        <f>A52</f>
        <v>A2</v>
      </c>
      <c r="B398" s="89" t="str">
        <f>B52</f>
        <v>BANQUETAS, CRUCES PEATONALES Y ACCESIBILIDAD UNIVERSAL</v>
      </c>
      <c r="C398" s="89"/>
      <c r="D398" s="89"/>
      <c r="E398" s="89"/>
      <c r="F398" s="48"/>
      <c r="G398" s="112">
        <f>G52</f>
        <v>0</v>
      </c>
    </row>
    <row r="399" spans="1:7" s="46" customFormat="1">
      <c r="A399" s="47" t="str">
        <f>A74</f>
        <v>A3</v>
      </c>
      <c r="B399" s="89" t="str">
        <f>B74</f>
        <v>ÁREAS VERDES</v>
      </c>
      <c r="C399" s="89"/>
      <c r="D399" s="89"/>
      <c r="E399" s="89"/>
      <c r="F399" s="48"/>
      <c r="G399" s="112">
        <f>G74</f>
        <v>0</v>
      </c>
    </row>
    <row r="400" spans="1:7" s="46" customFormat="1">
      <c r="A400" s="47" t="str">
        <f>A84</f>
        <v>A4</v>
      </c>
      <c r="B400" s="89" t="str">
        <f>B84</f>
        <v>SEÑALAMIENTO HORIZONTAL Y VERTICAL</v>
      </c>
      <c r="C400" s="89"/>
      <c r="D400" s="89"/>
      <c r="E400" s="89"/>
      <c r="F400" s="48"/>
      <c r="G400" s="112">
        <f>G84</f>
        <v>0</v>
      </c>
    </row>
    <row r="401" spans="1:7" s="46" customFormat="1">
      <c r="A401" s="49" t="str">
        <f>A85</f>
        <v>A4.1</v>
      </c>
      <c r="B401" s="50" t="str">
        <f>B85</f>
        <v>SEÑALAMIENTO HORIZONTAL</v>
      </c>
      <c r="C401" s="51"/>
      <c r="D401" s="52"/>
      <c r="E401" s="48"/>
      <c r="F401" s="48"/>
      <c r="G401" s="53">
        <f>G85</f>
        <v>0</v>
      </c>
    </row>
    <row r="402" spans="1:7" s="46" customFormat="1">
      <c r="A402" s="49" t="str">
        <f>A100</f>
        <v>A4.2</v>
      </c>
      <c r="B402" s="50" t="str">
        <f>B100</f>
        <v>SEÑALAMIENTO VERTICAL</v>
      </c>
      <c r="C402" s="51"/>
      <c r="D402" s="52"/>
      <c r="E402" s="48"/>
      <c r="F402" s="48"/>
      <c r="G402" s="53">
        <f>G100</f>
        <v>0</v>
      </c>
    </row>
    <row r="403" spans="1:7" s="46" customFormat="1">
      <c r="A403" s="47" t="str">
        <f>A104</f>
        <v>A5</v>
      </c>
      <c r="B403" s="89" t="str">
        <f>B104</f>
        <v>ALCANTARILLADO SANITARIO Y PLUVIAL</v>
      </c>
      <c r="C403" s="89"/>
      <c r="D403" s="89"/>
      <c r="E403" s="89"/>
      <c r="F403" s="48"/>
      <c r="G403" s="112">
        <f>G104</f>
        <v>0</v>
      </c>
    </row>
    <row r="404" spans="1:7" s="46" customFormat="1">
      <c r="A404" s="49" t="str">
        <f>A105</f>
        <v>A5.1</v>
      </c>
      <c r="B404" s="50" t="str">
        <f>B105</f>
        <v>LÍNEA PRINCIPAL</v>
      </c>
      <c r="C404" s="51"/>
      <c r="D404" s="52"/>
      <c r="E404" s="48"/>
      <c r="F404" s="48"/>
      <c r="G404" s="53">
        <f>G105</f>
        <v>0</v>
      </c>
    </row>
    <row r="405" spans="1:7" s="46" customFormat="1">
      <c r="A405" s="49" t="str">
        <f>A126</f>
        <v>A5.2</v>
      </c>
      <c r="B405" s="50" t="str">
        <f>B126</f>
        <v>POZOS DE VISITA</v>
      </c>
      <c r="C405" s="51"/>
      <c r="D405" s="52"/>
      <c r="E405" s="48"/>
      <c r="F405" s="48"/>
      <c r="G405" s="53">
        <f>G126</f>
        <v>0</v>
      </c>
    </row>
    <row r="406" spans="1:7" s="46" customFormat="1">
      <c r="A406" s="49" t="str">
        <f>A142</f>
        <v>A5.3</v>
      </c>
      <c r="B406" s="50" t="str">
        <f>B142</f>
        <v>DESCARGAS DOMICILIARIAS</v>
      </c>
      <c r="C406" s="51"/>
      <c r="D406" s="52"/>
      <c r="E406" s="48"/>
      <c r="F406" s="48"/>
      <c r="G406" s="53">
        <f>G142</f>
        <v>0</v>
      </c>
    </row>
    <row r="407" spans="1:7" s="46" customFormat="1">
      <c r="A407" s="49" t="str">
        <f>A161</f>
        <v>A5.4</v>
      </c>
      <c r="B407" s="50" t="str">
        <f>B161</f>
        <v>BOCAS DE TORMENTA</v>
      </c>
      <c r="C407" s="51"/>
      <c r="D407" s="52"/>
      <c r="E407" s="48"/>
      <c r="F407" s="48"/>
      <c r="G407" s="53">
        <f>G161</f>
        <v>0</v>
      </c>
    </row>
    <row r="408" spans="1:7" s="46" customFormat="1">
      <c r="A408" s="49" t="str">
        <f>A178</f>
        <v>A5.5</v>
      </c>
      <c r="B408" s="50" t="str">
        <f>B178</f>
        <v>POZOS DE ABSORCIÓN</v>
      </c>
      <c r="C408" s="51"/>
      <c r="D408" s="52"/>
      <c r="E408" s="48"/>
      <c r="F408" s="48"/>
      <c r="G408" s="53">
        <f>G178</f>
        <v>0</v>
      </c>
    </row>
    <row r="409" spans="1:7" s="46" customFormat="1">
      <c r="A409" s="47" t="str">
        <f>A188</f>
        <v>A6</v>
      </c>
      <c r="B409" s="89" t="str">
        <f>B188</f>
        <v>AGUA POTABLE</v>
      </c>
      <c r="C409" s="89"/>
      <c r="D409" s="89"/>
      <c r="E409" s="89"/>
      <c r="F409" s="48"/>
      <c r="G409" s="112">
        <f>G188</f>
        <v>0</v>
      </c>
    </row>
    <row r="410" spans="1:7" s="46" customFormat="1">
      <c r="A410" s="49" t="str">
        <f>A189</f>
        <v>A6.1</v>
      </c>
      <c r="B410" s="50" t="str">
        <f>B189</f>
        <v>LÍNEA PRINCIPAL</v>
      </c>
      <c r="C410" s="51"/>
      <c r="D410" s="52"/>
      <c r="E410" s="48"/>
      <c r="F410" s="48"/>
      <c r="G410" s="53">
        <f>G189</f>
        <v>0</v>
      </c>
    </row>
    <row r="411" spans="1:7" s="46" customFormat="1">
      <c r="A411" s="49" t="str">
        <f>A199</f>
        <v>A6.2</v>
      </c>
      <c r="B411" s="50" t="str">
        <f>B199</f>
        <v>TOMAS DOMICILIARIAS</v>
      </c>
      <c r="C411" s="51"/>
      <c r="D411" s="52"/>
      <c r="E411" s="48"/>
      <c r="F411" s="48"/>
      <c r="G411" s="53">
        <f>G199</f>
        <v>0</v>
      </c>
    </row>
    <row r="412" spans="1:7" s="46" customFormat="1">
      <c r="A412" s="49" t="str">
        <f>A212</f>
        <v>A6.3</v>
      </c>
      <c r="B412" s="50" t="str">
        <f>B212</f>
        <v>CAJA DE VÁLVULAS</v>
      </c>
      <c r="C412" s="51"/>
      <c r="D412" s="52"/>
      <c r="E412" s="48"/>
      <c r="F412" s="48"/>
      <c r="G412" s="53">
        <f>G212</f>
        <v>0</v>
      </c>
    </row>
    <row r="413" spans="1:7" s="46" customFormat="1">
      <c r="A413" s="49" t="str">
        <f>A224</f>
        <v>A6.4</v>
      </c>
      <c r="B413" s="50" t="str">
        <f>B224</f>
        <v>PIEZAS ESPECIALES</v>
      </c>
      <c r="C413" s="51"/>
      <c r="D413" s="52"/>
      <c r="E413" s="48"/>
      <c r="F413" s="48"/>
      <c r="G413" s="53">
        <f>G224</f>
        <v>0</v>
      </c>
    </row>
    <row r="414" spans="1:7" s="46" customFormat="1">
      <c r="A414" s="47" t="str">
        <f>A242</f>
        <v>A7</v>
      </c>
      <c r="B414" s="89" t="str">
        <f>B242</f>
        <v>RED DE ALUMBRADO PÚBLICO</v>
      </c>
      <c r="C414" s="89"/>
      <c r="D414" s="89"/>
      <c r="E414" s="89"/>
      <c r="F414" s="48"/>
      <c r="G414" s="112">
        <f>G242</f>
        <v>0</v>
      </c>
    </row>
    <row r="415" spans="1:7" s="46" customFormat="1">
      <c r="A415" s="47" t="str">
        <f>A271</f>
        <v>A8</v>
      </c>
      <c r="B415" s="89" t="str">
        <f>B271</f>
        <v>LIMPIEZA</v>
      </c>
      <c r="C415" s="89"/>
      <c r="D415" s="89"/>
      <c r="E415" s="89"/>
      <c r="F415" s="48"/>
      <c r="G415" s="112">
        <f>G271</f>
        <v>0</v>
      </c>
    </row>
    <row r="416" spans="1:7" s="46" customFormat="1">
      <c r="A416" s="62" t="str">
        <f t="shared" ref="A416:B418" si="0">A273</f>
        <v>B</v>
      </c>
      <c r="B416" s="90" t="str">
        <f t="shared" si="0"/>
        <v>PARQUE LINEAL</v>
      </c>
      <c r="C416" s="90"/>
      <c r="D416" s="90"/>
      <c r="E416" s="90"/>
      <c r="F416" s="64"/>
      <c r="G416" s="65">
        <f>G273</f>
        <v>0</v>
      </c>
    </row>
    <row r="417" spans="1:7" s="46" customFormat="1">
      <c r="A417" s="47" t="str">
        <f t="shared" si="0"/>
        <v>B1</v>
      </c>
      <c r="B417" s="89" t="str">
        <f t="shared" si="0"/>
        <v>ANDADORES</v>
      </c>
      <c r="C417" s="89"/>
      <c r="D417" s="89"/>
      <c r="E417" s="89"/>
      <c r="F417" s="48"/>
      <c r="G417" s="112">
        <f>G274</f>
        <v>0</v>
      </c>
    </row>
    <row r="418" spans="1:7" s="46" customFormat="1">
      <c r="A418" s="49" t="str">
        <f t="shared" si="0"/>
        <v>B1.1</v>
      </c>
      <c r="B418" s="50" t="str">
        <f t="shared" si="0"/>
        <v>EXCAVACIONES Y RELLENOS</v>
      </c>
      <c r="C418" s="51"/>
      <c r="D418" s="52"/>
      <c r="E418" s="48"/>
      <c r="F418" s="48"/>
      <c r="G418" s="53">
        <f>G275</f>
        <v>0</v>
      </c>
    </row>
    <row r="419" spans="1:7" s="46" customFormat="1">
      <c r="A419" s="49" t="str">
        <f>A282</f>
        <v>B1.2</v>
      </c>
      <c r="B419" s="50" t="str">
        <f>B282</f>
        <v xml:space="preserve">PISOS DE CONCRETO </v>
      </c>
      <c r="C419" s="51"/>
      <c r="D419" s="52"/>
      <c r="E419" s="48"/>
      <c r="F419" s="48"/>
      <c r="G419" s="53">
        <f>G282</f>
        <v>0</v>
      </c>
    </row>
    <row r="420" spans="1:7" s="46" customFormat="1">
      <c r="A420" s="49" t="str">
        <f>A286</f>
        <v>B1.3</v>
      </c>
      <c r="B420" s="50" t="str">
        <f>B286</f>
        <v>MOBILIARIO</v>
      </c>
      <c r="C420" s="51"/>
      <c r="D420" s="52"/>
      <c r="E420" s="48"/>
      <c r="F420" s="48"/>
      <c r="G420" s="53">
        <f>G286</f>
        <v>0</v>
      </c>
    </row>
    <row r="421" spans="1:7" s="46" customFormat="1">
      <c r="A421" s="47" t="str">
        <f>A291</f>
        <v>B2</v>
      </c>
      <c r="B421" s="89" t="str">
        <f>B291</f>
        <v>CRUCEROS SEGUROS</v>
      </c>
      <c r="C421" s="89"/>
      <c r="D421" s="89"/>
      <c r="E421" s="89"/>
      <c r="F421" s="48"/>
      <c r="G421" s="112">
        <f>G291</f>
        <v>0</v>
      </c>
    </row>
    <row r="422" spans="1:7" s="46" customFormat="1">
      <c r="A422" s="49" t="str">
        <f>A292</f>
        <v>B2.1</v>
      </c>
      <c r="B422" s="50" t="str">
        <f>B292</f>
        <v>EXCAVACIONES Y RELLENOS</v>
      </c>
      <c r="C422" s="51"/>
      <c r="D422" s="52"/>
      <c r="E422" s="48"/>
      <c r="F422" s="48"/>
      <c r="G422" s="53">
        <f>G292</f>
        <v>0</v>
      </c>
    </row>
    <row r="423" spans="1:7" s="46" customFormat="1">
      <c r="A423" s="49" t="str">
        <f>A299</f>
        <v>B2.2</v>
      </c>
      <c r="B423" s="50" t="str">
        <f>B299</f>
        <v xml:space="preserve">PISOS DE CONCRETO </v>
      </c>
      <c r="C423" s="51"/>
      <c r="D423" s="52"/>
      <c r="E423" s="48"/>
      <c r="F423" s="48"/>
      <c r="G423" s="53">
        <f>G299</f>
        <v>0</v>
      </c>
    </row>
    <row r="424" spans="1:7" s="46" customFormat="1">
      <c r="A424" s="49" t="str">
        <f>A307</f>
        <v>B2.3</v>
      </c>
      <c r="B424" s="50" t="str">
        <f>B307</f>
        <v>MOBILIARIO</v>
      </c>
      <c r="C424" s="51"/>
      <c r="D424" s="52"/>
      <c r="E424" s="48"/>
      <c r="F424" s="48"/>
      <c r="G424" s="53">
        <f>G307</f>
        <v>0</v>
      </c>
    </row>
    <row r="425" spans="1:7" s="46" customFormat="1">
      <c r="A425" s="47" t="str">
        <f>A310</f>
        <v>B3</v>
      </c>
      <c r="B425" s="89" t="str">
        <f>B310</f>
        <v>ÁREA DE EJERCITADORES Y CALISTENIA</v>
      </c>
      <c r="C425" s="89"/>
      <c r="D425" s="89"/>
      <c r="E425" s="89"/>
      <c r="F425" s="48"/>
      <c r="G425" s="112">
        <f>G310</f>
        <v>0</v>
      </c>
    </row>
    <row r="426" spans="1:7" s="46" customFormat="1">
      <c r="A426" s="49" t="str">
        <f>A311</f>
        <v>B3.1</v>
      </c>
      <c r="B426" s="50" t="str">
        <f>B311</f>
        <v>EXCAVACIONES Y RELLENOS</v>
      </c>
      <c r="C426" s="51"/>
      <c r="D426" s="52"/>
      <c r="E426" s="48"/>
      <c r="F426" s="48"/>
      <c r="G426" s="53">
        <f>G311</f>
        <v>0</v>
      </c>
    </row>
    <row r="427" spans="1:7" s="46" customFormat="1">
      <c r="A427" s="49" t="str">
        <f>A319</f>
        <v>B3.2</v>
      </c>
      <c r="B427" s="50" t="str">
        <f>B319</f>
        <v>PISO DE CONCRETO</v>
      </c>
      <c r="C427" s="51"/>
      <c r="D427" s="52"/>
      <c r="E427" s="48"/>
      <c r="F427" s="48"/>
      <c r="G427" s="53">
        <f>G319</f>
        <v>0</v>
      </c>
    </row>
    <row r="428" spans="1:7" s="46" customFormat="1">
      <c r="A428" s="49" t="str">
        <f>A324</f>
        <v>B3.3</v>
      </c>
      <c r="B428" s="50" t="str">
        <f>B324</f>
        <v>MOBILIARIO</v>
      </c>
      <c r="C428" s="51"/>
      <c r="D428" s="52"/>
      <c r="E428" s="48"/>
      <c r="F428" s="48"/>
      <c r="G428" s="53">
        <f>G324</f>
        <v>0</v>
      </c>
    </row>
    <row r="429" spans="1:7" s="46" customFormat="1">
      <c r="A429" s="47" t="str">
        <f>A331</f>
        <v>B4</v>
      </c>
      <c r="B429" s="89" t="str">
        <f>B331</f>
        <v>BOTALLANTAS</v>
      </c>
      <c r="C429" s="89"/>
      <c r="D429" s="89"/>
      <c r="E429" s="89"/>
      <c r="F429" s="48"/>
      <c r="G429" s="112">
        <f>G331</f>
        <v>0</v>
      </c>
    </row>
    <row r="430" spans="1:7" s="46" customFormat="1">
      <c r="A430" s="49" t="str">
        <f>A332</f>
        <v>B4.1</v>
      </c>
      <c r="B430" s="50" t="str">
        <f>B332</f>
        <v>EXCAVACIONES Y RELLENOS</v>
      </c>
      <c r="C430" s="51"/>
      <c r="D430" s="52"/>
      <c r="E430" s="48"/>
      <c r="F430" s="48"/>
      <c r="G430" s="53">
        <f>G332</f>
        <v>0</v>
      </c>
    </row>
    <row r="431" spans="1:7" s="46" customFormat="1">
      <c r="A431" s="49" t="str">
        <f>A339</f>
        <v>B4.2</v>
      </c>
      <c r="B431" s="50" t="str">
        <f>B339</f>
        <v>BOTALLANTAS</v>
      </c>
      <c r="C431" s="51"/>
      <c r="D431" s="52"/>
      <c r="E431" s="48"/>
      <c r="F431" s="48"/>
      <c r="G431" s="53">
        <f>G339</f>
        <v>0</v>
      </c>
    </row>
    <row r="432" spans="1:7" s="46" customFormat="1">
      <c r="A432" s="49" t="str">
        <f>A347</f>
        <v>B4.3</v>
      </c>
      <c r="B432" s="50" t="str">
        <f>B347</f>
        <v>BARANDAL</v>
      </c>
      <c r="C432" s="51"/>
      <c r="D432" s="52"/>
      <c r="E432" s="48"/>
      <c r="F432" s="48"/>
      <c r="G432" s="53">
        <f>G347</f>
        <v>0</v>
      </c>
    </row>
    <row r="433" spans="1:7" s="46" customFormat="1">
      <c r="A433" s="47" t="str">
        <f>A351</f>
        <v>B5</v>
      </c>
      <c r="B433" s="89" t="str">
        <f>B351</f>
        <v>ÁREAS VERDES</v>
      </c>
      <c r="C433" s="89"/>
      <c r="D433" s="89"/>
      <c r="E433" s="89"/>
      <c r="F433" s="48"/>
      <c r="G433" s="112">
        <f>G351</f>
        <v>0</v>
      </c>
    </row>
    <row r="434" spans="1:7" s="46" customFormat="1">
      <c r="A434" s="47" t="str">
        <f>A359</f>
        <v>B6</v>
      </c>
      <c r="B434" s="89" t="str">
        <f>B359</f>
        <v>RED DE ALUMBRADO PÚBLICO</v>
      </c>
      <c r="C434" s="89"/>
      <c r="D434" s="89"/>
      <c r="E434" s="89"/>
      <c r="F434" s="48"/>
      <c r="G434" s="112">
        <f>G359</f>
        <v>0</v>
      </c>
    </row>
    <row r="435" spans="1:7" s="46" customFormat="1">
      <c r="A435" s="47" t="str">
        <f>A383</f>
        <v>B7</v>
      </c>
      <c r="B435" s="89" t="str">
        <f>B383</f>
        <v>LIMPIEZA</v>
      </c>
      <c r="C435" s="89"/>
      <c r="D435" s="89"/>
      <c r="E435" s="89"/>
      <c r="F435" s="48"/>
      <c r="G435" s="112">
        <f>G383</f>
        <v>0</v>
      </c>
    </row>
    <row r="436" spans="1:7" s="46" customFormat="1">
      <c r="A436" s="49"/>
      <c r="B436" s="50"/>
      <c r="C436" s="51"/>
      <c r="D436" s="52"/>
      <c r="E436" s="48"/>
      <c r="F436" s="48"/>
      <c r="G436" s="53"/>
    </row>
    <row r="437" spans="1:7" s="46" customFormat="1">
      <c r="A437" s="49"/>
      <c r="B437" s="54"/>
      <c r="C437" s="51"/>
      <c r="D437" s="52"/>
      <c r="E437" s="48"/>
      <c r="G437" s="55"/>
    </row>
    <row r="438" spans="1:7" s="46" customFormat="1" ht="15" customHeight="1">
      <c r="A438" s="94" t="s">
        <v>23</v>
      </c>
      <c r="B438" s="94"/>
      <c r="C438" s="94"/>
      <c r="D438" s="94"/>
      <c r="E438" s="94"/>
      <c r="F438" s="113" t="s">
        <v>15</v>
      </c>
      <c r="G438" s="56">
        <f>ROUND(SUM(G394,G398:G400,G403,G409,G414,G415,G417,G421,G425,G429,G433,G434,G435),2)</f>
        <v>0</v>
      </c>
    </row>
    <row r="439" spans="1:7" s="46" customFormat="1" ht="15" customHeight="1">
      <c r="A439" s="87"/>
      <c r="B439" s="87"/>
      <c r="C439" s="87"/>
      <c r="D439" s="87"/>
      <c r="E439" s="87"/>
      <c r="F439" s="113" t="s">
        <v>16</v>
      </c>
      <c r="G439" s="57">
        <f>ROUND(PRODUCT(G438,0.16),2)</f>
        <v>0</v>
      </c>
    </row>
    <row r="440" spans="1:7" s="46" customFormat="1" ht="15.75">
      <c r="A440" s="87"/>
      <c r="B440" s="87"/>
      <c r="C440" s="87"/>
      <c r="D440" s="87"/>
      <c r="E440" s="87"/>
      <c r="F440" s="113" t="s">
        <v>17</v>
      </c>
      <c r="G440" s="58">
        <f>ROUND(SUM(G438,G439),2)</f>
        <v>0</v>
      </c>
    </row>
  </sheetData>
  <protectedRanges>
    <protectedRange sqref="B9:C9 B5" name="DATOS_3"/>
    <protectedRange sqref="C1" name="DATOS_1_2"/>
    <protectedRange sqref="F4:F7" name="DATOS_3_1_1"/>
  </protectedRanges>
  <mergeCells count="29">
    <mergeCell ref="A439:E440"/>
    <mergeCell ref="B435:E435"/>
    <mergeCell ref="G9:G10"/>
    <mergeCell ref="A12:G12"/>
    <mergeCell ref="B398:E398"/>
    <mergeCell ref="B425:E425"/>
    <mergeCell ref="B429:E429"/>
    <mergeCell ref="B433:E433"/>
    <mergeCell ref="C9:F9"/>
    <mergeCell ref="C10:F10"/>
    <mergeCell ref="A438:E438"/>
    <mergeCell ref="B17:F17"/>
    <mergeCell ref="B415:E415"/>
    <mergeCell ref="B414:E414"/>
    <mergeCell ref="B409:E409"/>
    <mergeCell ref="B403:E403"/>
    <mergeCell ref="B400:E400"/>
    <mergeCell ref="B399:E399"/>
    <mergeCell ref="B394:E394"/>
    <mergeCell ref="B393:E393"/>
    <mergeCell ref="B416:E416"/>
    <mergeCell ref="B434:E434"/>
    <mergeCell ref="B417:E417"/>
    <mergeCell ref="B421:E421"/>
    <mergeCell ref="B5:B7"/>
    <mergeCell ref="B9:B10"/>
    <mergeCell ref="C2:F3"/>
    <mergeCell ref="C1:F1"/>
    <mergeCell ref="C8:F8"/>
  </mergeCells>
  <phoneticPr fontId="28" type="noConversion"/>
  <printOptions horizontalCentered="1"/>
  <pageMargins left="0.39370078740157483" right="0.39370078740157483" top="0.39370078740157483" bottom="0.39370078740157483" header="0.27559055118110237" footer="0.19685039370078741"/>
  <pageSetup scale="64" fitToWidth="6" fitToHeight="6" orientation="landscape" r:id="rId1"/>
  <headerFooter>
    <oddFooter>&amp;CPágina &amp;P de &amp;N</oddFooter>
  </headerFooter>
  <rowBreaks count="2" manualBreakCount="2">
    <brk id="83" max="6" man="1"/>
    <brk id="388" max="6"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CATÁLOGO</vt:lpstr>
      <vt:lpstr>CATÁLOGO!Área_de_impresión</vt:lpstr>
      <vt:lpstr>CATÁLOGO!Títulos_a_imprimir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Jose Salvador Ceja Hermosillo</dc:creator>
  <cp:lastModifiedBy>Jose Salvador Ceja Hermosillo</cp:lastModifiedBy>
  <cp:lastPrinted>2024-11-11T17:00:05Z</cp:lastPrinted>
  <dcterms:created xsi:type="dcterms:W3CDTF">2019-08-15T17:13:54Z</dcterms:created>
  <dcterms:modified xsi:type="dcterms:W3CDTF">2024-11-15T19:01:34Z</dcterms:modified>
</cp:coreProperties>
</file>