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 nvAdm\UEP-UPCOP\66 - 11.Nov-2024 PP10-2025 Arroyo Hondo (Licitación)\"/>
    </mc:Choice>
  </mc:AlternateContent>
  <xr:revisionPtr revIDLastSave="0" documentId="8_{0C40AAAD-6C68-4ADA-B19D-57D93CE9031A}"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CATÁLOGO!$A$14:$G$384</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CATÁLOGO!$A$1:$G$440</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0" i="3" l="1"/>
  <c r="A435" i="3" l="1"/>
  <c r="B435" i="3"/>
  <c r="G383" i="3"/>
  <c r="G435" i="3" s="1"/>
  <c r="A433" i="3"/>
  <c r="B433" i="3"/>
  <c r="A432" i="3"/>
  <c r="B432" i="3"/>
  <c r="B431" i="3"/>
  <c r="A431" i="3"/>
  <c r="A429" i="3"/>
  <c r="A430" i="3"/>
  <c r="B430" i="3"/>
  <c r="B429" i="3"/>
  <c r="A428" i="3"/>
  <c r="B428" i="3"/>
  <c r="B427" i="3"/>
  <c r="A427" i="3"/>
  <c r="A425" i="3"/>
  <c r="A426" i="3"/>
  <c r="B426" i="3"/>
  <c r="B425" i="3"/>
  <c r="A424" i="3"/>
  <c r="B424" i="3"/>
  <c r="B423" i="3"/>
  <c r="A423" i="3"/>
  <c r="A421" i="3"/>
  <c r="B422" i="3"/>
  <c r="B421" i="3"/>
  <c r="A422" i="3"/>
  <c r="A420" i="3"/>
  <c r="B420" i="3"/>
  <c r="B419" i="3"/>
  <c r="A419" i="3"/>
  <c r="A417" i="3"/>
  <c r="B418" i="3"/>
  <c r="A418" i="3"/>
  <c r="B417" i="3"/>
  <c r="G347" i="3" l="1"/>
  <c r="G432" i="3" s="1"/>
  <c r="G307" i="3" l="1"/>
  <c r="G424" i="3" s="1"/>
  <c r="G299" i="3"/>
  <c r="G423" i="3" s="1"/>
  <c r="G339" i="3"/>
  <c r="G431" i="3" s="1"/>
  <c r="G332" i="3"/>
  <c r="G311" i="3"/>
  <c r="G426" i="3" s="1"/>
  <c r="G292" i="3"/>
  <c r="G286" i="3" l="1"/>
  <c r="G420" i="3" s="1"/>
  <c r="G422" i="3"/>
  <c r="G291" i="3"/>
  <c r="G421" i="3" s="1"/>
  <c r="G331" i="3"/>
  <c r="G429" i="3" s="1"/>
  <c r="G430" i="3"/>
  <c r="G324" i="3" l="1"/>
  <c r="G428" i="3" s="1"/>
  <c r="G319" i="3"/>
  <c r="G427" i="3" s="1"/>
  <c r="G310" i="3" l="1"/>
  <c r="G425" i="3" s="1"/>
  <c r="G275" i="3" l="1"/>
  <c r="G351" i="3"/>
  <c r="G433" i="3" s="1"/>
  <c r="G282" i="3"/>
  <c r="G419" i="3" s="1"/>
  <c r="G418" i="3" l="1"/>
  <c r="G274" i="3"/>
  <c r="G417" i="3" s="1"/>
  <c r="A434" i="3"/>
  <c r="B434" i="3"/>
  <c r="B416" i="3"/>
  <c r="A416" i="3"/>
  <c r="A415" i="3"/>
  <c r="A414" i="3"/>
  <c r="A413" i="3"/>
  <c r="A412" i="3"/>
  <c r="A411" i="3"/>
  <c r="A409" i="3"/>
  <c r="A410" i="3"/>
  <c r="A408" i="3"/>
  <c r="A407" i="3"/>
  <c r="A406" i="3"/>
  <c r="A405" i="3"/>
  <c r="A403" i="3"/>
  <c r="A404" i="3"/>
  <c r="A402" i="3"/>
  <c r="A401" i="3"/>
  <c r="A400" i="3"/>
  <c r="A399" i="3"/>
  <c r="A398" i="3"/>
  <c r="A397" i="3"/>
  <c r="A396" i="3"/>
  <c r="A394" i="3"/>
  <c r="A395" i="3"/>
  <c r="B393" i="3"/>
  <c r="G359" i="3" l="1"/>
  <c r="G273" i="3" s="1"/>
  <c r="G416" i="3" l="1"/>
  <c r="G434" i="3"/>
  <c r="G242" i="3" l="1"/>
  <c r="B408" i="3" l="1"/>
  <c r="G178" i="3" l="1"/>
  <c r="G408" i="3" s="1"/>
  <c r="B405" i="3" l="1"/>
  <c r="B415" i="3" l="1"/>
  <c r="B414" i="3"/>
  <c r="B407" i="3"/>
  <c r="B413" i="3"/>
  <c r="B412" i="3"/>
  <c r="B411" i="3"/>
  <c r="B410" i="3"/>
  <c r="B409" i="3"/>
  <c r="B406" i="3"/>
  <c r="B404" i="3"/>
  <c r="B403" i="3"/>
  <c r="B402" i="3"/>
  <c r="B401" i="3"/>
  <c r="B400" i="3"/>
  <c r="B399" i="3"/>
  <c r="B398" i="3"/>
  <c r="B397" i="3"/>
  <c r="B396" i="3"/>
  <c r="B395" i="3"/>
  <c r="B394" i="3"/>
  <c r="G161" i="3" l="1"/>
  <c r="G407" i="3" l="1"/>
  <c r="G224" i="3" l="1"/>
  <c r="G413" i="3" s="1"/>
  <c r="G414" i="3" l="1"/>
  <c r="G126" i="3" l="1"/>
  <c r="G405" i="3" s="1"/>
  <c r="G199" i="3"/>
  <c r="G411" i="3" s="1"/>
  <c r="G212" i="3" l="1"/>
  <c r="G412" i="3" s="1"/>
  <c r="G142" i="3"/>
  <c r="G105" i="3"/>
  <c r="G189" i="3" l="1"/>
  <c r="G188" i="3" s="1"/>
  <c r="G409" i="3" s="1"/>
  <c r="G104" i="3"/>
  <c r="G403" i="3" s="1"/>
  <c r="G406" i="3"/>
  <c r="G404" i="3"/>
  <c r="G410" i="3" l="1"/>
  <c r="G271" i="3" l="1"/>
  <c r="G415" i="3" s="1"/>
  <c r="G43" i="3" l="1"/>
  <c r="G397" i="3" s="1"/>
  <c r="G100" i="3"/>
  <c r="G402" i="3" s="1"/>
  <c r="G52" i="3"/>
  <c r="G398" i="3" s="1"/>
  <c r="G35" i="3"/>
  <c r="G396" i="3" s="1"/>
  <c r="G85" i="3"/>
  <c r="G74" i="3"/>
  <c r="G399" i="3" s="1"/>
  <c r="G84" i="3" l="1"/>
  <c r="G400" i="3" s="1"/>
  <c r="G401" i="3"/>
  <c r="G18" i="3" l="1"/>
  <c r="G17" i="3" l="1"/>
  <c r="G16" i="3" s="1"/>
  <c r="G393" i="3" s="1"/>
  <c r="G395" i="3"/>
  <c r="G394" i="3" l="1"/>
  <c r="G438" i="3" s="1"/>
  <c r="G439" i="3" l="1"/>
  <c r="G440" i="3" s="1"/>
</calcChain>
</file>

<file path=xl/sharedStrings.xml><?xml version="1.0" encoding="utf-8"?>
<sst xmlns="http://schemas.openxmlformats.org/spreadsheetml/2006/main" count="1093" uniqueCount="639">
  <si>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</si>
  <si>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</si>
  <si>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</si>
  <si>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</si>
  <si>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</si>
  <si>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</si>
  <si>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</si>
  <si>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</si>
  <si>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</si>
  <si>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</si>
  <si>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</si>
  <si>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</si>
  <si>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</si>
  <si>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</si>
  <si>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</si>
  <si>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</si>
  <si>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</si>
  <si>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</si>
  <si>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</si>
  <si>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</si>
  <si>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</si>
  <si>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</si>
  <si>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</si>
  <si>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</si>
  <si>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</si>
  <si>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</si>
  <si>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LIMPIEZA</t>
  </si>
  <si>
    <t>M2</t>
  </si>
  <si>
    <t>M3</t>
  </si>
  <si>
    <t>PZA</t>
  </si>
  <si>
    <t>M3-KM</t>
  </si>
  <si>
    <t>M</t>
  </si>
  <si>
    <t>SEÑALAMIENTO HORIZONTAL Y VERTICAL</t>
  </si>
  <si>
    <t>SEÑALAMIENTO HORIZONTAL</t>
  </si>
  <si>
    <t>LIMPIEZA GRUESA DE OBRA, INCLUYE: ACARREO A BANCO DE OBRA, MANO DE OBRA, EQUIPO Y HERRAMIENTA.</t>
  </si>
  <si>
    <t>A3</t>
  </si>
  <si>
    <t>TERRACERÍAS</t>
  </si>
  <si>
    <t>PAVIMENTO HIDRÁULICO</t>
  </si>
  <si>
    <t>KG</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</si>
  <si>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</si>
  <si>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</si>
  <si>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</si>
  <si>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</si>
  <si>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</si>
  <si>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</si>
  <si>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</si>
  <si>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</si>
  <si>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</si>
  <si>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</si>
  <si>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</si>
  <si>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</si>
  <si>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</si>
  <si>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</si>
  <si>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</si>
  <si>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</si>
  <si>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</si>
  <si>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</si>
  <si>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</si>
  <si>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</si>
  <si>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</si>
  <si>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</si>
  <si>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</si>
  <si>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</si>
  <si>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</si>
  <si>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</si>
  <si>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</si>
  <si>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</si>
  <si>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</si>
  <si>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</si>
  <si>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</si>
  <si>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</si>
  <si>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</si>
  <si>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</si>
  <si>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</si>
  <si>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</si>
  <si>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</si>
  <si>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</si>
  <si>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</si>
  <si>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</si>
  <si>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</si>
  <si>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</si>
  <si>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</si>
  <si>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</si>
  <si>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</si>
  <si>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</si>
  <si>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</si>
  <si>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</si>
  <si>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</si>
  <si>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</si>
  <si>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</si>
  <si>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</si>
  <si>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</si>
  <si>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</si>
  <si>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</si>
  <si>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</si>
  <si>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</si>
  <si>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</si>
  <si>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</si>
  <si>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</si>
  <si>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</si>
  <si>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</si>
  <si>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</si>
  <si>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</si>
  <si>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</si>
  <si>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</si>
  <si>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</si>
  <si>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</si>
  <si>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</si>
  <si>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</si>
  <si>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</si>
  <si>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</si>
  <si>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</si>
  <si>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</si>
  <si>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</si>
  <si>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</si>
  <si>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</si>
  <si>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</si>
  <si>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</si>
  <si>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</si>
  <si>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</si>
  <si>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</si>
  <si>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</si>
  <si>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</si>
  <si>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</si>
  <si>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</si>
  <si>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</si>
  <si>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</si>
  <si>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POZOS DE ABSORCIÓN</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</si>
  <si>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</si>
  <si>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</si>
  <si>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</si>
  <si>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SUMINISTRO E INSTALACIÓN DE TAPA CIEGA DE 102 MM (4") DE DIÁMETRO DE FO.FO., INCLUYE: PRUEBAS HIDROSTÁTICAS, ACARREOS, HERRAMIENTA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</si>
  <si>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</si>
  <si>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</si>
  <si>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</si>
  <si>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</si>
  <si>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</si>
  <si>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</si>
  <si>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</si>
  <si>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</si>
  <si>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</si>
  <si>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</si>
  <si>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</si>
  <si>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</si>
  <si>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</si>
  <si>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</si>
  <si>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</si>
  <si>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</si>
  <si>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</si>
  <si>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RETIRO Y REUBICACIÓN DE POSTE DE CONCRETO DE CFE DE 7.00 A 10.00 M DE ALTURA, EN BAJA Y MEDIA TENSIÓN, INCLUYE: HERRAMIENTA, DESCONEXIÓN Y SOSTENIMIENTO DE CABLEADO, DESMONTAJE DE POSTE Y COLOCACIÓN EN SU NUEVA UBICACIÓN, ALINEADO Y PLOMEADO, ACOSTILLADO Y RELLENO DE LA CEPA, CONEXIÓN, EQUIPO Y MANO DE OBRA ESPECIALIZADA.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</si>
  <si>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</si>
  <si>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</si>
  <si>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</si>
  <si>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</si>
  <si>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</si>
  <si>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</si>
  <si>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</si>
  <si>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</si>
  <si>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</si>
  <si>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</si>
  <si>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</si>
  <si>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</si>
  <si>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</si>
  <si>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</si>
  <si>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</si>
  <si>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</si>
  <si>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</si>
  <si>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</si>
  <si>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</si>
  <si>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</si>
  <si>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</si>
  <si>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</si>
  <si>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</si>
  <si>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</si>
  <si>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</si>
  <si>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</si>
  <si>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</si>
  <si>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</si>
  <si>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</si>
  <si>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</si>
  <si>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</si>
  <si>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</si>
  <si>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</si>
  <si>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</si>
  <si>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</si>
  <si>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</si>
  <si>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</si>
  <si>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</si>
  <si>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</si>
  <si>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</si>
  <si>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</si>
  <si>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</si>
  <si>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</si>
  <si>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</si>
  <si>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</si>
  <si>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</si>
  <si>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</si>
  <si>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</si>
  <si>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</si>
  <si>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</si>
  <si>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</si>
  <si>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</si>
  <si>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</si>
  <si>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</si>
  <si>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TEE DE  P.V.C. DE 10" X 10" DE DIÁMETRO,  INCLUYE: MATERIAL, ACARREOS, MANO  DE OBRA Y HERRAMIENTA.</t>
  </si>
  <si>
    <t>SUMINISTRO E INSTALACIÓN DE TEE DE  P.V.C. DE 12" X 12" DE DIÁMETRO,  INCLUYE: MATERIAL, ACARREOS, MANO  DE OBRA Y HERRAMIENTA.</t>
  </si>
  <si>
    <t>SUMINISTRO E INSTALACIÓN DE CODO DE  P.V.C. DE 90° DE 12" DE DIÁMETRO,  INCLUYE: MATERIAL, ACARREOS, MANO  DE OBRA Y HERRAMIENTA.</t>
  </si>
  <si>
    <t>SUMINISTRO E INSTALACIÓN DE CODO DE  P.V.C. DE 90° DE 10" DE DIÁMETRO,  INCLUYE: MATERIAL, ACARREOS, MANO  DE OBRA Y HERRAMIENTA.</t>
  </si>
  <si>
    <t>SUMINISTRO E INSTALACIÓN DE CRUZ DE 4" X 4" DE DIÁMETRO DE FO.FO., INCLUYE: 50 % DE TORNILLOS Y EMPAQUES, MATERIAL, ACARREOS,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</si>
  <si>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</si>
  <si>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</si>
  <si>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SUMINISTRO Y APLICACIÓN DE PINTURA TERMOPLÁSTICA PARA RAYA PEATONAL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</si>
  <si>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 xml:space="preserve">SUMINISTRO Y PLANTACIÓN DE ÁRBOL OLIVO NEGRO DE MÍNIMO 2.00 M DE ALTURA Y 2" DE DIÁMETRO EN TRONCO, INCLUYE: HERRAMIENTA, EXCAVACIÓN, AGUA PARA RIEGO, MANO DE OBRA, RIEGO Y CUIDADOS POR 30 DÍAS. </t>
  </si>
  <si>
    <t>SUMINISTRO Y PLANTACIÓN DE ÁRBOL GUAYABO FRESA DE MÍNIMO 2.00 M DE ALTURA Y 2" DE DIÁMETRO EN TRONCO, INCLUYE: HERRAMIENTA, EXCAVACIÓN, AGUA PARA RIEGO, MANO DE OBRA, RIEGO Y CUIDADOS POR 30 DÍAS.</t>
  </si>
  <si>
    <t>SUMINISTRO Y PLANTACIÓN DE ÁRBOL PRIMAVERA DE MÍNIMO 2.00 M DE ALTURA Y 2" DE DIÁMETRO EN TRONCO, INCLUYE: HERRAMIENTA, EXCAVACIÓN, AGUA PARA RIEGO, MANO DE OBRA, RIEGO Y CUIDADOS POR 30 DÍAS.</t>
  </si>
  <si>
    <t>SUMINISTRO Y PLANTACIÓN DE ÁRBOL ROSA MORADA DE MÍNIMO 2.00 M DE ALTURA Y 2" DE DIÁMETRO EN TRONCO, INCLUYE: HERRAMIENTA, EXCAVACIÓN, AGUA PARA RIEGO, MANO DE OBRA, RIEGO Y CUIDADOS POR 30 DÍAS.</t>
  </si>
  <si>
    <t>SUMINISTRO Y PLANTACIÓN DE PLANTA DEDO-MORO A RAZÓN DE 20 PZAS POR M2 DE 12 CM DE LARGO PROMEDIO, INCLUYE:  EXCAVACIÓN, AGUA PARA RIEGO, HERRAMIENTA, MANO DE OBRA, RIEGO Y CUIDADOS POR 30 DÍAS.</t>
  </si>
  <si>
    <t xml:space="preserve">SUMINISTRO Y PLANTACIÓN DE ÁRBOL CALLISTEMON DE MÍNIMO 2.00 M DE ALTURA Y 2" DE DIÁMETRO EN TRONCO, INCLUYE: HERRAMIENTA, EXCAVACIÓN, AGUA PARA RIEGO, MANO DE OBRA, RIEGO Y CUIDADOS POR 30 DÍAS. </t>
  </si>
  <si>
    <t xml:space="preserve">SUMINISTRO Y PLANTACIÓN DE ÁRBOL MAJAGUA DE MÍNIMO 2.00 M DE ALTURA Y 2" DE DIÁMETRO EN TRONCO, INCLUYE: HERRAMIENTA, EXCAVACIÓN, AGUA PARA RIEGO, MANO DE OBRA, RIEGO Y CUIDADOS POR 30 DÍAS. </t>
  </si>
  <si>
    <t>SUMINISTRO Y PLANTACIÓN DE ÁRBOL ATMOSFÉRICA DE MÍNIMO 2.00 M DE ALTURA Y 2" DE DIÁMETRO EN TRONCO, INCLUYE: HERRAMIENTA, EXCAVACIÓN, AGUA PARA RIEGO, MANO DE OBRA, RIEGO Y CUIDADOS POR 30 DÍAS.</t>
  </si>
  <si>
    <t>DEMOLICIÓN POR MEDIOS MANUALES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</si>
  <si>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SUMINISTRO Y COLOCACIÓN DE POZO DE ABSORCIÓN DE 6.00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</si>
  <si>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r>
      <rPr>
        <sz val="8"/>
        <color rgb="FF000000"/>
        <rFont val="Isidora Bold"/>
      </rPr>
      <t>SUMINISTRO Y COLOCACIÓN DE BRAZO TIPO "I" DE 1.50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</si>
  <si>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POSTE METÁLICO</t>
    </r>
    <r>
      <rPr>
        <sz val="8"/>
        <color indexed="8"/>
        <rFont val="Isidora Bold"/>
      </rPr>
      <t xml:space="preserve"> CÓNICO CIRCULAR DE</t>
    </r>
    <r>
      <rPr>
        <sz val="8"/>
        <color rgb="FF000000"/>
        <rFont val="Isidora Bold"/>
      </rPr>
      <t xml:space="preserve"> 7.50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</si>
  <si>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A1.1</t>
  </si>
  <si>
    <t>A1.2</t>
  </si>
  <si>
    <t>A1.3</t>
  </si>
  <si>
    <t>A4</t>
  </si>
  <si>
    <t>A4.1</t>
  </si>
  <si>
    <t>A4.2</t>
  </si>
  <si>
    <t>A5</t>
  </si>
  <si>
    <t>A5.1</t>
  </si>
  <si>
    <t>A5.2</t>
  </si>
  <si>
    <t>A5.3</t>
  </si>
  <si>
    <t>A5.4</t>
  </si>
  <si>
    <t>A5.5</t>
  </si>
  <si>
    <t>A6</t>
  </si>
  <si>
    <t>A6.1</t>
  </si>
  <si>
    <t>A6.2</t>
  </si>
  <si>
    <t>A6.3</t>
  </si>
  <si>
    <t>A6.4</t>
  </si>
  <si>
    <t>A7</t>
  </si>
  <si>
    <t>A8</t>
  </si>
  <si>
    <t>VIALIDAD</t>
  </si>
  <si>
    <t>PARQUE LINEAL</t>
  </si>
  <si>
    <t>B5</t>
  </si>
  <si>
    <t>ANDADORES</t>
  </si>
  <si>
    <t>EXCAVACIONES Y RELLENOS</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</si>
  <si>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</si>
  <si>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 xml:space="preserve">PISOS DE CONCRETO </t>
  </si>
  <si>
    <t>PISO DE 10 CM DE ESPESOR A BASE DE CONCRETO PREMEZCLADO  F'C= 200 KG/CM2, T.MA. 19 MM, ACABADO ESCOBILLADO, INCLUYE: HERRAMIENTA, SUMINISTRO DE MATERIALES, CURADO, DESPERDICIOS, ACARREOS, REGLEADO, ACABADO, CIMBRA EN FRONTERAS, DESCIMBRA, COLADO, REMATES, MUESTREADO, EQUIPO Y MANO DE OBRA.</t>
  </si>
  <si>
    <t>B1</t>
  </si>
  <si>
    <t>MOBILIARIO</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</si>
  <si>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</si>
  <si>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</si>
  <si>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ÁREA DE EJERCITADORES Y CALISTENIA</t>
  </si>
  <si>
    <t>PISO DE CONCRETO</t>
  </si>
  <si>
    <t>PISO DE ADOQUÍN PREFABRICADO DOBLE HOLANDÉS A BASE DE CONCRETO F´C= 250 KG/CM2, COLOR ARENA, EN FORMATO CUADRANGULAR DE MEDIDAS (20 X 20 X 6 CM) PRELOSA O SIMILAR, VER PROYECTO PARA CONFIGURACIÓN Y ACOMODO DE PIEZAS, ASENTADO SOBRE UNA CAMA DE ARENA DE RÍO DE 5 CM DE ESPESOR Y JUNTEADO COMÚN CON ARENA, INCLUYE: HERRAMIENTA, MATERIALES, DESPERDICIOS, RECORTES, REMATES, ACARREOS, NIVELACIONES, EQUIPO Y MANO DE OBRA.</t>
  </si>
  <si>
    <t>GUARNICIÓN TIPO "I" EN SECCIÓN 15X30 CM DE ALTURA A BASE DE CONCRETO PREMEZCLADO F'C= 200 KG/CM2, T.M.A. 19 MM, R.N., COLOR NATURAL, ACABADO PULIDO EN CORONA Y OCHAVADO EN UNA ARISTA, INCLUYE: CIMBRA, DESCIMBRA, COLADO, MATERIALES, CURADO, DESPERDICIOS, MANO DE OBRA, EQUIPO Y HERRAMIENTA.</t>
  </si>
  <si>
    <r>
      <t>GUARNICIÓN TIPO "I" EN SECCIÓN 15X50 CM DE ALTURA</t>
    </r>
    <r>
      <rPr>
        <sz val="8"/>
        <color theme="1"/>
        <rFont val="Isidora Bold"/>
      </rPr>
      <t xml:space="preserve"> A BASE DE CONCRETO PREMEZCLADO F'C= 200 KG/CM2, T.M.A. 19 MM, R.N., ACABADO PULIDO,  ACABADO PULIDO EN CORONA Y OCHAVADO EN AMBAS ARISTAS, INCLUYE: CIMBRA, DESCIMBRA, COLADO, MATERIALES, CURADO, DESPERDICIOS, MANO DE OBRA, PRUEBAS DE LABORATORIO, EQUIPO Y HERRAMIENTA.</t>
    </r>
  </si>
  <si>
    <t>SUMINISTRO Y COLOCACIÓN DE MÓDULO DE EJERCICIO TIPO "PASAMANOS TIPO MILITAR" , MODELO RD-120 O SIMILAR, MEDIDAS 3.26 X 1.05 X 2.15  M, INCLUYE: HERRAMIENTA, MATERIALES, ACARREOS, FIJACIÓN, EQUIPO Y MANO DE OBRA.</t>
  </si>
  <si>
    <t>SUMINISTRO Y COLOCACIÓN DE MÓDULO DE EJERCICIO TIPO "BICICLETA" , MODELO RD-117 O SIMILAR, MEDIDAS 0.96 X 0.45 X 1.25  M, INCLUYE: HERRAMIENTA, MATERIALES, ACARREOS, FIJACIÓN, EQUIPO Y MANO DE OBRA.</t>
  </si>
  <si>
    <t>CRUCEROS SEGUROS</t>
  </si>
  <si>
    <t>BOTALLANTAS</t>
  </si>
  <si>
    <t>SUMINISTRO Y PLANTACIÓN DE ÁRBOL SICÓMORO DE MÍNIMO 2.00 M DE ALTURA Y 2" DE DIÁMETRO EN TRONCO, INCLUYE: HERRAMIENTA, EXCAVACIÓN, AGUA PARA RIEGO, MANO DE OBRA, RIEGO Y CUIDADOS POR 30 DÍAS.</t>
  </si>
  <si>
    <t xml:space="preserve">SUMINISTRO Y PLANTACIÓN DE ÁRBOL JACARANDA DE MÍNIMO 2.00 M DE ALTURA Y 2" DE DIÁMETRO EN TRONCO, INCLUYE: HERRAMIENTA, EXCAVACIÓN, AGUA PARA RIEGO, MANO DE OBRA, RIEGO Y CUIDADOS POR 30 DÍAS. </t>
  </si>
  <si>
    <t>SUMINISTRO Y PLANTACIÓN DE PLANTA RETAMA (CASSIA TOMENTOSA) DE HASTA 50 A 70 CM DE LARGO, INCLUYE: HERRAMIENTA, EXCAVACIÓN, CAPA DE TIERRA VEGETAL, AGUA PARA RIEGO, MANO DE OBRA Y CUIDADOS POR 30 DÍAS.</t>
  </si>
  <si>
    <t>SUMINISTRO Y PLANTACIÓN DE PLANTA CENIZO VERDE (LEUCOPHYLLUM FRUTESCENS) DE HASTA 25 A 30 CM DE LARGO, INCLUYE: HERRAMIENTA, EXCAVACIÓN, CAPA DE TIERRA VEGETAL, AGUA PARA RIEGO, MANO DE OBRA Y CUIDADOS POR 30 DÍAS.</t>
  </si>
  <si>
    <t>SUMINISTRO Y PLANTACIÓN DE PASTO NASELLA (NASELLA TENUISSIMA) DE HASTA 25 A 30 CM DE LARGO, INCLUYE: HERRAMIENTA, EXCAVACIÓN, CAPA DE TIERRA VEGETAL, AGUA PARA RIEGO, MANO DE OBRA Y CUIDADOS POR 30 DÍAS.</t>
  </si>
  <si>
    <t>BARANDAL</t>
  </si>
  <si>
    <t>SUMINISTRO Y COLOCACIÓN DE FILTRO A BASE DE GRAVA O PIEDRA TRONADA (3/4" A 2") SIN FINOS, DE 30 CM DE ESPESOR , INCLUYE: HERRAMIENTA, ACARREOS, MATERIALES, EQUIPO Y MANO DE OBRA.</t>
  </si>
  <si>
    <t>SUMINISTRO Y COLOCACIÓN DE GEOTEXTIL DE POLIESTER NO TEJIDO (200 G/M2), INCLUYE: HERRAMIENTA, LIMPIEZA DE LA SUPERFICIE, METERIALES, EQUIPO Y MANO DE OBRA</t>
  </si>
  <si>
    <t>SUMINISTRO Y COLOCACIÓN DE DREN CON TUBO DE PVC SANITARIO DE 2" DE DIÁMETRO SERIE 20, MULTIPERFORADO, INCLUYE: HERRAMIENTA, MATERIALES, EQUIPO Y MANO DE OBRA.</t>
  </si>
  <si>
    <t>SUMINISTRO, HABILITADO, FABRICACIÓN Y COLOCACIÓN DE BARANDAL, ELABORADO A BASE DE SOLERA DE 5/16" X 4” EN SENTIDO LONGITUDINAL SUPERIOR E INFERIOR, SOLERA DE 1/2" X 2” EN SENTIDO VERTICAL A CADA 10 CM Y PTR DE 2" X 2" EN SENTIDO VERTICAL A CADA 1.20 M, DISEÑO DE ACUERDO A PROYECTO, INCLUYE: HERRAMIENTA, PRIMARIO ANTICORROSIVO, MATERIALES, SOLDADURA, RECORTES, DESPERDICIOS, ELEVACIONES, ALINEAMIENTO Y PLOMEOS, EQUIPO Y MANO DE OBRA.</t>
  </si>
  <si>
    <t>SUMINISTRO, HABILITADO Y MONTAJE DE ANCLA DE ACERO A-36  A BASE DE REDONDO LISO DE 1/2"  DE DIÁMETRO CON UN DESARROLLO PROMEDIO DE 0.25 M, INCLUYE: HERRAMIENTA, SOLDADURA, CORTES, DESPERDICIOS, EQUIPO Y MANO DE OBRA.</t>
  </si>
  <si>
    <t>SUMINISTRO Y APLICACIÓN DE PINTURA DE ESMALTE 100 MATE COMEX O SIMILAR, CUALQUIER COLOR, EN ESTRUCTURAS METÁLICAS, INCLUYE: APLICACIÓN DE RECUBRIMIENTO A 4 MILÉSIMAS DE ESPESOR, MATERIALES, MANO DE OBRA, EQUIPO Y HERRAMIENTA.</t>
  </si>
  <si>
    <t>B1.1</t>
  </si>
  <si>
    <t>B1.2</t>
  </si>
  <si>
    <t>B1.3</t>
  </si>
  <si>
    <t>B2</t>
  </si>
  <si>
    <t>B2.1</t>
  </si>
  <si>
    <t>B2.2</t>
  </si>
  <si>
    <t>B2.3</t>
  </si>
  <si>
    <t>B3</t>
  </si>
  <si>
    <t>B3.1</t>
  </si>
  <si>
    <t>B3.2</t>
  </si>
  <si>
    <t>B3.3</t>
  </si>
  <si>
    <t>B4</t>
  </si>
  <si>
    <t>B4.1</t>
  </si>
  <si>
    <t>B4.2</t>
  </si>
  <si>
    <t>B4.3</t>
  </si>
  <si>
    <t>B6</t>
  </si>
  <si>
    <t>B7</t>
  </si>
  <si>
    <t>Construcción de parque lineal y obra integral en Av. Mezquitán, más obras complementarias, colonia Arroyo Hondo, municipio de Zapopan, Jalisco</t>
  </si>
  <si>
    <t>DOPI-MUN-PP-EP-LP-083-2024</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</si>
  <si>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</si>
  <si>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</si>
  <si>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REALIZACIÓN DE VIDEO INSPECCIÓN DE TUBERÍA HIDROSANITARIA DE HASTA 12” DE DIÁMETRO, ALMACENADO DE VIDEO DE INSPECCIÓN CALIDAD FULL HD EN UNA MEMORIA FLASH USB, DONDE SE REALIZAN LOS ANÁLISIS SOLICITADOS POR SUSPENSIÓN, INCLUYE: MAQUINARIA Y EQUIPO, MANO DE OBRA ESPECIALIZADA Y HERRAMIENTA.</t>
  </si>
  <si>
    <t>CENEFA CON UN ESPESOR TOTAL DE 10 CM, A BASE DE ADOQUÍN TRAPECIO CON MEDIDAS: 19.5 X 22.6 X 44.5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</si>
  <si>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</si>
  <si>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LUMINARIA VIAL TIPO PUNTA POSTE LED 55 W, SERIE EVOLIGHT MOD. V05516040U2MVN5 O SIMILAR, 120-277 VCA, 4000 K, CON SHORTING CAP, INCLUYE: HERRAMIENTA, SUMINISTRO, FLETES, ACARREOS, ELEVACIÓN, CONEXIONES, PRUEBAS, EQUIPO Y MANO DE OBRA.</t>
  </si>
  <si>
    <t>SUMINISTRO Y COLOCACIÓN DE POSTE LUMINIOSO DE TRES METROS DE ALTURA CON ILUMINACIÓN BILATERAL, DE 30 W, CONEXIÓN DE 127-227, 4000 K, IP65, MOD. OU9051GBNA-30W O SIMILAR, INCLUYE: HERRAMIENTA, SHORTING CAP, FLETES, ACARREOS, ELEVACIÓN, CONEXIONES, PRUEBAS, EQUIPO Y MANO DE OBRA.</t>
  </si>
  <si>
    <r>
      <rPr>
        <sz val="8"/>
        <color rgb="FF000000"/>
        <rFont val="Isidora Bold"/>
      </rPr>
      <t>SUMINISTRO Y COLOCACIÓN DE ANCLA</t>
    </r>
    <r>
      <rPr>
        <sz val="8"/>
        <color indexed="8"/>
        <rFont val="Isidora Bold"/>
      </rPr>
      <t xml:space="preserve"> PARA LUMINARÍA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</si>
  <si>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MÓDULO DE EJERCICIO TIPO "CAMINADORA" , MODELO RD-110 O SIMILAR, MEDIDAS 1.09 X 0.55 X 1.44  M, INCLUYE: HERRAMIENTA, MATERIALES, ACARREOS, FIJACIÓN, EQUIPO Y MANO DE OBRA.</t>
  </si>
  <si>
    <t>GUARNICIÓN TIPO "I" EN SECCIÓN 15X50 CM DE ALTURA A BASE DE CONCRETO PREMEZCLADO F'C= 200 KG/CM2, T.M.A. 19 MM, R.N., COLOR NATURAL, ACABADO PULIDO EN CORONA Y OCHAVADO EN AMBAS ARISTAS DE 1", INCLUYE: CIMBRA, DESCIMBRA, COLADO, MATERIALES, CURADO, DESPERDICIOS, MANO DE OBRA, EQUIPO Y HERRAMIENTA.</t>
  </si>
  <si>
    <t>SUMINISTRO Y COLOCACIÓN DE BANCA, MODELO STACK 255 O SIMILAR, MEDIDAS 1.50X0.73X0.71 M, CON RESPALDO Y DESCANSA BRAZOS DE ACERO, COLOR S.M.A., INCLUYE: HERRAMIENTA, MATERIALES, ACARREOS, FIJACIÓN, EQUIPO Y MANO DE OBRA.</t>
  </si>
  <si>
    <t>CIMBRA ACABADO APARENTE EN BOTALLANTAS DE CONCRETO, A BASE DE MADERA DE PINO, INCLUYE:  HERRAMIENTA, HABILITADO, CHAFLANES, CIMBRA, DESCIMBRA, LIMPIEZA, ACARREO DE MATERIALES AL SITIO DE SU UTILIZACIÓN, A CUALQUIER NIVEL, EQUIPO Y MANO DE OBRA.</t>
  </si>
  <si>
    <t>CIMBRA EN CIMENTACIÓN DE BOTALLANTAS, ACABADO COMÚN, INCLUYE: SUMINISTRO DE MATERIALES, ACARREOS, CORTES, HABILITADO, CIMBRADO, DESCIMBRADO, MANO DE OBRA, LIMPIEZA, EQUIPO Y HERRAMIENTA.</t>
  </si>
  <si>
    <t>SUMINISTRO Y COLOCACIÓN DE CONCRETO PREMEZCLADO TIRO DIRECTO F´C= 250 KG/CM2, REV. 14 CM, T.M.A. 19 MM, R.N., INCLUYE: MATERIALES, COLADO, VIBRADO, DESCIMBRA, CURADO, MANO DE OBRA, PRUEBAS DE LABORATORIO, EQUIPO Y HERRAMIENTA.</t>
  </si>
  <si>
    <t>LICITACIÓN PUBLICA No.</t>
  </si>
  <si>
    <t>RAZÓN SOCIAL DEL LICITANTE</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</si>
  <si>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</si>
  <si>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</si>
  <si>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</si>
  <si>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</si>
  <si>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</si>
  <si>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</si>
  <si>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</si>
  <si>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</si>
  <si>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</si>
  <si>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</si>
  <si>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</si>
  <si>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</si>
  <si>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</si>
  <si>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</si>
  <si>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</si>
  <si>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</si>
  <si>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</si>
  <si>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</si>
  <si>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</si>
  <si>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</si>
  <si>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</si>
  <si>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</si>
  <si>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</si>
  <si>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</si>
  <si>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</si>
  <si>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</si>
  <si>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</si>
  <si>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</si>
  <si>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</si>
  <si>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</si>
  <si>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</si>
  <si>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</si>
  <si>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</si>
  <si>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</si>
  <si>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</si>
  <si>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</si>
  <si>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</si>
  <si>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</si>
  <si>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</si>
  <si>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</si>
  <si>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</si>
  <si>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</si>
  <si>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</si>
  <si>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</si>
  <si>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</si>
  <si>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</si>
  <si>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</si>
  <si>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</si>
  <si>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</si>
  <si>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</si>
  <si>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</si>
  <si>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</si>
  <si>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</si>
  <si>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</si>
  <si>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</si>
  <si>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</si>
  <si>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</si>
  <si>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</si>
  <si>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</si>
  <si>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</si>
  <si>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</si>
  <si>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</si>
  <si>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</si>
  <si>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</si>
  <si>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</si>
  <si>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</si>
  <si>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</si>
  <si>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</si>
  <si>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</si>
  <si>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</si>
  <si>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</si>
  <si>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</si>
  <si>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</si>
  <si>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</si>
  <si>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</si>
  <si>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</si>
  <si>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</si>
  <si>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</si>
  <si>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</si>
  <si>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</si>
  <si>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</si>
  <si>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</si>
  <si>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</si>
  <si>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</si>
  <si>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</si>
  <si>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</si>
  <si>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</si>
  <si>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</si>
  <si>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</si>
  <si>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</si>
  <si>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</si>
  <si>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</si>
  <si>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</si>
  <si>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</si>
  <si>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</si>
  <si>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</si>
  <si>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</si>
  <si>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</si>
  <si>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</si>
  <si>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</si>
  <si>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</si>
  <si>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</si>
  <si>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</si>
  <si>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</si>
  <si>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</si>
  <si>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</si>
  <si>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</si>
  <si>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</si>
  <si>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</si>
  <si>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</si>
  <si>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</si>
  <si>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</si>
  <si>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</si>
  <si>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</si>
  <si>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</si>
  <si>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</si>
  <si>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</si>
  <si>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</si>
  <si>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</si>
  <si>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</si>
  <si>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</si>
  <si>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</si>
  <si>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</si>
  <si>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</si>
  <si>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</si>
  <si>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</si>
  <si>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</si>
  <si>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</si>
  <si>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</si>
  <si>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</si>
  <si>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</si>
  <si>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</si>
  <si>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</si>
  <si>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</si>
  <si>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</si>
  <si>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</si>
  <si>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</si>
  <si>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</si>
  <si>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</si>
  <si>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</si>
  <si>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</si>
  <si>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</si>
  <si>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</si>
  <si>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</si>
  <si>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</si>
  <si>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</si>
  <si>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</si>
  <si>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</si>
  <si>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</si>
  <si>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</si>
  <si>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</si>
  <si>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</si>
  <si>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</si>
  <si>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</si>
  <si>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</si>
  <si>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</si>
  <si>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</si>
  <si>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</si>
  <si>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</si>
  <si>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</si>
  <si>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</si>
  <si>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</si>
  <si>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</si>
  <si>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</si>
  <si>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</si>
  <si>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</si>
  <si>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</si>
  <si>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</si>
  <si>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</si>
  <si>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</si>
  <si>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</si>
  <si>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</si>
  <si>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</si>
  <si>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</si>
  <si>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</si>
  <si>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</si>
  <si>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</si>
  <si>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</si>
  <si>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</si>
  <si>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</si>
  <si>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</si>
  <si>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</si>
  <si>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</si>
  <si>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</si>
  <si>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</si>
  <si>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</si>
  <si>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</si>
  <si>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</si>
  <si>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</si>
  <si>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</si>
  <si>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</si>
  <si>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</si>
  <si>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</si>
  <si>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</si>
  <si>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</si>
  <si>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</si>
  <si>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</si>
  <si>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</si>
  <si>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</si>
  <si>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</si>
  <si>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</si>
  <si>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</si>
  <si>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</si>
  <si>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</si>
  <si>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</si>
  <si>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</si>
  <si>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</si>
  <si>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</si>
  <si>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</si>
  <si>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</si>
  <si>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</si>
  <si>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</si>
  <si>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</si>
  <si>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</si>
  <si>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</si>
  <si>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</si>
  <si>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</si>
  <si>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</si>
  <si>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</si>
  <si>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</si>
  <si>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</si>
  <si>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</si>
  <si>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</si>
  <si>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</si>
  <si>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</si>
  <si>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</si>
  <si>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</si>
  <si>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</si>
  <si>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</si>
  <si>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</si>
  <si>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</si>
  <si>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</si>
  <si>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</si>
  <si>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</si>
  <si>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</si>
  <si>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</si>
  <si>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</si>
  <si>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</si>
  <si>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</si>
  <si>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</si>
  <si>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</si>
  <si>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</si>
  <si>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</si>
  <si>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</si>
  <si>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</si>
  <si>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</si>
  <si>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</si>
  <si>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</si>
  <si>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</si>
  <si>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</si>
  <si>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</si>
  <si>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</si>
  <si>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</si>
  <si>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</si>
  <si>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</si>
  <si>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</si>
  <si>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</si>
  <si>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</si>
  <si>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</si>
  <si>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</si>
  <si>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</si>
  <si>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</si>
  <si>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</si>
  <si>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</si>
  <si>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</si>
  <si>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</si>
  <si>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</si>
  <si>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</si>
  <si>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</si>
  <si>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</si>
  <si>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</si>
  <si>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</si>
  <si>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</si>
  <si>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</si>
  <si>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</si>
  <si>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</si>
  <si>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</si>
  <si>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</si>
  <si>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</si>
  <si>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</si>
  <si>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</si>
  <si>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</si>
  <si>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</si>
  <si>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</si>
  <si>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</si>
  <si>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</si>
  <si>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</si>
  <si>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</si>
  <si>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</si>
  <si>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</si>
  <si>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</si>
  <si>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</si>
  <si>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</si>
  <si>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</si>
  <si>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</si>
  <si>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</si>
  <si>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</si>
  <si>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</si>
  <si>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</si>
  <si>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</si>
  <si>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</si>
  <si>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</si>
  <si>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</si>
  <si>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</si>
  <si>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</si>
  <si>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</si>
  <si>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</si>
  <si>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</si>
  <si>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</si>
  <si>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</si>
  <si>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</si>
  <si>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</si>
  <si>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</si>
  <si>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</si>
  <si>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</si>
  <si>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</si>
  <si>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</si>
  <si>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</si>
  <si>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</si>
  <si>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</si>
  <si>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</si>
  <si>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</si>
  <si>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</si>
  <si>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</si>
  <si>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</si>
  <si>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</si>
  <si>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PE-1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</si>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</sst>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2">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color theme="1"/>
      <name val="Isidora Bold"/>
    </font>
    <font>
      <sz val="8"/>
      <name val="Calibri"/>
      <family val="2"/>
      <scheme val="minor"/>
    </font>
    <font>
      <b/>
      <sz val="18"/>
      <name val="Isidora Bold"/>
    </font>
    <font>
      <b/>
      <sz val="22"/>
      <name val="Isidora Bold"/>
    </font>
    <font>
      <b/>
      <sz val="8"/>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20">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4" fontId="20"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26" fillId="0" borderId="0" xfId="3" applyFont="1" applyAlignment="1">
      <alignment wrapText="1"/>
    </xf>
    <xf numFmtId="0" fontId="20" fillId="0" borderId="0" xfId="0" applyFont="1" applyFill="1" applyAlignment="1">
      <alignment horizontal="center" vertical="top" wrapText="1"/>
    </xf>
    <xf numFmtId="49" fontId="16" fillId="5" borderId="0" xfId="3" applyNumberFormat="1" applyFont="1" applyFill="1" applyAlignment="1">
      <alignment horizontal="center" vertical="center" wrapText="1"/>
    </xf>
    <xf numFmtId="44" fontId="10" fillId="5" borderId="0" xfId="1" applyFont="1" applyFill="1" applyBorder="1" applyAlignment="1">
      <alignment horizontal="center" vertical="top" wrapText="1"/>
    </xf>
    <xf numFmtId="164" fontId="16" fillId="5" borderId="0" xfId="3" applyNumberFormat="1" applyFont="1" applyFill="1" applyAlignment="1">
      <alignment horizontal="right" vertical="top" wrapText="1"/>
    </xf>
    <xf numFmtId="164" fontId="10" fillId="5" borderId="0" xfId="1" applyNumberFormat="1" applyFont="1" applyFill="1" applyBorder="1" applyAlignment="1">
      <alignment horizontal="right" vertical="top"/>
    </xf>
    <xf numFmtId="2" fontId="16" fillId="3" borderId="0" xfId="3" applyNumberFormat="1" applyFont="1" applyFill="1" applyAlignment="1">
      <alignment horizontal="justify" vertical="top"/>
    </xf>
    <xf numFmtId="0" fontId="16" fillId="3" borderId="0" xfId="3" applyFont="1" applyFill="1" applyAlignment="1">
      <alignment vertical="top" wrapText="1"/>
    </xf>
    <xf numFmtId="164" fontId="16" fillId="3" borderId="0" xfId="3" applyNumberFormat="1" applyFont="1" applyFill="1" applyAlignment="1">
      <alignment horizontal="right" vertical="top" wrapText="1"/>
    </xf>
    <xf numFmtId="2" fontId="20" fillId="0" borderId="0" xfId="0" applyNumberFormat="1" applyFont="1" applyAlignment="1">
      <alignment horizontal="center" vertical="top" wrapText="1"/>
    </xf>
    <xf numFmtId="44" fontId="18" fillId="2" borderId="0" xfId="1" applyFont="1" applyFill="1" applyAlignment="1">
      <alignment horizontal="center" vertical="top" wrapText="1"/>
    </xf>
    <xf numFmtId="44" fontId="10" fillId="3" borderId="0" xfId="1" applyFont="1" applyFill="1" applyAlignment="1">
      <alignment horizontal="center" vertical="top" wrapText="1"/>
    </xf>
    <xf numFmtId="2" fontId="16" fillId="5" borderId="0" xfId="3" applyNumberFormat="1" applyFont="1" applyFill="1" applyAlignment="1">
      <alignment vertical="top"/>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23" fillId="2" borderId="0" xfId="5" applyFont="1" applyFill="1" applyAlignment="1">
      <alignment horizontal="center" vertical="center" wrapText="1"/>
    </xf>
    <xf numFmtId="2" fontId="16" fillId="3" borderId="0" xfId="3" applyNumberFormat="1" applyFont="1" applyFill="1" applyAlignment="1">
      <alignment horizontal="left" vertical="top"/>
    </xf>
    <xf numFmtId="2" fontId="16" fillId="0" borderId="0" xfId="3" applyNumberFormat="1" applyFont="1" applyAlignment="1">
      <alignment horizontal="left" vertical="top"/>
    </xf>
    <xf numFmtId="2" fontId="16" fillId="5" borderId="0" xfId="3" applyNumberFormat="1" applyFont="1" applyFill="1" applyAlignment="1">
      <alignment horizontal="lef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10" fillId="0" borderId="14"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5" xfId="2" applyFont="1" applyBorder="1" applyAlignment="1">
      <alignment horizontal="center" vertical="center" wrapText="1"/>
    </xf>
    <xf numFmtId="0" fontId="9" fillId="0" borderId="1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30" fillId="0" borderId="5" xfId="5" applyFont="1" applyBorder="1" applyAlignment="1">
      <alignment horizontal="center" vertical="center" wrapText="1"/>
    </xf>
    <xf numFmtId="0" fontId="30" fillId="0" borderId="8" xfId="5" applyFont="1" applyBorder="1" applyAlignment="1">
      <alignment horizontal="center" vertical="center" wrapText="1"/>
    </xf>
    <xf numFmtId="0" fontId="29" fillId="0" borderId="4" xfId="2" applyFont="1" applyFill="1" applyBorder="1" applyAlignment="1">
      <alignment horizontal="center" vertical="center" wrapText="1"/>
    </xf>
    <xf numFmtId="0" fontId="29" fillId="0" borderId="0" xfId="2" applyFont="1" applyFill="1" applyAlignment="1">
      <alignment horizontal="center" vertical="center" wrapText="1"/>
    </xf>
    <xf numFmtId="0" fontId="29" fillId="0" borderId="12" xfId="2" applyFont="1" applyFill="1" applyBorder="1" applyAlignment="1">
      <alignment horizontal="center" vertical="center" wrapText="1"/>
    </xf>
    <xf numFmtId="2" fontId="31" fillId="0" borderId="0" xfId="0" applyNumberFormat="1" applyFont="1" applyAlignment="1">
      <alignment horizontal="justify" vertical="top" wrapText="1"/>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8432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178956</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440"/>
  <sheetViews>
    <sheetView showGridLines="0" showZeros="0" tabSelected="1" view="pageBreakPreview" zoomScale="115" zoomScaleNormal="115" zoomScaleSheetLayoutView="115" workbookViewId="0">
      <selection activeCell="F20" sqref="F20"/>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9" customWidth="1"/>
    <col min="7" max="7" width="19.42578125" style="2" customWidth="1"/>
    <col min="8" max="8" width="11.7109375" style="2" bestFit="1" customWidth="1"/>
    <col min="9" max="16384" width="9.140625" style="2"/>
  </cols>
  <sheetData>
    <row r="1" spans="1:7" ht="12.75" customHeight="1">
      <c r="A1" s="4"/>
      <c r="B1" s="5" t="s">
        <v>0</v>
      </c>
      <c r="C1" s="76" t="s">
        <v>309</v>
      </c>
      <c r="D1" s="77"/>
      <c r="E1" s="77"/>
      <c r="F1" s="95"/>
      <c r="G1" s="6"/>
    </row>
    <row r="2" spans="1:7">
      <c r="A2" s="7"/>
      <c r="B2" s="8" t="s">
        <v>1</v>
      </c>
      <c r="C2" s="116" t="s">
        <v>294</v>
      </c>
      <c r="D2" s="117"/>
      <c r="E2" s="117"/>
      <c r="F2" s="118"/>
      <c r="G2" s="9"/>
    </row>
    <row r="3" spans="1:7" ht="17.25" customHeight="1" thickBot="1">
      <c r="A3" s="7"/>
      <c r="B3" s="8" t="s">
        <v>2</v>
      </c>
      <c r="C3" s="116"/>
      <c r="D3" s="117"/>
      <c r="E3" s="117"/>
      <c r="F3" s="118"/>
      <c r="G3" s="9"/>
    </row>
    <row r="4" spans="1:7" ht="17.25" customHeight="1">
      <c r="A4" s="7"/>
      <c r="B4" s="5" t="s">
        <v>3</v>
      </c>
      <c r="C4" s="96"/>
      <c r="D4" s="97"/>
      <c r="E4" s="98" t="s">
        <v>18</v>
      </c>
      <c r="F4" s="99"/>
      <c r="G4" s="10"/>
    </row>
    <row r="5" spans="1:7" ht="17.25" customHeight="1">
      <c r="A5" s="7"/>
      <c r="B5" s="78" t="s">
        <v>293</v>
      </c>
      <c r="C5" s="100"/>
      <c r="D5" s="101"/>
      <c r="E5" s="102" t="s">
        <v>19</v>
      </c>
      <c r="F5" s="103"/>
      <c r="G5" s="11"/>
    </row>
    <row r="6" spans="1:7" ht="17.25" customHeight="1">
      <c r="A6" s="7"/>
      <c r="B6" s="78"/>
      <c r="C6" s="100"/>
      <c r="D6" s="101"/>
      <c r="E6" s="102" t="s">
        <v>4</v>
      </c>
      <c r="F6" s="103"/>
      <c r="G6" s="12"/>
    </row>
    <row r="7" spans="1:7" ht="17.25" customHeight="1" thickBot="1">
      <c r="A7" s="7"/>
      <c r="B7" s="79"/>
      <c r="C7" s="13"/>
      <c r="D7" s="14"/>
      <c r="E7" s="15" t="s">
        <v>20</v>
      </c>
      <c r="F7" s="16"/>
      <c r="G7" s="17"/>
    </row>
    <row r="8" spans="1:7" ht="12.75" customHeight="1">
      <c r="A8" s="7"/>
      <c r="B8" s="104" t="s">
        <v>310</v>
      </c>
      <c r="C8" s="80" t="s">
        <v>5</v>
      </c>
      <c r="D8" s="81"/>
      <c r="E8" s="81"/>
      <c r="F8" s="105"/>
      <c r="G8" s="18" t="s">
        <v>6</v>
      </c>
    </row>
    <row r="9" spans="1:7">
      <c r="A9" s="7"/>
      <c r="B9" s="82"/>
      <c r="C9" s="84"/>
      <c r="D9" s="106"/>
      <c r="E9" s="106"/>
      <c r="F9" s="107"/>
      <c r="G9" s="114" t="s">
        <v>637</v>
      </c>
    </row>
    <row r="10" spans="1:7" ht="15.75" customHeight="1" thickBot="1">
      <c r="A10" s="19"/>
      <c r="B10" s="83"/>
      <c r="C10" s="85"/>
      <c r="D10" s="86"/>
      <c r="E10" s="86"/>
      <c r="F10" s="108"/>
      <c r="G10" s="115"/>
    </row>
    <row r="11" spans="1:7" ht="3" customHeight="1" thickBot="1">
      <c r="A11" s="20"/>
      <c r="B11" s="21"/>
      <c r="C11" s="22"/>
      <c r="D11" s="23"/>
      <c r="E11" s="20"/>
      <c r="F11" s="22"/>
      <c r="G11" s="22"/>
    </row>
    <row r="12" spans="1:7" ht="15.75" customHeight="1" thickBot="1">
      <c r="A12" s="91" t="s">
        <v>74</v>
      </c>
      <c r="B12" s="92"/>
      <c r="C12" s="92"/>
      <c r="D12" s="92"/>
      <c r="E12" s="92"/>
      <c r="F12" s="92"/>
      <c r="G12" s="93"/>
    </row>
    <row r="13" spans="1:7" ht="3" customHeight="1">
      <c r="A13" s="24"/>
      <c r="B13" s="25"/>
      <c r="C13" s="25"/>
      <c r="F13" s="2"/>
    </row>
    <row r="14" spans="1:7" s="111" customFormat="1" ht="24">
      <c r="A14" s="110" t="s">
        <v>7</v>
      </c>
      <c r="B14" s="26" t="s">
        <v>8</v>
      </c>
      <c r="C14" s="110" t="s">
        <v>9</v>
      </c>
      <c r="D14" s="110" t="s">
        <v>10</v>
      </c>
      <c r="E14" s="26" t="s">
        <v>11</v>
      </c>
      <c r="F14" s="26" t="s">
        <v>12</v>
      </c>
      <c r="G14" s="26" t="s">
        <v>13</v>
      </c>
    </row>
    <row r="15" spans="1:7" ht="6" customHeight="1">
      <c r="A15" s="109"/>
      <c r="B15" s="109"/>
      <c r="C15" s="109"/>
      <c r="D15" s="109"/>
      <c r="E15" s="109"/>
      <c r="F15" s="109"/>
      <c r="G15" s="109"/>
    </row>
    <row r="16" spans="1:7">
      <c r="A16" s="62" t="s">
        <v>14</v>
      </c>
      <c r="B16" s="72" t="s">
        <v>243</v>
      </c>
      <c r="C16" s="72"/>
      <c r="D16" s="72"/>
      <c r="E16" s="72"/>
      <c r="F16" s="72"/>
      <c r="G16" s="63">
        <f>ROUND(SUM(G17,G52,G74,G84,G104,G188,G242,G271),2)</f>
        <v>0</v>
      </c>
    </row>
    <row r="17" spans="1:7">
      <c r="A17" s="27" t="s">
        <v>21</v>
      </c>
      <c r="B17" s="88" t="s">
        <v>69</v>
      </c>
      <c r="C17" s="88"/>
      <c r="D17" s="88"/>
      <c r="E17" s="88"/>
      <c r="F17" s="88"/>
      <c r="G17" s="28">
        <f>ROUND(SUM(G18,G35,G43),2)</f>
        <v>0</v>
      </c>
    </row>
    <row r="18" spans="1:7" s="29" customFormat="1">
      <c r="A18" s="30" t="s">
        <v>224</v>
      </c>
      <c r="B18" s="31" t="s">
        <v>25</v>
      </c>
      <c r="C18" s="32"/>
      <c r="D18" s="33"/>
      <c r="E18" s="34"/>
      <c r="F18" s="35"/>
      <c r="G18" s="34">
        <f>ROUND(SUM(G19:G34),2)</f>
        <v>0</v>
      </c>
    </row>
    <row r="19" spans="1:7" s="29" customFormat="1" ht="33.75">
      <c r="A19" s="36" t="s">
        <v>311</v>
      </c>
      <c r="B19" s="73" t="s">
        <v>141</v>
      </c>
      <c r="C19" s="74" t="s">
        <v>28</v>
      </c>
      <c r="D19" s="75">
        <v>141.15</v>
      </c>
      <c r="E19" s="40"/>
      <c r="F19" s="41"/>
      <c r="G19" s="42"/>
    </row>
    <row r="20" spans="1:7" s="29" customFormat="1" ht="33.75">
      <c r="A20" s="36" t="s">
        <v>312</v>
      </c>
      <c r="B20" s="73" t="s">
        <v>142</v>
      </c>
      <c r="C20" s="74" t="s">
        <v>28</v>
      </c>
      <c r="D20" s="75">
        <v>311.14999999999998</v>
      </c>
      <c r="E20" s="40"/>
      <c r="F20" s="41"/>
      <c r="G20" s="42"/>
    </row>
    <row r="21" spans="1:7" s="29" customFormat="1" ht="33.75">
      <c r="A21" s="36" t="s">
        <v>313</v>
      </c>
      <c r="B21" s="73" t="s">
        <v>143</v>
      </c>
      <c r="C21" s="74" t="s">
        <v>27</v>
      </c>
      <c r="D21" s="75">
        <v>10.5</v>
      </c>
      <c r="E21" s="40"/>
      <c r="F21" s="41"/>
      <c r="G21" s="42"/>
    </row>
    <row r="22" spans="1:7" s="29" customFormat="1" ht="45">
      <c r="A22" s="36" t="s">
        <v>314</v>
      </c>
      <c r="B22" s="73" t="s">
        <v>220</v>
      </c>
      <c r="C22" s="74" t="s">
        <v>28</v>
      </c>
      <c r="D22" s="75">
        <v>3.24</v>
      </c>
      <c r="E22" s="40"/>
      <c r="F22" s="44"/>
      <c r="G22" s="42"/>
    </row>
    <row r="23" spans="1:7" s="29" customFormat="1" ht="45">
      <c r="A23" s="36" t="s">
        <v>315</v>
      </c>
      <c r="B23" s="73" t="s">
        <v>148</v>
      </c>
      <c r="C23" s="74" t="s">
        <v>28</v>
      </c>
      <c r="D23" s="75">
        <v>2.54</v>
      </c>
      <c r="E23" s="40"/>
      <c r="F23" s="41"/>
      <c r="G23" s="42"/>
    </row>
    <row r="24" spans="1:7" s="29" customFormat="1" ht="33.75">
      <c r="A24" s="36" t="s">
        <v>316</v>
      </c>
      <c r="B24" s="73" t="s">
        <v>144</v>
      </c>
      <c r="C24" s="74" t="s">
        <v>28</v>
      </c>
      <c r="D24" s="75">
        <v>6.48</v>
      </c>
      <c r="E24" s="40"/>
      <c r="F24" s="41"/>
      <c r="G24" s="42"/>
    </row>
    <row r="25" spans="1:7" s="29" customFormat="1" ht="33.75">
      <c r="A25" s="36" t="s">
        <v>317</v>
      </c>
      <c r="B25" s="73" t="s">
        <v>145</v>
      </c>
      <c r="C25" s="74" t="s">
        <v>28</v>
      </c>
      <c r="D25" s="75">
        <v>2.56</v>
      </c>
      <c r="E25" s="40"/>
      <c r="F25" s="41"/>
      <c r="G25" s="42"/>
    </row>
    <row r="26" spans="1:7" s="29" customFormat="1" ht="45">
      <c r="A26" s="36" t="s">
        <v>318</v>
      </c>
      <c r="B26" s="73" t="s">
        <v>146</v>
      </c>
      <c r="C26" s="74" t="s">
        <v>28</v>
      </c>
      <c r="D26" s="75">
        <v>2.4</v>
      </c>
      <c r="E26" s="40"/>
      <c r="F26" s="41"/>
      <c r="G26" s="42"/>
    </row>
    <row r="27" spans="1:7" s="29" customFormat="1" ht="45">
      <c r="A27" s="36" t="s">
        <v>319</v>
      </c>
      <c r="B27" s="73" t="s">
        <v>147</v>
      </c>
      <c r="C27" s="74" t="s">
        <v>28</v>
      </c>
      <c r="D27" s="75">
        <v>29.15</v>
      </c>
      <c r="E27" s="40"/>
      <c r="F27" s="41"/>
      <c r="G27" s="42"/>
    </row>
    <row r="28" spans="1:7" s="29" customFormat="1" ht="45">
      <c r="A28" s="36" t="s">
        <v>320</v>
      </c>
      <c r="B28" s="73" t="s">
        <v>161</v>
      </c>
      <c r="C28" s="74" t="s">
        <v>28</v>
      </c>
      <c r="D28" s="75">
        <v>114.49</v>
      </c>
      <c r="E28" s="40"/>
      <c r="F28" s="41"/>
      <c r="G28" s="42"/>
    </row>
    <row r="29" spans="1:7" s="29" customFormat="1" ht="45">
      <c r="A29" s="36" t="s">
        <v>321</v>
      </c>
      <c r="B29" s="73" t="s">
        <v>149</v>
      </c>
      <c r="C29" s="74" t="s">
        <v>29</v>
      </c>
      <c r="D29" s="75">
        <v>1</v>
      </c>
      <c r="E29" s="40"/>
      <c r="F29" s="41"/>
      <c r="G29" s="42"/>
    </row>
    <row r="30" spans="1:7" s="29" customFormat="1" ht="45">
      <c r="A30" s="36" t="s">
        <v>322</v>
      </c>
      <c r="B30" s="73" t="s">
        <v>198</v>
      </c>
      <c r="C30" s="74" t="s">
        <v>29</v>
      </c>
      <c r="D30" s="75">
        <v>1</v>
      </c>
      <c r="E30" s="40"/>
      <c r="F30" s="41"/>
      <c r="G30" s="42"/>
    </row>
    <row r="31" spans="1:7" s="29" customFormat="1" ht="45">
      <c r="A31" s="36" t="s">
        <v>323</v>
      </c>
      <c r="B31" s="73" t="s">
        <v>151</v>
      </c>
      <c r="C31" s="74" t="s">
        <v>29</v>
      </c>
      <c r="D31" s="75">
        <v>1</v>
      </c>
      <c r="E31" s="40"/>
      <c r="F31" s="41"/>
      <c r="G31" s="42"/>
    </row>
    <row r="32" spans="1:7" s="29" customFormat="1" ht="45">
      <c r="A32" s="36" t="s">
        <v>324</v>
      </c>
      <c r="B32" s="73" t="s">
        <v>150</v>
      </c>
      <c r="C32" s="74" t="s">
        <v>29</v>
      </c>
      <c r="D32" s="75">
        <v>1</v>
      </c>
      <c r="E32" s="40"/>
      <c r="F32" s="41"/>
      <c r="G32" s="42"/>
    </row>
    <row r="33" spans="1:7" s="29" customFormat="1" ht="33.75">
      <c r="A33" s="36" t="s">
        <v>325</v>
      </c>
      <c r="B33" s="73" t="s">
        <v>152</v>
      </c>
      <c r="C33" s="74" t="s">
        <v>28</v>
      </c>
      <c r="D33" s="75">
        <v>614.21</v>
      </c>
      <c r="E33" s="40"/>
      <c r="F33" s="44"/>
      <c r="G33" s="42"/>
    </row>
    <row r="34" spans="1:7" s="29" customFormat="1" ht="33.75">
      <c r="A34" s="36" t="s">
        <v>326</v>
      </c>
      <c r="B34" s="73" t="s">
        <v>153</v>
      </c>
      <c r="C34" s="74" t="s">
        <v>30</v>
      </c>
      <c r="D34" s="75">
        <v>12898.41</v>
      </c>
      <c r="E34" s="40"/>
      <c r="F34" s="41"/>
      <c r="G34" s="42"/>
    </row>
    <row r="35" spans="1:7" s="29" customFormat="1">
      <c r="A35" s="30" t="s">
        <v>225</v>
      </c>
      <c r="B35" s="31" t="s">
        <v>36</v>
      </c>
      <c r="C35" s="32"/>
      <c r="D35" s="33"/>
      <c r="E35" s="34"/>
      <c r="F35" s="35"/>
      <c r="G35" s="34">
        <f>ROUND(SUM(G36:G42),2)</f>
        <v>0</v>
      </c>
    </row>
    <row r="36" spans="1:7" s="29" customFormat="1" ht="33.75">
      <c r="A36" s="36" t="s">
        <v>327</v>
      </c>
      <c r="B36" s="73" t="s">
        <v>166</v>
      </c>
      <c r="C36" s="74" t="s">
        <v>27</v>
      </c>
      <c r="D36" s="75">
        <v>3416.72</v>
      </c>
      <c r="E36" s="40"/>
      <c r="F36" s="41"/>
      <c r="G36" s="42"/>
    </row>
    <row r="37" spans="1:7" s="29" customFormat="1" ht="56.25">
      <c r="A37" s="36" t="s">
        <v>328</v>
      </c>
      <c r="B37" s="73" t="s">
        <v>162</v>
      </c>
      <c r="C37" s="74" t="s">
        <v>28</v>
      </c>
      <c r="D37" s="75">
        <v>1366.69</v>
      </c>
      <c r="E37" s="40"/>
      <c r="F37" s="41"/>
      <c r="G37" s="42"/>
    </row>
    <row r="38" spans="1:7" s="29" customFormat="1" ht="56.25">
      <c r="A38" s="36" t="s">
        <v>329</v>
      </c>
      <c r="B38" s="73" t="s">
        <v>295</v>
      </c>
      <c r="C38" s="74" t="s">
        <v>27</v>
      </c>
      <c r="D38" s="75">
        <v>3416.72</v>
      </c>
      <c r="E38" s="40"/>
      <c r="F38" s="41"/>
      <c r="G38" s="42"/>
    </row>
    <row r="39" spans="1:7" s="29" customFormat="1" ht="56.25">
      <c r="A39" s="36" t="s">
        <v>330</v>
      </c>
      <c r="B39" s="73" t="s">
        <v>83</v>
      </c>
      <c r="C39" s="74" t="s">
        <v>28</v>
      </c>
      <c r="D39" s="75">
        <v>683.34</v>
      </c>
      <c r="E39" s="40"/>
      <c r="F39" s="41"/>
      <c r="G39" s="42"/>
    </row>
    <row r="40" spans="1:7" s="29" customFormat="1" ht="33.75">
      <c r="A40" s="36" t="s">
        <v>331</v>
      </c>
      <c r="B40" s="73" t="s">
        <v>92</v>
      </c>
      <c r="C40" s="74" t="s">
        <v>27</v>
      </c>
      <c r="D40" s="75">
        <v>3416.72</v>
      </c>
      <c r="E40" s="40"/>
      <c r="F40" s="41"/>
      <c r="G40" s="42"/>
    </row>
    <row r="41" spans="1:7" s="29" customFormat="1" ht="33.75">
      <c r="A41" s="36" t="s">
        <v>332</v>
      </c>
      <c r="B41" s="73" t="s">
        <v>152</v>
      </c>
      <c r="C41" s="74" t="s">
        <v>28</v>
      </c>
      <c r="D41" s="75">
        <v>1366.69</v>
      </c>
      <c r="E41" s="40"/>
      <c r="F41" s="41"/>
      <c r="G41" s="42"/>
    </row>
    <row r="42" spans="1:7" s="29" customFormat="1" ht="33.75">
      <c r="A42" s="36" t="s">
        <v>333</v>
      </c>
      <c r="B42" s="73" t="s">
        <v>153</v>
      </c>
      <c r="C42" s="74" t="s">
        <v>30</v>
      </c>
      <c r="D42" s="75">
        <v>28700.49</v>
      </c>
      <c r="E42" s="40"/>
      <c r="F42" s="41"/>
      <c r="G42" s="42"/>
    </row>
    <row r="43" spans="1:7" s="29" customFormat="1">
      <c r="A43" s="30" t="s">
        <v>226</v>
      </c>
      <c r="B43" s="31" t="s">
        <v>37</v>
      </c>
      <c r="C43" s="32"/>
      <c r="D43" s="33"/>
      <c r="E43" s="34"/>
      <c r="F43" s="35"/>
      <c r="G43" s="34">
        <f>ROUND(SUM(G44:G51),2)</f>
        <v>0</v>
      </c>
    </row>
    <row r="44" spans="1:7" s="29" customFormat="1" ht="45">
      <c r="A44" s="36" t="s">
        <v>334</v>
      </c>
      <c r="B44" s="73" t="s">
        <v>189</v>
      </c>
      <c r="C44" s="74" t="s">
        <v>27</v>
      </c>
      <c r="D44" s="75">
        <v>423.45</v>
      </c>
      <c r="E44" s="40"/>
      <c r="F44" s="41"/>
      <c r="G44" s="42"/>
    </row>
    <row r="45" spans="1:7" s="29" customFormat="1" ht="45">
      <c r="A45" s="36" t="s">
        <v>335</v>
      </c>
      <c r="B45" s="73" t="s">
        <v>190</v>
      </c>
      <c r="C45" s="74" t="s">
        <v>27</v>
      </c>
      <c r="D45" s="75">
        <v>564.6</v>
      </c>
      <c r="E45" s="40"/>
      <c r="F45" s="41"/>
      <c r="G45" s="42"/>
    </row>
    <row r="46" spans="1:7" s="29" customFormat="1" ht="45">
      <c r="A46" s="36" t="s">
        <v>336</v>
      </c>
      <c r="B46" s="73" t="s">
        <v>191</v>
      </c>
      <c r="C46" s="74" t="s">
        <v>27</v>
      </c>
      <c r="D46" s="75">
        <v>1693.8</v>
      </c>
      <c r="E46" s="40"/>
      <c r="F46" s="41"/>
      <c r="G46" s="42"/>
    </row>
    <row r="47" spans="1:7" s="29" customFormat="1" ht="45">
      <c r="A47" s="36" t="s">
        <v>337</v>
      </c>
      <c r="B47" s="73" t="s">
        <v>192</v>
      </c>
      <c r="C47" s="74" t="s">
        <v>27</v>
      </c>
      <c r="D47" s="75">
        <v>141.15</v>
      </c>
      <c r="E47" s="40"/>
      <c r="F47" s="41"/>
      <c r="G47" s="42"/>
    </row>
    <row r="48" spans="1:7" s="29" customFormat="1" ht="22.5">
      <c r="A48" s="36" t="s">
        <v>338</v>
      </c>
      <c r="B48" s="73" t="s">
        <v>140</v>
      </c>
      <c r="C48" s="74" t="s">
        <v>31</v>
      </c>
      <c r="D48" s="75">
        <v>2325.19</v>
      </c>
      <c r="E48" s="40"/>
      <c r="F48" s="41"/>
      <c r="G48" s="42"/>
    </row>
    <row r="49" spans="1:7" s="29" customFormat="1" ht="45">
      <c r="A49" s="36" t="s">
        <v>339</v>
      </c>
      <c r="B49" s="73" t="s">
        <v>163</v>
      </c>
      <c r="C49" s="74" t="s">
        <v>31</v>
      </c>
      <c r="D49" s="75">
        <v>2325.19</v>
      </c>
      <c r="E49" s="40"/>
      <c r="F49" s="41"/>
      <c r="G49" s="42"/>
    </row>
    <row r="50" spans="1:7" s="29" customFormat="1" ht="45">
      <c r="A50" s="36" t="s">
        <v>340</v>
      </c>
      <c r="B50" s="73" t="s">
        <v>164</v>
      </c>
      <c r="C50" s="74" t="s">
        <v>38</v>
      </c>
      <c r="D50" s="75">
        <v>1598.51</v>
      </c>
      <c r="E50" s="40"/>
      <c r="F50" s="41"/>
      <c r="G50" s="42"/>
    </row>
    <row r="51" spans="1:7" s="29" customFormat="1" ht="78.75">
      <c r="A51" s="36" t="s">
        <v>341</v>
      </c>
      <c r="B51" s="73" t="s">
        <v>165</v>
      </c>
      <c r="C51" s="74" t="s">
        <v>29</v>
      </c>
      <c r="D51" s="75">
        <v>620</v>
      </c>
      <c r="E51" s="40"/>
      <c r="F51" s="41"/>
      <c r="G51" s="42"/>
    </row>
    <row r="52" spans="1:7" s="29" customFormat="1">
      <c r="A52" s="27" t="s">
        <v>22</v>
      </c>
      <c r="B52" s="43" t="s">
        <v>79</v>
      </c>
      <c r="C52" s="43"/>
      <c r="D52" s="43"/>
      <c r="E52" s="43"/>
      <c r="F52" s="43"/>
      <c r="G52" s="28">
        <f>ROUND(SUM(G53:G73),2)</f>
        <v>0</v>
      </c>
    </row>
    <row r="53" spans="1:7" s="29" customFormat="1" ht="33.75">
      <c r="A53" s="36" t="s">
        <v>342</v>
      </c>
      <c r="B53" s="73" t="s">
        <v>166</v>
      </c>
      <c r="C53" s="74" t="s">
        <v>27</v>
      </c>
      <c r="D53" s="75">
        <v>1236.48</v>
      </c>
      <c r="E53" s="40"/>
      <c r="F53" s="41"/>
      <c r="G53" s="42"/>
    </row>
    <row r="54" spans="1:7" s="29" customFormat="1" ht="45">
      <c r="A54" s="36" t="s">
        <v>343</v>
      </c>
      <c r="B54" s="73" t="s">
        <v>167</v>
      </c>
      <c r="C54" s="74" t="s">
        <v>28</v>
      </c>
      <c r="D54" s="75">
        <v>55.64</v>
      </c>
      <c r="E54" s="40"/>
      <c r="F54" s="41"/>
      <c r="G54" s="42"/>
    </row>
    <row r="55" spans="1:7" s="29" customFormat="1" ht="45">
      <c r="A55" s="36" t="s">
        <v>344</v>
      </c>
      <c r="B55" s="73" t="s">
        <v>120</v>
      </c>
      <c r="C55" s="74" t="s">
        <v>27</v>
      </c>
      <c r="D55" s="75">
        <v>865.54</v>
      </c>
      <c r="E55" s="40"/>
      <c r="F55" s="41"/>
      <c r="G55" s="42"/>
    </row>
    <row r="56" spans="1:7" s="29" customFormat="1" ht="45">
      <c r="A56" s="36" t="s">
        <v>345</v>
      </c>
      <c r="B56" s="73" t="s">
        <v>168</v>
      </c>
      <c r="C56" s="74" t="s">
        <v>28</v>
      </c>
      <c r="D56" s="75">
        <v>33.380000000000003</v>
      </c>
      <c r="E56" s="40"/>
      <c r="F56" s="41"/>
      <c r="G56" s="42"/>
    </row>
    <row r="57" spans="1:7" s="29" customFormat="1" ht="56.25">
      <c r="A57" s="36" t="s">
        <v>346</v>
      </c>
      <c r="B57" s="73" t="s">
        <v>169</v>
      </c>
      <c r="C57" s="74" t="s">
        <v>28</v>
      </c>
      <c r="D57" s="75">
        <v>22.26</v>
      </c>
      <c r="E57" s="40"/>
      <c r="F57" s="41"/>
      <c r="G57" s="42"/>
    </row>
    <row r="58" spans="1:7" s="29" customFormat="1" ht="45">
      <c r="A58" s="36" t="s">
        <v>347</v>
      </c>
      <c r="B58" s="73" t="s">
        <v>193</v>
      </c>
      <c r="C58" s="74" t="s">
        <v>31</v>
      </c>
      <c r="D58" s="75">
        <v>699.67</v>
      </c>
      <c r="E58" s="40"/>
      <c r="F58" s="41"/>
      <c r="G58" s="42"/>
    </row>
    <row r="59" spans="1:7" s="29" customFormat="1" ht="33.75">
      <c r="A59" s="36" t="s">
        <v>348</v>
      </c>
      <c r="B59" s="73" t="s">
        <v>194</v>
      </c>
      <c r="C59" s="74" t="s">
        <v>31</v>
      </c>
      <c r="D59" s="75">
        <v>299.86</v>
      </c>
      <c r="E59" s="40"/>
      <c r="F59" s="41"/>
      <c r="G59" s="42"/>
    </row>
    <row r="60" spans="1:7" s="29" customFormat="1" ht="45">
      <c r="A60" s="36" t="s">
        <v>349</v>
      </c>
      <c r="B60" s="73" t="s">
        <v>195</v>
      </c>
      <c r="C60" s="74" t="s">
        <v>31</v>
      </c>
      <c r="D60" s="75">
        <v>77.98</v>
      </c>
      <c r="E60" s="40"/>
      <c r="F60" s="41"/>
      <c r="G60" s="42"/>
    </row>
    <row r="61" spans="1:7" s="29" customFormat="1" ht="45">
      <c r="A61" s="36" t="s">
        <v>350</v>
      </c>
      <c r="B61" s="73" t="s">
        <v>210</v>
      </c>
      <c r="C61" s="74" t="s">
        <v>31</v>
      </c>
      <c r="D61" s="75">
        <v>74.7</v>
      </c>
      <c r="E61" s="40"/>
      <c r="F61" s="41"/>
      <c r="G61" s="42"/>
    </row>
    <row r="62" spans="1:7" s="29" customFormat="1" ht="78.75">
      <c r="A62" s="36" t="s">
        <v>351</v>
      </c>
      <c r="B62" s="73" t="s">
        <v>298</v>
      </c>
      <c r="C62" s="74" t="s">
        <v>27</v>
      </c>
      <c r="D62" s="75">
        <v>266.57</v>
      </c>
      <c r="E62" s="40"/>
      <c r="F62" s="41"/>
      <c r="G62" s="42"/>
    </row>
    <row r="63" spans="1:7" s="29" customFormat="1" ht="45">
      <c r="A63" s="36" t="s">
        <v>352</v>
      </c>
      <c r="B63" s="73" t="s">
        <v>196</v>
      </c>
      <c r="C63" s="74" t="s">
        <v>27</v>
      </c>
      <c r="D63" s="75">
        <v>969.91</v>
      </c>
      <c r="E63" s="40"/>
      <c r="F63" s="41"/>
      <c r="G63" s="42"/>
    </row>
    <row r="64" spans="1:7" s="29" customFormat="1" ht="33.75">
      <c r="A64" s="36" t="s">
        <v>353</v>
      </c>
      <c r="B64" s="73" t="s">
        <v>170</v>
      </c>
      <c r="C64" s="74" t="s">
        <v>27</v>
      </c>
      <c r="D64" s="75">
        <v>290.97000000000003</v>
      </c>
      <c r="E64" s="40"/>
      <c r="F64" s="41"/>
      <c r="G64" s="42"/>
    </row>
    <row r="65" spans="1:7" s="29" customFormat="1" ht="22.5">
      <c r="A65" s="36" t="s">
        <v>354</v>
      </c>
      <c r="B65" s="73" t="s">
        <v>140</v>
      </c>
      <c r="C65" s="74" t="s">
        <v>31</v>
      </c>
      <c r="D65" s="75">
        <v>1146.8900000000001</v>
      </c>
      <c r="E65" s="40"/>
      <c r="F65" s="41"/>
      <c r="G65" s="42"/>
    </row>
    <row r="66" spans="1:7" s="29" customFormat="1" ht="45">
      <c r="A66" s="36" t="s">
        <v>355</v>
      </c>
      <c r="B66" s="73" t="s">
        <v>171</v>
      </c>
      <c r="C66" s="74" t="s">
        <v>31</v>
      </c>
      <c r="D66" s="75">
        <v>13.57</v>
      </c>
      <c r="E66" s="40"/>
      <c r="F66" s="41"/>
      <c r="G66" s="42"/>
    </row>
    <row r="67" spans="1:7" s="29" customFormat="1" ht="33.75">
      <c r="A67" s="36" t="s">
        <v>356</v>
      </c>
      <c r="B67" s="73" t="s">
        <v>172</v>
      </c>
      <c r="C67" s="74" t="s">
        <v>31</v>
      </c>
      <c r="D67" s="75">
        <v>13.57</v>
      </c>
      <c r="E67" s="40"/>
      <c r="F67" s="41"/>
      <c r="G67" s="42"/>
    </row>
    <row r="68" spans="1:7" s="29" customFormat="1" ht="33.75">
      <c r="A68" s="36" t="s">
        <v>357</v>
      </c>
      <c r="B68" s="73" t="s">
        <v>111</v>
      </c>
      <c r="C68" s="74" t="s">
        <v>27</v>
      </c>
      <c r="D68" s="75">
        <v>32.47</v>
      </c>
      <c r="E68" s="40"/>
      <c r="F68" s="41"/>
      <c r="G68" s="42"/>
    </row>
    <row r="69" spans="1:7" s="29" customFormat="1" ht="45">
      <c r="A69" s="36" t="s">
        <v>358</v>
      </c>
      <c r="B69" s="73" t="s">
        <v>173</v>
      </c>
      <c r="C69" s="74" t="s">
        <v>27</v>
      </c>
      <c r="D69" s="75">
        <v>32.47</v>
      </c>
      <c r="E69" s="40"/>
      <c r="F69" s="41"/>
      <c r="G69" s="42"/>
    </row>
    <row r="70" spans="1:7" s="29" customFormat="1" ht="90">
      <c r="A70" s="36" t="s">
        <v>359</v>
      </c>
      <c r="B70" s="73" t="s">
        <v>188</v>
      </c>
      <c r="C70" s="74" t="s">
        <v>29</v>
      </c>
      <c r="D70" s="75">
        <v>51</v>
      </c>
      <c r="E70" s="40"/>
      <c r="F70" s="41"/>
      <c r="G70" s="42"/>
    </row>
    <row r="71" spans="1:7" s="29" customFormat="1" ht="90">
      <c r="A71" s="36" t="s">
        <v>360</v>
      </c>
      <c r="B71" s="73" t="s">
        <v>174</v>
      </c>
      <c r="C71" s="74" t="s">
        <v>29</v>
      </c>
      <c r="D71" s="75">
        <v>475</v>
      </c>
      <c r="E71" s="40"/>
      <c r="F71" s="41"/>
      <c r="G71" s="42"/>
    </row>
    <row r="72" spans="1:7" s="29" customFormat="1" ht="33.75">
      <c r="A72" s="36" t="s">
        <v>361</v>
      </c>
      <c r="B72" s="73" t="s">
        <v>152</v>
      </c>
      <c r="C72" s="74" t="s">
        <v>28</v>
      </c>
      <c r="D72" s="75">
        <v>22.26</v>
      </c>
      <c r="E72" s="40"/>
      <c r="F72" s="44"/>
      <c r="G72" s="42"/>
    </row>
    <row r="73" spans="1:7" s="29" customFormat="1" ht="33.75">
      <c r="A73" s="36" t="s">
        <v>362</v>
      </c>
      <c r="B73" s="73" t="s">
        <v>153</v>
      </c>
      <c r="C73" s="74" t="s">
        <v>30</v>
      </c>
      <c r="D73" s="75">
        <v>467.46</v>
      </c>
      <c r="E73" s="40"/>
      <c r="F73" s="41"/>
      <c r="G73" s="42"/>
    </row>
    <row r="74" spans="1:7">
      <c r="A74" s="27" t="s">
        <v>35</v>
      </c>
      <c r="B74" s="43" t="s">
        <v>70</v>
      </c>
      <c r="C74" s="43"/>
      <c r="D74" s="43"/>
      <c r="E74" s="43"/>
      <c r="F74" s="43"/>
      <c r="G74" s="28">
        <f>ROUND(SUM(G75:G83),2)</f>
        <v>0</v>
      </c>
    </row>
    <row r="75" spans="1:7" s="29" customFormat="1" ht="33.75">
      <c r="A75" s="36" t="s">
        <v>363</v>
      </c>
      <c r="B75" s="73" t="s">
        <v>212</v>
      </c>
      <c r="C75" s="74" t="s">
        <v>29</v>
      </c>
      <c r="D75" s="75">
        <v>10</v>
      </c>
      <c r="E75" s="40"/>
      <c r="F75" s="41"/>
      <c r="G75" s="42"/>
    </row>
    <row r="76" spans="1:7" s="29" customFormat="1" ht="33.75">
      <c r="A76" s="36" t="s">
        <v>364</v>
      </c>
      <c r="B76" s="73" t="s">
        <v>217</v>
      </c>
      <c r="C76" s="74" t="s">
        <v>29</v>
      </c>
      <c r="D76" s="75">
        <v>10</v>
      </c>
      <c r="E76" s="40"/>
      <c r="F76" s="41"/>
      <c r="G76" s="42"/>
    </row>
    <row r="77" spans="1:7" s="29" customFormat="1" ht="33.75">
      <c r="A77" s="36" t="s">
        <v>365</v>
      </c>
      <c r="B77" s="73" t="s">
        <v>213</v>
      </c>
      <c r="C77" s="74" t="s">
        <v>29</v>
      </c>
      <c r="D77" s="75">
        <v>10</v>
      </c>
      <c r="E77" s="40"/>
      <c r="F77" s="41"/>
      <c r="G77" s="42"/>
    </row>
    <row r="78" spans="1:7" s="29" customFormat="1" ht="33.75">
      <c r="A78" s="36" t="s">
        <v>366</v>
      </c>
      <c r="B78" s="73" t="s">
        <v>214</v>
      </c>
      <c r="C78" s="74" t="s">
        <v>29</v>
      </c>
      <c r="D78" s="75">
        <v>10</v>
      </c>
      <c r="E78" s="40"/>
      <c r="F78" s="41"/>
      <c r="G78" s="42"/>
    </row>
    <row r="79" spans="1:7" s="29" customFormat="1" ht="33.75">
      <c r="A79" s="36" t="s">
        <v>367</v>
      </c>
      <c r="B79" s="73" t="s">
        <v>215</v>
      </c>
      <c r="C79" s="74" t="s">
        <v>29</v>
      </c>
      <c r="D79" s="75">
        <v>10</v>
      </c>
      <c r="E79" s="40"/>
      <c r="F79" s="41"/>
      <c r="G79" s="42"/>
    </row>
    <row r="80" spans="1:7" s="29" customFormat="1" ht="33.75">
      <c r="A80" s="36" t="s">
        <v>368</v>
      </c>
      <c r="B80" s="73" t="s">
        <v>218</v>
      </c>
      <c r="C80" s="74" t="s">
        <v>29</v>
      </c>
      <c r="D80" s="75">
        <v>8</v>
      </c>
      <c r="E80" s="40"/>
      <c r="F80" s="41"/>
      <c r="G80" s="42"/>
    </row>
    <row r="81" spans="1:7" s="29" customFormat="1" ht="33.75">
      <c r="A81" s="36" t="s">
        <v>369</v>
      </c>
      <c r="B81" s="73" t="s">
        <v>219</v>
      </c>
      <c r="C81" s="74" t="s">
        <v>29</v>
      </c>
      <c r="D81" s="75">
        <v>4</v>
      </c>
      <c r="E81" s="40"/>
      <c r="F81" s="41"/>
      <c r="G81" s="42"/>
    </row>
    <row r="82" spans="1:7" s="29" customFormat="1" ht="33.75">
      <c r="A82" s="36" t="s">
        <v>370</v>
      </c>
      <c r="B82" s="73" t="s">
        <v>216</v>
      </c>
      <c r="C82" s="74" t="s">
        <v>27</v>
      </c>
      <c r="D82" s="75">
        <v>111.6</v>
      </c>
      <c r="E82" s="40"/>
      <c r="F82" s="41"/>
      <c r="G82" s="42"/>
    </row>
    <row r="83" spans="1:7" s="29" customFormat="1" ht="22.5">
      <c r="A83" s="36" t="s">
        <v>371</v>
      </c>
      <c r="B83" s="73" t="s">
        <v>116</v>
      </c>
      <c r="C83" s="74" t="s">
        <v>28</v>
      </c>
      <c r="D83" s="75">
        <v>16.739999999999998</v>
      </c>
      <c r="E83" s="40"/>
      <c r="F83" s="41"/>
      <c r="G83" s="42"/>
    </row>
    <row r="84" spans="1:7" s="29" customFormat="1">
      <c r="A84" s="27" t="s">
        <v>227</v>
      </c>
      <c r="B84" s="43" t="s">
        <v>32</v>
      </c>
      <c r="C84" s="43"/>
      <c r="D84" s="43"/>
      <c r="E84" s="43"/>
      <c r="F84" s="43"/>
      <c r="G84" s="28">
        <f>ROUND(SUM(G85,G100),2)</f>
        <v>0</v>
      </c>
    </row>
    <row r="85" spans="1:7" s="29" customFormat="1">
      <c r="A85" s="30" t="s">
        <v>228</v>
      </c>
      <c r="B85" s="31" t="s">
        <v>33</v>
      </c>
      <c r="C85" s="32"/>
      <c r="D85" s="33"/>
      <c r="E85" s="34"/>
      <c r="F85" s="35"/>
      <c r="G85" s="34">
        <f>ROUND(SUM(G86:G99),2)</f>
        <v>0</v>
      </c>
    </row>
    <row r="86" spans="1:7" s="29" customFormat="1" ht="56.25">
      <c r="A86" s="36" t="s">
        <v>372</v>
      </c>
      <c r="B86" s="73" t="s">
        <v>175</v>
      </c>
      <c r="C86" s="74" t="s">
        <v>27</v>
      </c>
      <c r="D86" s="75">
        <v>11.64</v>
      </c>
      <c r="E86" s="40"/>
      <c r="F86" s="41"/>
      <c r="G86" s="42"/>
    </row>
    <row r="87" spans="1:7" s="29" customFormat="1" ht="67.5">
      <c r="A87" s="36" t="s">
        <v>373</v>
      </c>
      <c r="B87" s="73" t="s">
        <v>118</v>
      </c>
      <c r="C87" s="74" t="s">
        <v>27</v>
      </c>
      <c r="D87" s="75">
        <v>143.63999999999999</v>
      </c>
      <c r="E87" s="40"/>
      <c r="F87" s="41"/>
      <c r="G87" s="42"/>
    </row>
    <row r="88" spans="1:7" s="29" customFormat="1" ht="56.25">
      <c r="A88" s="36" t="s">
        <v>374</v>
      </c>
      <c r="B88" s="73" t="s">
        <v>103</v>
      </c>
      <c r="C88" s="74" t="s">
        <v>31</v>
      </c>
      <c r="D88" s="75">
        <v>1140.28</v>
      </c>
      <c r="E88" s="40"/>
      <c r="F88" s="41"/>
      <c r="G88" s="42"/>
    </row>
    <row r="89" spans="1:7" s="29" customFormat="1" ht="56.25">
      <c r="A89" s="36" t="s">
        <v>375</v>
      </c>
      <c r="B89" s="73" t="s">
        <v>104</v>
      </c>
      <c r="C89" s="74" t="s">
        <v>31</v>
      </c>
      <c r="D89" s="75">
        <v>12.47</v>
      </c>
      <c r="E89" s="40"/>
      <c r="F89" s="41"/>
      <c r="G89" s="42"/>
    </row>
    <row r="90" spans="1:7" s="29" customFormat="1" ht="56.25">
      <c r="A90" s="36" t="s">
        <v>376</v>
      </c>
      <c r="B90" s="73" t="s">
        <v>211</v>
      </c>
      <c r="C90" s="74" t="s">
        <v>31</v>
      </c>
      <c r="D90" s="75">
        <v>20.28</v>
      </c>
      <c r="E90" s="40"/>
      <c r="F90" s="41"/>
      <c r="G90" s="42"/>
    </row>
    <row r="91" spans="1:7" s="29" customFormat="1" ht="56.25">
      <c r="A91" s="36" t="s">
        <v>377</v>
      </c>
      <c r="B91" s="73" t="s">
        <v>105</v>
      </c>
      <c r="C91" s="74" t="s">
        <v>29</v>
      </c>
      <c r="D91" s="75">
        <v>2</v>
      </c>
      <c r="E91" s="40"/>
      <c r="F91" s="41"/>
      <c r="G91" s="42"/>
    </row>
    <row r="92" spans="1:7" s="29" customFormat="1" ht="56.25">
      <c r="A92" s="36" t="s">
        <v>378</v>
      </c>
      <c r="B92" s="73" t="s">
        <v>106</v>
      </c>
      <c r="C92" s="74" t="s">
        <v>29</v>
      </c>
      <c r="D92" s="75">
        <v>8</v>
      </c>
      <c r="E92" s="40"/>
      <c r="F92" s="41"/>
      <c r="G92" s="42"/>
    </row>
    <row r="93" spans="1:7" s="29" customFormat="1" ht="45">
      <c r="A93" s="36" t="s">
        <v>379</v>
      </c>
      <c r="B93" s="73" t="s">
        <v>107</v>
      </c>
      <c r="C93" s="74" t="s">
        <v>29</v>
      </c>
      <c r="D93" s="75">
        <v>2</v>
      </c>
      <c r="E93" s="40"/>
      <c r="F93" s="41"/>
      <c r="G93" s="42"/>
    </row>
    <row r="94" spans="1:7" s="29" customFormat="1" ht="45">
      <c r="A94" s="36" t="s">
        <v>380</v>
      </c>
      <c r="B94" s="73" t="s">
        <v>108</v>
      </c>
      <c r="C94" s="74" t="s">
        <v>29</v>
      </c>
      <c r="D94" s="75">
        <v>1</v>
      </c>
      <c r="E94" s="40"/>
      <c r="F94" s="41"/>
      <c r="G94" s="42"/>
    </row>
    <row r="95" spans="1:7" s="29" customFormat="1" ht="56.25">
      <c r="A95" s="36" t="s">
        <v>381</v>
      </c>
      <c r="B95" s="73" t="s">
        <v>109</v>
      </c>
      <c r="C95" s="74" t="s">
        <v>29</v>
      </c>
      <c r="D95" s="75">
        <v>3</v>
      </c>
      <c r="E95" s="40"/>
      <c r="F95" s="41"/>
      <c r="G95" s="42"/>
    </row>
    <row r="96" spans="1:7" s="29" customFormat="1" ht="56.25">
      <c r="A96" s="36" t="s">
        <v>382</v>
      </c>
      <c r="B96" s="73" t="s">
        <v>39</v>
      </c>
      <c r="C96" s="74" t="s">
        <v>27</v>
      </c>
      <c r="D96" s="75">
        <v>35.53</v>
      </c>
      <c r="E96" s="40"/>
      <c r="F96" s="41"/>
      <c r="G96" s="42"/>
    </row>
    <row r="97" spans="1:7" s="29" customFormat="1" ht="56.25">
      <c r="A97" s="36" t="s">
        <v>383</v>
      </c>
      <c r="B97" s="73" t="s">
        <v>110</v>
      </c>
      <c r="C97" s="74" t="s">
        <v>27</v>
      </c>
      <c r="D97" s="75">
        <v>35.53</v>
      </c>
      <c r="E97" s="40"/>
      <c r="F97" s="41"/>
      <c r="G97" s="42"/>
    </row>
    <row r="98" spans="1:7" s="60" customFormat="1" ht="78.75">
      <c r="A98" s="36" t="s">
        <v>384</v>
      </c>
      <c r="B98" s="73" t="s">
        <v>201</v>
      </c>
      <c r="C98" s="74" t="s">
        <v>29</v>
      </c>
      <c r="D98" s="75">
        <v>7</v>
      </c>
      <c r="E98" s="40"/>
      <c r="F98" s="41"/>
      <c r="G98" s="42"/>
    </row>
    <row r="99" spans="1:7" s="29" customFormat="1" ht="22.5">
      <c r="A99" s="36" t="s">
        <v>385</v>
      </c>
      <c r="B99" s="73" t="s">
        <v>176</v>
      </c>
      <c r="C99" s="74" t="s">
        <v>29</v>
      </c>
      <c r="D99" s="75">
        <v>22</v>
      </c>
      <c r="E99" s="40"/>
      <c r="F99" s="41"/>
      <c r="G99" s="42"/>
    </row>
    <row r="100" spans="1:7" s="29" customFormat="1">
      <c r="A100" s="30" t="s">
        <v>229</v>
      </c>
      <c r="B100" s="31" t="s">
        <v>71</v>
      </c>
      <c r="C100" s="32"/>
      <c r="D100" s="33"/>
      <c r="E100" s="34"/>
      <c r="F100" s="35"/>
      <c r="G100" s="34">
        <f>ROUND(SUM(G101:G103),2)</f>
        <v>0</v>
      </c>
    </row>
    <row r="101" spans="1:7" s="29" customFormat="1" ht="67.5">
      <c r="A101" s="36" t="s">
        <v>386</v>
      </c>
      <c r="B101" s="73" t="s">
        <v>124</v>
      </c>
      <c r="C101" s="74" t="s">
        <v>29</v>
      </c>
      <c r="D101" s="75">
        <v>2</v>
      </c>
      <c r="E101" s="40"/>
      <c r="F101" s="41"/>
      <c r="G101" s="42"/>
    </row>
    <row r="102" spans="1:7" s="29" customFormat="1" ht="90">
      <c r="A102" s="36" t="s">
        <v>387</v>
      </c>
      <c r="B102" s="73" t="s">
        <v>125</v>
      </c>
      <c r="C102" s="74" t="s">
        <v>29</v>
      </c>
      <c r="D102" s="75">
        <v>2</v>
      </c>
      <c r="E102" s="40"/>
      <c r="F102" s="41"/>
      <c r="G102" s="42"/>
    </row>
    <row r="103" spans="1:7" s="29" customFormat="1" ht="45">
      <c r="A103" s="36" t="s">
        <v>388</v>
      </c>
      <c r="B103" s="73" t="s">
        <v>197</v>
      </c>
      <c r="C103" s="74" t="s">
        <v>29</v>
      </c>
      <c r="D103" s="75">
        <v>6</v>
      </c>
      <c r="E103" s="40"/>
      <c r="F103" s="41"/>
      <c r="G103" s="42"/>
    </row>
    <row r="104" spans="1:7">
      <c r="A104" s="27" t="s">
        <v>230</v>
      </c>
      <c r="B104" s="43" t="s">
        <v>80</v>
      </c>
      <c r="C104" s="43"/>
      <c r="D104" s="43"/>
      <c r="E104" s="43"/>
      <c r="F104" s="43"/>
      <c r="G104" s="28">
        <f>ROUND(SUM(G105,G126,G142,G161,G178),2)</f>
        <v>0</v>
      </c>
    </row>
    <row r="105" spans="1:7" s="29" customFormat="1">
      <c r="A105" s="30" t="s">
        <v>231</v>
      </c>
      <c r="B105" s="31" t="s">
        <v>40</v>
      </c>
      <c r="C105" s="32"/>
      <c r="D105" s="33"/>
      <c r="E105" s="34"/>
      <c r="F105" s="35"/>
      <c r="G105" s="34">
        <f>ROUND(SUM(G106:G125),2)</f>
        <v>0</v>
      </c>
    </row>
    <row r="106" spans="1:7" s="29" customFormat="1" ht="22.5">
      <c r="A106" s="36" t="s">
        <v>389</v>
      </c>
      <c r="B106" s="73" t="s">
        <v>117</v>
      </c>
      <c r="C106" s="74" t="s">
        <v>31</v>
      </c>
      <c r="D106" s="75">
        <v>475.87</v>
      </c>
      <c r="E106" s="40"/>
      <c r="F106" s="41"/>
      <c r="G106" s="42"/>
    </row>
    <row r="107" spans="1:7" s="29" customFormat="1" ht="45">
      <c r="A107" s="36" t="s">
        <v>390</v>
      </c>
      <c r="B107" s="73" t="s">
        <v>180</v>
      </c>
      <c r="C107" s="74" t="s">
        <v>28</v>
      </c>
      <c r="D107" s="75">
        <v>761.24</v>
      </c>
      <c r="E107" s="40"/>
      <c r="F107" s="41"/>
      <c r="G107" s="42"/>
    </row>
    <row r="108" spans="1:7" s="29" customFormat="1" ht="45">
      <c r="A108" s="36" t="s">
        <v>391</v>
      </c>
      <c r="B108" s="73" t="s">
        <v>181</v>
      </c>
      <c r="C108" s="74" t="s">
        <v>28</v>
      </c>
      <c r="D108" s="75">
        <v>62.43</v>
      </c>
      <c r="E108" s="40"/>
      <c r="F108" s="41"/>
      <c r="G108" s="42"/>
    </row>
    <row r="109" spans="1:7" s="29" customFormat="1" ht="22.5">
      <c r="A109" s="36" t="s">
        <v>392</v>
      </c>
      <c r="B109" s="73" t="s">
        <v>46</v>
      </c>
      <c r="C109" s="74" t="s">
        <v>28</v>
      </c>
      <c r="D109" s="75">
        <v>16.559999999999999</v>
      </c>
      <c r="E109" s="40"/>
      <c r="F109" s="41"/>
      <c r="G109" s="42"/>
    </row>
    <row r="110" spans="1:7" s="29" customFormat="1" ht="33.75">
      <c r="A110" s="36" t="s">
        <v>393</v>
      </c>
      <c r="B110" s="73" t="s">
        <v>202</v>
      </c>
      <c r="C110" s="74" t="s">
        <v>28</v>
      </c>
      <c r="D110" s="75">
        <v>24.83</v>
      </c>
      <c r="E110" s="40"/>
      <c r="F110" s="41"/>
      <c r="G110" s="42"/>
    </row>
    <row r="111" spans="1:7" s="29" customFormat="1" ht="33.75">
      <c r="A111" s="36" t="s">
        <v>394</v>
      </c>
      <c r="B111" s="73" t="s">
        <v>177</v>
      </c>
      <c r="C111" s="74" t="s">
        <v>31</v>
      </c>
      <c r="D111" s="75">
        <v>425.65</v>
      </c>
      <c r="E111" s="40"/>
      <c r="F111" s="41"/>
      <c r="G111" s="42"/>
    </row>
    <row r="112" spans="1:7" s="29" customFormat="1" ht="33.75">
      <c r="A112" s="36" t="s">
        <v>395</v>
      </c>
      <c r="B112" s="73" t="s">
        <v>178</v>
      </c>
      <c r="C112" s="74" t="s">
        <v>31</v>
      </c>
      <c r="D112" s="75">
        <v>50.22</v>
      </c>
      <c r="E112" s="40"/>
      <c r="F112" s="41"/>
      <c r="G112" s="42"/>
    </row>
    <row r="113" spans="1:7" s="29" customFormat="1" ht="33.75">
      <c r="A113" s="36" t="s">
        <v>396</v>
      </c>
      <c r="B113" s="73" t="s">
        <v>179</v>
      </c>
      <c r="C113" s="74" t="s">
        <v>28</v>
      </c>
      <c r="D113" s="75">
        <v>203.15</v>
      </c>
      <c r="E113" s="40"/>
      <c r="F113" s="41"/>
      <c r="G113" s="42"/>
    </row>
    <row r="114" spans="1:7" s="29" customFormat="1" ht="45">
      <c r="A114" s="36" t="s">
        <v>397</v>
      </c>
      <c r="B114" s="73" t="s">
        <v>296</v>
      </c>
      <c r="C114" s="74" t="s">
        <v>28</v>
      </c>
      <c r="D114" s="75">
        <v>323.02</v>
      </c>
      <c r="E114" s="40"/>
      <c r="F114" s="41"/>
      <c r="G114" s="42"/>
    </row>
    <row r="115" spans="1:7" s="29" customFormat="1" ht="56.25">
      <c r="A115" s="36" t="s">
        <v>398</v>
      </c>
      <c r="B115" s="73" t="s">
        <v>248</v>
      </c>
      <c r="C115" s="74" t="s">
        <v>28</v>
      </c>
      <c r="D115" s="75">
        <v>215.32</v>
      </c>
      <c r="E115" s="40"/>
      <c r="F115" s="41"/>
      <c r="G115" s="42"/>
    </row>
    <row r="116" spans="1:7" s="29" customFormat="1" ht="135">
      <c r="A116" s="36" t="s">
        <v>399</v>
      </c>
      <c r="B116" s="73" t="s">
        <v>203</v>
      </c>
      <c r="C116" s="74" t="s">
        <v>29</v>
      </c>
      <c r="D116" s="75">
        <v>6</v>
      </c>
      <c r="E116" s="40"/>
      <c r="F116" s="41"/>
      <c r="G116" s="42"/>
    </row>
    <row r="117" spans="1:7" s="29" customFormat="1" ht="22.5">
      <c r="A117" s="36" t="s">
        <v>400</v>
      </c>
      <c r="B117" s="73" t="s">
        <v>47</v>
      </c>
      <c r="C117" s="74" t="s">
        <v>29</v>
      </c>
      <c r="D117" s="75">
        <v>23</v>
      </c>
      <c r="E117" s="40"/>
      <c r="F117" s="41"/>
      <c r="G117" s="42"/>
    </row>
    <row r="118" spans="1:7" s="29" customFormat="1" ht="22.5">
      <c r="A118" s="36" t="s">
        <v>401</v>
      </c>
      <c r="B118" s="73" t="s">
        <v>73</v>
      </c>
      <c r="C118" s="74" t="s">
        <v>29</v>
      </c>
      <c r="D118" s="75">
        <v>2</v>
      </c>
      <c r="E118" s="40"/>
      <c r="F118" s="41"/>
      <c r="G118" s="42"/>
    </row>
    <row r="119" spans="1:7" s="29" customFormat="1" ht="22.5">
      <c r="A119" s="36" t="s">
        <v>402</v>
      </c>
      <c r="B119" s="73" t="s">
        <v>204</v>
      </c>
      <c r="C119" s="74" t="s">
        <v>29</v>
      </c>
      <c r="D119" s="75">
        <v>1</v>
      </c>
      <c r="E119" s="40"/>
      <c r="F119" s="41"/>
      <c r="G119" s="42"/>
    </row>
    <row r="120" spans="1:7" s="29" customFormat="1" ht="22.5">
      <c r="A120" s="36" t="s">
        <v>403</v>
      </c>
      <c r="B120" s="73" t="s">
        <v>205</v>
      </c>
      <c r="C120" s="74" t="s">
        <v>29</v>
      </c>
      <c r="D120" s="75">
        <v>1</v>
      </c>
      <c r="E120" s="40"/>
      <c r="F120" s="41"/>
      <c r="G120" s="42"/>
    </row>
    <row r="121" spans="1:7" s="29" customFormat="1" ht="22.5">
      <c r="A121" s="36" t="s">
        <v>404</v>
      </c>
      <c r="B121" s="73" t="s">
        <v>207</v>
      </c>
      <c r="C121" s="74" t="s">
        <v>29</v>
      </c>
      <c r="D121" s="75">
        <v>1</v>
      </c>
      <c r="E121" s="40"/>
      <c r="F121" s="41"/>
      <c r="G121" s="42"/>
    </row>
    <row r="122" spans="1:7" s="29" customFormat="1" ht="22.5">
      <c r="A122" s="36" t="s">
        <v>405</v>
      </c>
      <c r="B122" s="73" t="s">
        <v>206</v>
      </c>
      <c r="C122" s="74" t="s">
        <v>29</v>
      </c>
      <c r="D122" s="75">
        <v>1</v>
      </c>
      <c r="E122" s="40"/>
      <c r="F122" s="41"/>
      <c r="G122" s="42"/>
    </row>
    <row r="123" spans="1:7" s="29" customFormat="1" ht="45">
      <c r="A123" s="36" t="s">
        <v>406</v>
      </c>
      <c r="B123" s="73" t="s">
        <v>297</v>
      </c>
      <c r="C123" s="74" t="s">
        <v>31</v>
      </c>
      <c r="D123" s="75">
        <v>475.87</v>
      </c>
      <c r="E123" s="40"/>
      <c r="F123" s="41"/>
      <c r="G123" s="42"/>
    </row>
    <row r="124" spans="1:7" s="29" customFormat="1" ht="33.75">
      <c r="A124" s="36" t="s">
        <v>407</v>
      </c>
      <c r="B124" s="73" t="s">
        <v>152</v>
      </c>
      <c r="C124" s="74" t="s">
        <v>28</v>
      </c>
      <c r="D124" s="75">
        <v>500.65</v>
      </c>
      <c r="E124" s="40"/>
      <c r="F124" s="44"/>
      <c r="G124" s="42"/>
    </row>
    <row r="125" spans="1:7" s="29" customFormat="1" ht="33.75">
      <c r="A125" s="36" t="s">
        <v>408</v>
      </c>
      <c r="B125" s="73" t="s">
        <v>153</v>
      </c>
      <c r="C125" s="74" t="s">
        <v>30</v>
      </c>
      <c r="D125" s="75">
        <v>10513.65</v>
      </c>
      <c r="E125" s="40"/>
      <c r="F125" s="41"/>
      <c r="G125" s="42"/>
    </row>
    <row r="126" spans="1:7" s="29" customFormat="1">
      <c r="A126" s="30" t="s">
        <v>232</v>
      </c>
      <c r="B126" s="31" t="s">
        <v>89</v>
      </c>
      <c r="C126" s="32"/>
      <c r="D126" s="33"/>
      <c r="E126" s="34"/>
      <c r="F126" s="35"/>
      <c r="G126" s="34">
        <f>ROUND(SUM(G127:G141),2)</f>
        <v>0</v>
      </c>
    </row>
    <row r="127" spans="1:7" s="29" customFormat="1" ht="45">
      <c r="A127" s="36" t="s">
        <v>409</v>
      </c>
      <c r="B127" s="73" t="s">
        <v>180</v>
      </c>
      <c r="C127" s="74" t="s">
        <v>28</v>
      </c>
      <c r="D127" s="75">
        <v>69.98</v>
      </c>
      <c r="E127" s="40"/>
      <c r="F127" s="41"/>
      <c r="G127" s="42"/>
    </row>
    <row r="128" spans="1:7" s="29" customFormat="1" ht="45">
      <c r="A128" s="36" t="s">
        <v>410</v>
      </c>
      <c r="B128" s="73" t="s">
        <v>181</v>
      </c>
      <c r="C128" s="74" t="s">
        <v>28</v>
      </c>
      <c r="D128" s="75">
        <v>12.6</v>
      </c>
      <c r="E128" s="40"/>
      <c r="F128" s="41"/>
      <c r="G128" s="42"/>
    </row>
    <row r="129" spans="1:7" s="29" customFormat="1" ht="22.5">
      <c r="A129" s="36" t="s">
        <v>411</v>
      </c>
      <c r="B129" s="73" t="s">
        <v>90</v>
      </c>
      <c r="C129" s="74" t="s">
        <v>28</v>
      </c>
      <c r="D129" s="75">
        <v>14.72</v>
      </c>
      <c r="E129" s="40"/>
      <c r="F129" s="41"/>
      <c r="G129" s="42"/>
    </row>
    <row r="130" spans="1:7" s="29" customFormat="1" ht="33.75">
      <c r="A130" s="36" t="s">
        <v>412</v>
      </c>
      <c r="B130" s="73" t="s">
        <v>93</v>
      </c>
      <c r="C130" s="74" t="s">
        <v>27</v>
      </c>
      <c r="D130" s="75">
        <v>30.41</v>
      </c>
      <c r="E130" s="40"/>
      <c r="F130" s="41"/>
      <c r="G130" s="42"/>
    </row>
    <row r="131" spans="1:7" s="29" customFormat="1" ht="33.75">
      <c r="A131" s="36" t="s">
        <v>413</v>
      </c>
      <c r="B131" s="73" t="s">
        <v>91</v>
      </c>
      <c r="C131" s="74" t="s">
        <v>38</v>
      </c>
      <c r="D131" s="75">
        <v>859.48</v>
      </c>
      <c r="E131" s="40"/>
      <c r="F131" s="41"/>
      <c r="G131" s="42"/>
    </row>
    <row r="132" spans="1:7" s="29" customFormat="1" ht="22.5">
      <c r="A132" s="36" t="s">
        <v>414</v>
      </c>
      <c r="B132" s="73" t="s">
        <v>94</v>
      </c>
      <c r="C132" s="74" t="s">
        <v>28</v>
      </c>
      <c r="D132" s="75">
        <v>7.13</v>
      </c>
      <c r="E132" s="40"/>
      <c r="F132" s="41"/>
      <c r="G132" s="42"/>
    </row>
    <row r="133" spans="1:7" s="29" customFormat="1" ht="33.75">
      <c r="A133" s="36" t="s">
        <v>415</v>
      </c>
      <c r="B133" s="73" t="s">
        <v>114</v>
      </c>
      <c r="C133" s="74" t="s">
        <v>27</v>
      </c>
      <c r="D133" s="75">
        <v>15.84</v>
      </c>
      <c r="E133" s="40"/>
      <c r="F133" s="41"/>
      <c r="G133" s="42"/>
    </row>
    <row r="134" spans="1:7" s="29" customFormat="1" ht="22.5">
      <c r="A134" s="36" t="s">
        <v>416</v>
      </c>
      <c r="B134" s="73" t="s">
        <v>76</v>
      </c>
      <c r="C134" s="74" t="s">
        <v>27</v>
      </c>
      <c r="D134" s="75">
        <v>79.7</v>
      </c>
      <c r="E134" s="40"/>
      <c r="F134" s="41"/>
      <c r="G134" s="42"/>
    </row>
    <row r="135" spans="1:7" s="29" customFormat="1" ht="45">
      <c r="A135" s="36" t="s">
        <v>417</v>
      </c>
      <c r="B135" s="73" t="s">
        <v>112</v>
      </c>
      <c r="C135" s="74" t="s">
        <v>27</v>
      </c>
      <c r="D135" s="75">
        <v>60.79</v>
      </c>
      <c r="E135" s="40"/>
      <c r="F135" s="41"/>
      <c r="G135" s="42"/>
    </row>
    <row r="136" spans="1:7" s="29" customFormat="1" ht="45">
      <c r="A136" s="36" t="s">
        <v>418</v>
      </c>
      <c r="B136" s="73" t="s">
        <v>113</v>
      </c>
      <c r="C136" s="74" t="s">
        <v>27</v>
      </c>
      <c r="D136" s="75">
        <v>98.61</v>
      </c>
      <c r="E136" s="40"/>
      <c r="F136" s="41"/>
      <c r="G136" s="42"/>
    </row>
    <row r="137" spans="1:7" s="29" customFormat="1" ht="45">
      <c r="A137" s="36" t="s">
        <v>419</v>
      </c>
      <c r="B137" s="73" t="s">
        <v>168</v>
      </c>
      <c r="C137" s="74" t="s">
        <v>28</v>
      </c>
      <c r="D137" s="75">
        <v>20.89</v>
      </c>
      <c r="E137" s="40"/>
      <c r="F137" s="41"/>
      <c r="G137" s="42"/>
    </row>
    <row r="138" spans="1:7" s="29" customFormat="1" ht="45">
      <c r="A138" s="36" t="s">
        <v>420</v>
      </c>
      <c r="B138" s="73" t="s">
        <v>100</v>
      </c>
      <c r="C138" s="74" t="s">
        <v>29</v>
      </c>
      <c r="D138" s="75">
        <v>54</v>
      </c>
      <c r="E138" s="40"/>
      <c r="F138" s="41"/>
      <c r="G138" s="42"/>
    </row>
    <row r="139" spans="1:7" s="29" customFormat="1" ht="45">
      <c r="A139" s="36" t="s">
        <v>421</v>
      </c>
      <c r="B139" s="73" t="s">
        <v>133</v>
      </c>
      <c r="C139" s="74" t="s">
        <v>29</v>
      </c>
      <c r="D139" s="75">
        <v>11</v>
      </c>
      <c r="E139" s="40"/>
      <c r="F139" s="41"/>
      <c r="G139" s="42"/>
    </row>
    <row r="140" spans="1:7" s="29" customFormat="1" ht="33.75">
      <c r="A140" s="36" t="s">
        <v>422</v>
      </c>
      <c r="B140" s="73" t="s">
        <v>152</v>
      </c>
      <c r="C140" s="74" t="s">
        <v>28</v>
      </c>
      <c r="D140" s="75">
        <v>61.71</v>
      </c>
      <c r="E140" s="40"/>
      <c r="F140" s="41"/>
      <c r="G140" s="42"/>
    </row>
    <row r="141" spans="1:7" s="29" customFormat="1" ht="33.75">
      <c r="A141" s="36" t="s">
        <v>423</v>
      </c>
      <c r="B141" s="73" t="s">
        <v>153</v>
      </c>
      <c r="C141" s="74" t="s">
        <v>30</v>
      </c>
      <c r="D141" s="75">
        <v>1295.9100000000001</v>
      </c>
      <c r="E141" s="40"/>
      <c r="F141" s="41"/>
      <c r="G141" s="42"/>
    </row>
    <row r="142" spans="1:7" s="29" customFormat="1">
      <c r="A142" s="30" t="s">
        <v>233</v>
      </c>
      <c r="B142" s="31" t="s">
        <v>41</v>
      </c>
      <c r="C142" s="32"/>
      <c r="D142" s="33"/>
      <c r="E142" s="34"/>
      <c r="F142" s="35"/>
      <c r="G142" s="34">
        <f>ROUND(SUM(G143:G160),2)</f>
        <v>0</v>
      </c>
    </row>
    <row r="143" spans="1:7" s="29" customFormat="1" ht="22.5">
      <c r="A143" s="36" t="s">
        <v>424</v>
      </c>
      <c r="B143" s="73" t="s">
        <v>117</v>
      </c>
      <c r="C143" s="74" t="s">
        <v>31</v>
      </c>
      <c r="D143" s="75">
        <v>319.24</v>
      </c>
      <c r="E143" s="40"/>
      <c r="F143" s="41"/>
      <c r="G143" s="42"/>
    </row>
    <row r="144" spans="1:7" s="29" customFormat="1" ht="45">
      <c r="A144" s="36" t="s">
        <v>425</v>
      </c>
      <c r="B144" s="73" t="s">
        <v>180</v>
      </c>
      <c r="C144" s="74" t="s">
        <v>28</v>
      </c>
      <c r="D144" s="75">
        <v>310.3</v>
      </c>
      <c r="E144" s="40"/>
      <c r="F144" s="41"/>
      <c r="G144" s="42"/>
    </row>
    <row r="145" spans="1:7" s="29" customFormat="1" ht="101.25">
      <c r="A145" s="36" t="s">
        <v>426</v>
      </c>
      <c r="B145" s="73" t="s">
        <v>135</v>
      </c>
      <c r="C145" s="74" t="s">
        <v>29</v>
      </c>
      <c r="D145" s="75">
        <v>17</v>
      </c>
      <c r="E145" s="40"/>
      <c r="F145" s="41"/>
      <c r="G145" s="42"/>
    </row>
    <row r="146" spans="1:7" s="29" customFormat="1" ht="112.5">
      <c r="A146" s="36" t="s">
        <v>427</v>
      </c>
      <c r="B146" s="73" t="s">
        <v>136</v>
      </c>
      <c r="C146" s="74" t="s">
        <v>29</v>
      </c>
      <c r="D146" s="75">
        <v>29</v>
      </c>
      <c r="E146" s="40"/>
      <c r="F146" s="41"/>
      <c r="G146" s="42"/>
    </row>
    <row r="147" spans="1:7" s="29" customFormat="1" ht="112.5">
      <c r="A147" s="36" t="s">
        <v>428</v>
      </c>
      <c r="B147" s="73" t="s">
        <v>137</v>
      </c>
      <c r="C147" s="74" t="s">
        <v>29</v>
      </c>
      <c r="D147" s="75">
        <v>6</v>
      </c>
      <c r="E147" s="40"/>
      <c r="F147" s="41"/>
      <c r="G147" s="42"/>
    </row>
    <row r="148" spans="1:7" s="29" customFormat="1" ht="112.5">
      <c r="A148" s="36" t="s">
        <v>429</v>
      </c>
      <c r="B148" s="73" t="s">
        <v>138</v>
      </c>
      <c r="C148" s="74" t="s">
        <v>29</v>
      </c>
      <c r="D148" s="75">
        <v>3</v>
      </c>
      <c r="E148" s="40"/>
      <c r="F148" s="41"/>
      <c r="G148" s="42"/>
    </row>
    <row r="149" spans="1:7" s="29" customFormat="1" ht="112.5">
      <c r="A149" s="36" t="s">
        <v>430</v>
      </c>
      <c r="B149" s="73" t="s">
        <v>139</v>
      </c>
      <c r="C149" s="74" t="s">
        <v>29</v>
      </c>
      <c r="D149" s="75">
        <v>3</v>
      </c>
      <c r="E149" s="40"/>
      <c r="F149" s="41"/>
      <c r="G149" s="42"/>
    </row>
    <row r="150" spans="1:7" s="29" customFormat="1" ht="33.75">
      <c r="A150" s="36" t="s">
        <v>431</v>
      </c>
      <c r="B150" s="73" t="s">
        <v>182</v>
      </c>
      <c r="C150" s="74" t="s">
        <v>31</v>
      </c>
      <c r="D150" s="75">
        <v>319.24</v>
      </c>
      <c r="E150" s="40"/>
      <c r="F150" s="41"/>
      <c r="G150" s="42"/>
    </row>
    <row r="151" spans="1:7" s="29" customFormat="1" ht="22.5">
      <c r="A151" s="36" t="s">
        <v>432</v>
      </c>
      <c r="B151" s="73" t="s">
        <v>183</v>
      </c>
      <c r="C151" s="74" t="s">
        <v>29</v>
      </c>
      <c r="D151" s="75">
        <v>58</v>
      </c>
      <c r="E151" s="40"/>
      <c r="F151" s="41"/>
      <c r="G151" s="42"/>
    </row>
    <row r="152" spans="1:7" s="29" customFormat="1" ht="22.5">
      <c r="A152" s="36" t="s">
        <v>433</v>
      </c>
      <c r="B152" s="73" t="s">
        <v>184</v>
      </c>
      <c r="C152" s="74" t="s">
        <v>29</v>
      </c>
      <c r="D152" s="75">
        <v>49</v>
      </c>
      <c r="E152" s="40"/>
      <c r="F152" s="41"/>
      <c r="G152" s="42"/>
    </row>
    <row r="153" spans="1:7" s="29" customFormat="1" ht="22.5">
      <c r="A153" s="36" t="s">
        <v>434</v>
      </c>
      <c r="B153" s="73" t="s">
        <v>185</v>
      </c>
      <c r="C153" s="74" t="s">
        <v>29</v>
      </c>
      <c r="D153" s="75">
        <v>9</v>
      </c>
      <c r="E153" s="40"/>
      <c r="F153" s="41"/>
      <c r="G153" s="42"/>
    </row>
    <row r="154" spans="1:7" s="29" customFormat="1" ht="33.75">
      <c r="A154" s="36" t="s">
        <v>435</v>
      </c>
      <c r="B154" s="73" t="s">
        <v>186</v>
      </c>
      <c r="C154" s="74" t="s">
        <v>29</v>
      </c>
      <c r="D154" s="75">
        <v>58</v>
      </c>
      <c r="E154" s="40"/>
      <c r="F154" s="41"/>
      <c r="G154" s="42"/>
    </row>
    <row r="155" spans="1:7" s="29" customFormat="1" ht="22.5">
      <c r="A155" s="36" t="s">
        <v>436</v>
      </c>
      <c r="B155" s="73" t="s">
        <v>46</v>
      </c>
      <c r="C155" s="74" t="s">
        <v>28</v>
      </c>
      <c r="D155" s="75">
        <v>24.12</v>
      </c>
      <c r="E155" s="40"/>
      <c r="F155" s="41"/>
      <c r="G155" s="42"/>
    </row>
    <row r="156" spans="1:7" s="29" customFormat="1" ht="33.75">
      <c r="A156" s="36" t="s">
        <v>437</v>
      </c>
      <c r="B156" s="73" t="s">
        <v>179</v>
      </c>
      <c r="C156" s="74" t="s">
        <v>28</v>
      </c>
      <c r="D156" s="75">
        <v>104.4</v>
      </c>
      <c r="E156" s="40"/>
      <c r="F156" s="41"/>
      <c r="G156" s="42"/>
    </row>
    <row r="157" spans="1:7" s="29" customFormat="1" ht="45">
      <c r="A157" s="36" t="s">
        <v>438</v>
      </c>
      <c r="B157" s="73" t="s">
        <v>168</v>
      </c>
      <c r="C157" s="74" t="s">
        <v>28</v>
      </c>
      <c r="D157" s="75">
        <v>94.06</v>
      </c>
      <c r="E157" s="40"/>
      <c r="F157" s="41"/>
      <c r="G157" s="42"/>
    </row>
    <row r="158" spans="1:7" s="29" customFormat="1" ht="56.25">
      <c r="A158" s="36" t="s">
        <v>439</v>
      </c>
      <c r="B158" s="73" t="s">
        <v>169</v>
      </c>
      <c r="C158" s="74" t="s">
        <v>28</v>
      </c>
      <c r="D158" s="75">
        <v>72.599999999999994</v>
      </c>
      <c r="E158" s="40"/>
      <c r="F158" s="41"/>
      <c r="G158" s="42"/>
    </row>
    <row r="159" spans="1:7" s="29" customFormat="1" ht="33.75">
      <c r="A159" s="36" t="s">
        <v>440</v>
      </c>
      <c r="B159" s="73" t="s">
        <v>152</v>
      </c>
      <c r="C159" s="74" t="s">
        <v>28</v>
      </c>
      <c r="D159" s="75">
        <v>216.24</v>
      </c>
      <c r="E159" s="40"/>
      <c r="F159" s="44"/>
      <c r="G159" s="42"/>
    </row>
    <row r="160" spans="1:7" s="29" customFormat="1" ht="33.75">
      <c r="A160" s="36" t="s">
        <v>441</v>
      </c>
      <c r="B160" s="73" t="s">
        <v>153</v>
      </c>
      <c r="C160" s="74" t="s">
        <v>30</v>
      </c>
      <c r="D160" s="75">
        <v>4541.04</v>
      </c>
      <c r="E160" s="40"/>
      <c r="F160" s="41"/>
      <c r="G160" s="42"/>
    </row>
    <row r="161" spans="1:7" s="29" customFormat="1">
      <c r="A161" s="30" t="s">
        <v>234</v>
      </c>
      <c r="B161" s="31" t="s">
        <v>77</v>
      </c>
      <c r="C161" s="32"/>
      <c r="D161" s="33"/>
      <c r="E161" s="34"/>
      <c r="F161" s="35"/>
      <c r="G161" s="34">
        <f>ROUND(SUM(G162:G177),2)</f>
        <v>0</v>
      </c>
    </row>
    <row r="162" spans="1:7" s="29" customFormat="1" ht="45">
      <c r="A162" s="36" t="s">
        <v>442</v>
      </c>
      <c r="B162" s="73" t="s">
        <v>180</v>
      </c>
      <c r="C162" s="74" t="s">
        <v>28</v>
      </c>
      <c r="D162" s="75">
        <v>35.71</v>
      </c>
      <c r="E162" s="40"/>
      <c r="F162" s="41"/>
      <c r="G162" s="42"/>
    </row>
    <row r="163" spans="1:7" s="29" customFormat="1" ht="45">
      <c r="A163" s="36" t="s">
        <v>443</v>
      </c>
      <c r="B163" s="73" t="s">
        <v>168</v>
      </c>
      <c r="C163" s="74" t="s">
        <v>28</v>
      </c>
      <c r="D163" s="75">
        <v>6.61</v>
      </c>
      <c r="E163" s="40"/>
      <c r="F163" s="41"/>
      <c r="G163" s="42"/>
    </row>
    <row r="164" spans="1:7" s="29" customFormat="1" ht="33.75">
      <c r="A164" s="36" t="s">
        <v>444</v>
      </c>
      <c r="B164" s="73" t="s">
        <v>75</v>
      </c>
      <c r="C164" s="74" t="s">
        <v>27</v>
      </c>
      <c r="D164" s="75">
        <v>22.04</v>
      </c>
      <c r="E164" s="40"/>
      <c r="F164" s="44"/>
      <c r="G164" s="42"/>
    </row>
    <row r="165" spans="1:7" s="29" customFormat="1" ht="33.75">
      <c r="A165" s="36" t="s">
        <v>445</v>
      </c>
      <c r="B165" s="73" t="s">
        <v>95</v>
      </c>
      <c r="C165" s="74" t="s">
        <v>28</v>
      </c>
      <c r="D165" s="75">
        <v>6.61</v>
      </c>
      <c r="E165" s="40"/>
      <c r="F165" s="41"/>
      <c r="G165" s="42"/>
    </row>
    <row r="166" spans="1:7" s="29" customFormat="1" ht="45">
      <c r="A166" s="36" t="s">
        <v>446</v>
      </c>
      <c r="B166" s="73" t="s">
        <v>96</v>
      </c>
      <c r="C166" s="74" t="s">
        <v>27</v>
      </c>
      <c r="D166" s="75">
        <v>10.73</v>
      </c>
      <c r="E166" s="40"/>
      <c r="F166" s="41"/>
      <c r="G166" s="42"/>
    </row>
    <row r="167" spans="1:7" s="29" customFormat="1" ht="33.75">
      <c r="A167" s="36" t="s">
        <v>447</v>
      </c>
      <c r="B167" s="73" t="s">
        <v>93</v>
      </c>
      <c r="C167" s="74" t="s">
        <v>27</v>
      </c>
      <c r="D167" s="75">
        <v>32.71</v>
      </c>
      <c r="E167" s="40"/>
      <c r="F167" s="41"/>
      <c r="G167" s="42"/>
    </row>
    <row r="168" spans="1:7" s="29" customFormat="1" ht="33.75">
      <c r="A168" s="36" t="s">
        <v>448</v>
      </c>
      <c r="B168" s="73" t="s">
        <v>91</v>
      </c>
      <c r="C168" s="74" t="s">
        <v>38</v>
      </c>
      <c r="D168" s="75">
        <v>438.52</v>
      </c>
      <c r="E168" s="40"/>
      <c r="F168" s="41"/>
      <c r="G168" s="42"/>
    </row>
    <row r="169" spans="1:7" s="29" customFormat="1" ht="22.5">
      <c r="A169" s="36" t="s">
        <v>449</v>
      </c>
      <c r="B169" s="73" t="s">
        <v>94</v>
      </c>
      <c r="C169" s="74" t="s">
        <v>28</v>
      </c>
      <c r="D169" s="75">
        <v>5.12</v>
      </c>
      <c r="E169" s="40"/>
      <c r="F169" s="41"/>
      <c r="G169" s="42"/>
    </row>
    <row r="170" spans="1:7" s="29" customFormat="1" ht="22.5">
      <c r="A170" s="36" t="s">
        <v>450</v>
      </c>
      <c r="B170" s="73" t="s">
        <v>76</v>
      </c>
      <c r="C170" s="74" t="s">
        <v>27</v>
      </c>
      <c r="D170" s="75">
        <v>37.53</v>
      </c>
      <c r="E170" s="40"/>
      <c r="F170" s="41"/>
      <c r="G170" s="42"/>
    </row>
    <row r="171" spans="1:7" s="29" customFormat="1" ht="45">
      <c r="A171" s="36" t="s">
        <v>451</v>
      </c>
      <c r="B171" s="73" t="s">
        <v>112</v>
      </c>
      <c r="C171" s="74" t="s">
        <v>27</v>
      </c>
      <c r="D171" s="75">
        <v>37.53</v>
      </c>
      <c r="E171" s="40"/>
      <c r="F171" s="41"/>
      <c r="G171" s="42"/>
    </row>
    <row r="172" spans="1:7" s="29" customFormat="1" ht="33.75">
      <c r="A172" s="36" t="s">
        <v>452</v>
      </c>
      <c r="B172" s="73" t="s">
        <v>121</v>
      </c>
      <c r="C172" s="74" t="s">
        <v>38</v>
      </c>
      <c r="D172" s="75">
        <v>1546.12</v>
      </c>
      <c r="E172" s="40"/>
      <c r="F172" s="41"/>
      <c r="G172" s="42"/>
    </row>
    <row r="173" spans="1:7" s="29" customFormat="1" ht="33.75">
      <c r="A173" s="36" t="s">
        <v>453</v>
      </c>
      <c r="B173" s="73" t="s">
        <v>122</v>
      </c>
      <c r="C173" s="74" t="s">
        <v>38</v>
      </c>
      <c r="D173" s="75">
        <v>148.86000000000001</v>
      </c>
      <c r="E173" s="40"/>
      <c r="F173" s="41"/>
      <c r="G173" s="42"/>
    </row>
    <row r="174" spans="1:7" s="29" customFormat="1" ht="33.75">
      <c r="A174" s="36" t="s">
        <v>454</v>
      </c>
      <c r="B174" s="73" t="s">
        <v>123</v>
      </c>
      <c r="C174" s="74" t="s">
        <v>38</v>
      </c>
      <c r="D174" s="75">
        <v>879.02</v>
      </c>
      <c r="E174" s="40"/>
      <c r="F174" s="41"/>
      <c r="G174" s="42"/>
    </row>
    <row r="175" spans="1:7" s="29" customFormat="1" ht="45">
      <c r="A175" s="36" t="s">
        <v>455</v>
      </c>
      <c r="B175" s="73" t="s">
        <v>78</v>
      </c>
      <c r="C175" s="74" t="s">
        <v>38</v>
      </c>
      <c r="D175" s="75">
        <v>111.12</v>
      </c>
      <c r="E175" s="40"/>
      <c r="F175" s="41"/>
      <c r="G175" s="42"/>
    </row>
    <row r="176" spans="1:7" s="29" customFormat="1" ht="33.75">
      <c r="A176" s="36" t="s">
        <v>456</v>
      </c>
      <c r="B176" s="73" t="s">
        <v>152</v>
      </c>
      <c r="C176" s="74" t="s">
        <v>28</v>
      </c>
      <c r="D176" s="75">
        <v>29.1</v>
      </c>
      <c r="E176" s="40"/>
      <c r="F176" s="44"/>
      <c r="G176" s="42"/>
    </row>
    <row r="177" spans="1:7" s="29" customFormat="1" ht="33.75">
      <c r="A177" s="36" t="s">
        <v>457</v>
      </c>
      <c r="B177" s="73" t="s">
        <v>153</v>
      </c>
      <c r="C177" s="74" t="s">
        <v>30</v>
      </c>
      <c r="D177" s="75">
        <v>611.1</v>
      </c>
      <c r="E177" s="40"/>
      <c r="F177" s="41"/>
      <c r="G177" s="42"/>
    </row>
    <row r="178" spans="1:7" s="29" customFormat="1">
      <c r="A178" s="30" t="s">
        <v>235</v>
      </c>
      <c r="B178" s="31" t="s">
        <v>127</v>
      </c>
      <c r="C178" s="32"/>
      <c r="D178" s="33"/>
      <c r="E178" s="34"/>
      <c r="F178" s="35"/>
      <c r="G178" s="34">
        <f>ROUND(SUM(G179:G187),2)</f>
        <v>0</v>
      </c>
    </row>
    <row r="179" spans="1:7" s="29" customFormat="1" ht="22.5">
      <c r="A179" s="36" t="s">
        <v>458</v>
      </c>
      <c r="B179" s="73" t="s">
        <v>117</v>
      </c>
      <c r="C179" s="74" t="s">
        <v>31</v>
      </c>
      <c r="D179" s="75">
        <v>71.599999999999994</v>
      </c>
      <c r="E179" s="40"/>
      <c r="F179" s="41"/>
      <c r="G179" s="42"/>
    </row>
    <row r="180" spans="1:7" s="29" customFormat="1" ht="45">
      <c r="A180" s="36" t="s">
        <v>459</v>
      </c>
      <c r="B180" s="73" t="s">
        <v>180</v>
      </c>
      <c r="C180" s="74" t="s">
        <v>28</v>
      </c>
      <c r="D180" s="75">
        <v>103.26</v>
      </c>
      <c r="E180" s="40"/>
      <c r="F180" s="41"/>
      <c r="G180" s="42"/>
    </row>
    <row r="181" spans="1:7" s="29" customFormat="1" ht="45">
      <c r="A181" s="36" t="s">
        <v>460</v>
      </c>
      <c r="B181" s="73" t="s">
        <v>181</v>
      </c>
      <c r="C181" s="74" t="s">
        <v>28</v>
      </c>
      <c r="D181" s="75">
        <v>1.06</v>
      </c>
      <c r="E181" s="40"/>
      <c r="F181" s="41"/>
      <c r="G181" s="42"/>
    </row>
    <row r="182" spans="1:7" s="29" customFormat="1" ht="22.5">
      <c r="A182" s="36" t="s">
        <v>461</v>
      </c>
      <c r="B182" s="73" t="s">
        <v>46</v>
      </c>
      <c r="C182" s="74" t="s">
        <v>28</v>
      </c>
      <c r="D182" s="75">
        <v>6.44</v>
      </c>
      <c r="E182" s="40"/>
      <c r="F182" s="41"/>
      <c r="G182" s="42"/>
    </row>
    <row r="183" spans="1:7" s="29" customFormat="1" ht="33.75">
      <c r="A183" s="36" t="s">
        <v>462</v>
      </c>
      <c r="B183" s="73" t="s">
        <v>178</v>
      </c>
      <c r="C183" s="74" t="s">
        <v>31</v>
      </c>
      <c r="D183" s="75">
        <v>71.599999999999994</v>
      </c>
      <c r="E183" s="40"/>
      <c r="F183" s="41"/>
      <c r="G183" s="42"/>
    </row>
    <row r="184" spans="1:7" s="29" customFormat="1" ht="33.75">
      <c r="A184" s="36" t="s">
        <v>463</v>
      </c>
      <c r="B184" s="73" t="s">
        <v>179</v>
      </c>
      <c r="C184" s="74" t="s">
        <v>28</v>
      </c>
      <c r="D184" s="75">
        <v>33.28</v>
      </c>
      <c r="E184" s="40"/>
      <c r="F184" s="44"/>
      <c r="G184" s="42"/>
    </row>
    <row r="185" spans="1:7" s="29" customFormat="1" ht="45">
      <c r="A185" s="36" t="s">
        <v>464</v>
      </c>
      <c r="B185" s="73" t="s">
        <v>168</v>
      </c>
      <c r="C185" s="74" t="s">
        <v>28</v>
      </c>
      <c r="D185" s="75">
        <v>35.590000000000003</v>
      </c>
      <c r="E185" s="40"/>
      <c r="F185" s="44"/>
      <c r="G185" s="42"/>
    </row>
    <row r="186" spans="1:7" s="29" customFormat="1" ht="56.25">
      <c r="A186" s="36" t="s">
        <v>465</v>
      </c>
      <c r="B186" s="73" t="s">
        <v>169</v>
      </c>
      <c r="C186" s="74" t="s">
        <v>28</v>
      </c>
      <c r="D186" s="75">
        <v>23.73</v>
      </c>
      <c r="E186" s="40"/>
      <c r="F186" s="41"/>
      <c r="G186" s="42"/>
    </row>
    <row r="187" spans="1:7" s="29" customFormat="1" ht="112.5">
      <c r="A187" s="36" t="s">
        <v>466</v>
      </c>
      <c r="B187" s="73" t="s">
        <v>221</v>
      </c>
      <c r="C187" s="74" t="s">
        <v>29</v>
      </c>
      <c r="D187" s="75">
        <v>10</v>
      </c>
      <c r="E187" s="40"/>
      <c r="F187" s="41"/>
      <c r="G187" s="42"/>
    </row>
    <row r="188" spans="1:7">
      <c r="A188" s="27" t="s">
        <v>236</v>
      </c>
      <c r="B188" s="43" t="s">
        <v>42</v>
      </c>
      <c r="C188" s="43"/>
      <c r="D188" s="43"/>
      <c r="E188" s="43"/>
      <c r="F188" s="43"/>
      <c r="G188" s="28">
        <f>ROUND(SUM(G189,G199,G212,G224),2)</f>
        <v>0</v>
      </c>
    </row>
    <row r="189" spans="1:7" s="29" customFormat="1">
      <c r="A189" s="30" t="s">
        <v>237</v>
      </c>
      <c r="B189" s="31" t="s">
        <v>40</v>
      </c>
      <c r="C189" s="32"/>
      <c r="D189" s="33"/>
      <c r="E189" s="34"/>
      <c r="F189" s="35"/>
      <c r="G189" s="34">
        <f>ROUND(SUM(G190:G198),2)</f>
        <v>0</v>
      </c>
    </row>
    <row r="190" spans="1:7" s="29" customFormat="1" ht="22.5">
      <c r="A190" s="36" t="s">
        <v>467</v>
      </c>
      <c r="B190" s="73" t="s">
        <v>117</v>
      </c>
      <c r="C190" s="74" t="s">
        <v>31</v>
      </c>
      <c r="D190" s="75">
        <v>491.2</v>
      </c>
      <c r="E190" s="40"/>
      <c r="F190" s="41"/>
      <c r="G190" s="42"/>
    </row>
    <row r="191" spans="1:7" s="29" customFormat="1" ht="45">
      <c r="A191" s="36" t="s">
        <v>468</v>
      </c>
      <c r="B191" s="73" t="s">
        <v>180</v>
      </c>
      <c r="C191" s="74" t="s">
        <v>28</v>
      </c>
      <c r="D191" s="75">
        <v>350.14</v>
      </c>
      <c r="E191" s="40"/>
      <c r="F191" s="41"/>
      <c r="G191" s="42"/>
    </row>
    <row r="192" spans="1:7" s="29" customFormat="1" ht="33.75">
      <c r="A192" s="36" t="s">
        <v>469</v>
      </c>
      <c r="B192" s="73" t="s">
        <v>187</v>
      </c>
      <c r="C192" s="74" t="s">
        <v>31</v>
      </c>
      <c r="D192" s="75">
        <v>491.2</v>
      </c>
      <c r="E192" s="40"/>
      <c r="F192" s="41"/>
      <c r="G192" s="42"/>
    </row>
    <row r="193" spans="1:7" s="29" customFormat="1" ht="22.5">
      <c r="A193" s="36" t="s">
        <v>470</v>
      </c>
      <c r="B193" s="73" t="s">
        <v>46</v>
      </c>
      <c r="C193" s="74" t="s">
        <v>28</v>
      </c>
      <c r="D193" s="75">
        <v>31.83</v>
      </c>
      <c r="E193" s="40"/>
      <c r="F193" s="41"/>
      <c r="G193" s="42"/>
    </row>
    <row r="194" spans="1:7" s="29" customFormat="1" ht="33.75">
      <c r="A194" s="36" t="s">
        <v>471</v>
      </c>
      <c r="B194" s="73" t="s">
        <v>179</v>
      </c>
      <c r="C194" s="74" t="s">
        <v>28</v>
      </c>
      <c r="D194" s="75">
        <v>122.01</v>
      </c>
      <c r="E194" s="40"/>
      <c r="F194" s="41"/>
      <c r="G194" s="42"/>
    </row>
    <row r="195" spans="1:7" s="29" customFormat="1" ht="45">
      <c r="A195" s="36" t="s">
        <v>472</v>
      </c>
      <c r="B195" s="73" t="s">
        <v>168</v>
      </c>
      <c r="C195" s="74" t="s">
        <v>28</v>
      </c>
      <c r="D195" s="75">
        <v>114.58</v>
      </c>
      <c r="E195" s="40"/>
      <c r="F195" s="41"/>
      <c r="G195" s="42"/>
    </row>
    <row r="196" spans="1:7" s="29" customFormat="1" ht="56.25">
      <c r="A196" s="36" t="s">
        <v>473</v>
      </c>
      <c r="B196" s="73" t="s">
        <v>169</v>
      </c>
      <c r="C196" s="74" t="s">
        <v>28</v>
      </c>
      <c r="D196" s="75">
        <v>76.39</v>
      </c>
      <c r="E196" s="40"/>
      <c r="F196" s="41"/>
      <c r="G196" s="42"/>
    </row>
    <row r="197" spans="1:7" s="29" customFormat="1" ht="33.75">
      <c r="A197" s="36" t="s">
        <v>474</v>
      </c>
      <c r="B197" s="73" t="s">
        <v>152</v>
      </c>
      <c r="C197" s="74" t="s">
        <v>28</v>
      </c>
      <c r="D197" s="75">
        <v>235.56</v>
      </c>
      <c r="E197" s="40"/>
      <c r="F197" s="41"/>
      <c r="G197" s="42"/>
    </row>
    <row r="198" spans="1:7" s="29" customFormat="1" ht="33.75">
      <c r="A198" s="36" t="s">
        <v>475</v>
      </c>
      <c r="B198" s="73" t="s">
        <v>153</v>
      </c>
      <c r="C198" s="74" t="s">
        <v>30</v>
      </c>
      <c r="D198" s="75">
        <v>4946.76</v>
      </c>
      <c r="E198" s="40"/>
      <c r="F198" s="41"/>
      <c r="G198" s="42"/>
    </row>
    <row r="199" spans="1:7" s="29" customFormat="1">
      <c r="A199" s="30" t="s">
        <v>238</v>
      </c>
      <c r="B199" s="31" t="s">
        <v>43</v>
      </c>
      <c r="C199" s="32"/>
      <c r="D199" s="33"/>
      <c r="E199" s="34"/>
      <c r="F199" s="35"/>
      <c r="G199" s="34">
        <f>ROUND(SUM(G200:G211),2)</f>
        <v>0</v>
      </c>
    </row>
    <row r="200" spans="1:7" s="29" customFormat="1" ht="22.5">
      <c r="A200" s="36" t="s">
        <v>476</v>
      </c>
      <c r="B200" s="73" t="s">
        <v>117</v>
      </c>
      <c r="C200" s="74" t="s">
        <v>31</v>
      </c>
      <c r="D200" s="75">
        <v>258.08</v>
      </c>
      <c r="E200" s="40"/>
      <c r="F200" s="41"/>
      <c r="G200" s="42"/>
    </row>
    <row r="201" spans="1:7" s="29" customFormat="1" ht="45">
      <c r="A201" s="36" t="s">
        <v>477</v>
      </c>
      <c r="B201" s="73" t="s">
        <v>180</v>
      </c>
      <c r="C201" s="74" t="s">
        <v>28</v>
      </c>
      <c r="D201" s="75">
        <v>133.05000000000001</v>
      </c>
      <c r="E201" s="40"/>
      <c r="F201" s="41"/>
      <c r="G201" s="42"/>
    </row>
    <row r="202" spans="1:7" s="29" customFormat="1" ht="45">
      <c r="A202" s="36" t="s">
        <v>478</v>
      </c>
      <c r="B202" s="73" t="s">
        <v>168</v>
      </c>
      <c r="C202" s="74" t="s">
        <v>28</v>
      </c>
      <c r="D202" s="75">
        <v>133.05000000000001</v>
      </c>
      <c r="E202" s="40"/>
      <c r="F202" s="41"/>
      <c r="G202" s="42"/>
    </row>
    <row r="203" spans="1:7" s="29" customFormat="1" ht="22.5">
      <c r="A203" s="36" t="s">
        <v>479</v>
      </c>
      <c r="B203" s="73" t="s">
        <v>49</v>
      </c>
      <c r="C203" s="74" t="s">
        <v>29</v>
      </c>
      <c r="D203" s="75">
        <v>58</v>
      </c>
      <c r="E203" s="40"/>
      <c r="F203" s="41"/>
      <c r="G203" s="42"/>
    </row>
    <row r="204" spans="1:7" s="29" customFormat="1" ht="22.5">
      <c r="A204" s="36" t="s">
        <v>480</v>
      </c>
      <c r="B204" s="73" t="s">
        <v>57</v>
      </c>
      <c r="C204" s="74" t="s">
        <v>29</v>
      </c>
      <c r="D204" s="75">
        <v>58</v>
      </c>
      <c r="E204" s="40"/>
      <c r="F204" s="41"/>
      <c r="G204" s="42"/>
    </row>
    <row r="205" spans="1:7" s="29" customFormat="1" ht="22.5">
      <c r="A205" s="36" t="s">
        <v>481</v>
      </c>
      <c r="B205" s="73" t="s">
        <v>50</v>
      </c>
      <c r="C205" s="74" t="s">
        <v>29</v>
      </c>
      <c r="D205" s="75">
        <v>58</v>
      </c>
      <c r="E205" s="40"/>
      <c r="F205" s="41"/>
      <c r="G205" s="42"/>
    </row>
    <row r="206" spans="1:7" s="29" customFormat="1" ht="22.5">
      <c r="A206" s="36" t="s">
        <v>482</v>
      </c>
      <c r="B206" s="73" t="s">
        <v>72</v>
      </c>
      <c r="C206" s="74" t="s">
        <v>29</v>
      </c>
      <c r="D206" s="75">
        <v>58</v>
      </c>
      <c r="E206" s="40"/>
      <c r="F206" s="41"/>
      <c r="G206" s="42"/>
    </row>
    <row r="207" spans="1:7" s="29" customFormat="1" ht="22.5">
      <c r="A207" s="36" t="s">
        <v>483</v>
      </c>
      <c r="B207" s="73" t="s">
        <v>51</v>
      </c>
      <c r="C207" s="74" t="s">
        <v>31</v>
      </c>
      <c r="D207" s="75">
        <v>258.08</v>
      </c>
      <c r="E207" s="40"/>
      <c r="F207" s="41"/>
      <c r="G207" s="42"/>
    </row>
    <row r="208" spans="1:7" s="29" customFormat="1" ht="22.5">
      <c r="A208" s="36" t="s">
        <v>484</v>
      </c>
      <c r="B208" s="73" t="s">
        <v>54</v>
      </c>
      <c r="C208" s="74" t="s">
        <v>29</v>
      </c>
      <c r="D208" s="75">
        <v>58</v>
      </c>
      <c r="E208" s="40"/>
      <c r="F208" s="41"/>
      <c r="G208" s="42"/>
    </row>
    <row r="209" spans="1:7" s="29" customFormat="1" ht="22.5">
      <c r="A209" s="36" t="s">
        <v>485</v>
      </c>
      <c r="B209" s="73" t="s">
        <v>53</v>
      </c>
      <c r="C209" s="74" t="s">
        <v>29</v>
      </c>
      <c r="D209" s="75">
        <v>58</v>
      </c>
      <c r="E209" s="40"/>
      <c r="F209" s="41"/>
      <c r="G209" s="42"/>
    </row>
    <row r="210" spans="1:7" s="29" customFormat="1" ht="22.5">
      <c r="A210" s="36" t="s">
        <v>486</v>
      </c>
      <c r="B210" s="73" t="s">
        <v>52</v>
      </c>
      <c r="C210" s="74" t="s">
        <v>29</v>
      </c>
      <c r="D210" s="75">
        <v>58</v>
      </c>
      <c r="E210" s="40"/>
      <c r="F210" s="41"/>
      <c r="G210" s="42"/>
    </row>
    <row r="211" spans="1:7" s="29" customFormat="1" ht="90">
      <c r="A211" s="36" t="s">
        <v>487</v>
      </c>
      <c r="B211" s="73" t="s">
        <v>209</v>
      </c>
      <c r="C211" s="74" t="s">
        <v>29</v>
      </c>
      <c r="D211" s="75">
        <v>58</v>
      </c>
      <c r="E211" s="40"/>
      <c r="F211" s="41"/>
      <c r="G211" s="42"/>
    </row>
    <row r="212" spans="1:7" s="29" customFormat="1">
      <c r="A212" s="30" t="s">
        <v>239</v>
      </c>
      <c r="B212" s="31" t="s">
        <v>44</v>
      </c>
      <c r="C212" s="32"/>
      <c r="D212" s="33"/>
      <c r="E212" s="34"/>
      <c r="F212" s="35"/>
      <c r="G212" s="34">
        <f>ROUND(SUM(G213:G223),2)</f>
        <v>0</v>
      </c>
    </row>
    <row r="213" spans="1:7" s="29" customFormat="1" ht="45">
      <c r="A213" s="36" t="s">
        <v>488</v>
      </c>
      <c r="B213" s="73" t="s">
        <v>180</v>
      </c>
      <c r="C213" s="74" t="s">
        <v>28</v>
      </c>
      <c r="D213" s="75">
        <v>101.99</v>
      </c>
      <c r="E213" s="40"/>
      <c r="F213" s="41"/>
      <c r="G213" s="42"/>
    </row>
    <row r="214" spans="1:7" s="29" customFormat="1" ht="45">
      <c r="A214" s="36" t="s">
        <v>489</v>
      </c>
      <c r="B214" s="73" t="s">
        <v>168</v>
      </c>
      <c r="C214" s="74" t="s">
        <v>28</v>
      </c>
      <c r="D214" s="75">
        <v>8.16</v>
      </c>
      <c r="E214" s="40"/>
      <c r="F214" s="41"/>
      <c r="G214" s="42"/>
    </row>
    <row r="215" spans="1:7" s="29" customFormat="1" ht="33.75">
      <c r="A215" s="36" t="s">
        <v>490</v>
      </c>
      <c r="B215" s="73" t="s">
        <v>119</v>
      </c>
      <c r="C215" s="74" t="s">
        <v>27</v>
      </c>
      <c r="D215" s="75">
        <v>51.6</v>
      </c>
      <c r="E215" s="40"/>
      <c r="F215" s="41"/>
      <c r="G215" s="42"/>
    </row>
    <row r="216" spans="1:7" s="29" customFormat="1" ht="33.75">
      <c r="A216" s="36" t="s">
        <v>491</v>
      </c>
      <c r="B216" s="73" t="s">
        <v>93</v>
      </c>
      <c r="C216" s="74" t="s">
        <v>27</v>
      </c>
      <c r="D216" s="75">
        <v>61.36</v>
      </c>
      <c r="E216" s="40"/>
      <c r="F216" s="41"/>
      <c r="G216" s="42"/>
    </row>
    <row r="217" spans="1:7" s="29" customFormat="1" ht="33.75">
      <c r="A217" s="36" t="s">
        <v>492</v>
      </c>
      <c r="B217" s="73" t="s">
        <v>97</v>
      </c>
      <c r="C217" s="74" t="s">
        <v>27</v>
      </c>
      <c r="D217" s="75">
        <v>28.02</v>
      </c>
      <c r="E217" s="40"/>
      <c r="F217" s="41"/>
      <c r="G217" s="42"/>
    </row>
    <row r="218" spans="1:7" s="29" customFormat="1" ht="33.75">
      <c r="A218" s="36" t="s">
        <v>493</v>
      </c>
      <c r="B218" s="73" t="s">
        <v>91</v>
      </c>
      <c r="C218" s="74" t="s">
        <v>38</v>
      </c>
      <c r="D218" s="75">
        <v>1044.22</v>
      </c>
      <c r="E218" s="40"/>
      <c r="F218" s="41"/>
      <c r="G218" s="42"/>
    </row>
    <row r="219" spans="1:7" s="29" customFormat="1" ht="22.5">
      <c r="A219" s="36" t="s">
        <v>494</v>
      </c>
      <c r="B219" s="73" t="s">
        <v>94</v>
      </c>
      <c r="C219" s="74" t="s">
        <v>28</v>
      </c>
      <c r="D219" s="75">
        <v>21.65</v>
      </c>
      <c r="E219" s="40"/>
      <c r="F219" s="41"/>
      <c r="G219" s="42"/>
    </row>
    <row r="220" spans="1:7" s="29" customFormat="1" ht="22.5">
      <c r="A220" s="36" t="s">
        <v>495</v>
      </c>
      <c r="B220" s="73" t="s">
        <v>76</v>
      </c>
      <c r="C220" s="74" t="s">
        <v>27</v>
      </c>
      <c r="D220" s="75">
        <v>94.67</v>
      </c>
      <c r="E220" s="40"/>
      <c r="F220" s="41"/>
      <c r="G220" s="42"/>
    </row>
    <row r="221" spans="1:7" s="29" customFormat="1" ht="33.75">
      <c r="A221" s="36" t="s">
        <v>496</v>
      </c>
      <c r="B221" s="73" t="s">
        <v>98</v>
      </c>
      <c r="C221" s="74" t="s">
        <v>27</v>
      </c>
      <c r="D221" s="75">
        <v>94.67</v>
      </c>
      <c r="E221" s="40"/>
      <c r="F221" s="41"/>
      <c r="G221" s="42"/>
    </row>
    <row r="222" spans="1:7" s="29" customFormat="1" ht="33.75">
      <c r="A222" s="36" t="s">
        <v>497</v>
      </c>
      <c r="B222" s="73" t="s">
        <v>152</v>
      </c>
      <c r="C222" s="74" t="s">
        <v>28</v>
      </c>
      <c r="D222" s="75">
        <v>101.99</v>
      </c>
      <c r="E222" s="40"/>
      <c r="F222" s="41"/>
      <c r="G222" s="42"/>
    </row>
    <row r="223" spans="1:7" s="29" customFormat="1" ht="33.75">
      <c r="A223" s="36" t="s">
        <v>498</v>
      </c>
      <c r="B223" s="73" t="s">
        <v>153</v>
      </c>
      <c r="C223" s="74" t="s">
        <v>30</v>
      </c>
      <c r="D223" s="75">
        <v>2141.79</v>
      </c>
      <c r="E223" s="40"/>
      <c r="F223" s="41"/>
      <c r="G223" s="42"/>
    </row>
    <row r="224" spans="1:7" s="29" customFormat="1">
      <c r="A224" s="30" t="s">
        <v>240</v>
      </c>
      <c r="B224" s="31" t="s">
        <v>45</v>
      </c>
      <c r="C224" s="32"/>
      <c r="D224" s="33"/>
      <c r="E224" s="34"/>
      <c r="F224" s="35"/>
      <c r="G224" s="34">
        <f>ROUND(SUM(G225:G241),2)</f>
        <v>0</v>
      </c>
    </row>
    <row r="225" spans="1:7" s="29" customFormat="1" ht="22.5">
      <c r="A225" s="36" t="s">
        <v>499</v>
      </c>
      <c r="B225" s="73" t="s">
        <v>126</v>
      </c>
      <c r="C225" s="74" t="s">
        <v>29</v>
      </c>
      <c r="D225" s="75">
        <v>27</v>
      </c>
      <c r="E225" s="40"/>
      <c r="F225" s="41"/>
      <c r="G225" s="42"/>
    </row>
    <row r="226" spans="1:7" s="29" customFormat="1" ht="22.5">
      <c r="A226" s="36" t="s">
        <v>500</v>
      </c>
      <c r="B226" s="73" t="s">
        <v>129</v>
      </c>
      <c r="C226" s="74" t="s">
        <v>29</v>
      </c>
      <c r="D226" s="75">
        <v>27</v>
      </c>
      <c r="E226" s="40"/>
      <c r="F226" s="41"/>
      <c r="G226" s="42"/>
    </row>
    <row r="227" spans="1:7" s="29" customFormat="1" ht="22.5">
      <c r="A227" s="36" t="s">
        <v>501</v>
      </c>
      <c r="B227" s="73" t="s">
        <v>86</v>
      </c>
      <c r="C227" s="74" t="s">
        <v>29</v>
      </c>
      <c r="D227" s="75">
        <v>2</v>
      </c>
      <c r="E227" s="40"/>
      <c r="F227" s="41"/>
      <c r="G227" s="42"/>
    </row>
    <row r="228" spans="1:7" s="29" customFormat="1" ht="22.5">
      <c r="A228" s="36" t="s">
        <v>502</v>
      </c>
      <c r="B228" s="73" t="s">
        <v>84</v>
      </c>
      <c r="C228" s="74" t="s">
        <v>29</v>
      </c>
      <c r="D228" s="75">
        <v>5</v>
      </c>
      <c r="E228" s="40"/>
      <c r="F228" s="41"/>
      <c r="G228" s="42"/>
    </row>
    <row r="229" spans="1:7" s="29" customFormat="1" ht="22.5">
      <c r="A229" s="36" t="s">
        <v>503</v>
      </c>
      <c r="B229" s="73" t="s">
        <v>208</v>
      </c>
      <c r="C229" s="74" t="s">
        <v>29</v>
      </c>
      <c r="D229" s="75">
        <v>3</v>
      </c>
      <c r="E229" s="40"/>
      <c r="F229" s="41"/>
      <c r="G229" s="42"/>
    </row>
    <row r="230" spans="1:7" s="29" customFormat="1" ht="33.75">
      <c r="A230" s="36" t="s">
        <v>504</v>
      </c>
      <c r="B230" s="73" t="s">
        <v>87</v>
      </c>
      <c r="C230" s="74" t="s">
        <v>29</v>
      </c>
      <c r="D230" s="75">
        <v>2</v>
      </c>
      <c r="E230" s="40"/>
      <c r="F230" s="41"/>
      <c r="G230" s="42"/>
    </row>
    <row r="231" spans="1:7" s="29" customFormat="1" ht="33.75">
      <c r="A231" s="36" t="s">
        <v>505</v>
      </c>
      <c r="B231" s="73" t="s">
        <v>55</v>
      </c>
      <c r="C231" s="74" t="s">
        <v>29</v>
      </c>
      <c r="D231" s="75">
        <v>14</v>
      </c>
      <c r="E231" s="40"/>
      <c r="F231" s="41"/>
      <c r="G231" s="42"/>
    </row>
    <row r="232" spans="1:7" s="29" customFormat="1" ht="22.5">
      <c r="A232" s="36" t="s">
        <v>506</v>
      </c>
      <c r="B232" s="73" t="s">
        <v>131</v>
      </c>
      <c r="C232" s="74" t="s">
        <v>29</v>
      </c>
      <c r="D232" s="75">
        <v>1</v>
      </c>
      <c r="E232" s="40"/>
      <c r="F232" s="41"/>
      <c r="G232" s="42"/>
    </row>
    <row r="233" spans="1:7" s="29" customFormat="1" ht="45">
      <c r="A233" s="36" t="s">
        <v>507</v>
      </c>
      <c r="B233" s="73" t="s">
        <v>81</v>
      </c>
      <c r="C233" s="74" t="s">
        <v>29</v>
      </c>
      <c r="D233" s="75">
        <v>2</v>
      </c>
      <c r="E233" s="40"/>
      <c r="F233" s="41"/>
      <c r="G233" s="42"/>
    </row>
    <row r="234" spans="1:7" s="29" customFormat="1" ht="33.75">
      <c r="A234" s="36" t="s">
        <v>508</v>
      </c>
      <c r="B234" s="73" t="s">
        <v>82</v>
      </c>
      <c r="C234" s="74" t="s">
        <v>29</v>
      </c>
      <c r="D234" s="75">
        <v>2</v>
      </c>
      <c r="E234" s="40"/>
      <c r="F234" s="41"/>
      <c r="G234" s="42"/>
    </row>
    <row r="235" spans="1:7" s="29" customFormat="1" ht="22.5">
      <c r="A235" s="36" t="s">
        <v>509</v>
      </c>
      <c r="B235" s="73" t="s">
        <v>48</v>
      </c>
      <c r="C235" s="74" t="s">
        <v>31</v>
      </c>
      <c r="D235" s="75">
        <v>12</v>
      </c>
      <c r="E235" s="40"/>
      <c r="F235" s="41"/>
      <c r="G235" s="42"/>
    </row>
    <row r="236" spans="1:7" s="29" customFormat="1" ht="22.5">
      <c r="A236" s="36" t="s">
        <v>510</v>
      </c>
      <c r="B236" s="73" t="s">
        <v>102</v>
      </c>
      <c r="C236" s="74" t="s">
        <v>29</v>
      </c>
      <c r="D236" s="75">
        <v>2</v>
      </c>
      <c r="E236" s="40"/>
      <c r="F236" s="41"/>
      <c r="G236" s="42"/>
    </row>
    <row r="237" spans="1:7" s="29" customFormat="1" ht="22.5">
      <c r="A237" s="36" t="s">
        <v>511</v>
      </c>
      <c r="B237" s="73" t="s">
        <v>85</v>
      </c>
      <c r="C237" s="74" t="s">
        <v>29</v>
      </c>
      <c r="D237" s="75">
        <v>2</v>
      </c>
      <c r="E237" s="40"/>
      <c r="F237" s="41"/>
      <c r="G237" s="42"/>
    </row>
    <row r="238" spans="1:7" s="29" customFormat="1" ht="33.75">
      <c r="A238" s="36" t="s">
        <v>512</v>
      </c>
      <c r="B238" s="73" t="s">
        <v>99</v>
      </c>
      <c r="C238" s="74" t="s">
        <v>28</v>
      </c>
      <c r="D238" s="75">
        <v>0.55000000000000004</v>
      </c>
      <c r="E238" s="40"/>
      <c r="F238" s="41"/>
      <c r="G238" s="42"/>
    </row>
    <row r="239" spans="1:7" s="29" customFormat="1" ht="22.5">
      <c r="A239" s="36" t="s">
        <v>513</v>
      </c>
      <c r="B239" s="73" t="s">
        <v>134</v>
      </c>
      <c r="C239" s="74" t="s">
        <v>29</v>
      </c>
      <c r="D239" s="75">
        <v>16</v>
      </c>
      <c r="E239" s="40"/>
      <c r="F239" s="41"/>
      <c r="G239" s="42"/>
    </row>
    <row r="240" spans="1:7" s="29" customFormat="1" ht="22.5">
      <c r="A240" s="36" t="s">
        <v>514</v>
      </c>
      <c r="B240" s="73" t="s">
        <v>56</v>
      </c>
      <c r="C240" s="74" t="s">
        <v>29</v>
      </c>
      <c r="D240" s="75">
        <v>7</v>
      </c>
      <c r="E240" s="40"/>
      <c r="F240" s="41"/>
      <c r="G240" s="42"/>
    </row>
    <row r="241" spans="1:7" s="29" customFormat="1" ht="22.5">
      <c r="A241" s="36" t="s">
        <v>515</v>
      </c>
      <c r="B241" s="73" t="s">
        <v>130</v>
      </c>
      <c r="C241" s="74" t="s">
        <v>29</v>
      </c>
      <c r="D241" s="75">
        <v>9</v>
      </c>
      <c r="E241" s="40"/>
      <c r="F241" s="41"/>
      <c r="G241" s="42"/>
    </row>
    <row r="242" spans="1:7">
      <c r="A242" s="27" t="s">
        <v>241</v>
      </c>
      <c r="B242" s="43" t="s">
        <v>60</v>
      </c>
      <c r="C242" s="43"/>
      <c r="D242" s="43"/>
      <c r="E242" s="43"/>
      <c r="F242" s="43"/>
      <c r="G242" s="28">
        <f>ROUND(SUM(G243:G270),2)</f>
        <v>0</v>
      </c>
    </row>
    <row r="243" spans="1:7" s="29" customFormat="1" ht="33.75">
      <c r="A243" s="36" t="s">
        <v>516</v>
      </c>
      <c r="B243" s="73" t="s">
        <v>155</v>
      </c>
      <c r="C243" s="74" t="s">
        <v>31</v>
      </c>
      <c r="D243" s="75">
        <v>556</v>
      </c>
      <c r="E243" s="40"/>
      <c r="F243" s="41"/>
      <c r="G243" s="42"/>
    </row>
    <row r="244" spans="1:7" s="29" customFormat="1" ht="22.5">
      <c r="A244" s="36" t="s">
        <v>517</v>
      </c>
      <c r="B244" s="73" t="s">
        <v>156</v>
      </c>
      <c r="C244" s="74" t="s">
        <v>31</v>
      </c>
      <c r="D244" s="75">
        <v>556</v>
      </c>
      <c r="E244" s="40"/>
      <c r="F244" s="41"/>
      <c r="G244" s="42"/>
    </row>
    <row r="245" spans="1:7" s="29" customFormat="1" ht="45">
      <c r="A245" s="36" t="s">
        <v>518</v>
      </c>
      <c r="B245" s="73" t="s">
        <v>115</v>
      </c>
      <c r="C245" s="74" t="s">
        <v>28</v>
      </c>
      <c r="D245" s="75">
        <v>82.25</v>
      </c>
      <c r="E245" s="40"/>
      <c r="F245" s="41"/>
      <c r="G245" s="42"/>
    </row>
    <row r="246" spans="1:7" s="29" customFormat="1" ht="45">
      <c r="A246" s="36" t="s">
        <v>519</v>
      </c>
      <c r="B246" s="73" t="s">
        <v>168</v>
      </c>
      <c r="C246" s="74" t="s">
        <v>28</v>
      </c>
      <c r="D246" s="75">
        <v>82.25</v>
      </c>
      <c r="E246" s="40"/>
      <c r="F246" s="41"/>
      <c r="G246" s="42"/>
    </row>
    <row r="247" spans="1:7" s="29" customFormat="1" ht="22.5">
      <c r="A247" s="36" t="s">
        <v>520</v>
      </c>
      <c r="B247" s="73" t="s">
        <v>199</v>
      </c>
      <c r="C247" s="74" t="s">
        <v>31</v>
      </c>
      <c r="D247" s="75">
        <v>13</v>
      </c>
      <c r="E247" s="40"/>
      <c r="F247" s="41"/>
      <c r="G247" s="42"/>
    </row>
    <row r="248" spans="1:7" s="29" customFormat="1" ht="22.5">
      <c r="A248" s="36" t="s">
        <v>521</v>
      </c>
      <c r="B248" s="73" t="s">
        <v>200</v>
      </c>
      <c r="C248" s="74" t="s">
        <v>29</v>
      </c>
      <c r="D248" s="75">
        <v>13</v>
      </c>
      <c r="E248" s="40"/>
      <c r="F248" s="41"/>
      <c r="G248" s="42"/>
    </row>
    <row r="249" spans="1:7" s="29" customFormat="1" ht="45">
      <c r="A249" s="36" t="s">
        <v>522</v>
      </c>
      <c r="B249" s="73" t="s">
        <v>58</v>
      </c>
      <c r="C249" s="74" t="s">
        <v>29</v>
      </c>
      <c r="D249" s="75">
        <v>12</v>
      </c>
      <c r="E249" s="40"/>
      <c r="F249" s="41"/>
      <c r="G249" s="42"/>
    </row>
    <row r="250" spans="1:7" s="29" customFormat="1" ht="45">
      <c r="A250" s="36" t="s">
        <v>523</v>
      </c>
      <c r="B250" s="73" t="s">
        <v>59</v>
      </c>
      <c r="C250" s="74" t="s">
        <v>29</v>
      </c>
      <c r="D250" s="75">
        <v>12</v>
      </c>
      <c r="E250" s="40"/>
      <c r="F250" s="41"/>
      <c r="G250" s="42"/>
    </row>
    <row r="251" spans="1:7" s="29" customFormat="1" ht="22.5">
      <c r="A251" s="36" t="s">
        <v>524</v>
      </c>
      <c r="B251" s="73" t="s">
        <v>88</v>
      </c>
      <c r="C251" s="74" t="s">
        <v>28</v>
      </c>
      <c r="D251" s="75">
        <v>0.43</v>
      </c>
      <c r="E251" s="40"/>
      <c r="F251" s="41"/>
      <c r="G251" s="42"/>
    </row>
    <row r="252" spans="1:7" s="29" customFormat="1" ht="45">
      <c r="A252" s="36" t="s">
        <v>525</v>
      </c>
      <c r="B252" s="73" t="s">
        <v>300</v>
      </c>
      <c r="C252" s="74" t="s">
        <v>29</v>
      </c>
      <c r="D252" s="75">
        <v>13</v>
      </c>
      <c r="E252" s="40"/>
      <c r="F252" s="41"/>
      <c r="G252" s="42"/>
    </row>
    <row r="253" spans="1:7" s="29" customFormat="1" ht="135">
      <c r="A253" s="36" t="s">
        <v>526</v>
      </c>
      <c r="B253" s="73" t="s">
        <v>223</v>
      </c>
      <c r="C253" s="74" t="s">
        <v>29</v>
      </c>
      <c r="D253" s="75">
        <v>13</v>
      </c>
      <c r="E253" s="40"/>
      <c r="F253" s="61"/>
      <c r="G253" s="42"/>
    </row>
    <row r="254" spans="1:7" s="29" customFormat="1" ht="56.25">
      <c r="A254" s="36" t="s">
        <v>527</v>
      </c>
      <c r="B254" s="73" t="s">
        <v>222</v>
      </c>
      <c r="C254" s="74" t="s">
        <v>29</v>
      </c>
      <c r="D254" s="75">
        <v>13</v>
      </c>
      <c r="E254" s="40"/>
      <c r="F254" s="61"/>
      <c r="G254" s="42"/>
    </row>
    <row r="255" spans="1:7" s="29" customFormat="1" ht="78.75">
      <c r="A255" s="36" t="s">
        <v>528</v>
      </c>
      <c r="B255" s="73" t="s">
        <v>299</v>
      </c>
      <c r="C255" s="74" t="s">
        <v>29</v>
      </c>
      <c r="D255" s="75">
        <v>13</v>
      </c>
      <c r="E255" s="40"/>
      <c r="F255" s="41"/>
      <c r="G255" s="42"/>
    </row>
    <row r="256" spans="1:7" s="29" customFormat="1" ht="33.75">
      <c r="A256" s="36" t="s">
        <v>529</v>
      </c>
      <c r="B256" s="73" t="s">
        <v>65</v>
      </c>
      <c r="C256" s="74" t="s">
        <v>29</v>
      </c>
      <c r="D256" s="75">
        <v>6</v>
      </c>
      <c r="E256" s="40"/>
      <c r="F256" s="41"/>
      <c r="G256" s="42"/>
    </row>
    <row r="257" spans="1:31" s="29" customFormat="1" ht="45">
      <c r="A257" s="36" t="s">
        <v>530</v>
      </c>
      <c r="B257" s="73" t="s">
        <v>157</v>
      </c>
      <c r="C257" s="74" t="s">
        <v>29</v>
      </c>
      <c r="D257" s="75">
        <v>39</v>
      </c>
      <c r="E257" s="40"/>
      <c r="F257" s="41"/>
      <c r="G257" s="42"/>
    </row>
    <row r="258" spans="1:31" s="29" customFormat="1" ht="45">
      <c r="A258" s="36" t="s">
        <v>531</v>
      </c>
      <c r="B258" s="73" t="s">
        <v>158</v>
      </c>
      <c r="C258" s="74" t="s">
        <v>31</v>
      </c>
      <c r="D258" s="75">
        <v>425.41</v>
      </c>
      <c r="E258" s="40"/>
      <c r="F258" s="41"/>
      <c r="G258" s="42"/>
    </row>
    <row r="259" spans="1:31" s="29" customFormat="1" ht="281.25">
      <c r="A259" s="36" t="s">
        <v>532</v>
      </c>
      <c r="B259" s="73" t="s">
        <v>154</v>
      </c>
      <c r="C259" s="74" t="s">
        <v>29</v>
      </c>
      <c r="D259" s="75">
        <v>1</v>
      </c>
      <c r="E259" s="40"/>
      <c r="F259" s="41"/>
      <c r="G259" s="42"/>
    </row>
    <row r="260" spans="1:31" s="29" customFormat="1" ht="78.75">
      <c r="A260" s="36" t="s">
        <v>533</v>
      </c>
      <c r="B260" s="73" t="s">
        <v>159</v>
      </c>
      <c r="C260" s="74" t="s">
        <v>29</v>
      </c>
      <c r="D260" s="75">
        <v>1</v>
      </c>
      <c r="E260" s="40"/>
      <c r="F260" s="41"/>
      <c r="G260" s="42"/>
    </row>
    <row r="261" spans="1:31" s="29" customFormat="1" ht="33.75">
      <c r="A261" s="36" t="s">
        <v>534</v>
      </c>
      <c r="B261" s="73" t="s">
        <v>132</v>
      </c>
      <c r="C261" s="74" t="s">
        <v>29</v>
      </c>
      <c r="D261" s="75">
        <v>6</v>
      </c>
      <c r="E261" s="40"/>
      <c r="F261" s="41"/>
      <c r="G261" s="42"/>
    </row>
    <row r="262" spans="1:31" s="29" customFormat="1" ht="33.75">
      <c r="A262" s="36" t="s">
        <v>535</v>
      </c>
      <c r="B262" s="73" t="s">
        <v>160</v>
      </c>
      <c r="C262" s="74" t="s">
        <v>29</v>
      </c>
      <c r="D262" s="75">
        <v>39</v>
      </c>
      <c r="E262" s="40"/>
      <c r="F262" s="41"/>
      <c r="G262" s="42"/>
    </row>
    <row r="263" spans="1:31" s="29" customFormat="1" ht="56.25">
      <c r="A263" s="36" t="s">
        <v>536</v>
      </c>
      <c r="B263" s="73" t="s">
        <v>67</v>
      </c>
      <c r="C263" s="74" t="s">
        <v>29</v>
      </c>
      <c r="D263" s="75">
        <v>1</v>
      </c>
      <c r="E263" s="40"/>
      <c r="F263" s="41"/>
      <c r="G263" s="42"/>
    </row>
    <row r="264" spans="1:31" s="29" customFormat="1" ht="22.5">
      <c r="A264" s="36" t="s">
        <v>537</v>
      </c>
      <c r="B264" s="73" t="s">
        <v>61</v>
      </c>
      <c r="C264" s="74" t="s">
        <v>29</v>
      </c>
      <c r="D264" s="75">
        <v>6</v>
      </c>
      <c r="E264" s="40"/>
      <c r="F264" s="41"/>
      <c r="G264" s="42"/>
    </row>
    <row r="265" spans="1:31" s="29" customFormat="1" ht="22.5">
      <c r="A265" s="36" t="s">
        <v>538</v>
      </c>
      <c r="B265" s="73" t="s">
        <v>62</v>
      </c>
      <c r="C265" s="74" t="s">
        <v>29</v>
      </c>
      <c r="D265" s="75">
        <v>5</v>
      </c>
      <c r="E265" s="40"/>
      <c r="F265" s="41"/>
      <c r="G265" s="42"/>
    </row>
    <row r="266" spans="1:31" s="29" customFormat="1" ht="33.75">
      <c r="A266" s="36" t="s">
        <v>539</v>
      </c>
      <c r="B266" s="73" t="s">
        <v>101</v>
      </c>
      <c r="C266" s="74" t="s">
        <v>29</v>
      </c>
      <c r="D266" s="75">
        <v>3</v>
      </c>
      <c r="E266" s="40"/>
      <c r="F266" s="41"/>
      <c r="G266" s="42"/>
    </row>
    <row r="267" spans="1:31" s="29" customFormat="1" ht="33.75">
      <c r="A267" s="36" t="s">
        <v>540</v>
      </c>
      <c r="B267" s="73" t="s">
        <v>63</v>
      </c>
      <c r="C267" s="74" t="s">
        <v>64</v>
      </c>
      <c r="D267" s="75">
        <v>2</v>
      </c>
      <c r="E267" s="40"/>
      <c r="F267" s="41"/>
      <c r="G267" s="42"/>
    </row>
    <row r="268" spans="1:31" s="29" customFormat="1" ht="33.75">
      <c r="A268" s="36" t="s">
        <v>541</v>
      </c>
      <c r="B268" s="73" t="s">
        <v>68</v>
      </c>
      <c r="C268" s="74" t="s">
        <v>64</v>
      </c>
      <c r="D268" s="75">
        <v>2</v>
      </c>
      <c r="E268" s="40"/>
      <c r="F268" s="41"/>
      <c r="G268" s="42"/>
    </row>
    <row r="269" spans="1:31" s="29" customFormat="1" ht="33.75">
      <c r="A269" s="36" t="s">
        <v>542</v>
      </c>
      <c r="B269" s="73" t="s">
        <v>66</v>
      </c>
      <c r="C269" s="74" t="s">
        <v>31</v>
      </c>
      <c r="D269" s="75">
        <v>31.2</v>
      </c>
      <c r="E269" s="40"/>
      <c r="F269" s="41"/>
      <c r="G269" s="42"/>
    </row>
    <row r="270" spans="1:31" s="29" customFormat="1" ht="22.5">
      <c r="A270" s="36" t="s">
        <v>543</v>
      </c>
      <c r="B270" s="73" t="s">
        <v>128</v>
      </c>
      <c r="C270" s="74" t="s">
        <v>28</v>
      </c>
      <c r="D270" s="75">
        <v>7.0000000000000007E-2</v>
      </c>
      <c r="E270" s="40"/>
      <c r="F270" s="41"/>
      <c r="G270" s="4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s="45" customFormat="1">
      <c r="A271" s="27" t="s">
        <v>242</v>
      </c>
      <c r="B271" s="43" t="s">
        <v>26</v>
      </c>
      <c r="C271" s="43"/>
      <c r="D271" s="43"/>
      <c r="E271" s="43"/>
      <c r="F271" s="43"/>
      <c r="G271" s="28">
        <f>ROUND(SUM(G272),2)</f>
        <v>0</v>
      </c>
    </row>
    <row r="272" spans="1:31" s="46" customFormat="1" ht="22.5">
      <c r="A272" s="36" t="s">
        <v>544</v>
      </c>
      <c r="B272" s="73" t="s">
        <v>34</v>
      </c>
      <c r="C272" s="74" t="s">
        <v>27</v>
      </c>
      <c r="D272" s="75">
        <v>4653.2</v>
      </c>
      <c r="E272" s="40"/>
      <c r="F272" s="44"/>
      <c r="G272" s="42"/>
    </row>
    <row r="273" spans="1:7">
      <c r="A273" s="62" t="s">
        <v>24</v>
      </c>
      <c r="B273" s="72" t="s">
        <v>244</v>
      </c>
      <c r="C273" s="72"/>
      <c r="D273" s="72"/>
      <c r="E273" s="72"/>
      <c r="F273" s="72"/>
      <c r="G273" s="63">
        <f>ROUND(SUM(G274,G291,G310,G331,G351,G359,G383),2)</f>
        <v>0</v>
      </c>
    </row>
    <row r="274" spans="1:7">
      <c r="A274" s="27" t="s">
        <v>251</v>
      </c>
      <c r="B274" s="66" t="s">
        <v>246</v>
      </c>
      <c r="C274" s="67"/>
      <c r="D274" s="68"/>
      <c r="E274" s="68"/>
      <c r="F274" s="68"/>
      <c r="G274" s="28">
        <f>ROUND(SUM(G275,G282,G286),2)</f>
        <v>0</v>
      </c>
    </row>
    <row r="275" spans="1:7" s="29" customFormat="1">
      <c r="A275" s="30" t="s">
        <v>276</v>
      </c>
      <c r="B275" s="31" t="s">
        <v>247</v>
      </c>
      <c r="C275" s="32"/>
      <c r="D275" s="33"/>
      <c r="E275" s="34"/>
      <c r="F275" s="35"/>
      <c r="G275" s="34">
        <f>ROUND(SUM(G276:G281),2)</f>
        <v>0</v>
      </c>
    </row>
    <row r="276" spans="1:7" s="29" customFormat="1" ht="33.75">
      <c r="A276" s="36" t="s">
        <v>545</v>
      </c>
      <c r="B276" s="73" t="s">
        <v>166</v>
      </c>
      <c r="C276" s="74" t="s">
        <v>27</v>
      </c>
      <c r="D276" s="75">
        <v>301.45</v>
      </c>
      <c r="E276" s="40"/>
      <c r="F276" s="41"/>
      <c r="G276" s="42"/>
    </row>
    <row r="277" spans="1:7" s="29" customFormat="1" ht="45">
      <c r="A277" s="36" t="s">
        <v>546</v>
      </c>
      <c r="B277" s="73" t="s">
        <v>180</v>
      </c>
      <c r="C277" s="74" t="s">
        <v>28</v>
      </c>
      <c r="D277" s="75">
        <v>60.29</v>
      </c>
      <c r="E277" s="40"/>
      <c r="F277" s="41"/>
      <c r="G277" s="42"/>
    </row>
    <row r="278" spans="1:7" s="29" customFormat="1" ht="45">
      <c r="A278" s="36" t="s">
        <v>547</v>
      </c>
      <c r="B278" s="73" t="s">
        <v>120</v>
      </c>
      <c r="C278" s="74" t="s">
        <v>27</v>
      </c>
      <c r="D278" s="75">
        <v>211.02</v>
      </c>
      <c r="E278" s="40"/>
      <c r="F278" s="69"/>
      <c r="G278" s="42"/>
    </row>
    <row r="279" spans="1:7" s="29" customFormat="1" ht="56.25">
      <c r="A279" s="36" t="s">
        <v>548</v>
      </c>
      <c r="B279" s="73" t="s">
        <v>248</v>
      </c>
      <c r="C279" s="74" t="s">
        <v>28</v>
      </c>
      <c r="D279" s="75">
        <v>60.29</v>
      </c>
      <c r="E279" s="40"/>
      <c r="F279" s="41"/>
      <c r="G279" s="42"/>
    </row>
    <row r="280" spans="1:7" s="29" customFormat="1" ht="33.75">
      <c r="A280" s="36" t="s">
        <v>549</v>
      </c>
      <c r="B280" s="73" t="s">
        <v>152</v>
      </c>
      <c r="C280" s="74" t="s">
        <v>28</v>
      </c>
      <c r="D280" s="75">
        <v>60.29</v>
      </c>
      <c r="E280" s="40"/>
      <c r="F280" s="41"/>
      <c r="G280" s="42"/>
    </row>
    <row r="281" spans="1:7" s="29" customFormat="1" ht="33.75">
      <c r="A281" s="36" t="s">
        <v>550</v>
      </c>
      <c r="B281" s="73" t="s">
        <v>153</v>
      </c>
      <c r="C281" s="74" t="s">
        <v>30</v>
      </c>
      <c r="D281" s="75">
        <v>1266.0899999999999</v>
      </c>
      <c r="E281" s="40"/>
      <c r="F281" s="41"/>
      <c r="G281" s="42"/>
    </row>
    <row r="282" spans="1:7" s="29" customFormat="1">
      <c r="A282" s="30" t="s">
        <v>277</v>
      </c>
      <c r="B282" s="31" t="s">
        <v>249</v>
      </c>
      <c r="C282" s="32"/>
      <c r="D282" s="33"/>
      <c r="E282" s="34"/>
      <c r="F282" s="35"/>
      <c r="G282" s="34">
        <f>ROUND(SUM(G283:G285),2)</f>
        <v>0</v>
      </c>
    </row>
    <row r="283" spans="1:7" s="29" customFormat="1" ht="45">
      <c r="A283" s="36" t="s">
        <v>551</v>
      </c>
      <c r="B283" s="73" t="s">
        <v>258</v>
      </c>
      <c r="C283" s="74" t="s">
        <v>31</v>
      </c>
      <c r="D283" s="75">
        <v>260.67</v>
      </c>
      <c r="E283" s="40"/>
      <c r="F283" s="41"/>
      <c r="G283" s="42"/>
    </row>
    <row r="284" spans="1:7" s="29" customFormat="1" ht="45">
      <c r="A284" s="36" t="s">
        <v>552</v>
      </c>
      <c r="B284" s="73" t="s">
        <v>304</v>
      </c>
      <c r="C284" s="74" t="s">
        <v>31</v>
      </c>
      <c r="D284" s="75">
        <v>42.83</v>
      </c>
      <c r="E284" s="40"/>
      <c r="F284" s="41"/>
      <c r="G284" s="42"/>
    </row>
    <row r="285" spans="1:7" s="29" customFormat="1" ht="67.5">
      <c r="A285" s="36" t="s">
        <v>553</v>
      </c>
      <c r="B285" s="73" t="s">
        <v>257</v>
      </c>
      <c r="C285" s="74" t="s">
        <v>27</v>
      </c>
      <c r="D285" s="75">
        <v>301.45</v>
      </c>
      <c r="E285" s="40"/>
      <c r="F285" s="41"/>
      <c r="G285" s="42"/>
    </row>
    <row r="286" spans="1:7" s="29" customFormat="1">
      <c r="A286" s="30" t="s">
        <v>278</v>
      </c>
      <c r="B286" s="31" t="s">
        <v>252</v>
      </c>
      <c r="C286" s="32"/>
      <c r="D286" s="33"/>
      <c r="E286" s="70"/>
      <c r="F286" s="35"/>
      <c r="G286" s="70">
        <f>ROUND(SUM(G287:G290),2)</f>
        <v>0</v>
      </c>
    </row>
    <row r="287" spans="1:7" s="29" customFormat="1" ht="45">
      <c r="A287" s="36" t="s">
        <v>554</v>
      </c>
      <c r="B287" s="73" t="s">
        <v>115</v>
      </c>
      <c r="C287" s="74" t="s">
        <v>28</v>
      </c>
      <c r="D287" s="75">
        <v>1.28</v>
      </c>
      <c r="E287" s="40"/>
      <c r="F287" s="41"/>
      <c r="G287" s="42"/>
    </row>
    <row r="288" spans="1:7" s="60" customFormat="1" ht="33.75">
      <c r="A288" s="36" t="s">
        <v>555</v>
      </c>
      <c r="B288" s="73" t="s">
        <v>253</v>
      </c>
      <c r="C288" s="74" t="s">
        <v>27</v>
      </c>
      <c r="D288" s="75">
        <v>33.28</v>
      </c>
      <c r="E288" s="40"/>
      <c r="F288" s="41"/>
      <c r="G288" s="42"/>
    </row>
    <row r="289" spans="1:7" s="60" customFormat="1" ht="22.5">
      <c r="A289" s="36" t="s">
        <v>556</v>
      </c>
      <c r="B289" s="73" t="s">
        <v>254</v>
      </c>
      <c r="C289" s="74" t="s">
        <v>28</v>
      </c>
      <c r="D289" s="75">
        <v>3.33</v>
      </c>
      <c r="E289" s="40"/>
      <c r="F289" s="41"/>
      <c r="G289" s="42"/>
    </row>
    <row r="290" spans="1:7" s="29" customFormat="1" ht="33.75">
      <c r="A290" s="36" t="s">
        <v>557</v>
      </c>
      <c r="B290" s="73" t="s">
        <v>305</v>
      </c>
      <c r="C290" s="74" t="s">
        <v>29</v>
      </c>
      <c r="D290" s="75">
        <v>13</v>
      </c>
      <c r="E290" s="40"/>
      <c r="F290" s="41"/>
      <c r="G290" s="42"/>
    </row>
    <row r="291" spans="1:7">
      <c r="A291" s="27" t="s">
        <v>279</v>
      </c>
      <c r="B291" s="66" t="s">
        <v>262</v>
      </c>
      <c r="C291" s="67"/>
      <c r="D291" s="68"/>
      <c r="E291" s="68"/>
      <c r="F291" s="68"/>
      <c r="G291" s="28">
        <f>ROUND(SUM(G292,G299,G307),2)</f>
        <v>0</v>
      </c>
    </row>
    <row r="292" spans="1:7" s="29" customFormat="1">
      <c r="A292" s="30" t="s">
        <v>280</v>
      </c>
      <c r="B292" s="31" t="s">
        <v>247</v>
      </c>
      <c r="C292" s="32"/>
      <c r="D292" s="33"/>
      <c r="E292" s="34"/>
      <c r="F292" s="35"/>
      <c r="G292" s="34">
        <f>ROUND(SUM(G293:G298),2)</f>
        <v>0</v>
      </c>
    </row>
    <row r="293" spans="1:7" s="29" customFormat="1" ht="33.75">
      <c r="A293" s="36" t="s">
        <v>558</v>
      </c>
      <c r="B293" s="73" t="s">
        <v>166</v>
      </c>
      <c r="C293" s="74" t="s">
        <v>27</v>
      </c>
      <c r="D293" s="75">
        <v>37.909999999999997</v>
      </c>
      <c r="E293" s="40"/>
      <c r="F293" s="41"/>
      <c r="G293" s="42"/>
    </row>
    <row r="294" spans="1:7" s="29" customFormat="1" ht="45">
      <c r="A294" s="36" t="s">
        <v>559</v>
      </c>
      <c r="B294" s="73" t="s">
        <v>180</v>
      </c>
      <c r="C294" s="74" t="s">
        <v>28</v>
      </c>
      <c r="D294" s="75">
        <v>7.58</v>
      </c>
      <c r="E294" s="40"/>
      <c r="F294" s="41"/>
      <c r="G294" s="42"/>
    </row>
    <row r="295" spans="1:7" s="29" customFormat="1" ht="45">
      <c r="A295" s="36" t="s">
        <v>560</v>
      </c>
      <c r="B295" s="73" t="s">
        <v>120</v>
      </c>
      <c r="C295" s="74" t="s">
        <v>27</v>
      </c>
      <c r="D295" s="75">
        <v>26.54</v>
      </c>
      <c r="E295" s="40"/>
      <c r="F295" s="69"/>
      <c r="G295" s="42"/>
    </row>
    <row r="296" spans="1:7" s="29" customFormat="1" ht="56.25">
      <c r="A296" s="36" t="s">
        <v>561</v>
      </c>
      <c r="B296" s="73" t="s">
        <v>248</v>
      </c>
      <c r="C296" s="74" t="s">
        <v>28</v>
      </c>
      <c r="D296" s="75">
        <v>7.58</v>
      </c>
      <c r="E296" s="40"/>
      <c r="F296" s="41"/>
      <c r="G296" s="42"/>
    </row>
    <row r="297" spans="1:7" s="29" customFormat="1" ht="33.75">
      <c r="A297" s="36" t="s">
        <v>562</v>
      </c>
      <c r="B297" s="73" t="s">
        <v>152</v>
      </c>
      <c r="C297" s="74" t="s">
        <v>28</v>
      </c>
      <c r="D297" s="75">
        <v>7.58</v>
      </c>
      <c r="E297" s="40"/>
      <c r="F297" s="41"/>
      <c r="G297" s="42"/>
    </row>
    <row r="298" spans="1:7" s="29" customFormat="1" ht="33.75">
      <c r="A298" s="36" t="s">
        <v>563</v>
      </c>
      <c r="B298" s="73" t="s">
        <v>153</v>
      </c>
      <c r="C298" s="74" t="s">
        <v>30</v>
      </c>
      <c r="D298" s="75">
        <v>159.18</v>
      </c>
      <c r="E298" s="40"/>
      <c r="F298" s="41"/>
      <c r="G298" s="42"/>
    </row>
    <row r="299" spans="1:7" s="29" customFormat="1">
      <c r="A299" s="30" t="s">
        <v>281</v>
      </c>
      <c r="B299" s="31" t="s">
        <v>249</v>
      </c>
      <c r="C299" s="32"/>
      <c r="D299" s="33"/>
      <c r="E299" s="34"/>
      <c r="F299" s="35"/>
      <c r="G299" s="34">
        <f>ROUND(SUM(G300:G306),2)</f>
        <v>0</v>
      </c>
    </row>
    <row r="300" spans="1:7" s="29" customFormat="1" ht="45">
      <c r="A300" s="36" t="s">
        <v>564</v>
      </c>
      <c r="B300" s="73" t="s">
        <v>193</v>
      </c>
      <c r="C300" s="74" t="s">
        <v>31</v>
      </c>
      <c r="D300" s="75">
        <v>6.48</v>
      </c>
      <c r="E300" s="40"/>
      <c r="F300" s="41"/>
      <c r="G300" s="42"/>
    </row>
    <row r="301" spans="1:7" s="29" customFormat="1" ht="33.75">
      <c r="A301" s="36" t="s">
        <v>565</v>
      </c>
      <c r="B301" s="73" t="s">
        <v>194</v>
      </c>
      <c r="C301" s="74" t="s">
        <v>31</v>
      </c>
      <c r="D301" s="75">
        <v>7.52</v>
      </c>
      <c r="E301" s="40"/>
      <c r="F301" s="41"/>
      <c r="G301" s="42"/>
    </row>
    <row r="302" spans="1:7" s="29" customFormat="1" ht="45">
      <c r="A302" s="36" t="s">
        <v>566</v>
      </c>
      <c r="B302" s="73" t="s">
        <v>195</v>
      </c>
      <c r="C302" s="74" t="s">
        <v>31</v>
      </c>
      <c r="D302" s="75">
        <v>5.91</v>
      </c>
      <c r="E302" s="40"/>
      <c r="F302" s="41"/>
      <c r="G302" s="42"/>
    </row>
    <row r="303" spans="1:7" s="29" customFormat="1" ht="45">
      <c r="A303" s="36" t="s">
        <v>567</v>
      </c>
      <c r="B303" s="73" t="s">
        <v>259</v>
      </c>
      <c r="C303" s="74" t="s">
        <v>31</v>
      </c>
      <c r="D303" s="75">
        <v>15.7</v>
      </c>
      <c r="E303" s="40"/>
      <c r="F303" s="44"/>
      <c r="G303" s="42"/>
    </row>
    <row r="304" spans="1:7" s="29" customFormat="1" ht="45">
      <c r="A304" s="36" t="s">
        <v>568</v>
      </c>
      <c r="B304" s="73" t="s">
        <v>250</v>
      </c>
      <c r="C304" s="74" t="s">
        <v>27</v>
      </c>
      <c r="D304" s="75">
        <v>37.909999999999997</v>
      </c>
      <c r="E304" s="40"/>
      <c r="F304" s="69"/>
      <c r="G304" s="42"/>
    </row>
    <row r="305" spans="1:7" s="29" customFormat="1" ht="22.5">
      <c r="A305" s="36" t="s">
        <v>569</v>
      </c>
      <c r="B305" s="73" t="s">
        <v>140</v>
      </c>
      <c r="C305" s="74" t="s">
        <v>31</v>
      </c>
      <c r="D305" s="75">
        <v>17.28</v>
      </c>
      <c r="E305" s="40"/>
      <c r="F305" s="41"/>
      <c r="G305" s="42"/>
    </row>
    <row r="306" spans="1:7" s="29" customFormat="1" ht="45">
      <c r="A306" s="36" t="s">
        <v>570</v>
      </c>
      <c r="B306" s="73" t="s">
        <v>163</v>
      </c>
      <c r="C306" s="74" t="s">
        <v>31</v>
      </c>
      <c r="D306" s="75">
        <v>17.28</v>
      </c>
      <c r="E306" s="40"/>
      <c r="F306" s="41"/>
      <c r="G306" s="42"/>
    </row>
    <row r="307" spans="1:7" s="29" customFormat="1">
      <c r="A307" s="30" t="s">
        <v>282</v>
      </c>
      <c r="B307" s="31" t="s">
        <v>252</v>
      </c>
      <c r="C307" s="32"/>
      <c r="D307" s="33"/>
      <c r="E307" s="70"/>
      <c r="F307" s="35"/>
      <c r="G307" s="70">
        <f>ROUND(SUM(G308:G309),2)</f>
        <v>0</v>
      </c>
    </row>
    <row r="308" spans="1:7" s="29" customFormat="1" ht="90">
      <c r="A308" s="36" t="s">
        <v>571</v>
      </c>
      <c r="B308" s="73" t="s">
        <v>188</v>
      </c>
      <c r="C308" s="74" t="s">
        <v>29</v>
      </c>
      <c r="D308" s="75">
        <v>16</v>
      </c>
      <c r="E308" s="40"/>
      <c r="F308" s="41"/>
      <c r="G308" s="42"/>
    </row>
    <row r="309" spans="1:7" s="29" customFormat="1" ht="90">
      <c r="A309" s="36" t="s">
        <v>572</v>
      </c>
      <c r="B309" s="73" t="s">
        <v>174</v>
      </c>
      <c r="C309" s="74" t="s">
        <v>29</v>
      </c>
      <c r="D309" s="75">
        <v>44</v>
      </c>
      <c r="E309" s="40"/>
      <c r="F309" s="41"/>
      <c r="G309" s="42"/>
    </row>
    <row r="310" spans="1:7">
      <c r="A310" s="27" t="s">
        <v>283</v>
      </c>
      <c r="B310" s="66" t="s">
        <v>255</v>
      </c>
      <c r="C310" s="67"/>
      <c r="D310" s="68"/>
      <c r="E310" s="43"/>
      <c r="F310" s="43"/>
      <c r="G310" s="71">
        <f>ROUND(SUM(G311,G319,G324),2)</f>
        <v>0</v>
      </c>
    </row>
    <row r="311" spans="1:7" s="29" customFormat="1">
      <c r="A311" s="30" t="s">
        <v>284</v>
      </c>
      <c r="B311" s="31" t="s">
        <v>247</v>
      </c>
      <c r="C311" s="32"/>
      <c r="D311" s="33"/>
      <c r="E311" s="70"/>
      <c r="F311" s="35"/>
      <c r="G311" s="70">
        <f>ROUND(SUM(G312:G318),2)</f>
        <v>0</v>
      </c>
    </row>
    <row r="312" spans="1:7" s="29" customFormat="1" ht="33.75">
      <c r="A312" s="36" t="s">
        <v>573</v>
      </c>
      <c r="B312" s="73" t="s">
        <v>166</v>
      </c>
      <c r="C312" s="74" t="s">
        <v>27</v>
      </c>
      <c r="D312" s="75">
        <v>55.2</v>
      </c>
      <c r="E312" s="40"/>
      <c r="F312" s="41"/>
      <c r="G312" s="42"/>
    </row>
    <row r="313" spans="1:7" s="29" customFormat="1" ht="45">
      <c r="A313" s="36" t="s">
        <v>574</v>
      </c>
      <c r="B313" s="73" t="s">
        <v>180</v>
      </c>
      <c r="C313" s="74" t="s">
        <v>28</v>
      </c>
      <c r="D313" s="75">
        <v>4.97</v>
      </c>
      <c r="E313" s="40"/>
      <c r="F313" s="41"/>
      <c r="G313" s="42"/>
    </row>
    <row r="314" spans="1:7" s="29" customFormat="1" ht="45">
      <c r="A314" s="36" t="s">
        <v>575</v>
      </c>
      <c r="B314" s="73" t="s">
        <v>120</v>
      </c>
      <c r="C314" s="74" t="s">
        <v>27</v>
      </c>
      <c r="D314" s="75">
        <v>38.64</v>
      </c>
      <c r="E314" s="40"/>
      <c r="F314" s="69"/>
      <c r="G314" s="42"/>
    </row>
    <row r="315" spans="1:7" s="29" customFormat="1" ht="45">
      <c r="A315" s="36" t="s">
        <v>576</v>
      </c>
      <c r="B315" s="73" t="s">
        <v>168</v>
      </c>
      <c r="C315" s="74" t="s">
        <v>28</v>
      </c>
      <c r="D315" s="75">
        <v>1.99</v>
      </c>
      <c r="E315" s="40"/>
      <c r="F315" s="41"/>
      <c r="G315" s="42"/>
    </row>
    <row r="316" spans="1:7" s="29" customFormat="1" ht="56.25">
      <c r="A316" s="36" t="s">
        <v>577</v>
      </c>
      <c r="B316" s="73" t="s">
        <v>248</v>
      </c>
      <c r="C316" s="74" t="s">
        <v>28</v>
      </c>
      <c r="D316" s="75">
        <v>2.98</v>
      </c>
      <c r="E316" s="40"/>
      <c r="F316" s="41"/>
      <c r="G316" s="42"/>
    </row>
    <row r="317" spans="1:7" s="29" customFormat="1" ht="33.75">
      <c r="A317" s="36" t="s">
        <v>578</v>
      </c>
      <c r="B317" s="73" t="s">
        <v>152</v>
      </c>
      <c r="C317" s="74" t="s">
        <v>28</v>
      </c>
      <c r="D317" s="75">
        <v>2.98</v>
      </c>
      <c r="E317" s="40"/>
      <c r="F317" s="41"/>
      <c r="G317" s="42"/>
    </row>
    <row r="318" spans="1:7" s="29" customFormat="1" ht="33.75">
      <c r="A318" s="36" t="s">
        <v>579</v>
      </c>
      <c r="B318" s="73" t="s">
        <v>153</v>
      </c>
      <c r="C318" s="74" t="s">
        <v>30</v>
      </c>
      <c r="D318" s="75">
        <v>62.58</v>
      </c>
      <c r="E318" s="40"/>
      <c r="F318" s="41"/>
      <c r="G318" s="42"/>
    </row>
    <row r="319" spans="1:7" s="29" customFormat="1">
      <c r="A319" s="30" t="s">
        <v>285</v>
      </c>
      <c r="B319" s="31" t="s">
        <v>256</v>
      </c>
      <c r="C319" s="32"/>
      <c r="D319" s="33"/>
      <c r="E319" s="70"/>
      <c r="F319" s="35"/>
      <c r="G319" s="70">
        <f>ROUND(SUM(G320:G323),2)</f>
        <v>0</v>
      </c>
    </row>
    <row r="320" spans="1:7" s="29" customFormat="1" ht="45">
      <c r="A320" s="36" t="s">
        <v>580</v>
      </c>
      <c r="B320" s="73" t="s">
        <v>258</v>
      </c>
      <c r="C320" s="74" t="s">
        <v>31</v>
      </c>
      <c r="D320" s="75">
        <v>11.34</v>
      </c>
      <c r="E320" s="40"/>
      <c r="F320" s="41"/>
      <c r="G320" s="42"/>
    </row>
    <row r="321" spans="1:7" s="29" customFormat="1" ht="45">
      <c r="A321" s="36" t="s">
        <v>581</v>
      </c>
      <c r="B321" s="73" t="s">
        <v>250</v>
      </c>
      <c r="C321" s="74" t="s">
        <v>27</v>
      </c>
      <c r="D321" s="75">
        <v>55.2</v>
      </c>
      <c r="E321" s="40"/>
      <c r="F321" s="69"/>
      <c r="G321" s="42"/>
    </row>
    <row r="322" spans="1:7" s="29" customFormat="1" ht="22.5">
      <c r="A322" s="36" t="s">
        <v>582</v>
      </c>
      <c r="B322" s="73" t="s">
        <v>140</v>
      </c>
      <c r="C322" s="74" t="s">
        <v>31</v>
      </c>
      <c r="D322" s="75">
        <v>29.16</v>
      </c>
      <c r="E322" s="40"/>
      <c r="F322" s="69"/>
      <c r="G322" s="42"/>
    </row>
    <row r="323" spans="1:7" s="29" customFormat="1" ht="45">
      <c r="A323" s="36" t="s">
        <v>583</v>
      </c>
      <c r="B323" s="73" t="s">
        <v>163</v>
      </c>
      <c r="C323" s="74" t="s">
        <v>31</v>
      </c>
      <c r="D323" s="75">
        <v>29.16</v>
      </c>
      <c r="E323" s="40"/>
      <c r="F323" s="41"/>
      <c r="G323" s="42"/>
    </row>
    <row r="324" spans="1:7" s="29" customFormat="1">
      <c r="A324" s="30" t="s">
        <v>286</v>
      </c>
      <c r="B324" s="31" t="s">
        <v>252</v>
      </c>
      <c r="C324" s="32"/>
      <c r="D324" s="33"/>
      <c r="E324" s="70"/>
      <c r="F324" s="35"/>
      <c r="G324" s="70">
        <f>ROUND(SUM(G325:G330),2)</f>
        <v>0</v>
      </c>
    </row>
    <row r="325" spans="1:7" s="29" customFormat="1" ht="45">
      <c r="A325" s="36" t="s">
        <v>584</v>
      </c>
      <c r="B325" s="73" t="s">
        <v>115</v>
      </c>
      <c r="C325" s="74" t="s">
        <v>28</v>
      </c>
      <c r="D325" s="75">
        <v>4.3600000000000003</v>
      </c>
      <c r="E325" s="40"/>
      <c r="F325" s="41"/>
      <c r="G325" s="42"/>
    </row>
    <row r="326" spans="1:7" s="60" customFormat="1" ht="33.75">
      <c r="A326" s="36" t="s">
        <v>585</v>
      </c>
      <c r="B326" s="73" t="s">
        <v>253</v>
      </c>
      <c r="C326" s="74" t="s">
        <v>27</v>
      </c>
      <c r="D326" s="75">
        <v>21.6</v>
      </c>
      <c r="E326" s="40"/>
      <c r="F326" s="41"/>
      <c r="G326" s="42"/>
    </row>
    <row r="327" spans="1:7" s="60" customFormat="1" ht="22.5">
      <c r="A327" s="36" t="s">
        <v>586</v>
      </c>
      <c r="B327" s="73" t="s">
        <v>254</v>
      </c>
      <c r="C327" s="74" t="s">
        <v>28</v>
      </c>
      <c r="D327" s="75">
        <v>2.7</v>
      </c>
      <c r="E327" s="40"/>
      <c r="F327" s="41"/>
      <c r="G327" s="42"/>
    </row>
    <row r="328" spans="1:7" s="29" customFormat="1" ht="33.75">
      <c r="A328" s="36" t="s">
        <v>587</v>
      </c>
      <c r="B328" s="73" t="s">
        <v>303</v>
      </c>
      <c r="C328" s="74" t="s">
        <v>29</v>
      </c>
      <c r="D328" s="75">
        <v>4</v>
      </c>
      <c r="E328" s="40"/>
      <c r="F328" s="41"/>
      <c r="G328" s="42"/>
    </row>
    <row r="329" spans="1:7" s="29" customFormat="1" ht="33.75">
      <c r="A329" s="36" t="s">
        <v>588</v>
      </c>
      <c r="B329" s="73" t="s">
        <v>260</v>
      </c>
      <c r="C329" s="74" t="s">
        <v>29</v>
      </c>
      <c r="D329" s="75">
        <v>1</v>
      </c>
      <c r="E329" s="40"/>
      <c r="F329" s="41"/>
      <c r="G329" s="42"/>
    </row>
    <row r="330" spans="1:7" s="29" customFormat="1" ht="33.75">
      <c r="A330" s="36" t="s">
        <v>589</v>
      </c>
      <c r="B330" s="73" t="s">
        <v>261</v>
      </c>
      <c r="C330" s="74" t="s">
        <v>29</v>
      </c>
      <c r="D330" s="75">
        <v>4</v>
      </c>
      <c r="E330" s="40"/>
      <c r="F330" s="41"/>
      <c r="G330" s="42"/>
    </row>
    <row r="331" spans="1:7">
      <c r="A331" s="27" t="s">
        <v>287</v>
      </c>
      <c r="B331" s="66" t="s">
        <v>263</v>
      </c>
      <c r="C331" s="67"/>
      <c r="D331" s="68"/>
      <c r="E331" s="43"/>
      <c r="F331" s="43"/>
      <c r="G331" s="71">
        <f>ROUND(SUM(G332,G339,G347),2)</f>
        <v>0</v>
      </c>
    </row>
    <row r="332" spans="1:7" s="29" customFormat="1">
      <c r="A332" s="30" t="s">
        <v>288</v>
      </c>
      <c r="B332" s="31" t="s">
        <v>247</v>
      </c>
      <c r="C332" s="32"/>
      <c r="D332" s="33"/>
      <c r="E332" s="70"/>
      <c r="F332" s="35"/>
      <c r="G332" s="70">
        <f>ROUND(SUM(G333:G338),2)</f>
        <v>0</v>
      </c>
    </row>
    <row r="333" spans="1:7" s="29" customFormat="1" ht="33.75">
      <c r="A333" s="36" t="s">
        <v>590</v>
      </c>
      <c r="B333" s="73" t="s">
        <v>166</v>
      </c>
      <c r="C333" s="74" t="s">
        <v>27</v>
      </c>
      <c r="D333" s="75">
        <v>81.680000000000007</v>
      </c>
      <c r="E333" s="40"/>
      <c r="F333" s="41"/>
      <c r="G333" s="42"/>
    </row>
    <row r="334" spans="1:7" s="29" customFormat="1" ht="45">
      <c r="A334" s="36" t="s">
        <v>591</v>
      </c>
      <c r="B334" s="73" t="s">
        <v>180</v>
      </c>
      <c r="C334" s="74" t="s">
        <v>28</v>
      </c>
      <c r="D334" s="75">
        <v>49.01</v>
      </c>
      <c r="E334" s="40"/>
      <c r="F334" s="41"/>
      <c r="G334" s="42"/>
    </row>
    <row r="335" spans="1:7" s="29" customFormat="1" ht="45">
      <c r="A335" s="36" t="s">
        <v>592</v>
      </c>
      <c r="B335" s="73" t="s">
        <v>168</v>
      </c>
      <c r="C335" s="74" t="s">
        <v>28</v>
      </c>
      <c r="D335" s="75">
        <v>6.54</v>
      </c>
      <c r="E335" s="40"/>
      <c r="F335" s="41"/>
      <c r="G335" s="42"/>
    </row>
    <row r="336" spans="1:7" s="29" customFormat="1" ht="56.25">
      <c r="A336" s="36" t="s">
        <v>593</v>
      </c>
      <c r="B336" s="73" t="s">
        <v>169</v>
      </c>
      <c r="C336" s="74" t="s">
        <v>28</v>
      </c>
      <c r="D336" s="75">
        <v>9.8000000000000007</v>
      </c>
      <c r="E336" s="40"/>
      <c r="F336" s="41"/>
      <c r="G336" s="42"/>
    </row>
    <row r="337" spans="1:7" s="29" customFormat="1" ht="33.75">
      <c r="A337" s="36" t="s">
        <v>594</v>
      </c>
      <c r="B337" s="73" t="s">
        <v>152</v>
      </c>
      <c r="C337" s="74" t="s">
        <v>28</v>
      </c>
      <c r="D337" s="75">
        <v>42.47</v>
      </c>
      <c r="E337" s="40"/>
      <c r="F337" s="41"/>
      <c r="G337" s="42"/>
    </row>
    <row r="338" spans="1:7" s="29" customFormat="1" ht="33.75">
      <c r="A338" s="36" t="s">
        <v>595</v>
      </c>
      <c r="B338" s="73" t="s">
        <v>153</v>
      </c>
      <c r="C338" s="74" t="s">
        <v>30</v>
      </c>
      <c r="D338" s="75">
        <v>891.87</v>
      </c>
      <c r="E338" s="40"/>
      <c r="F338" s="41"/>
      <c r="G338" s="42"/>
    </row>
    <row r="339" spans="1:7" s="29" customFormat="1">
      <c r="A339" s="30" t="s">
        <v>289</v>
      </c>
      <c r="B339" s="31" t="s">
        <v>263</v>
      </c>
      <c r="C339" s="32"/>
      <c r="D339" s="33"/>
      <c r="E339" s="70"/>
      <c r="F339" s="35"/>
      <c r="G339" s="70">
        <f>ROUND(SUM(G340:G346),2)</f>
        <v>0</v>
      </c>
    </row>
    <row r="340" spans="1:7" s="29" customFormat="1" ht="33.75">
      <c r="A340" s="36" t="s">
        <v>596</v>
      </c>
      <c r="B340" s="73" t="s">
        <v>91</v>
      </c>
      <c r="C340" s="74" t="s">
        <v>38</v>
      </c>
      <c r="D340" s="75">
        <v>4890.62</v>
      </c>
      <c r="E340" s="40"/>
      <c r="F340" s="41"/>
      <c r="G340" s="42"/>
    </row>
    <row r="341" spans="1:7" s="29" customFormat="1" ht="33.75">
      <c r="A341" s="36" t="s">
        <v>597</v>
      </c>
      <c r="B341" s="73" t="s">
        <v>307</v>
      </c>
      <c r="C341" s="74" t="s">
        <v>27</v>
      </c>
      <c r="D341" s="75">
        <v>145.21</v>
      </c>
      <c r="E341" s="40"/>
      <c r="F341" s="41"/>
      <c r="G341" s="42"/>
    </row>
    <row r="342" spans="1:7" s="29" customFormat="1" ht="33.75">
      <c r="A342" s="36" t="s">
        <v>598</v>
      </c>
      <c r="B342" s="73" t="s">
        <v>306</v>
      </c>
      <c r="C342" s="74" t="s">
        <v>27</v>
      </c>
      <c r="D342" s="75">
        <v>254.12</v>
      </c>
      <c r="E342" s="40"/>
      <c r="F342" s="41"/>
      <c r="G342" s="42"/>
    </row>
    <row r="343" spans="1:7" s="29" customFormat="1" ht="33.75">
      <c r="A343" s="36" t="s">
        <v>599</v>
      </c>
      <c r="B343" s="73" t="s">
        <v>308</v>
      </c>
      <c r="C343" s="74" t="s">
        <v>28</v>
      </c>
      <c r="D343" s="75">
        <v>55.54</v>
      </c>
      <c r="E343" s="40"/>
      <c r="F343" s="41"/>
      <c r="G343" s="42"/>
    </row>
    <row r="344" spans="1:7" s="29" customFormat="1" ht="22.5">
      <c r="A344" s="36" t="s">
        <v>600</v>
      </c>
      <c r="B344" s="73" t="s">
        <v>272</v>
      </c>
      <c r="C344" s="74" t="s">
        <v>31</v>
      </c>
      <c r="D344" s="75">
        <v>16.89</v>
      </c>
      <c r="E344" s="40"/>
      <c r="F344" s="41"/>
      <c r="G344" s="42"/>
    </row>
    <row r="345" spans="1:7" s="29" customFormat="1" ht="33.75">
      <c r="A345" s="36" t="s">
        <v>601</v>
      </c>
      <c r="B345" s="73" t="s">
        <v>270</v>
      </c>
      <c r="C345" s="74" t="s">
        <v>28</v>
      </c>
      <c r="D345" s="75">
        <v>17.059999999999999</v>
      </c>
      <c r="E345" s="40"/>
      <c r="F345" s="41"/>
      <c r="G345" s="42"/>
    </row>
    <row r="346" spans="1:7" s="29" customFormat="1" ht="22.5">
      <c r="A346" s="36" t="s">
        <v>602</v>
      </c>
      <c r="B346" s="73" t="s">
        <v>271</v>
      </c>
      <c r="C346" s="74" t="s">
        <v>27</v>
      </c>
      <c r="D346" s="75">
        <v>146.22</v>
      </c>
      <c r="E346" s="40"/>
      <c r="F346" s="41"/>
      <c r="G346" s="42"/>
    </row>
    <row r="347" spans="1:7" s="29" customFormat="1">
      <c r="A347" s="30" t="s">
        <v>290</v>
      </c>
      <c r="B347" s="31" t="s">
        <v>269</v>
      </c>
      <c r="C347" s="32"/>
      <c r="D347" s="33"/>
      <c r="E347" s="70"/>
      <c r="F347" s="35"/>
      <c r="G347" s="70">
        <f>ROUND(SUM(G348:G350),2)</f>
        <v>0</v>
      </c>
    </row>
    <row r="348" spans="1:7" s="29" customFormat="1" ht="67.5">
      <c r="A348" s="36" t="s">
        <v>603</v>
      </c>
      <c r="B348" s="73" t="s">
        <v>273</v>
      </c>
      <c r="C348" s="74" t="s">
        <v>38</v>
      </c>
      <c r="D348" s="75">
        <v>11586.59</v>
      </c>
      <c r="E348" s="40"/>
      <c r="F348" s="41"/>
      <c r="G348" s="42"/>
    </row>
    <row r="349" spans="1:7" s="29" customFormat="1" ht="33.75">
      <c r="A349" s="36" t="s">
        <v>604</v>
      </c>
      <c r="B349" s="73" t="s">
        <v>274</v>
      </c>
      <c r="C349" s="74" t="s">
        <v>29</v>
      </c>
      <c r="D349" s="75">
        <v>302</v>
      </c>
      <c r="E349" s="40"/>
      <c r="F349" s="41"/>
      <c r="G349" s="42"/>
    </row>
    <row r="350" spans="1:7" s="29" customFormat="1" ht="33.75">
      <c r="A350" s="36" t="s">
        <v>605</v>
      </c>
      <c r="B350" s="73" t="s">
        <v>275</v>
      </c>
      <c r="C350" s="74" t="s">
        <v>38</v>
      </c>
      <c r="D350" s="75">
        <v>11586.59</v>
      </c>
      <c r="E350" s="40"/>
      <c r="F350" s="41"/>
      <c r="G350" s="42"/>
    </row>
    <row r="351" spans="1:7">
      <c r="A351" s="27" t="s">
        <v>245</v>
      </c>
      <c r="B351" s="43" t="s">
        <v>70</v>
      </c>
      <c r="C351" s="43"/>
      <c r="D351" s="43"/>
      <c r="E351" s="43"/>
      <c r="F351" s="43"/>
      <c r="G351" s="28">
        <f>ROUND(SUM(G352:G358),2)</f>
        <v>0</v>
      </c>
    </row>
    <row r="352" spans="1:7" s="29" customFormat="1" ht="33.75">
      <c r="A352" s="36" t="s">
        <v>606</v>
      </c>
      <c r="B352" s="73" t="s">
        <v>214</v>
      </c>
      <c r="C352" s="74" t="s">
        <v>29</v>
      </c>
      <c r="D352" s="75">
        <v>5</v>
      </c>
      <c r="E352" s="40"/>
      <c r="F352" s="41"/>
      <c r="G352" s="42"/>
    </row>
    <row r="353" spans="1:7" s="29" customFormat="1" ht="33.75">
      <c r="A353" s="36" t="s">
        <v>607</v>
      </c>
      <c r="B353" s="73" t="s">
        <v>264</v>
      </c>
      <c r="C353" s="74" t="s">
        <v>29</v>
      </c>
      <c r="D353" s="75">
        <v>4</v>
      </c>
      <c r="E353" s="40"/>
      <c r="F353" s="41"/>
      <c r="G353" s="42"/>
    </row>
    <row r="354" spans="1:7" s="29" customFormat="1" ht="33.75">
      <c r="A354" s="36" t="s">
        <v>608</v>
      </c>
      <c r="B354" s="73" t="s">
        <v>265</v>
      </c>
      <c r="C354" s="74" t="s">
        <v>29</v>
      </c>
      <c r="D354" s="75">
        <v>7</v>
      </c>
      <c r="E354" s="40"/>
      <c r="F354" s="41"/>
      <c r="G354" s="42"/>
    </row>
    <row r="355" spans="1:7" s="29" customFormat="1" ht="33.75">
      <c r="A355" s="36" t="s">
        <v>609</v>
      </c>
      <c r="B355" s="73" t="s">
        <v>266</v>
      </c>
      <c r="C355" s="74" t="s">
        <v>29</v>
      </c>
      <c r="D355" s="75">
        <v>102</v>
      </c>
      <c r="E355" s="40"/>
      <c r="F355" s="41"/>
      <c r="G355" s="42"/>
    </row>
    <row r="356" spans="1:7" s="29" customFormat="1" ht="33.75">
      <c r="A356" s="36" t="s">
        <v>610</v>
      </c>
      <c r="B356" s="73" t="s">
        <v>267</v>
      </c>
      <c r="C356" s="74" t="s">
        <v>29</v>
      </c>
      <c r="D356" s="75">
        <v>62</v>
      </c>
      <c r="E356" s="40"/>
      <c r="F356" s="41"/>
      <c r="G356" s="42"/>
    </row>
    <row r="357" spans="1:7" s="29" customFormat="1" ht="33.75">
      <c r="A357" s="36" t="s">
        <v>611</v>
      </c>
      <c r="B357" s="73" t="s">
        <v>268</v>
      </c>
      <c r="C357" s="74" t="s">
        <v>29</v>
      </c>
      <c r="D357" s="75">
        <v>69</v>
      </c>
      <c r="E357" s="40"/>
      <c r="F357" s="41"/>
      <c r="G357" s="42"/>
    </row>
    <row r="358" spans="1:7" s="29" customFormat="1" ht="22.5">
      <c r="A358" s="36" t="s">
        <v>612</v>
      </c>
      <c r="B358" s="73" t="s">
        <v>116</v>
      </c>
      <c r="C358" s="74" t="s">
        <v>28</v>
      </c>
      <c r="D358" s="75">
        <v>14.69</v>
      </c>
      <c r="E358" s="40"/>
      <c r="F358" s="41"/>
      <c r="G358" s="42"/>
    </row>
    <row r="359" spans="1:7">
      <c r="A359" s="27" t="s">
        <v>291</v>
      </c>
      <c r="B359" s="43" t="s">
        <v>60</v>
      </c>
      <c r="C359" s="43"/>
      <c r="D359" s="43"/>
      <c r="E359" s="43"/>
      <c r="F359" s="43"/>
      <c r="G359" s="28">
        <f>ROUND(SUM(G360:G382),2)</f>
        <v>0</v>
      </c>
    </row>
    <row r="360" spans="1:7" s="29" customFormat="1" ht="33.75">
      <c r="A360" s="36" t="s">
        <v>613</v>
      </c>
      <c r="B360" s="73" t="s">
        <v>155</v>
      </c>
      <c r="C360" s="74" t="s">
        <v>31</v>
      </c>
      <c r="D360" s="75">
        <v>151</v>
      </c>
      <c r="E360" s="40"/>
      <c r="F360" s="41"/>
      <c r="G360" s="42"/>
    </row>
    <row r="361" spans="1:7" s="29" customFormat="1" ht="22.5">
      <c r="A361" s="36" t="s">
        <v>614</v>
      </c>
      <c r="B361" s="73" t="s">
        <v>156</v>
      </c>
      <c r="C361" s="74" t="s">
        <v>31</v>
      </c>
      <c r="D361" s="75">
        <v>161</v>
      </c>
      <c r="E361" s="40"/>
      <c r="F361" s="41"/>
      <c r="G361" s="42"/>
    </row>
    <row r="362" spans="1:7" s="29" customFormat="1" ht="45">
      <c r="A362" s="36" t="s">
        <v>615</v>
      </c>
      <c r="B362" s="73" t="s">
        <v>115</v>
      </c>
      <c r="C362" s="74" t="s">
        <v>28</v>
      </c>
      <c r="D362" s="75">
        <v>26.09</v>
      </c>
      <c r="E362" s="40"/>
      <c r="F362" s="41"/>
      <c r="G362" s="42"/>
    </row>
    <row r="363" spans="1:7" s="29" customFormat="1" ht="45">
      <c r="A363" s="36" t="s">
        <v>616</v>
      </c>
      <c r="B363" s="73" t="s">
        <v>168</v>
      </c>
      <c r="C363" s="74" t="s">
        <v>28</v>
      </c>
      <c r="D363" s="75">
        <v>26.09</v>
      </c>
      <c r="E363" s="40"/>
      <c r="F363" s="41"/>
      <c r="G363" s="42"/>
    </row>
    <row r="364" spans="1:7" s="29" customFormat="1" ht="22.5">
      <c r="A364" s="36" t="s">
        <v>617</v>
      </c>
      <c r="B364" s="73" t="s">
        <v>199</v>
      </c>
      <c r="C364" s="74" t="s">
        <v>31</v>
      </c>
      <c r="D364" s="75">
        <v>11</v>
      </c>
      <c r="E364" s="40"/>
      <c r="F364" s="41"/>
      <c r="G364" s="42"/>
    </row>
    <row r="365" spans="1:7" s="29" customFormat="1" ht="22.5">
      <c r="A365" s="36" t="s">
        <v>618</v>
      </c>
      <c r="B365" s="73" t="s">
        <v>200</v>
      </c>
      <c r="C365" s="74" t="s">
        <v>29</v>
      </c>
      <c r="D365" s="75">
        <v>11</v>
      </c>
      <c r="E365" s="40"/>
      <c r="F365" s="41"/>
      <c r="G365" s="42"/>
    </row>
    <row r="366" spans="1:7" s="29" customFormat="1" ht="45">
      <c r="A366" s="36" t="s">
        <v>619</v>
      </c>
      <c r="B366" s="73" t="s">
        <v>58</v>
      </c>
      <c r="C366" s="74" t="s">
        <v>29</v>
      </c>
      <c r="D366" s="75">
        <v>10</v>
      </c>
      <c r="E366" s="40"/>
      <c r="F366" s="41"/>
      <c r="G366" s="42"/>
    </row>
    <row r="367" spans="1:7" s="29" customFormat="1" ht="45">
      <c r="A367" s="36" t="s">
        <v>620</v>
      </c>
      <c r="B367" s="73" t="s">
        <v>59</v>
      </c>
      <c r="C367" s="74" t="s">
        <v>29</v>
      </c>
      <c r="D367" s="75">
        <v>2</v>
      </c>
      <c r="E367" s="40"/>
      <c r="F367" s="41"/>
      <c r="G367" s="42"/>
    </row>
    <row r="368" spans="1:7" s="29" customFormat="1" ht="22.5">
      <c r="A368" s="36" t="s">
        <v>621</v>
      </c>
      <c r="B368" s="73" t="s">
        <v>88</v>
      </c>
      <c r="C368" s="74" t="s">
        <v>28</v>
      </c>
      <c r="D368" s="75">
        <v>0.49</v>
      </c>
      <c r="E368" s="40"/>
      <c r="F368" s="41"/>
      <c r="G368" s="42"/>
    </row>
    <row r="369" spans="1:31" s="29" customFormat="1" ht="45">
      <c r="A369" s="36" t="s">
        <v>622</v>
      </c>
      <c r="B369" s="73" t="s">
        <v>301</v>
      </c>
      <c r="C369" s="74" t="s">
        <v>29</v>
      </c>
      <c r="D369" s="75">
        <v>11</v>
      </c>
      <c r="E369" s="40"/>
      <c r="F369" s="41"/>
      <c r="G369" s="42"/>
    </row>
    <row r="370" spans="1:31" s="29" customFormat="1" ht="78.75">
      <c r="A370" s="36" t="s">
        <v>623</v>
      </c>
      <c r="B370" s="73" t="s">
        <v>302</v>
      </c>
      <c r="C370" s="74" t="s">
        <v>29</v>
      </c>
      <c r="D370" s="75">
        <v>11</v>
      </c>
      <c r="E370" s="40"/>
      <c r="F370" s="41"/>
      <c r="G370" s="42"/>
    </row>
    <row r="371" spans="1:31" s="29" customFormat="1" ht="33.75">
      <c r="A371" s="36" t="s">
        <v>624</v>
      </c>
      <c r="B371" s="73" t="s">
        <v>65</v>
      </c>
      <c r="C371" s="74" t="s">
        <v>29</v>
      </c>
      <c r="D371" s="75">
        <v>2</v>
      </c>
      <c r="E371" s="40"/>
      <c r="F371" s="41"/>
      <c r="G371" s="42"/>
    </row>
    <row r="372" spans="1:31" s="29" customFormat="1" ht="45">
      <c r="A372" s="36" t="s">
        <v>625</v>
      </c>
      <c r="B372" s="73" t="s">
        <v>157</v>
      </c>
      <c r="C372" s="74" t="s">
        <v>29</v>
      </c>
      <c r="D372" s="75">
        <v>33</v>
      </c>
      <c r="E372" s="40"/>
      <c r="F372" s="41"/>
      <c r="G372" s="42"/>
    </row>
    <row r="373" spans="1:31" s="29" customFormat="1" ht="45">
      <c r="A373" s="36" t="s">
        <v>626</v>
      </c>
      <c r="B373" s="73" t="s">
        <v>158</v>
      </c>
      <c r="C373" s="74" t="s">
        <v>31</v>
      </c>
      <c r="D373" s="75">
        <v>146.12</v>
      </c>
      <c r="E373" s="40"/>
      <c r="F373" s="41"/>
      <c r="G373" s="42"/>
    </row>
    <row r="374" spans="1:31" s="29" customFormat="1" ht="33.75">
      <c r="A374" s="36" t="s">
        <v>627</v>
      </c>
      <c r="B374" s="73" t="s">
        <v>132</v>
      </c>
      <c r="C374" s="74" t="s">
        <v>29</v>
      </c>
      <c r="D374" s="75">
        <v>2</v>
      </c>
      <c r="E374" s="40"/>
      <c r="F374" s="41"/>
      <c r="G374" s="42"/>
    </row>
    <row r="375" spans="1:31" s="29" customFormat="1" ht="33.75">
      <c r="A375" s="36" t="s">
        <v>628</v>
      </c>
      <c r="B375" s="73" t="s">
        <v>160</v>
      </c>
      <c r="C375" s="74" t="s">
        <v>29</v>
      </c>
      <c r="D375" s="75">
        <v>33</v>
      </c>
      <c r="E375" s="40"/>
      <c r="F375" s="41"/>
      <c r="G375" s="42"/>
    </row>
    <row r="376" spans="1:31" s="29" customFormat="1" ht="22.5">
      <c r="A376" s="36" t="s">
        <v>629</v>
      </c>
      <c r="B376" s="73" t="s">
        <v>61</v>
      </c>
      <c r="C376" s="74" t="s">
        <v>29</v>
      </c>
      <c r="D376" s="75">
        <v>6</v>
      </c>
      <c r="E376" s="40"/>
      <c r="F376" s="41"/>
      <c r="G376" s="42"/>
    </row>
    <row r="377" spans="1:31" s="29" customFormat="1" ht="22.5">
      <c r="A377" s="36" t="s">
        <v>630</v>
      </c>
      <c r="B377" s="73" t="s">
        <v>62</v>
      </c>
      <c r="C377" s="74" t="s">
        <v>29</v>
      </c>
      <c r="D377" s="75">
        <v>4</v>
      </c>
      <c r="E377" s="40"/>
      <c r="F377" s="41"/>
      <c r="G377" s="42"/>
    </row>
    <row r="378" spans="1:31" s="29" customFormat="1" ht="33.75">
      <c r="A378" s="36" t="s">
        <v>631</v>
      </c>
      <c r="B378" s="73" t="s">
        <v>101</v>
      </c>
      <c r="C378" s="74" t="s">
        <v>29</v>
      </c>
      <c r="D378" s="75">
        <v>3</v>
      </c>
      <c r="E378" s="40"/>
      <c r="F378" s="41"/>
      <c r="G378" s="42"/>
    </row>
    <row r="379" spans="1:31" s="29" customFormat="1" ht="33.75">
      <c r="A379" s="36" t="s">
        <v>632</v>
      </c>
      <c r="B379" s="73" t="s">
        <v>63</v>
      </c>
      <c r="C379" s="74" t="s">
        <v>64</v>
      </c>
      <c r="D379" s="75">
        <v>1</v>
      </c>
      <c r="E379" s="40"/>
      <c r="F379" s="41"/>
      <c r="G379" s="42"/>
    </row>
    <row r="380" spans="1:31" s="29" customFormat="1" ht="33.75">
      <c r="A380" s="36" t="s">
        <v>633</v>
      </c>
      <c r="B380" s="73" t="s">
        <v>68</v>
      </c>
      <c r="C380" s="74" t="s">
        <v>64</v>
      </c>
      <c r="D380" s="75">
        <v>1</v>
      </c>
      <c r="E380" s="40"/>
      <c r="F380" s="41"/>
      <c r="G380" s="42"/>
    </row>
    <row r="381" spans="1:31" s="29" customFormat="1" ht="33.75">
      <c r="A381" s="36" t="s">
        <v>634</v>
      </c>
      <c r="B381" s="73" t="s">
        <v>66</v>
      </c>
      <c r="C381" s="74" t="s">
        <v>31</v>
      </c>
      <c r="D381" s="75">
        <v>26.4</v>
      </c>
      <c r="E381" s="40"/>
      <c r="F381" s="41"/>
      <c r="G381" s="42"/>
    </row>
    <row r="382" spans="1:31" s="29" customFormat="1" ht="22.5">
      <c r="A382" s="36" t="s">
        <v>635</v>
      </c>
      <c r="B382" s="73" t="s">
        <v>128</v>
      </c>
      <c r="C382" s="74" t="s">
        <v>28</v>
      </c>
      <c r="D382" s="75">
        <v>7.0000000000000007E-2</v>
      </c>
      <c r="E382" s="40"/>
      <c r="F382" s="41"/>
      <c r="G382" s="4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s="45" customFormat="1">
      <c r="A383" s="27" t="s">
        <v>292</v>
      </c>
      <c r="B383" s="43" t="s">
        <v>26</v>
      </c>
      <c r="C383" s="43"/>
      <c r="D383" s="43"/>
      <c r="E383" s="43"/>
      <c r="F383" s="43"/>
      <c r="G383" s="28">
        <f>ROUND(SUM(G384),2)</f>
        <v>0</v>
      </c>
    </row>
    <row r="384" spans="1:31" s="46" customFormat="1" ht="22.5">
      <c r="A384" s="36" t="s">
        <v>636</v>
      </c>
      <c r="B384" s="73" t="s">
        <v>34</v>
      </c>
      <c r="C384" s="74" t="s">
        <v>27</v>
      </c>
      <c r="D384" s="75">
        <v>394.56</v>
      </c>
      <c r="E384" s="40"/>
      <c r="F384" s="41"/>
      <c r="G384" s="42"/>
    </row>
    <row r="385" spans="1:7">
      <c r="A385" s="109"/>
      <c r="B385" s="109"/>
      <c r="C385" s="109"/>
      <c r="D385" s="109"/>
      <c r="E385" s="109"/>
      <c r="F385" s="109"/>
      <c r="G385" s="109"/>
    </row>
    <row r="386" spans="1:7">
      <c r="A386" s="109"/>
      <c r="B386" s="109"/>
      <c r="C386" s="109"/>
      <c r="D386" s="109"/>
      <c r="E386" s="109"/>
      <c r="F386" s="109"/>
      <c r="G386" s="109"/>
    </row>
    <row r="387" spans="1:7">
      <c r="A387" s="109"/>
      <c r="B387" s="109"/>
      <c r="C387" s="109"/>
      <c r="D387" s="109"/>
      <c r="E387" s="109"/>
      <c r="F387" s="109"/>
      <c r="G387" s="109"/>
    </row>
    <row r="388" spans="1:7" s="29" customFormat="1">
      <c r="A388" s="36"/>
      <c r="B388" s="37"/>
      <c r="C388" s="38"/>
      <c r="D388" s="39"/>
      <c r="E388" s="40"/>
      <c r="F388" s="41"/>
      <c r="G388" s="42"/>
    </row>
    <row r="389" spans="1:7" s="45" customFormat="1">
      <c r="A389" s="27"/>
      <c r="B389" s="43" t="s">
        <v>638</v>
      </c>
      <c r="C389" s="43"/>
      <c r="D389" s="43"/>
      <c r="E389" s="43"/>
      <c r="F389" s="43"/>
      <c r="G389" s="28"/>
    </row>
    <row r="390" spans="1:7" s="29" customFormat="1" ht="22.5">
      <c r="A390" s="36"/>
      <c r="B390" s="119" t="str">
        <f>+B5</f>
        <v>Construcción de parque lineal y obra integral en Av. Mezquitán, más obras complementarias, colonia Arroyo Hondo, municipio de Zapopan, Jalisco</v>
      </c>
      <c r="C390" s="38"/>
      <c r="D390" s="39"/>
      <c r="E390" s="40"/>
      <c r="F390" s="41"/>
      <c r="G390" s="42"/>
    </row>
    <row r="391" spans="1:7" s="29" customFormat="1">
      <c r="A391" s="36"/>
      <c r="B391" s="37"/>
      <c r="C391" s="38"/>
      <c r="D391" s="39"/>
      <c r="E391" s="40"/>
      <c r="F391" s="41"/>
      <c r="G391" s="42"/>
    </row>
    <row r="392" spans="1:7" s="29" customFormat="1">
      <c r="A392" s="36"/>
      <c r="B392" s="37"/>
      <c r="C392" s="38"/>
      <c r="D392" s="39"/>
      <c r="E392" s="40"/>
      <c r="F392" s="41"/>
      <c r="G392" s="42"/>
    </row>
    <row r="393" spans="1:7" s="46" customFormat="1">
      <c r="A393" s="62" t="s">
        <v>14</v>
      </c>
      <c r="B393" s="90" t="str">
        <f>B16</f>
        <v>VIALIDAD</v>
      </c>
      <c r="C393" s="90"/>
      <c r="D393" s="90"/>
      <c r="E393" s="90"/>
      <c r="F393" s="64"/>
      <c r="G393" s="65">
        <f>G16</f>
        <v>0</v>
      </c>
    </row>
    <row r="394" spans="1:7" s="46" customFormat="1">
      <c r="A394" s="47" t="str">
        <f>A17</f>
        <v>A1</v>
      </c>
      <c r="B394" s="89" t="str">
        <f>B17</f>
        <v>PAVIMENTACIÓN</v>
      </c>
      <c r="C394" s="89"/>
      <c r="D394" s="89"/>
      <c r="E394" s="89"/>
      <c r="F394" s="48"/>
      <c r="G394" s="112">
        <f>G17</f>
        <v>0</v>
      </c>
    </row>
    <row r="395" spans="1:7" s="46" customFormat="1">
      <c r="A395" s="49" t="str">
        <f>A18</f>
        <v>A1.1</v>
      </c>
      <c r="B395" s="50" t="str">
        <f>B18</f>
        <v>PRELIMINARES</v>
      </c>
      <c r="C395" s="51"/>
      <c r="D395" s="52"/>
      <c r="E395" s="48"/>
      <c r="F395" s="48"/>
      <c r="G395" s="53">
        <f>G18</f>
        <v>0</v>
      </c>
    </row>
    <row r="396" spans="1:7" s="46" customFormat="1">
      <c r="A396" s="49" t="str">
        <f>A35</f>
        <v>A1.2</v>
      </c>
      <c r="B396" s="50" t="str">
        <f>B35</f>
        <v>TERRACERÍAS</v>
      </c>
      <c r="C396" s="51"/>
      <c r="D396" s="52"/>
      <c r="E396" s="48"/>
      <c r="F396" s="48"/>
      <c r="G396" s="53">
        <f>G35</f>
        <v>0</v>
      </c>
    </row>
    <row r="397" spans="1:7" s="46" customFormat="1">
      <c r="A397" s="49" t="str">
        <f>A43</f>
        <v>A1.3</v>
      </c>
      <c r="B397" s="50" t="str">
        <f>B43</f>
        <v>PAVIMENTO HIDRÁULICO</v>
      </c>
      <c r="C397" s="51"/>
      <c r="D397" s="52"/>
      <c r="E397" s="48"/>
      <c r="F397" s="48"/>
      <c r="G397" s="53">
        <f>G43</f>
        <v>0</v>
      </c>
    </row>
    <row r="398" spans="1:7" s="46" customFormat="1">
      <c r="A398" s="47" t="str">
        <f>A52</f>
        <v>A2</v>
      </c>
      <c r="B398" s="89" t="str">
        <f>B52</f>
        <v>BANQUETAS, CRUCES PEATONALES Y ACCESIBILIDAD UNIVERSAL</v>
      </c>
      <c r="C398" s="89"/>
      <c r="D398" s="89"/>
      <c r="E398" s="89"/>
      <c r="F398" s="48"/>
      <c r="G398" s="112">
        <f>G52</f>
        <v>0</v>
      </c>
    </row>
    <row r="399" spans="1:7" s="46" customFormat="1">
      <c r="A399" s="47" t="str">
        <f>A74</f>
        <v>A3</v>
      </c>
      <c r="B399" s="89" t="str">
        <f>B74</f>
        <v>ÁREAS VERDES</v>
      </c>
      <c r="C399" s="89"/>
      <c r="D399" s="89"/>
      <c r="E399" s="89"/>
      <c r="F399" s="48"/>
      <c r="G399" s="112">
        <f>G74</f>
        <v>0</v>
      </c>
    </row>
    <row r="400" spans="1:7" s="46" customFormat="1">
      <c r="A400" s="47" t="str">
        <f>A84</f>
        <v>A4</v>
      </c>
      <c r="B400" s="89" t="str">
        <f>B84</f>
        <v>SEÑALAMIENTO HORIZONTAL Y VERTICAL</v>
      </c>
      <c r="C400" s="89"/>
      <c r="D400" s="89"/>
      <c r="E400" s="89"/>
      <c r="F400" s="48"/>
      <c r="G400" s="112">
        <f>G84</f>
        <v>0</v>
      </c>
    </row>
    <row r="401" spans="1:7" s="46" customFormat="1">
      <c r="A401" s="49" t="str">
        <f>A85</f>
        <v>A4.1</v>
      </c>
      <c r="B401" s="50" t="str">
        <f>B85</f>
        <v>SEÑALAMIENTO HORIZONTAL</v>
      </c>
      <c r="C401" s="51"/>
      <c r="D401" s="52"/>
      <c r="E401" s="48"/>
      <c r="F401" s="48"/>
      <c r="G401" s="53">
        <f>G85</f>
        <v>0</v>
      </c>
    </row>
    <row r="402" spans="1:7" s="46" customFormat="1">
      <c r="A402" s="49" t="str">
        <f>A100</f>
        <v>A4.2</v>
      </c>
      <c r="B402" s="50" t="str">
        <f>B100</f>
        <v>SEÑALAMIENTO VERTICAL</v>
      </c>
      <c r="C402" s="51"/>
      <c r="D402" s="52"/>
      <c r="E402" s="48"/>
      <c r="F402" s="48"/>
      <c r="G402" s="53">
        <f>G100</f>
        <v>0</v>
      </c>
    </row>
    <row r="403" spans="1:7" s="46" customFormat="1">
      <c r="A403" s="47" t="str">
        <f>A104</f>
        <v>A5</v>
      </c>
      <c r="B403" s="89" t="str">
        <f>B104</f>
        <v>ALCANTARILLADO SANITARIO Y PLUVIAL</v>
      </c>
      <c r="C403" s="89"/>
      <c r="D403" s="89"/>
      <c r="E403" s="89"/>
      <c r="F403" s="48"/>
      <c r="G403" s="112">
        <f>G104</f>
        <v>0</v>
      </c>
    </row>
    <row r="404" spans="1:7" s="46" customFormat="1">
      <c r="A404" s="49" t="str">
        <f>A105</f>
        <v>A5.1</v>
      </c>
      <c r="B404" s="50" t="str">
        <f>B105</f>
        <v>LÍNEA PRINCIPAL</v>
      </c>
      <c r="C404" s="51"/>
      <c r="D404" s="52"/>
      <c r="E404" s="48"/>
      <c r="F404" s="48"/>
      <c r="G404" s="53">
        <f>G105</f>
        <v>0</v>
      </c>
    </row>
    <row r="405" spans="1:7" s="46" customFormat="1">
      <c r="A405" s="49" t="str">
        <f>A126</f>
        <v>A5.2</v>
      </c>
      <c r="B405" s="50" t="str">
        <f>B126</f>
        <v>POZOS DE VISITA</v>
      </c>
      <c r="C405" s="51"/>
      <c r="D405" s="52"/>
      <c r="E405" s="48"/>
      <c r="F405" s="48"/>
      <c r="G405" s="53">
        <f>G126</f>
        <v>0</v>
      </c>
    </row>
    <row r="406" spans="1:7" s="46" customFormat="1">
      <c r="A406" s="49" t="str">
        <f>A142</f>
        <v>A5.3</v>
      </c>
      <c r="B406" s="50" t="str">
        <f>B142</f>
        <v>DESCARGAS DOMICILIARIAS</v>
      </c>
      <c r="C406" s="51"/>
      <c r="D406" s="52"/>
      <c r="E406" s="48"/>
      <c r="F406" s="48"/>
      <c r="G406" s="53">
        <f>G142</f>
        <v>0</v>
      </c>
    </row>
    <row r="407" spans="1:7" s="46" customFormat="1">
      <c r="A407" s="49" t="str">
        <f>A161</f>
        <v>A5.4</v>
      </c>
      <c r="B407" s="50" t="str">
        <f>B161</f>
        <v>BOCAS DE TORMENTA</v>
      </c>
      <c r="C407" s="51"/>
      <c r="D407" s="52"/>
      <c r="E407" s="48"/>
      <c r="F407" s="48"/>
      <c r="G407" s="53">
        <f>G161</f>
        <v>0</v>
      </c>
    </row>
    <row r="408" spans="1:7" s="46" customFormat="1">
      <c r="A408" s="49" t="str">
        <f>A178</f>
        <v>A5.5</v>
      </c>
      <c r="B408" s="50" t="str">
        <f>B178</f>
        <v>POZOS DE ABSORCIÓN</v>
      </c>
      <c r="C408" s="51"/>
      <c r="D408" s="52"/>
      <c r="E408" s="48"/>
      <c r="F408" s="48"/>
      <c r="G408" s="53">
        <f>G178</f>
        <v>0</v>
      </c>
    </row>
    <row r="409" spans="1:7" s="46" customFormat="1">
      <c r="A409" s="47" t="str">
        <f>A188</f>
        <v>A6</v>
      </c>
      <c r="B409" s="89" t="str">
        <f>B188</f>
        <v>AGUA POTABLE</v>
      </c>
      <c r="C409" s="89"/>
      <c r="D409" s="89"/>
      <c r="E409" s="89"/>
      <c r="F409" s="48"/>
      <c r="G409" s="112">
        <f>G188</f>
        <v>0</v>
      </c>
    </row>
    <row r="410" spans="1:7" s="46" customFormat="1">
      <c r="A410" s="49" t="str">
        <f>A189</f>
        <v>A6.1</v>
      </c>
      <c r="B410" s="50" t="str">
        <f>B189</f>
        <v>LÍNEA PRINCIPAL</v>
      </c>
      <c r="C410" s="51"/>
      <c r="D410" s="52"/>
      <c r="E410" s="48"/>
      <c r="F410" s="48"/>
      <c r="G410" s="53">
        <f>G189</f>
        <v>0</v>
      </c>
    </row>
    <row r="411" spans="1:7" s="46" customFormat="1">
      <c r="A411" s="49" t="str">
        <f>A199</f>
        <v>A6.2</v>
      </c>
      <c r="B411" s="50" t="str">
        <f>B199</f>
        <v>TOMAS DOMICILIARIAS</v>
      </c>
      <c r="C411" s="51"/>
      <c r="D411" s="52"/>
      <c r="E411" s="48"/>
      <c r="F411" s="48"/>
      <c r="G411" s="53">
        <f>G199</f>
        <v>0</v>
      </c>
    </row>
    <row r="412" spans="1:7" s="46" customFormat="1">
      <c r="A412" s="49" t="str">
        <f>A212</f>
        <v>A6.3</v>
      </c>
      <c r="B412" s="50" t="str">
        <f>B212</f>
        <v>CAJA DE VÁLVULAS</v>
      </c>
      <c r="C412" s="51"/>
      <c r="D412" s="52"/>
      <c r="E412" s="48"/>
      <c r="F412" s="48"/>
      <c r="G412" s="53">
        <f>G212</f>
        <v>0</v>
      </c>
    </row>
    <row r="413" spans="1:7" s="46" customFormat="1">
      <c r="A413" s="49" t="str">
        <f>A224</f>
        <v>A6.4</v>
      </c>
      <c r="B413" s="50" t="str">
        <f>B224</f>
        <v>PIEZAS ESPECIALES</v>
      </c>
      <c r="C413" s="51"/>
      <c r="D413" s="52"/>
      <c r="E413" s="48"/>
      <c r="F413" s="48"/>
      <c r="G413" s="53">
        <f>G224</f>
        <v>0</v>
      </c>
    </row>
    <row r="414" spans="1:7" s="46" customFormat="1">
      <c r="A414" s="47" t="str">
        <f>A242</f>
        <v>A7</v>
      </c>
      <c r="B414" s="89" t="str">
        <f>B242</f>
        <v>RED DE ALUMBRADO PÚBLICO</v>
      </c>
      <c r="C414" s="89"/>
      <c r="D414" s="89"/>
      <c r="E414" s="89"/>
      <c r="F414" s="48"/>
      <c r="G414" s="112">
        <f>G242</f>
        <v>0</v>
      </c>
    </row>
    <row r="415" spans="1:7" s="46" customFormat="1">
      <c r="A415" s="47" t="str">
        <f>A271</f>
        <v>A8</v>
      </c>
      <c r="B415" s="89" t="str">
        <f>B271</f>
        <v>LIMPIEZA</v>
      </c>
      <c r="C415" s="89"/>
      <c r="D415" s="89"/>
      <c r="E415" s="89"/>
      <c r="F415" s="48"/>
      <c r="G415" s="112">
        <f>G271</f>
        <v>0</v>
      </c>
    </row>
    <row r="416" spans="1:7" s="46" customFormat="1">
      <c r="A416" s="62" t="str">
        <f t="shared" ref="A416:B418" si="0">A273</f>
        <v>B</v>
      </c>
      <c r="B416" s="90" t="str">
        <f t="shared" si="0"/>
        <v>PARQUE LINEAL</v>
      </c>
      <c r="C416" s="90"/>
      <c r="D416" s="90"/>
      <c r="E416" s="90"/>
      <c r="F416" s="64"/>
      <c r="G416" s="65">
        <f>G273</f>
        <v>0</v>
      </c>
    </row>
    <row r="417" spans="1:7" s="46" customFormat="1">
      <c r="A417" s="47" t="str">
        <f t="shared" si="0"/>
        <v>B1</v>
      </c>
      <c r="B417" s="89" t="str">
        <f t="shared" si="0"/>
        <v>ANDADORES</v>
      </c>
      <c r="C417" s="89"/>
      <c r="D417" s="89"/>
      <c r="E417" s="89"/>
      <c r="F417" s="48"/>
      <c r="G417" s="112">
        <f>G274</f>
        <v>0</v>
      </c>
    </row>
    <row r="418" spans="1:7" s="46" customFormat="1">
      <c r="A418" s="49" t="str">
        <f t="shared" si="0"/>
        <v>B1.1</v>
      </c>
      <c r="B418" s="50" t="str">
        <f t="shared" si="0"/>
        <v>EXCAVACIONES Y RELLENOS</v>
      </c>
      <c r="C418" s="51"/>
      <c r="D418" s="52"/>
      <c r="E418" s="48"/>
      <c r="F418" s="48"/>
      <c r="G418" s="53">
        <f>G275</f>
        <v>0</v>
      </c>
    </row>
    <row r="419" spans="1:7" s="46" customFormat="1">
      <c r="A419" s="49" t="str">
        <f>A282</f>
        <v>B1.2</v>
      </c>
      <c r="B419" s="50" t="str">
        <f>B282</f>
        <v xml:space="preserve">PISOS DE CONCRETO </v>
      </c>
      <c r="C419" s="51"/>
      <c r="D419" s="52"/>
      <c r="E419" s="48"/>
      <c r="F419" s="48"/>
      <c r="G419" s="53">
        <f>G282</f>
        <v>0</v>
      </c>
    </row>
    <row r="420" spans="1:7" s="46" customFormat="1">
      <c r="A420" s="49" t="str">
        <f>A286</f>
        <v>B1.3</v>
      </c>
      <c r="B420" s="50" t="str">
        <f>B286</f>
        <v>MOBILIARIO</v>
      </c>
      <c r="C420" s="51"/>
      <c r="D420" s="52"/>
      <c r="E420" s="48"/>
      <c r="F420" s="48"/>
      <c r="G420" s="53">
        <f>G286</f>
        <v>0</v>
      </c>
    </row>
    <row r="421" spans="1:7" s="46" customFormat="1">
      <c r="A421" s="47" t="str">
        <f>A291</f>
        <v>B2</v>
      </c>
      <c r="B421" s="89" t="str">
        <f>B291</f>
        <v>CRUCEROS SEGUROS</v>
      </c>
      <c r="C421" s="89"/>
      <c r="D421" s="89"/>
      <c r="E421" s="89"/>
      <c r="F421" s="48"/>
      <c r="G421" s="112">
        <f>G291</f>
        <v>0</v>
      </c>
    </row>
    <row r="422" spans="1:7" s="46" customFormat="1">
      <c r="A422" s="49" t="str">
        <f>A292</f>
        <v>B2.1</v>
      </c>
      <c r="B422" s="50" t="str">
        <f>B292</f>
        <v>EXCAVACIONES Y RELLENOS</v>
      </c>
      <c r="C422" s="51"/>
      <c r="D422" s="52"/>
      <c r="E422" s="48"/>
      <c r="F422" s="48"/>
      <c r="G422" s="53">
        <f>G292</f>
        <v>0</v>
      </c>
    </row>
    <row r="423" spans="1:7" s="46" customFormat="1">
      <c r="A423" s="49" t="str">
        <f>A299</f>
        <v>B2.2</v>
      </c>
      <c r="B423" s="50" t="str">
        <f>B299</f>
        <v xml:space="preserve">PISOS DE CONCRETO </v>
      </c>
      <c r="C423" s="51"/>
      <c r="D423" s="52"/>
      <c r="E423" s="48"/>
      <c r="F423" s="48"/>
      <c r="G423" s="53">
        <f>G299</f>
        <v>0</v>
      </c>
    </row>
    <row r="424" spans="1:7" s="46" customFormat="1">
      <c r="A424" s="49" t="str">
        <f>A307</f>
        <v>B2.3</v>
      </c>
      <c r="B424" s="50" t="str">
        <f>B307</f>
        <v>MOBILIARIO</v>
      </c>
      <c r="C424" s="51"/>
      <c r="D424" s="52"/>
      <c r="E424" s="48"/>
      <c r="F424" s="48"/>
      <c r="G424" s="53">
        <f>G307</f>
        <v>0</v>
      </c>
    </row>
    <row r="425" spans="1:7" s="46" customFormat="1">
      <c r="A425" s="47" t="str">
        <f>A310</f>
        <v>B3</v>
      </c>
      <c r="B425" s="89" t="str">
        <f>B310</f>
        <v>ÁREA DE EJERCITADORES Y CALISTENIA</v>
      </c>
      <c r="C425" s="89"/>
      <c r="D425" s="89"/>
      <c r="E425" s="89"/>
      <c r="F425" s="48"/>
      <c r="G425" s="112">
        <f>G310</f>
        <v>0</v>
      </c>
    </row>
    <row r="426" spans="1:7" s="46" customFormat="1">
      <c r="A426" s="49" t="str">
        <f>A311</f>
        <v>B3.1</v>
      </c>
      <c r="B426" s="50" t="str">
        <f>B311</f>
        <v>EXCAVACIONES Y RELLENOS</v>
      </c>
      <c r="C426" s="51"/>
      <c r="D426" s="52"/>
      <c r="E426" s="48"/>
      <c r="F426" s="48"/>
      <c r="G426" s="53">
        <f>G311</f>
        <v>0</v>
      </c>
    </row>
    <row r="427" spans="1:7" s="46" customFormat="1">
      <c r="A427" s="49" t="str">
        <f>A319</f>
        <v>B3.2</v>
      </c>
      <c r="B427" s="50" t="str">
        <f>B319</f>
        <v>PISO DE CONCRETO</v>
      </c>
      <c r="C427" s="51"/>
      <c r="D427" s="52"/>
      <c r="E427" s="48"/>
      <c r="F427" s="48"/>
      <c r="G427" s="53">
        <f>G319</f>
        <v>0</v>
      </c>
    </row>
    <row r="428" spans="1:7" s="46" customFormat="1">
      <c r="A428" s="49" t="str">
        <f>A324</f>
        <v>B3.3</v>
      </c>
      <c r="B428" s="50" t="str">
        <f>B324</f>
        <v>MOBILIARIO</v>
      </c>
      <c r="C428" s="51"/>
      <c r="D428" s="52"/>
      <c r="E428" s="48"/>
      <c r="F428" s="48"/>
      <c r="G428" s="53">
        <f>G324</f>
        <v>0</v>
      </c>
    </row>
    <row r="429" spans="1:7" s="46" customFormat="1">
      <c r="A429" s="47" t="str">
        <f>A331</f>
        <v>B4</v>
      </c>
      <c r="B429" s="89" t="str">
        <f>B331</f>
        <v>BOTALLANTAS</v>
      </c>
      <c r="C429" s="89"/>
      <c r="D429" s="89"/>
      <c r="E429" s="89"/>
      <c r="F429" s="48"/>
      <c r="G429" s="112">
        <f>G331</f>
        <v>0</v>
      </c>
    </row>
    <row r="430" spans="1:7" s="46" customFormat="1">
      <c r="A430" s="49" t="str">
        <f>A332</f>
        <v>B4.1</v>
      </c>
      <c r="B430" s="50" t="str">
        <f>B332</f>
        <v>EXCAVACIONES Y RELLENOS</v>
      </c>
      <c r="C430" s="51"/>
      <c r="D430" s="52"/>
      <c r="E430" s="48"/>
      <c r="F430" s="48"/>
      <c r="G430" s="53">
        <f>G332</f>
        <v>0</v>
      </c>
    </row>
    <row r="431" spans="1:7" s="46" customFormat="1">
      <c r="A431" s="49" t="str">
        <f>A339</f>
        <v>B4.2</v>
      </c>
      <c r="B431" s="50" t="str">
        <f>B339</f>
        <v>BOTALLANTAS</v>
      </c>
      <c r="C431" s="51"/>
      <c r="D431" s="52"/>
      <c r="E431" s="48"/>
      <c r="F431" s="48"/>
      <c r="G431" s="53">
        <f>G339</f>
        <v>0</v>
      </c>
    </row>
    <row r="432" spans="1:7" s="46" customFormat="1">
      <c r="A432" s="49" t="str">
        <f>A347</f>
        <v>B4.3</v>
      </c>
      <c r="B432" s="50" t="str">
        <f>B347</f>
        <v>BARANDAL</v>
      </c>
      <c r="C432" s="51"/>
      <c r="D432" s="52"/>
      <c r="E432" s="48"/>
      <c r="F432" s="48"/>
      <c r="G432" s="53">
        <f>G347</f>
        <v>0</v>
      </c>
    </row>
    <row r="433" spans="1:7" s="46" customFormat="1">
      <c r="A433" s="47" t="str">
        <f>A351</f>
        <v>B5</v>
      </c>
      <c r="B433" s="89" t="str">
        <f>B351</f>
        <v>ÁREAS VERDES</v>
      </c>
      <c r="C433" s="89"/>
      <c r="D433" s="89"/>
      <c r="E433" s="89"/>
      <c r="F433" s="48"/>
      <c r="G433" s="112">
        <f>G351</f>
        <v>0</v>
      </c>
    </row>
    <row r="434" spans="1:7" s="46" customFormat="1">
      <c r="A434" s="47" t="str">
        <f>A359</f>
        <v>B6</v>
      </c>
      <c r="B434" s="89" t="str">
        <f>B359</f>
        <v>RED DE ALUMBRADO PÚBLICO</v>
      </c>
      <c r="C434" s="89"/>
      <c r="D434" s="89"/>
      <c r="E434" s="89"/>
      <c r="F434" s="48"/>
      <c r="G434" s="112">
        <f>G359</f>
        <v>0</v>
      </c>
    </row>
    <row r="435" spans="1:7" s="46" customFormat="1">
      <c r="A435" s="47" t="str">
        <f>A383</f>
        <v>B7</v>
      </c>
      <c r="B435" s="89" t="str">
        <f>B383</f>
        <v>LIMPIEZA</v>
      </c>
      <c r="C435" s="89"/>
      <c r="D435" s="89"/>
      <c r="E435" s="89"/>
      <c r="F435" s="48"/>
      <c r="G435" s="112">
        <f>G383</f>
        <v>0</v>
      </c>
    </row>
    <row r="436" spans="1:7" s="46" customFormat="1">
      <c r="A436" s="49"/>
      <c r="B436" s="50"/>
      <c r="C436" s="51"/>
      <c r="D436" s="52"/>
      <c r="E436" s="48"/>
      <c r="F436" s="48"/>
      <c r="G436" s="53"/>
    </row>
    <row r="437" spans="1:7" s="46" customFormat="1">
      <c r="A437" s="49"/>
      <c r="B437" s="54"/>
      <c r="C437" s="51"/>
      <c r="D437" s="52"/>
      <c r="E437" s="48"/>
      <c r="G437" s="55"/>
    </row>
    <row r="438" spans="1:7" s="46" customFormat="1" ht="15" customHeight="1">
      <c r="A438" s="94" t="s">
        <v>23</v>
      </c>
      <c r="B438" s="94"/>
      <c r="C438" s="94"/>
      <c r="D438" s="94"/>
      <c r="E438" s="94"/>
      <c r="F438" s="113" t="s">
        <v>15</v>
      </c>
      <c r="G438" s="56">
        <f>ROUND(SUM(G394,G398:G400,G403,G409,G414,G415,G417,G421,G425,G429,G433,G434,G435),2)</f>
        <v>0</v>
      </c>
    </row>
    <row r="439" spans="1:7" s="46" customFormat="1" ht="15" customHeight="1">
      <c r="A439" s="87"/>
      <c r="B439" s="87"/>
      <c r="C439" s="87"/>
      <c r="D439" s="87"/>
      <c r="E439" s="87"/>
      <c r="F439" s="113" t="s">
        <v>16</v>
      </c>
      <c r="G439" s="57">
        <f>ROUND(PRODUCT(G438,0.16),2)</f>
        <v>0</v>
      </c>
    </row>
    <row r="440" spans="1:7" s="46" customFormat="1" ht="15.75">
      <c r="A440" s="87"/>
      <c r="B440" s="87"/>
      <c r="C440" s="87"/>
      <c r="D440" s="87"/>
      <c r="E440" s="87"/>
      <c r="F440" s="113" t="s">
        <v>17</v>
      </c>
      <c r="G440" s="58">
        <f>ROUND(SUM(G438,G439),2)</f>
        <v>0</v>
      </c>
    </row>
  </sheetData>
  <protectedRanges>
    <protectedRange sqref="B9:C9 B5" name="DATOS_3"/>
    <protectedRange sqref="C1" name="DATOS_1_2"/>
    <protectedRange sqref="F4:F7" name="DATOS_3_1_1"/>
  </protectedRanges>
  <mergeCells count="29">
    <mergeCell ref="A439:E440"/>
    <mergeCell ref="B435:E435"/>
    <mergeCell ref="G9:G10"/>
    <mergeCell ref="A12:G12"/>
    <mergeCell ref="B398:E398"/>
    <mergeCell ref="B425:E425"/>
    <mergeCell ref="B429:E429"/>
    <mergeCell ref="B433:E433"/>
    <mergeCell ref="C9:F9"/>
    <mergeCell ref="C10:F10"/>
    <mergeCell ref="A438:E438"/>
    <mergeCell ref="B17:F17"/>
    <mergeCell ref="B415:E415"/>
    <mergeCell ref="B414:E414"/>
    <mergeCell ref="B409:E409"/>
    <mergeCell ref="B403:E403"/>
    <mergeCell ref="B400:E400"/>
    <mergeCell ref="B399:E399"/>
    <mergeCell ref="B394:E394"/>
    <mergeCell ref="B393:E393"/>
    <mergeCell ref="B416:E416"/>
    <mergeCell ref="B434:E434"/>
    <mergeCell ref="B417:E417"/>
    <mergeCell ref="B421:E421"/>
    <mergeCell ref="B5:B7"/>
    <mergeCell ref="B9:B10"/>
    <mergeCell ref="C2:F3"/>
    <mergeCell ref="C1:F1"/>
    <mergeCell ref="C8:F8"/>
  </mergeCells>
  <phoneticPr fontId="28"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2" manualBreakCount="2">
    <brk id="83" max="6" man="1"/>
    <brk id="38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2024-11-11T17:00:05Z</cp:lastPrinted>
  <dcterms:created xsi:type="dcterms:W3CDTF">2019-08-15T17:13:54Z</dcterms:created>
  <dcterms:modified xsi:type="dcterms:W3CDTF">2024-11-15T19:01:34Z</dcterms:modified>
</cp:coreProperties>
</file>