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4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4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4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4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5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5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5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6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6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charts/chart6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6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6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6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6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7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7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7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0.xml" ContentType="application/vnd.openxmlformats-officedocument.drawing+xml"/>
  <Override PartName="/xl/charts/chart7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7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7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7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7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8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1.xml" ContentType="application/vnd.openxmlformats-officedocument.drawing+xml"/>
  <Override PartName="/xl/charts/chart8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8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8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8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8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8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8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2.xml" ContentType="application/vnd.openxmlformats-officedocument.drawing+xml"/>
  <Override PartName="/xl/charts/chart8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9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9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9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9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9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9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2024\ENVIADOPORTAL000000000\08 de enero\Estadisticas mujeres\"/>
    </mc:Choice>
  </mc:AlternateContent>
  <xr:revisionPtr revIDLastSave="0" documentId="8_{C73F512F-5637-4798-BB6F-42D10B9B37D5}" xr6:coauthVersionLast="47" xr6:coauthVersionMax="47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Enero 2024" sheetId="2" r:id="rId1"/>
    <sheet name="Febrero 2024" sheetId="3" r:id="rId2"/>
    <sheet name="Marzo 2024" sheetId="4" r:id="rId3"/>
    <sheet name="Abril 2024 " sheetId="5" r:id="rId4"/>
    <sheet name="Mayo 2024" sheetId="6" r:id="rId5"/>
    <sheet name="Junio 2024" sheetId="7" r:id="rId6"/>
    <sheet name="Julio 2024" sheetId="8" r:id="rId7"/>
    <sheet name="Agosto 2024" sheetId="9" r:id="rId8"/>
    <sheet name="Septiembre 2024" sheetId="10" r:id="rId9"/>
    <sheet name="Otubre 2024" sheetId="11" r:id="rId10"/>
    <sheet name="NOV 2024" sheetId="12" r:id="rId11"/>
    <sheet name="DIC 2024)" sheetId="13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3" l="1"/>
  <c r="E23" i="13" s="1"/>
  <c r="L22" i="13"/>
  <c r="H23" i="13" s="1"/>
  <c r="L23" i="13" s="1"/>
  <c r="I23" i="13"/>
  <c r="J23" i="13"/>
  <c r="K23" i="13"/>
  <c r="E44" i="13"/>
  <c r="K44" i="13"/>
  <c r="E45" i="13"/>
  <c r="E46" i="13"/>
  <c r="K46" i="13"/>
  <c r="E47" i="13"/>
  <c r="E48" i="13"/>
  <c r="K48" i="13"/>
  <c r="E49" i="13"/>
  <c r="E50" i="13"/>
  <c r="K50" i="13"/>
  <c r="E51" i="13"/>
  <c r="E52" i="13"/>
  <c r="K52" i="13"/>
  <c r="E53" i="13"/>
  <c r="E54" i="13"/>
  <c r="K54" i="13"/>
  <c r="E55" i="13"/>
  <c r="E56" i="13"/>
  <c r="K56" i="13"/>
  <c r="E57" i="13"/>
  <c r="E58" i="13"/>
  <c r="K58" i="13"/>
  <c r="E59" i="13"/>
  <c r="J61" i="13"/>
  <c r="K45" i="13" s="1"/>
  <c r="J96" i="13"/>
  <c r="J98" i="13"/>
  <c r="J99" i="13"/>
  <c r="J100" i="13"/>
  <c r="I102" i="13"/>
  <c r="J97" i="13" s="1"/>
  <c r="J102" i="13" s="1"/>
  <c r="J134" i="13"/>
  <c r="J139" i="13"/>
  <c r="J144" i="13"/>
  <c r="J149" i="13"/>
  <c r="E155" i="13"/>
  <c r="E156" i="13"/>
  <c r="E157" i="13"/>
  <c r="I160" i="13"/>
  <c r="J155" i="13" s="1"/>
  <c r="E184" i="13"/>
  <c r="E185" i="13"/>
  <c r="J185" i="13"/>
  <c r="E186" i="13"/>
  <c r="E187" i="13"/>
  <c r="J187" i="13"/>
  <c r="I189" i="13"/>
  <c r="J184" i="13" s="1"/>
  <c r="J211" i="13"/>
  <c r="E212" i="13"/>
  <c r="J212" i="13"/>
  <c r="E213" i="13"/>
  <c r="J213" i="13"/>
  <c r="E214" i="13"/>
  <c r="J214" i="13"/>
  <c r="I216" i="13"/>
  <c r="J216" i="13"/>
  <c r="G241" i="13"/>
  <c r="J156" i="13" l="1"/>
  <c r="J160" i="13" s="1"/>
  <c r="D23" i="13"/>
  <c r="J186" i="13"/>
  <c r="J189" i="13" s="1"/>
  <c r="J158" i="13"/>
  <c r="K59" i="13"/>
  <c r="K57" i="13"/>
  <c r="K55" i="13"/>
  <c r="K53" i="13"/>
  <c r="K51" i="13"/>
  <c r="K61" i="13" s="1"/>
  <c r="K49" i="13"/>
  <c r="K47" i="13"/>
  <c r="C23" i="13"/>
  <c r="F23" i="13" s="1"/>
  <c r="J157" i="13"/>
  <c r="G241" i="12" l="1"/>
  <c r="I216" i="12"/>
  <c r="J214" i="12"/>
  <c r="E214" i="12"/>
  <c r="J213" i="12"/>
  <c r="E213" i="12"/>
  <c r="J212" i="12"/>
  <c r="E212" i="12"/>
  <c r="J211" i="12"/>
  <c r="J216" i="12" s="1"/>
  <c r="I189" i="12"/>
  <c r="J187" i="12" s="1"/>
  <c r="E187" i="12"/>
  <c r="E186" i="12"/>
  <c r="E185" i="12"/>
  <c r="E184" i="12"/>
  <c r="I160" i="12"/>
  <c r="J158" i="12"/>
  <c r="J157" i="12"/>
  <c r="E157" i="12"/>
  <c r="J156" i="12"/>
  <c r="E156" i="12"/>
  <c r="J155" i="12"/>
  <c r="J160" i="12" s="1"/>
  <c r="E155" i="12"/>
  <c r="J149" i="12"/>
  <c r="J144" i="12"/>
  <c r="J139" i="12"/>
  <c r="J134" i="12"/>
  <c r="I102" i="12"/>
  <c r="J99" i="12" s="1"/>
  <c r="J100" i="12"/>
  <c r="J97" i="12"/>
  <c r="J96" i="12"/>
  <c r="J61" i="12"/>
  <c r="K58" i="12" s="1"/>
  <c r="E59" i="12"/>
  <c r="E58" i="12"/>
  <c r="K57" i="12"/>
  <c r="E57" i="12"/>
  <c r="K56" i="12"/>
  <c r="E56" i="12"/>
  <c r="K55" i="12"/>
  <c r="E55" i="12"/>
  <c r="K54" i="12"/>
  <c r="E54" i="12"/>
  <c r="K53" i="12"/>
  <c r="E53" i="12"/>
  <c r="K52" i="12"/>
  <c r="E52" i="12"/>
  <c r="K51" i="12"/>
  <c r="E51" i="12"/>
  <c r="K50" i="12"/>
  <c r="E50" i="12"/>
  <c r="K49" i="12"/>
  <c r="E49" i="12"/>
  <c r="K48" i="12"/>
  <c r="E48" i="12"/>
  <c r="K47" i="12"/>
  <c r="E47" i="12"/>
  <c r="K46" i="12"/>
  <c r="E46" i="12"/>
  <c r="K45" i="12"/>
  <c r="E45" i="12"/>
  <c r="K44" i="12"/>
  <c r="E44" i="12"/>
  <c r="D23" i="12"/>
  <c r="C23" i="12"/>
  <c r="L22" i="12"/>
  <c r="J23" i="12" s="1"/>
  <c r="F22" i="12"/>
  <c r="E23" i="12" s="1"/>
  <c r="F23" i="12" s="1"/>
  <c r="H23" i="12" l="1"/>
  <c r="K59" i="12"/>
  <c r="K61" i="12" s="1"/>
  <c r="J184" i="12"/>
  <c r="J189" i="12" s="1"/>
  <c r="J186" i="12"/>
  <c r="I23" i="12"/>
  <c r="J98" i="12"/>
  <c r="J102" i="12" s="1"/>
  <c r="K23" i="12"/>
  <c r="J185" i="12"/>
  <c r="L23" i="12" l="1"/>
  <c r="G241" i="11"/>
  <c r="I216" i="11"/>
  <c r="J214" i="11"/>
  <c r="E214" i="11"/>
  <c r="J213" i="11"/>
  <c r="E213" i="11"/>
  <c r="J212" i="11"/>
  <c r="E212" i="11"/>
  <c r="J211" i="11"/>
  <c r="J216" i="11" s="1"/>
  <c r="I189" i="11"/>
  <c r="J187" i="11" s="1"/>
  <c r="E187" i="11"/>
  <c r="E186" i="11"/>
  <c r="E185" i="11"/>
  <c r="E184" i="11"/>
  <c r="I160" i="11"/>
  <c r="J158" i="11" s="1"/>
  <c r="J157" i="11"/>
  <c r="E157" i="11"/>
  <c r="J156" i="11"/>
  <c r="E156" i="11"/>
  <c r="J155" i="11"/>
  <c r="J160" i="11" s="1"/>
  <c r="E155" i="11"/>
  <c r="J149" i="11"/>
  <c r="J144" i="11"/>
  <c r="J139" i="11"/>
  <c r="J134" i="11"/>
  <c r="I102" i="11"/>
  <c r="J99" i="11" s="1"/>
  <c r="J100" i="11"/>
  <c r="J97" i="11"/>
  <c r="J96" i="11"/>
  <c r="J61" i="11"/>
  <c r="K58" i="11" s="1"/>
  <c r="E59" i="11"/>
  <c r="E58" i="11"/>
  <c r="K57" i="11"/>
  <c r="E57" i="11"/>
  <c r="K56" i="11"/>
  <c r="E56" i="11"/>
  <c r="K55" i="11"/>
  <c r="E55" i="11"/>
  <c r="K54" i="11"/>
  <c r="E54" i="11"/>
  <c r="K53" i="11"/>
  <c r="E53" i="11"/>
  <c r="K52" i="11"/>
  <c r="E52" i="11"/>
  <c r="K51" i="11"/>
  <c r="E51" i="11"/>
  <c r="K50" i="11"/>
  <c r="E50" i="11"/>
  <c r="K49" i="11"/>
  <c r="E49" i="11"/>
  <c r="K48" i="11"/>
  <c r="E48" i="11"/>
  <c r="K47" i="11"/>
  <c r="E47" i="11"/>
  <c r="K46" i="11"/>
  <c r="E46" i="11"/>
  <c r="K45" i="11"/>
  <c r="E45" i="11"/>
  <c r="K44" i="11"/>
  <c r="E44" i="11"/>
  <c r="D23" i="11"/>
  <c r="L22" i="11"/>
  <c r="J23" i="11" s="1"/>
  <c r="F22" i="11"/>
  <c r="E23" i="11" s="1"/>
  <c r="G241" i="10"/>
  <c r="I216" i="10"/>
  <c r="J214" i="10"/>
  <c r="E214" i="10"/>
  <c r="J213" i="10"/>
  <c r="E213" i="10"/>
  <c r="J212" i="10"/>
  <c r="E212" i="10"/>
  <c r="J211" i="10"/>
  <c r="J216" i="10" s="1"/>
  <c r="I189" i="10"/>
  <c r="J187" i="10" s="1"/>
  <c r="E187" i="10"/>
  <c r="E186" i="10"/>
  <c r="E185" i="10"/>
  <c r="E184" i="10"/>
  <c r="I160" i="10"/>
  <c r="J158" i="10" s="1"/>
  <c r="J157" i="10"/>
  <c r="E157" i="10"/>
  <c r="J156" i="10"/>
  <c r="E156" i="10"/>
  <c r="J155" i="10"/>
  <c r="J160" i="10" s="1"/>
  <c r="E155" i="10"/>
  <c r="J149" i="10"/>
  <c r="J144" i="10"/>
  <c r="J139" i="10"/>
  <c r="J134" i="10"/>
  <c r="I102" i="10"/>
  <c r="J99" i="10" s="1"/>
  <c r="J100" i="10"/>
  <c r="J98" i="10"/>
  <c r="J97" i="10"/>
  <c r="J96" i="10"/>
  <c r="J102" i="10" s="1"/>
  <c r="J61" i="10"/>
  <c r="K58" i="10" s="1"/>
  <c r="E59" i="10"/>
  <c r="E58" i="10"/>
  <c r="K57" i="10"/>
  <c r="E57" i="10"/>
  <c r="K56" i="10"/>
  <c r="E56" i="10"/>
  <c r="K55" i="10"/>
  <c r="E55" i="10"/>
  <c r="K54" i="10"/>
  <c r="E54" i="10"/>
  <c r="K53" i="10"/>
  <c r="E53" i="10"/>
  <c r="K52" i="10"/>
  <c r="E52" i="10"/>
  <c r="K51" i="10"/>
  <c r="E51" i="10"/>
  <c r="K50" i="10"/>
  <c r="E50" i="10"/>
  <c r="K49" i="10"/>
  <c r="E49" i="10"/>
  <c r="K48" i="10"/>
  <c r="E48" i="10"/>
  <c r="K47" i="10"/>
  <c r="E47" i="10"/>
  <c r="K46" i="10"/>
  <c r="E46" i="10"/>
  <c r="K45" i="10"/>
  <c r="E45" i="10"/>
  <c r="K44" i="10"/>
  <c r="E44" i="10"/>
  <c r="D23" i="10"/>
  <c r="C23" i="10"/>
  <c r="L22" i="10"/>
  <c r="J23" i="10" s="1"/>
  <c r="F22" i="10"/>
  <c r="E23" i="10" s="1"/>
  <c r="F23" i="10" s="1"/>
  <c r="C23" i="11" l="1"/>
  <c r="F23" i="11" s="1"/>
  <c r="H23" i="11"/>
  <c r="K59" i="11"/>
  <c r="K61" i="11" s="1"/>
  <c r="J184" i="11"/>
  <c r="J186" i="11"/>
  <c r="K23" i="11"/>
  <c r="I23" i="11"/>
  <c r="J98" i="11"/>
  <c r="J102" i="11" s="1"/>
  <c r="J185" i="11"/>
  <c r="H23" i="10"/>
  <c r="K59" i="10"/>
  <c r="K61" i="10" s="1"/>
  <c r="J184" i="10"/>
  <c r="J189" i="10" s="1"/>
  <c r="J186" i="10"/>
  <c r="I23" i="10"/>
  <c r="K23" i="10"/>
  <c r="J185" i="10"/>
  <c r="L23" i="11" l="1"/>
  <c r="J189" i="11"/>
  <c r="L23" i="10"/>
  <c r="F22" i="9"/>
  <c r="C23" i="9" s="1"/>
  <c r="F23" i="9" s="1"/>
  <c r="L22" i="9"/>
  <c r="H23" i="9" s="1"/>
  <c r="L23" i="9" s="1"/>
  <c r="D23" i="9"/>
  <c r="E23" i="9"/>
  <c r="I23" i="9"/>
  <c r="J23" i="9"/>
  <c r="K2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J61" i="9"/>
  <c r="K44" i="9" s="1"/>
  <c r="J96" i="9"/>
  <c r="J98" i="9"/>
  <c r="J100" i="9"/>
  <c r="I102" i="9"/>
  <c r="J99" i="9" s="1"/>
  <c r="J134" i="9"/>
  <c r="J139" i="9"/>
  <c r="J144" i="9"/>
  <c r="J149" i="9"/>
  <c r="E155" i="9"/>
  <c r="E156" i="9"/>
  <c r="E157" i="9"/>
  <c r="I160" i="9"/>
  <c r="J155" i="9" s="1"/>
  <c r="E184" i="9"/>
  <c r="E185" i="9"/>
  <c r="E186" i="9"/>
  <c r="E187" i="9"/>
  <c r="I189" i="9"/>
  <c r="J185" i="9" s="1"/>
  <c r="J211" i="9"/>
  <c r="E212" i="9"/>
  <c r="J212" i="9"/>
  <c r="E213" i="9"/>
  <c r="J213" i="9"/>
  <c r="J216" i="9" s="1"/>
  <c r="E214" i="9"/>
  <c r="J214" i="9"/>
  <c r="I216" i="9"/>
  <c r="G241" i="9"/>
  <c r="J156" i="9" l="1"/>
  <c r="J160" i="9" s="1"/>
  <c r="J186" i="9"/>
  <c r="J184" i="9"/>
  <c r="J158" i="9"/>
  <c r="J97" i="9"/>
  <c r="J102" i="9" s="1"/>
  <c r="K59" i="9"/>
  <c r="K57" i="9"/>
  <c r="K55" i="9"/>
  <c r="K53" i="9"/>
  <c r="K51" i="9"/>
  <c r="K49" i="9"/>
  <c r="K47" i="9"/>
  <c r="K45" i="9"/>
  <c r="K61" i="9" s="1"/>
  <c r="J157" i="9"/>
  <c r="J187" i="9"/>
  <c r="K58" i="9"/>
  <c r="K56" i="9"/>
  <c r="K54" i="9"/>
  <c r="K52" i="9"/>
  <c r="K50" i="9"/>
  <c r="K48" i="9"/>
  <c r="K46" i="9"/>
  <c r="J189" i="9" l="1"/>
  <c r="G241" i="8"/>
  <c r="I216" i="8"/>
  <c r="J214" i="8"/>
  <c r="E214" i="8"/>
  <c r="J213" i="8"/>
  <c r="E213" i="8"/>
  <c r="J212" i="8"/>
  <c r="E212" i="8"/>
  <c r="J211" i="8"/>
  <c r="J216" i="8" s="1"/>
  <c r="I189" i="8"/>
  <c r="J187" i="8" s="1"/>
  <c r="E187" i="8"/>
  <c r="E186" i="8"/>
  <c r="E185" i="8"/>
  <c r="E184" i="8"/>
  <c r="I160" i="8"/>
  <c r="J158" i="8" s="1"/>
  <c r="J157" i="8"/>
  <c r="E157" i="8"/>
  <c r="J156" i="8"/>
  <c r="E156" i="8"/>
  <c r="J155" i="8"/>
  <c r="J160" i="8" s="1"/>
  <c r="E155" i="8"/>
  <c r="J149" i="8"/>
  <c r="J144" i="8"/>
  <c r="J139" i="8"/>
  <c r="J134" i="8"/>
  <c r="I102" i="8"/>
  <c r="J99" i="8" s="1"/>
  <c r="J100" i="8"/>
  <c r="J98" i="8"/>
  <c r="J97" i="8"/>
  <c r="J96" i="8"/>
  <c r="J102" i="8" s="1"/>
  <c r="J61" i="8"/>
  <c r="K58" i="8" s="1"/>
  <c r="E59" i="8"/>
  <c r="E58" i="8"/>
  <c r="E57" i="8"/>
  <c r="E56" i="8"/>
  <c r="K55" i="8"/>
  <c r="E55" i="8"/>
  <c r="K54" i="8"/>
  <c r="E54" i="8"/>
  <c r="K53" i="8"/>
  <c r="E53" i="8"/>
  <c r="K52" i="8"/>
  <c r="E52" i="8"/>
  <c r="K51" i="8"/>
  <c r="E51" i="8"/>
  <c r="K50" i="8"/>
  <c r="E50" i="8"/>
  <c r="K49" i="8"/>
  <c r="E49" i="8"/>
  <c r="K48" i="8"/>
  <c r="E48" i="8"/>
  <c r="K47" i="8"/>
  <c r="E47" i="8"/>
  <c r="K46" i="8"/>
  <c r="E46" i="8"/>
  <c r="K45" i="8"/>
  <c r="E45" i="8"/>
  <c r="K44" i="8"/>
  <c r="E44" i="8"/>
  <c r="D23" i="8"/>
  <c r="C23" i="8"/>
  <c r="L22" i="8"/>
  <c r="J23" i="8" s="1"/>
  <c r="F22" i="8"/>
  <c r="E23" i="8" s="1"/>
  <c r="F23" i="8" s="1"/>
  <c r="K23" i="8" l="1"/>
  <c r="H23" i="8"/>
  <c r="K57" i="8"/>
  <c r="K59" i="8"/>
  <c r="J184" i="8"/>
  <c r="J186" i="8"/>
  <c r="I23" i="8"/>
  <c r="K56" i="8"/>
  <c r="K61" i="8" s="1"/>
  <c r="J185" i="8"/>
  <c r="L23" i="8" l="1"/>
  <c r="J189" i="8"/>
  <c r="G241" i="7"/>
  <c r="I216" i="7"/>
  <c r="J213" i="7" s="1"/>
  <c r="J214" i="7"/>
  <c r="E214" i="7"/>
  <c r="E213" i="7"/>
  <c r="J212" i="7"/>
  <c r="E212" i="7"/>
  <c r="I189" i="7"/>
  <c r="J187" i="7" s="1"/>
  <c r="E187" i="7"/>
  <c r="E186" i="7"/>
  <c r="E185" i="7"/>
  <c r="E184" i="7"/>
  <c r="I160" i="7"/>
  <c r="J158" i="7"/>
  <c r="J157" i="7"/>
  <c r="E157" i="7"/>
  <c r="J156" i="7"/>
  <c r="E156" i="7"/>
  <c r="J155" i="7"/>
  <c r="J160" i="7" s="1"/>
  <c r="E155" i="7"/>
  <c r="J149" i="7"/>
  <c r="J144" i="7"/>
  <c r="J139" i="7"/>
  <c r="J134" i="7"/>
  <c r="I102" i="7"/>
  <c r="J99" i="7" s="1"/>
  <c r="J100" i="7"/>
  <c r="J96" i="7"/>
  <c r="J61" i="7"/>
  <c r="K58" i="7" s="1"/>
  <c r="K59" i="7"/>
  <c r="E59" i="7"/>
  <c r="E58" i="7"/>
  <c r="K57" i="7"/>
  <c r="E57" i="7"/>
  <c r="E56" i="7"/>
  <c r="K55" i="7"/>
  <c r="E55" i="7"/>
  <c r="K54" i="7"/>
  <c r="E54" i="7"/>
  <c r="K53" i="7"/>
  <c r="E53" i="7"/>
  <c r="K52" i="7"/>
  <c r="E52" i="7"/>
  <c r="K51" i="7"/>
  <c r="E51" i="7"/>
  <c r="K50" i="7"/>
  <c r="E50" i="7"/>
  <c r="K49" i="7"/>
  <c r="E49" i="7"/>
  <c r="K48" i="7"/>
  <c r="E48" i="7"/>
  <c r="K47" i="7"/>
  <c r="E47" i="7"/>
  <c r="K46" i="7"/>
  <c r="E46" i="7"/>
  <c r="K45" i="7"/>
  <c r="E45" i="7"/>
  <c r="K44" i="7"/>
  <c r="E44" i="7"/>
  <c r="D23" i="7"/>
  <c r="C23" i="7"/>
  <c r="L22" i="7"/>
  <c r="J23" i="7" s="1"/>
  <c r="F22" i="7"/>
  <c r="E23" i="7" s="1"/>
  <c r="F23" i="7" s="1"/>
  <c r="J186" i="7" l="1"/>
  <c r="I23" i="7"/>
  <c r="J98" i="7"/>
  <c r="J211" i="7"/>
  <c r="J216" i="7" s="1"/>
  <c r="K23" i="7"/>
  <c r="H23" i="7"/>
  <c r="L23" i="7" s="1"/>
  <c r="J97" i="7"/>
  <c r="J102" i="7" s="1"/>
  <c r="J184" i="7"/>
  <c r="K56" i="7"/>
  <c r="K61" i="7" s="1"/>
  <c r="J185" i="7"/>
  <c r="J189" i="7" l="1"/>
  <c r="G241" i="6"/>
  <c r="I216" i="6"/>
  <c r="J214" i="6"/>
  <c r="E214" i="6"/>
  <c r="J213" i="6"/>
  <c r="E213" i="6"/>
  <c r="J212" i="6"/>
  <c r="E212" i="6"/>
  <c r="J211" i="6"/>
  <c r="J216" i="6" s="1"/>
  <c r="I189" i="6"/>
  <c r="J187" i="6" s="1"/>
  <c r="E187" i="6"/>
  <c r="E186" i="6"/>
  <c r="E185" i="6"/>
  <c r="E184" i="6"/>
  <c r="I160" i="6"/>
  <c r="J158" i="6" s="1"/>
  <c r="J157" i="6"/>
  <c r="E157" i="6"/>
  <c r="J156" i="6"/>
  <c r="E156" i="6"/>
  <c r="J155" i="6"/>
  <c r="J160" i="6" s="1"/>
  <c r="E155" i="6"/>
  <c r="J149" i="6"/>
  <c r="J144" i="6"/>
  <c r="J139" i="6"/>
  <c r="J134" i="6"/>
  <c r="I102" i="6"/>
  <c r="J99" i="6" s="1"/>
  <c r="J100" i="6"/>
  <c r="J97" i="6"/>
  <c r="J96" i="6"/>
  <c r="J61" i="6"/>
  <c r="K58" i="6" s="1"/>
  <c r="E59" i="6"/>
  <c r="E58" i="6"/>
  <c r="K57" i="6"/>
  <c r="E57" i="6"/>
  <c r="K56" i="6"/>
  <c r="E56" i="6"/>
  <c r="K55" i="6"/>
  <c r="E55" i="6"/>
  <c r="K54" i="6"/>
  <c r="E54" i="6"/>
  <c r="K53" i="6"/>
  <c r="E53" i="6"/>
  <c r="K52" i="6"/>
  <c r="E52" i="6"/>
  <c r="K51" i="6"/>
  <c r="E51" i="6"/>
  <c r="K50" i="6"/>
  <c r="E50" i="6"/>
  <c r="K49" i="6"/>
  <c r="E49" i="6"/>
  <c r="K48" i="6"/>
  <c r="E48" i="6"/>
  <c r="K47" i="6"/>
  <c r="E47" i="6"/>
  <c r="K46" i="6"/>
  <c r="E46" i="6"/>
  <c r="K45" i="6"/>
  <c r="E45" i="6"/>
  <c r="K44" i="6"/>
  <c r="E44" i="6"/>
  <c r="D23" i="6"/>
  <c r="C23" i="6"/>
  <c r="L22" i="6"/>
  <c r="J23" i="6" s="1"/>
  <c r="F22" i="6"/>
  <c r="E23" i="6" s="1"/>
  <c r="F23" i="6" s="1"/>
  <c r="J102" i="6" l="1"/>
  <c r="H23" i="6"/>
  <c r="K59" i="6"/>
  <c r="K61" i="6" s="1"/>
  <c r="J184" i="6"/>
  <c r="J186" i="6"/>
  <c r="K23" i="6"/>
  <c r="I23" i="6"/>
  <c r="J98" i="6"/>
  <c r="J185" i="6"/>
  <c r="L23" i="6" l="1"/>
  <c r="J189" i="6"/>
  <c r="G241" i="5"/>
  <c r="I216" i="5"/>
  <c r="J214" i="5" s="1"/>
  <c r="E214" i="5"/>
  <c r="E213" i="5"/>
  <c r="E212" i="5"/>
  <c r="I189" i="5"/>
  <c r="J187" i="5"/>
  <c r="E187" i="5"/>
  <c r="J186" i="5"/>
  <c r="E186" i="5"/>
  <c r="J185" i="5"/>
  <c r="E185" i="5"/>
  <c r="J184" i="5"/>
  <c r="J189" i="5" s="1"/>
  <c r="E184" i="5"/>
  <c r="I160" i="5"/>
  <c r="J157" i="5" s="1"/>
  <c r="E157" i="5"/>
  <c r="E156" i="5"/>
  <c r="E155" i="5"/>
  <c r="J149" i="5"/>
  <c r="J144" i="5"/>
  <c r="J139" i="5"/>
  <c r="J134" i="5"/>
  <c r="I102" i="5"/>
  <c r="J100" i="5" s="1"/>
  <c r="J61" i="5"/>
  <c r="K58" i="5" s="1"/>
  <c r="E59" i="5"/>
  <c r="E58" i="5"/>
  <c r="K57" i="5"/>
  <c r="E57" i="5"/>
  <c r="E56" i="5"/>
  <c r="E55" i="5"/>
  <c r="E54" i="5"/>
  <c r="K53" i="5"/>
  <c r="E53" i="5"/>
  <c r="E52" i="5"/>
  <c r="E51" i="5"/>
  <c r="E50" i="5"/>
  <c r="K49" i="5"/>
  <c r="E49" i="5"/>
  <c r="E48" i="5"/>
  <c r="E47" i="5"/>
  <c r="E46" i="5"/>
  <c r="K45" i="5"/>
  <c r="E45" i="5"/>
  <c r="E44" i="5"/>
  <c r="D23" i="5"/>
  <c r="L22" i="5"/>
  <c r="K23" i="5" s="1"/>
  <c r="F22" i="5"/>
  <c r="E23" i="5" s="1"/>
  <c r="C23" i="5" l="1"/>
  <c r="J23" i="5"/>
  <c r="K51" i="5"/>
  <c r="K59" i="5"/>
  <c r="J158" i="5"/>
  <c r="I23" i="5"/>
  <c r="H23" i="5"/>
  <c r="L23" i="5" s="1"/>
  <c r="K47" i="5"/>
  <c r="K55" i="5"/>
  <c r="J97" i="5"/>
  <c r="J156" i="5"/>
  <c r="F23" i="5"/>
  <c r="J98" i="5"/>
  <c r="J211" i="5"/>
  <c r="J213" i="5"/>
  <c r="K44" i="5"/>
  <c r="K46" i="5"/>
  <c r="K48" i="5"/>
  <c r="K50" i="5"/>
  <c r="K52" i="5"/>
  <c r="K54" i="5"/>
  <c r="K56" i="5"/>
  <c r="J99" i="5"/>
  <c r="J96" i="5"/>
  <c r="J155" i="5"/>
  <c r="J160" i="5" s="1"/>
  <c r="J212" i="5"/>
  <c r="J102" i="5" l="1"/>
  <c r="K61" i="5"/>
  <c r="J216" i="5"/>
  <c r="F22" i="4" l="1"/>
  <c r="D23" i="4" s="1"/>
  <c r="L22" i="4"/>
  <c r="J23" i="4" s="1"/>
  <c r="E23" i="4"/>
  <c r="H23" i="4"/>
  <c r="K23" i="4"/>
  <c r="E44" i="4"/>
  <c r="E45" i="4"/>
  <c r="E46" i="4"/>
  <c r="E47" i="4"/>
  <c r="K47" i="4"/>
  <c r="E48" i="4"/>
  <c r="E49" i="4"/>
  <c r="E50" i="4"/>
  <c r="E51" i="4"/>
  <c r="E52" i="4"/>
  <c r="E53" i="4"/>
  <c r="E54" i="4"/>
  <c r="E55" i="4"/>
  <c r="K55" i="4"/>
  <c r="E56" i="4"/>
  <c r="E57" i="4"/>
  <c r="E58" i="4"/>
  <c r="E59" i="4"/>
  <c r="J61" i="4"/>
  <c r="K44" i="4" s="1"/>
  <c r="I102" i="4"/>
  <c r="J99" i="4" s="1"/>
  <c r="J134" i="4"/>
  <c r="J139" i="4"/>
  <c r="J144" i="4"/>
  <c r="J149" i="4"/>
  <c r="E155" i="4"/>
  <c r="E156" i="4"/>
  <c r="E157" i="4"/>
  <c r="I160" i="4"/>
  <c r="J156" i="4" s="1"/>
  <c r="E184" i="4"/>
  <c r="E185" i="4"/>
  <c r="E186" i="4"/>
  <c r="J186" i="4"/>
  <c r="E187" i="4"/>
  <c r="I189" i="4"/>
  <c r="J187" i="4" s="1"/>
  <c r="E212" i="4"/>
  <c r="E213" i="4"/>
  <c r="E214" i="4"/>
  <c r="I216" i="4"/>
  <c r="J211" i="4" s="1"/>
  <c r="G241" i="4"/>
  <c r="K57" i="4" l="1"/>
  <c r="K49" i="4"/>
  <c r="C23" i="4"/>
  <c r="F23" i="4" s="1"/>
  <c r="J158" i="4"/>
  <c r="J155" i="4"/>
  <c r="J160" i="4" s="1"/>
  <c r="K59" i="4"/>
  <c r="K51" i="4"/>
  <c r="J184" i="4"/>
  <c r="J157" i="4"/>
  <c r="K53" i="4"/>
  <c r="K45" i="4"/>
  <c r="J97" i="4"/>
  <c r="J214" i="4"/>
  <c r="J212" i="4"/>
  <c r="J100" i="4"/>
  <c r="J96" i="4"/>
  <c r="J185" i="4"/>
  <c r="J189" i="4" s="1"/>
  <c r="J213" i="4"/>
  <c r="J98" i="4"/>
  <c r="I23" i="4"/>
  <c r="L23" i="4" s="1"/>
  <c r="K58" i="4"/>
  <c r="K56" i="4"/>
  <c r="K54" i="4"/>
  <c r="K52" i="4"/>
  <c r="K50" i="4"/>
  <c r="K48" i="4"/>
  <c r="K46" i="4"/>
  <c r="K61" i="4" s="1"/>
  <c r="J216" i="4" l="1"/>
  <c r="J102" i="4"/>
  <c r="G241" i="3" l="1"/>
  <c r="I216" i="3"/>
  <c r="J213" i="3" s="1"/>
  <c r="J214" i="3"/>
  <c r="E214" i="3"/>
  <c r="E213" i="3"/>
  <c r="J212" i="3"/>
  <c r="E212" i="3"/>
  <c r="I189" i="3"/>
  <c r="J186" i="3" s="1"/>
  <c r="E187" i="3"/>
  <c r="E186" i="3"/>
  <c r="J185" i="3"/>
  <c r="E185" i="3"/>
  <c r="E184" i="3"/>
  <c r="I160" i="3"/>
  <c r="J158" i="3" s="1"/>
  <c r="E157" i="3"/>
  <c r="J156" i="3"/>
  <c r="E156" i="3"/>
  <c r="J155" i="3"/>
  <c r="E155" i="3"/>
  <c r="J149" i="3"/>
  <c r="J144" i="3"/>
  <c r="J139" i="3"/>
  <c r="J134" i="3"/>
  <c r="I102" i="3"/>
  <c r="J98" i="3" s="1"/>
  <c r="J97" i="3"/>
  <c r="J96" i="3"/>
  <c r="J61" i="3"/>
  <c r="K59" i="3" s="1"/>
  <c r="E59" i="3"/>
  <c r="K58" i="3"/>
  <c r="E58" i="3"/>
  <c r="E57" i="3"/>
  <c r="K56" i="3"/>
  <c r="E56" i="3"/>
  <c r="K55" i="3"/>
  <c r="E55" i="3"/>
  <c r="K54" i="3"/>
  <c r="E54" i="3"/>
  <c r="K53" i="3"/>
  <c r="E53" i="3"/>
  <c r="K52" i="3"/>
  <c r="E52" i="3"/>
  <c r="K51" i="3"/>
  <c r="E51" i="3"/>
  <c r="K50" i="3"/>
  <c r="E50" i="3"/>
  <c r="K49" i="3"/>
  <c r="E49" i="3"/>
  <c r="K48" i="3"/>
  <c r="E48" i="3"/>
  <c r="K47" i="3"/>
  <c r="E47" i="3"/>
  <c r="K46" i="3"/>
  <c r="E46" i="3"/>
  <c r="K45" i="3"/>
  <c r="E45" i="3"/>
  <c r="K44" i="3"/>
  <c r="E44" i="3"/>
  <c r="L22" i="3"/>
  <c r="I23" i="3" s="1"/>
  <c r="F22" i="3"/>
  <c r="D23" i="3" s="1"/>
  <c r="K61" i="3" l="1"/>
  <c r="J23" i="3"/>
  <c r="K57" i="3"/>
  <c r="J99" i="3"/>
  <c r="J102" i="3" s="1"/>
  <c r="J157" i="3"/>
  <c r="J160" i="3" s="1"/>
  <c r="J100" i="3"/>
  <c r="J187" i="3"/>
  <c r="E23" i="3"/>
  <c r="K23" i="3"/>
  <c r="C23" i="3"/>
  <c r="H23" i="3"/>
  <c r="L23" i="3" s="1"/>
  <c r="J184" i="3"/>
  <c r="J189" i="3" s="1"/>
  <c r="J211" i="3"/>
  <c r="J216" i="3" s="1"/>
  <c r="F23" i="3" l="1"/>
  <c r="G241" i="2"/>
  <c r="I216" i="2"/>
  <c r="J214" i="2" s="1"/>
  <c r="E214" i="2"/>
  <c r="E213" i="2"/>
  <c r="E212" i="2"/>
  <c r="I189" i="2"/>
  <c r="J187" i="2" s="1"/>
  <c r="E187" i="2"/>
  <c r="E186" i="2"/>
  <c r="E185" i="2"/>
  <c r="E184" i="2"/>
  <c r="I160" i="2"/>
  <c r="J158" i="2" s="1"/>
  <c r="E157" i="2"/>
  <c r="E156" i="2"/>
  <c r="E155" i="2"/>
  <c r="J149" i="2"/>
  <c r="J144" i="2"/>
  <c r="J139" i="2"/>
  <c r="J134" i="2"/>
  <c r="I102" i="2"/>
  <c r="J99" i="2" s="1"/>
  <c r="J61" i="2"/>
  <c r="K58" i="2" s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L22" i="2"/>
  <c r="J23" i="2" s="1"/>
  <c r="F22" i="2"/>
  <c r="E23" i="2" s="1"/>
  <c r="J156" i="2" l="1"/>
  <c r="D23" i="2"/>
  <c r="J155" i="2"/>
  <c r="J157" i="2"/>
  <c r="K45" i="2"/>
  <c r="K47" i="2"/>
  <c r="K49" i="2"/>
  <c r="K51" i="2"/>
  <c r="K53" i="2"/>
  <c r="K55" i="2"/>
  <c r="K57" i="2"/>
  <c r="J96" i="2"/>
  <c r="J211" i="2"/>
  <c r="J213" i="2"/>
  <c r="J97" i="2"/>
  <c r="K44" i="2"/>
  <c r="K46" i="2"/>
  <c r="K48" i="2"/>
  <c r="K50" i="2"/>
  <c r="K52" i="2"/>
  <c r="K54" i="2"/>
  <c r="K56" i="2"/>
  <c r="J100" i="2"/>
  <c r="J212" i="2"/>
  <c r="K23" i="2"/>
  <c r="C23" i="2"/>
  <c r="H23" i="2"/>
  <c r="K59" i="2"/>
  <c r="J184" i="2"/>
  <c r="J186" i="2"/>
  <c r="J98" i="2"/>
  <c r="I23" i="2"/>
  <c r="J185" i="2"/>
  <c r="F23" i="2" l="1"/>
  <c r="J102" i="2"/>
  <c r="J160" i="2"/>
  <c r="K61" i="2"/>
  <c r="J216" i="2"/>
  <c r="J189" i="2"/>
  <c r="L23" i="2"/>
</calcChain>
</file>

<file path=xl/sharedStrings.xml><?xml version="1.0" encoding="utf-8"?>
<sst xmlns="http://schemas.openxmlformats.org/spreadsheetml/2006/main" count="588" uniqueCount="48">
  <si>
    <t>UNIDAD JURÍDICA, TRANSPARENCIA Y BUENAS PRÁCTICAS DEL INSTITUTO MUNICIPAL DE LAS MUJERES ZAPOPANAS PARA LA IGUALDAD SUSTANTIVA</t>
  </si>
  <si>
    <t>SOLICITUDES POR TIPO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</si>
  <si>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</si>
  <si>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</si>
  <si>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</si>
  <si>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</si>
  <si>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</si>
  <si>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</si>
  <si>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</si>
  <si>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</si>
  <si>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</si>
  <si>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>VIA CORREO ELECTRONICO</t>
  </si>
  <si>
    <t>REPRODUCCIÓN DE DOCUMENTOS (COPIA SIMPLE, COPIA CERTIFICADA, PLANO SIMPLE Y PLANO CERTIFICADO)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</si>
  <si>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</si>
  <si>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</si>
  <si>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</si>
  <si>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</si>
  <si>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</si>
  <si>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</si>
  <si>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</si>
  <si>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</si>
  <si>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</si>
  <si>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</si>
  <si>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</si>
  <si>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</si>
  <si>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</si>
  <si>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</si>
  <si>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Unidad de Planeación </t>
  </si>
  <si>
    <t>Unidad de Administración</t>
  </si>
  <si>
    <t>Unidad de Programas para la Igualdad Sustantiva</t>
  </si>
  <si>
    <t xml:space="preserve">Unidad Jurídica, Transparencia y Buenas Prácticas </t>
  </si>
  <si>
    <t>PNT</t>
  </si>
  <si>
    <t>VÍA PNT</t>
  </si>
  <si>
    <t>Órgano de Control Interno</t>
  </si>
  <si>
    <t>SOLICITUDES ATENDIDAS POR UNIDAD</t>
  </si>
  <si>
    <t>SOLICITUDES POR GÉNERO</t>
  </si>
  <si>
    <t>INFORMACIÓN ESTADÍSTICA ENERO 2024</t>
  </si>
  <si>
    <t>INFORMACIÓN ESTADÍSTICA FEBRERO 2024</t>
  </si>
  <si>
    <t>INFORMACIÓN ESTADÍSTICA MARZO 2024</t>
  </si>
  <si>
    <t>INFORMACIÓN ESTADÍSTICA ABRIL 2024</t>
  </si>
  <si>
    <t>INFORMACIÓN ESTADÍSTICA MAYO 2024</t>
  </si>
  <si>
    <t>INFORMACIÓN ESTADÍSTICA JUNIO 2024</t>
  </si>
  <si>
    <t>INFORMACIÓN ESTADÍSTICA JULIO 2024</t>
  </si>
  <si>
    <t>INFORMACIÓN ESTADÍSTICA AGOSTO 2024</t>
  </si>
  <si>
    <t>INFORMACIÓN ESTADÍSTICA SEPTIEMBRE 2024</t>
  </si>
  <si>
    <t>INFORMACIÓN ESTADÍSTICA OCTUBRE 2024</t>
  </si>
  <si>
    <t>INFORMACIÓN ESTADÍSTICA NOVIEMBRE 2024</t>
  </si>
  <si>
    <t>INFORMACIÓN ESTADÍSTICA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</si>
</sst>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26"/>
      <name val="Aparajita"/>
      <family val="2"/>
    </font>
    <font>
      <b/>
      <sz val="8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5" fillId="4" borderId="6" xfId="0" applyFont="1" applyFill="1" applyBorder="1"/>
    <xf numFmtId="0" fontId="0" fillId="5" borderId="0" xfId="0" applyFill="1"/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8" fillId="5" borderId="0" xfId="0" applyFont="1" applyFill="1"/>
    <xf numFmtId="9" fontId="8" fillId="7" borderId="10" xfId="0" applyNumberFormat="1" applyFont="1" applyFill="1" applyBorder="1" applyAlignment="1">
      <alignment horizontal="center"/>
    </xf>
    <xf numFmtId="9" fontId="6" fillId="7" borderId="10" xfId="0" applyNumberFormat="1" applyFont="1" applyFill="1" applyBorder="1" applyAlignment="1">
      <alignment horizontal="center"/>
    </xf>
    <xf numFmtId="9" fontId="8" fillId="7" borderId="10" xfId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10" fillId="7" borderId="4" xfId="2" applyFont="1" applyFill="1" applyBorder="1"/>
    <xf numFmtId="0" fontId="10" fillId="7" borderId="5" xfId="2" applyFont="1" applyFill="1" applyBorder="1"/>
    <xf numFmtId="9" fontId="8" fillId="7" borderId="12" xfId="1" applyFont="1" applyFill="1" applyBorder="1" applyAlignment="1">
      <alignment horizontal="center"/>
    </xf>
    <xf numFmtId="0" fontId="10" fillId="7" borderId="7" xfId="2" applyFont="1" applyFill="1" applyBorder="1"/>
    <xf numFmtId="0" fontId="10" fillId="7" borderId="8" xfId="2" applyFont="1" applyFill="1" applyBorder="1"/>
    <xf numFmtId="0" fontId="10" fillId="7" borderId="2" xfId="2" applyFont="1" applyFill="1" applyBorder="1"/>
    <xf numFmtId="0" fontId="10" fillId="7" borderId="2" xfId="2" applyFont="1" applyFill="1" applyBorder="1" applyAlignment="1">
      <alignment horizontal="left"/>
    </xf>
    <xf numFmtId="0" fontId="11" fillId="7" borderId="2" xfId="2" applyFont="1" applyFill="1" applyBorder="1"/>
    <xf numFmtId="0" fontId="12" fillId="2" borderId="0" xfId="0" applyFont="1" applyFill="1"/>
    <xf numFmtId="0" fontId="12" fillId="5" borderId="0" xfId="0" applyFont="1" applyFill="1"/>
    <xf numFmtId="0" fontId="12" fillId="0" borderId="0" xfId="0" applyFont="1"/>
    <xf numFmtId="9" fontId="13" fillId="7" borderId="1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7" borderId="7" xfId="0" applyFont="1" applyFill="1" applyBorder="1"/>
    <xf numFmtId="0" fontId="16" fillId="7" borderId="8" xfId="0" applyFont="1" applyFill="1" applyBorder="1"/>
    <xf numFmtId="0" fontId="15" fillId="7" borderId="8" xfId="0" applyFont="1" applyFill="1" applyBorder="1"/>
    <xf numFmtId="0" fontId="16" fillId="7" borderId="10" xfId="0" applyFont="1" applyFill="1" applyBorder="1" applyAlignment="1">
      <alignment horizontal="center"/>
    </xf>
    <xf numFmtId="9" fontId="15" fillId="7" borderId="14" xfId="1" applyFont="1" applyFill="1" applyBorder="1" applyAlignment="1">
      <alignment wrapText="1"/>
    </xf>
    <xf numFmtId="9" fontId="0" fillId="5" borderId="0" xfId="1" applyFont="1" applyFill="1" applyAlignment="1">
      <alignment wrapText="1"/>
    </xf>
    <xf numFmtId="0" fontId="17" fillId="7" borderId="7" xfId="2" applyFont="1" applyFill="1" applyBorder="1"/>
    <xf numFmtId="0" fontId="17" fillId="7" borderId="8" xfId="2" applyFont="1" applyFill="1" applyBorder="1"/>
    <xf numFmtId="0" fontId="17" fillId="7" borderId="10" xfId="2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 vertical="center" wrapText="1"/>
    </xf>
    <xf numFmtId="9" fontId="15" fillId="7" borderId="9" xfId="1" applyFont="1" applyFill="1" applyBorder="1" applyAlignment="1">
      <alignment wrapText="1"/>
    </xf>
    <xf numFmtId="0" fontId="15" fillId="0" borderId="0" xfId="0" applyFont="1"/>
    <xf numFmtId="0" fontId="15" fillId="5" borderId="0" xfId="0" applyFont="1" applyFill="1"/>
    <xf numFmtId="0" fontId="15" fillId="5" borderId="0" xfId="0" applyFont="1" applyFill="1" applyAlignment="1">
      <alignment wrapText="1"/>
    </xf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0" xfId="0" applyFont="1" applyFill="1" applyBorder="1" applyAlignment="1">
      <alignment wrapText="1"/>
    </xf>
    <xf numFmtId="0" fontId="19" fillId="7" borderId="10" xfId="0" applyFont="1" applyFill="1" applyBorder="1" applyAlignment="1">
      <alignment horizontal="center"/>
    </xf>
    <xf numFmtId="9" fontId="19" fillId="7" borderId="10" xfId="0" applyNumberFormat="1" applyFont="1" applyFill="1" applyBorder="1"/>
    <xf numFmtId="9" fontId="13" fillId="5" borderId="0" xfId="0" applyNumberFormat="1" applyFont="1" applyFill="1"/>
    <xf numFmtId="0" fontId="0" fillId="7" borderId="1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7" borderId="10" xfId="0" applyFont="1" applyFill="1" applyBorder="1"/>
    <xf numFmtId="0" fontId="13" fillId="7" borderId="1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0" fillId="7" borderId="17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0" fillId="8" borderId="0" xfId="0" applyFill="1"/>
    <xf numFmtId="0" fontId="0" fillId="7" borderId="18" xfId="0" applyFill="1" applyBorder="1" applyAlignment="1">
      <alignment horizontal="center" wrapText="1"/>
    </xf>
    <xf numFmtId="0" fontId="9" fillId="7" borderId="10" xfId="2" applyFill="1" applyBorder="1" applyAlignment="1">
      <alignment horizontal="center"/>
    </xf>
    <xf numFmtId="9" fontId="0" fillId="7" borderId="14" xfId="1" applyFont="1" applyFill="1" applyBorder="1" applyAlignment="1">
      <alignment horizontal="right" wrapText="1"/>
    </xf>
    <xf numFmtId="9" fontId="0" fillId="5" borderId="0" xfId="1" applyFont="1" applyFill="1" applyAlignment="1">
      <alignment horizontal="right" wrapText="1"/>
    </xf>
    <xf numFmtId="9" fontId="0" fillId="7" borderId="20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right"/>
    </xf>
    <xf numFmtId="0" fontId="12" fillId="5" borderId="0" xfId="0" applyFont="1" applyFill="1" applyAlignment="1">
      <alignment horizontal="left" wrapText="1"/>
    </xf>
    <xf numFmtId="0" fontId="13" fillId="7" borderId="10" xfId="0" applyFont="1" applyFill="1" applyBorder="1"/>
    <xf numFmtId="9" fontId="13" fillId="7" borderId="10" xfId="1" applyFont="1" applyFill="1" applyBorder="1" applyAlignment="1">
      <alignment horizontal="right" wrapText="1"/>
    </xf>
    <xf numFmtId="9" fontId="13" fillId="5" borderId="0" xfId="1" applyFont="1" applyFill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4" xfId="1" applyFont="1" applyFill="1" applyBorder="1" applyAlignment="1">
      <alignment wrapText="1"/>
    </xf>
    <xf numFmtId="9" fontId="0" fillId="7" borderId="20" xfId="1" applyFont="1" applyFill="1" applyBorder="1" applyAlignment="1">
      <alignment wrapText="1"/>
    </xf>
    <xf numFmtId="0" fontId="9" fillId="7" borderId="10" xfId="2" quotePrefix="1" applyFill="1" applyBorder="1" applyAlignment="1">
      <alignment horizontal="center"/>
    </xf>
    <xf numFmtId="9" fontId="0" fillId="7" borderId="10" xfId="1" applyFont="1" applyFill="1" applyBorder="1" applyAlignment="1">
      <alignment wrapText="1"/>
    </xf>
    <xf numFmtId="0" fontId="0" fillId="5" borderId="0" xfId="0" applyFill="1" applyAlignment="1">
      <alignment horizontal="left" wrapText="1"/>
    </xf>
    <xf numFmtId="9" fontId="13" fillId="7" borderId="10" xfId="0" applyNumberFormat="1" applyFont="1" applyFill="1" applyBorder="1"/>
    <xf numFmtId="0" fontId="2" fillId="5" borderId="0" xfId="0" applyFont="1" applyFill="1"/>
    <xf numFmtId="0" fontId="0" fillId="7" borderId="19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7" borderId="1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11" xfId="0" applyFill="1" applyBorder="1" applyAlignment="1">
      <alignment horizontal="center"/>
    </xf>
    <xf numFmtId="0" fontId="9" fillId="5" borderId="0" xfId="2" applyFill="1" applyAlignment="1">
      <alignment horizontal="center"/>
    </xf>
    <xf numFmtId="0" fontId="0" fillId="9" borderId="0" xfId="0" applyFill="1"/>
    <xf numFmtId="0" fontId="13" fillId="4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3" fillId="7" borderId="7" xfId="0" applyFont="1" applyFill="1" applyBorder="1" applyAlignment="1">
      <alignment horizontal="center"/>
    </xf>
    <xf numFmtId="9" fontId="8" fillId="5" borderId="0" xfId="1" applyFont="1" applyFill="1" applyBorder="1" applyAlignment="1">
      <alignment horizontal="center"/>
    </xf>
    <xf numFmtId="0" fontId="13" fillId="5" borderId="0" xfId="0" applyFont="1" applyFill="1"/>
    <xf numFmtId="9" fontId="13" fillId="5" borderId="0" xfId="0" applyNumberFormat="1" applyFont="1" applyFill="1" applyAlignment="1">
      <alignment horizontal="center"/>
    </xf>
    <xf numFmtId="0" fontId="0" fillId="5" borderId="10" xfId="0" applyFill="1" applyBorder="1"/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13" fillId="5" borderId="10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left" vertical="center" wrapText="1"/>
    </xf>
    <xf numFmtId="0" fontId="17" fillId="7" borderId="8" xfId="2" applyFont="1" applyFill="1" applyBorder="1" applyAlignment="1">
      <alignment horizontal="left" vertical="center" wrapText="1"/>
    </xf>
    <xf numFmtId="0" fontId="17" fillId="7" borderId="9" xfId="2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7" borderId="29" xfId="2" applyFill="1" applyBorder="1" applyAlignment="1">
      <alignment horizontal="left" wrapText="1"/>
    </xf>
    <xf numFmtId="0" fontId="9" fillId="7" borderId="30" xfId="2" applyFill="1" applyBorder="1" applyAlignment="1">
      <alignment horizontal="left" wrapText="1"/>
    </xf>
    <xf numFmtId="0" fontId="9" fillId="7" borderId="33" xfId="2" applyFill="1" applyBorder="1" applyAlignment="1">
      <alignment horizontal="left" wrapText="1"/>
    </xf>
    <xf numFmtId="0" fontId="9" fillId="7" borderId="32" xfId="2" applyFill="1" applyBorder="1" applyAlignment="1">
      <alignment horizontal="left" wrapText="1"/>
    </xf>
    <xf numFmtId="0" fontId="20" fillId="7" borderId="4" xfId="2" applyFont="1" applyFill="1" applyBorder="1" applyAlignment="1">
      <alignment horizontal="center"/>
    </xf>
    <xf numFmtId="0" fontId="20" fillId="7" borderId="6" xfId="2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9" fillId="7" borderId="21" xfId="2" applyFill="1" applyBorder="1" applyAlignment="1">
      <alignment horizontal="left" wrapText="1"/>
    </xf>
    <xf numFmtId="0" fontId="9" fillId="7" borderId="22" xfId="2" applyFill="1" applyBorder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2024'!$C$22:$F$22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E-43AC-886D-E8F1DE88446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'Enero 2024'!$C$23:$F$23</c:f>
              <c:numCache>
                <c:formatCode>0%</c:formatCode>
                <c:ptCount val="4"/>
                <c:pt idx="0">
                  <c:v>0.5714285714285714</c:v>
                </c:pt>
                <c:pt idx="1">
                  <c:v>0</c:v>
                </c:pt>
                <c:pt idx="2">
                  <c:v>0.42857142857142855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E-43AC-886D-E8F1DE8844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147136"/>
        <c:axId val="55161216"/>
      </c:barChart>
      <c:catAx>
        <c:axId val="5514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161216"/>
        <c:crosses val="autoZero"/>
        <c:auto val="1"/>
        <c:lblAlgn val="ctr"/>
        <c:lblOffset val="100"/>
        <c:noMultiLvlLbl val="0"/>
      </c:catAx>
      <c:valAx>
        <c:axId val="5516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14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2024'!$H$22:$L$22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9-4E1B-8ABC-267DA7258B0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'Enero 2024'!$H$23:$L$23</c:f>
              <c:numCache>
                <c:formatCode>0%</c:formatCode>
                <c:ptCount val="5"/>
                <c:pt idx="0">
                  <c:v>0.5714285714285714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0.21428571428571427</c:v>
                </c:pt>
                <c:pt idx="4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9-4E1B-8ABC-267DA7258B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9579008"/>
        <c:axId val="59588992"/>
      </c:barChart>
      <c:catAx>
        <c:axId val="59579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588992"/>
        <c:crosses val="autoZero"/>
        <c:auto val="1"/>
        <c:lblAlgn val="ctr"/>
        <c:lblOffset val="100"/>
        <c:noMultiLvlLbl val="0"/>
      </c:catAx>
      <c:valAx>
        <c:axId val="5958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5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69-462C-8584-660E325B6B8E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0.7857142857142857</c:v>
                </c:pt>
                <c:pt idx="4">
                  <c:v>0</c:v>
                </c:pt>
                <c:pt idx="5">
                  <c:v>0.21428571428571427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69-462C-8584-660E325B6B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9628160"/>
        <c:axId val="59629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69-462C-8584-660E325B6B8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069-462C-8584-660E325B6B8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069-462C-8584-660E325B6B8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69-462C-8584-660E325B6B8E}"/>
                  </c:ext>
                </c:extLst>
              </c15:ser>
            </c15:filteredBarSeries>
          </c:ext>
        </c:extLst>
      </c:barChart>
      <c:catAx>
        <c:axId val="596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629952"/>
        <c:crosses val="autoZero"/>
        <c:auto val="1"/>
        <c:lblAlgn val="ctr"/>
        <c:lblOffset val="100"/>
        <c:noMultiLvlLbl val="0"/>
      </c:catAx>
      <c:valAx>
        <c:axId val="596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6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2024'!$I$96:$I$100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0-4A45-8ACF-1AE9400A8C8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2024'!$J$96:$J$100</c:f>
              <c:numCache>
                <c:formatCode>0%</c:formatCode>
                <c:ptCount val="5"/>
                <c:pt idx="0">
                  <c:v>0.42857142857142855</c:v>
                </c:pt>
                <c:pt idx="1">
                  <c:v>0.5714285714285714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0-4A45-8ACF-1AE9400A8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709760"/>
        <c:axId val="84711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70-4A45-8ACF-1AE9400A8C8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70-4A45-8ACF-1AE9400A8C8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70-4A45-8ACF-1AE9400A8C86}"/>
                  </c:ext>
                </c:extLst>
              </c15:ser>
            </c15:filteredBarSeries>
          </c:ext>
        </c:extLst>
      </c:barChart>
      <c:catAx>
        <c:axId val="847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11296"/>
        <c:crosses val="autoZero"/>
        <c:auto val="1"/>
        <c:lblAlgn val="ctr"/>
        <c:lblOffset val="100"/>
        <c:noMultiLvlLbl val="0"/>
      </c:catAx>
      <c:valAx>
        <c:axId val="847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2024'!$I$155:$I$158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7-4C09-A20E-F97EEF7BAAC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'Enero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7-4C09-A20E-F97EEF7BAA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0997504"/>
        <c:axId val="90999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A47-4C09-A20E-F97EEF7BAAC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47-4C09-A20E-F97EEF7BAAC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A47-4C09-A20E-F97EEF7BAAC0}"/>
                  </c:ext>
                </c:extLst>
              </c15:ser>
            </c15:filteredBarSeries>
          </c:ext>
        </c:extLst>
      </c:barChart>
      <c:catAx>
        <c:axId val="909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99040"/>
        <c:crosses val="autoZero"/>
        <c:auto val="1"/>
        <c:lblAlgn val="ctr"/>
        <c:lblOffset val="100"/>
        <c:noMultiLvlLbl val="0"/>
      </c:catAx>
      <c:valAx>
        <c:axId val="909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2024'!$I$184:$I$187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1-4FCC-83FF-549CEB9EBF3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'Enero 2024'!$J$184:$J$187</c:f>
              <c:numCache>
                <c:formatCode>0%</c:formatCode>
                <c:ptCount val="4"/>
                <c:pt idx="0">
                  <c:v>0.7142857142857143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1-4FCC-83FF-549CEB9EBF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813824"/>
        <c:axId val="96815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01-4FCC-83FF-549CEB9EBF3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01-4FCC-83FF-549CEB9EBF3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01-4FCC-83FF-549CEB9EBF30}"/>
                  </c:ext>
                </c:extLst>
              </c15:ser>
            </c15:filteredBarSeries>
          </c:ext>
        </c:extLst>
      </c:barChart>
      <c:catAx>
        <c:axId val="968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15360"/>
        <c:crosses val="autoZero"/>
        <c:auto val="1"/>
        <c:lblAlgn val="ctr"/>
        <c:lblOffset val="100"/>
        <c:noMultiLvlLbl val="0"/>
      </c:catAx>
      <c:valAx>
        <c:axId val="968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2024'!$I$211:$I$214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F-4938-829D-BD2B105E289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2024'!$J$211:$J$214</c:f>
              <c:numCache>
                <c:formatCode>0%</c:formatCode>
                <c:ptCount val="4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F-4938-829D-BD2B105E28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6828416"/>
        <c:axId val="9684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DF-4938-829D-BD2B105E289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DF-4938-829D-BD2B105E289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EDF-4938-829D-BD2B105E2899}"/>
                  </c:ext>
                </c:extLst>
              </c15:ser>
            </c15:filteredBarSeries>
          </c:ext>
        </c:extLst>
      </c:barChart>
      <c:catAx>
        <c:axId val="968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42496"/>
        <c:crosses val="autoZero"/>
        <c:auto val="1"/>
        <c:lblAlgn val="ctr"/>
        <c:lblOffset val="100"/>
        <c:noMultiLvlLbl val="0"/>
      </c:catAx>
      <c:valAx>
        <c:axId val="968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'Enero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7-4F9A-9511-B1A1CA956C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6874880"/>
        <c:axId val="96877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'Enero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17-4F9A-9511-B1A1CA956CCF}"/>
                  </c:ext>
                </c:extLst>
              </c15:ser>
            </c15:filteredBarSeries>
          </c:ext>
        </c:extLst>
      </c:barChart>
      <c:catAx>
        <c:axId val="9687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77568"/>
        <c:crosses val="autoZero"/>
        <c:auto val="1"/>
        <c:lblAlgn val="ctr"/>
        <c:lblOffset val="100"/>
        <c:noMultiLvlLbl val="0"/>
      </c:catAx>
      <c:valAx>
        <c:axId val="9687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2024'!$C$22:$F$22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2-4C6A-A516-730FF3D6D7A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'Febrero 2024'!$C$23:$F$23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2-4C6A-A516-730FF3D6D7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347072"/>
        <c:axId val="55348224"/>
      </c:barChart>
      <c:catAx>
        <c:axId val="55347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348224"/>
        <c:crosses val="autoZero"/>
        <c:auto val="1"/>
        <c:lblAlgn val="ctr"/>
        <c:lblOffset val="100"/>
        <c:noMultiLvlLbl val="0"/>
      </c:catAx>
      <c:valAx>
        <c:axId val="5534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3-4C1E-8B34-C7078586B70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'Febrero 2024'!$H$23:$L$23</c:f>
              <c:numCache>
                <c:formatCode>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</c:v>
                </c:pt>
                <c:pt idx="3">
                  <c:v>0.16666666666666666</c:v>
                </c:pt>
                <c:pt idx="4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3-4C1E-8B34-C7078586B7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48768"/>
        <c:axId val="55360512"/>
      </c:barChart>
      <c:catAx>
        <c:axId val="5524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360512"/>
        <c:crosses val="autoZero"/>
        <c:auto val="1"/>
        <c:lblAlgn val="ctr"/>
        <c:lblOffset val="100"/>
        <c:noMultiLvlLbl val="0"/>
      </c:catAx>
      <c:valAx>
        <c:axId val="5536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2024'!$J$44:$J$59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76D-9FE9-5634A8F2462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2024'!$K$44:$K$59</c:f>
              <c:numCache>
                <c:formatCode>0%</c:formatCode>
                <c:ptCount val="1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76D-9FE9-5634A8F246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309824"/>
        <c:axId val="5531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D5-476D-9FE9-5634A8F2462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1D5-476D-9FE9-5634A8F2462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D5-476D-9FE9-5634A8F2462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D5-476D-9FE9-5634A8F24624}"/>
                  </c:ext>
                </c:extLst>
              </c15:ser>
            </c15:filteredBarSeries>
          </c:ext>
        </c:extLst>
      </c:barChart>
      <c:catAx>
        <c:axId val="553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311360"/>
        <c:crosses val="autoZero"/>
        <c:auto val="1"/>
        <c:lblAlgn val="ctr"/>
        <c:lblOffset val="100"/>
        <c:noMultiLvlLbl val="0"/>
      </c:catAx>
      <c:valAx>
        <c:axId val="553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30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2024'!$I$96:$I$100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7-49C6-A951-D2176CB61ED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2024'!$J$96:$J$100</c:f>
              <c:numCache>
                <c:formatCode>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7-49C6-A951-D2176CB61E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440896"/>
        <c:axId val="55442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527-49C6-A951-D2176CB61ED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27-49C6-A951-D2176CB61ED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527-49C6-A951-D2176CB61ED6}"/>
                  </c:ext>
                </c:extLst>
              </c15:ser>
            </c15:filteredBarSeries>
          </c:ext>
        </c:extLst>
      </c:barChart>
      <c:catAx>
        <c:axId val="554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442432"/>
        <c:crosses val="autoZero"/>
        <c:auto val="1"/>
        <c:lblAlgn val="ctr"/>
        <c:lblOffset val="100"/>
        <c:noMultiLvlLbl val="0"/>
      </c:catAx>
      <c:valAx>
        <c:axId val="554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4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2024'!$I$155:$I$158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8-4303-ACBC-F3C48262819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'Febrero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8-4303-ACBC-F3C4826281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788288"/>
        <c:axId val="997898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38-4303-ACBC-F3C48262819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38-4303-ACBC-F3C48262819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38-4303-ACBC-F3C48262819A}"/>
                  </c:ext>
                </c:extLst>
              </c15:ser>
            </c15:filteredBarSeries>
          </c:ext>
        </c:extLst>
      </c:barChart>
      <c:catAx>
        <c:axId val="997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789824"/>
        <c:crosses val="autoZero"/>
        <c:auto val="1"/>
        <c:lblAlgn val="ctr"/>
        <c:lblOffset val="100"/>
        <c:noMultiLvlLbl val="0"/>
      </c:catAx>
      <c:valAx>
        <c:axId val="99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78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2024'!$I$184:$I$187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F-479E-A109-7979EF4AE80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'Febrero 2024'!$J$184:$J$187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F-479E-A109-7979EF4AE8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841536"/>
        <c:axId val="9984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F2F-479E-A109-7979EF4AE80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2F-479E-A109-7979EF4AE80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F2F-479E-A109-7979EF4AE801}"/>
                  </c:ext>
                </c:extLst>
              </c15:ser>
            </c15:filteredBarSeries>
          </c:ext>
        </c:extLst>
      </c:barChart>
      <c:catAx>
        <c:axId val="998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843072"/>
        <c:crosses val="autoZero"/>
        <c:auto val="1"/>
        <c:lblAlgn val="ctr"/>
        <c:lblOffset val="100"/>
        <c:noMultiLvlLbl val="0"/>
      </c:catAx>
      <c:valAx>
        <c:axId val="998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84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2024'!$I$211:$I$214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9E9-B598-E1FAA0D0197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2024'!$J$211:$J$214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A-49E9-B598-E1FAA0D019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6845696"/>
        <c:axId val="106847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EDA-49E9-B598-E1FAA0D0197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DA-49E9-B598-E1FAA0D0197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DA-49E9-B598-E1FAA0D01974}"/>
                  </c:ext>
                </c:extLst>
              </c15:ser>
            </c15:filteredBarSeries>
          </c:ext>
        </c:extLst>
      </c:barChart>
      <c:catAx>
        <c:axId val="10684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847232"/>
        <c:crosses val="autoZero"/>
        <c:auto val="1"/>
        <c:lblAlgn val="ctr"/>
        <c:lblOffset val="100"/>
        <c:noMultiLvlLbl val="0"/>
      </c:catAx>
      <c:valAx>
        <c:axId val="10684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84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'Febrero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'Febrero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7FE-B0C0-04FD300ED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6961536"/>
        <c:axId val="106964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'Febrero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EC8-47FE-B0C0-04FD300ED8E6}"/>
                  </c:ext>
                </c:extLst>
              </c15:ser>
            </c15:filteredBarSeries>
          </c:ext>
        </c:extLst>
      </c:barChart>
      <c:catAx>
        <c:axId val="1069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964480"/>
        <c:crosses val="autoZero"/>
        <c:auto val="1"/>
        <c:lblAlgn val="ctr"/>
        <c:lblOffset val="100"/>
        <c:noMultiLvlLbl val="0"/>
      </c:catAx>
      <c:valAx>
        <c:axId val="10696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96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2024'!$C$22:$F$22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F-4D28-A5EA-8B627A8184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'Marzo 2024'!$C$23:$F$23</c:f>
              <c:numCache>
                <c:formatCode>0%</c:formatCode>
                <c:ptCount val="4"/>
                <c:pt idx="0">
                  <c:v>0.42857142857142855</c:v>
                </c:pt>
                <c:pt idx="1">
                  <c:v>0</c:v>
                </c:pt>
                <c:pt idx="2">
                  <c:v>0.5714285714285714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F-4D28-A5EA-8B627A8184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8288000"/>
        <c:axId val="98289536"/>
      </c:barChart>
      <c:catAx>
        <c:axId val="9828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289536"/>
        <c:crosses val="autoZero"/>
        <c:auto val="1"/>
        <c:lblAlgn val="ctr"/>
        <c:lblOffset val="100"/>
        <c:noMultiLvlLbl val="0"/>
      </c:catAx>
      <c:valAx>
        <c:axId val="9828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28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2024'!$H$22:$L$22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0-47C8-BFB5-655F5831DA7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'Marzo 2024'!$H$23:$L$23</c:f>
              <c:numCache>
                <c:formatCode>0%</c:formatCode>
                <c:ptCount val="5"/>
                <c:pt idx="0">
                  <c:v>0.7142857142857143</c:v>
                </c:pt>
                <c:pt idx="1">
                  <c:v>0</c:v>
                </c:pt>
                <c:pt idx="2">
                  <c:v>0</c:v>
                </c:pt>
                <c:pt idx="3">
                  <c:v>0.2857142857142857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0-47C8-BFB5-655F5831DA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6922368"/>
        <c:axId val="106923904"/>
      </c:barChart>
      <c:catAx>
        <c:axId val="10692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923904"/>
        <c:crosses val="autoZero"/>
        <c:auto val="1"/>
        <c:lblAlgn val="ctr"/>
        <c:lblOffset val="100"/>
        <c:noMultiLvlLbl val="0"/>
      </c:catAx>
      <c:valAx>
        <c:axId val="10692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9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4-4ED4-8EBA-8FBD29BBF9B5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0.5714285714285714</c:v>
                </c:pt>
                <c:pt idx="4">
                  <c:v>0</c:v>
                </c:pt>
                <c:pt idx="5">
                  <c:v>0.42857142857142855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4-4ED4-8EBA-8FBD29BBF9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468224"/>
        <c:axId val="98469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'[2]MAR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'[2]MAR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2B4-4ED4-8EBA-8FBD29BBF9B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2B4-4ED4-8EBA-8FBD29BBF9B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B4-4ED4-8EBA-8FBD29BBF9B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B4-4ED4-8EBA-8FBD29BBF9B5}"/>
                  </c:ext>
                </c:extLst>
              </c15:ser>
            </c15:filteredBarSeries>
          </c:ext>
        </c:extLst>
      </c:barChart>
      <c:catAx>
        <c:axId val="984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469760"/>
        <c:crosses val="autoZero"/>
        <c:auto val="1"/>
        <c:lblAlgn val="ctr"/>
        <c:lblOffset val="100"/>
        <c:noMultiLvlLbl val="0"/>
      </c:catAx>
      <c:valAx>
        <c:axId val="9846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4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2024'!$I$96:$I$100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C-477A-B779-0FBE2026F1D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2024'!$J$96:$J$100</c:f>
              <c:numCache>
                <c:formatCode>0%</c:formatCode>
                <c:ptCount val="5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C-477A-B779-0FBE2026F1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311488"/>
        <c:axId val="107313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'[2]MAR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'[2]MAR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4CC-477A-B779-0FBE2026F1D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4CC-477A-B779-0FBE2026F1D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4CC-477A-B779-0FBE2026F1D0}"/>
                  </c:ext>
                </c:extLst>
              </c15:ser>
            </c15:filteredBarSeries>
          </c:ext>
        </c:extLst>
      </c:barChart>
      <c:catAx>
        <c:axId val="1073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313024"/>
        <c:crosses val="autoZero"/>
        <c:auto val="1"/>
        <c:lblAlgn val="ctr"/>
        <c:lblOffset val="100"/>
        <c:noMultiLvlLbl val="0"/>
      </c:catAx>
      <c:valAx>
        <c:axId val="1073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3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2024'!$I$155:$I$158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9-4104-A117-D92B6080BE6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'Marzo 2024'!$J$155:$J$158</c:f>
              <c:numCache>
                <c:formatCode>0%</c:formatCode>
                <c:ptCount val="4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9-4104-A117-D92B6080BE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499904"/>
        <c:axId val="107501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'[2]MAR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'[2]MAR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739-4104-A117-D92B6080BE6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39-4104-A117-D92B6080BE6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39-4104-A117-D92B6080BE61}"/>
                  </c:ext>
                </c:extLst>
              </c15:ser>
            </c15:filteredBarSeries>
          </c:ext>
        </c:extLst>
      </c:barChart>
      <c:catAx>
        <c:axId val="1074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01440"/>
        <c:crosses val="autoZero"/>
        <c:auto val="1"/>
        <c:lblAlgn val="ctr"/>
        <c:lblOffset val="100"/>
        <c:noMultiLvlLbl val="0"/>
      </c:catAx>
      <c:valAx>
        <c:axId val="1075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4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2024'!$I$184:$I$187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D-485D-A343-7D9D48EADCD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'Marzo 2024'!$J$184:$J$187</c:f>
              <c:numCache>
                <c:formatCode>0%</c:formatCode>
                <c:ptCount val="4"/>
                <c:pt idx="0">
                  <c:v>0.7142857142857143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D-485D-A343-7D9D48EADC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540864"/>
        <c:axId val="107542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'[2]MAR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'[2]MAR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AD-485D-A343-7D9D48EADCD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AD-485D-A343-7D9D48EADCD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AD-485D-A343-7D9D48EADCDD}"/>
                  </c:ext>
                </c:extLst>
              </c15:ser>
            </c15:filteredBarSeries>
          </c:ext>
        </c:extLst>
      </c:barChart>
      <c:catAx>
        <c:axId val="1075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42400"/>
        <c:crosses val="autoZero"/>
        <c:auto val="1"/>
        <c:lblAlgn val="ctr"/>
        <c:lblOffset val="100"/>
        <c:noMultiLvlLbl val="0"/>
      </c:catAx>
      <c:valAx>
        <c:axId val="1075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2024'!$I$211:$I$214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CEE-83A4-DAE48CF152D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2024'!$J$211:$J$214</c:f>
              <c:numCache>
                <c:formatCode>0%</c:formatCode>
                <c:ptCount val="4"/>
                <c:pt idx="0">
                  <c:v>0.42857142857142855</c:v>
                </c:pt>
                <c:pt idx="1">
                  <c:v>0.5714285714285714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B-4CEE-83A4-DAE48CF152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213184"/>
        <c:axId val="107214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'[2]MAR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'[2]MAR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BDB-4CEE-83A4-DAE48CF152D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BDB-4CEE-83A4-DAE48CF152D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'[2]MAR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BDB-4CEE-83A4-DAE48CF152DB}"/>
                  </c:ext>
                </c:extLst>
              </c15:ser>
            </c15:filteredBarSeries>
          </c:ext>
        </c:extLst>
      </c:barChart>
      <c:catAx>
        <c:axId val="1072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14720"/>
        <c:crosses val="autoZero"/>
        <c:auto val="1"/>
        <c:lblAlgn val="ctr"/>
        <c:lblOffset val="100"/>
        <c:noMultiLvlLbl val="0"/>
      </c:catAx>
      <c:valAx>
        <c:axId val="1072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1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'Marzo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'Marzo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8-4FC0-BD2B-EC990F94C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251200"/>
        <c:axId val="10725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'[2]MAR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'[2]MAR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538-4FC0-BD2B-EC990F94C104}"/>
                  </c:ext>
                </c:extLst>
              </c15:ser>
            </c15:filteredBarSeries>
          </c:ext>
        </c:extLst>
      </c:barChart>
      <c:catAx>
        <c:axId val="10725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58240"/>
        <c:crosses val="autoZero"/>
        <c:auto val="1"/>
        <c:lblAlgn val="ctr"/>
        <c:lblOffset val="100"/>
        <c:noMultiLvlLbl val="0"/>
      </c:catAx>
      <c:valAx>
        <c:axId val="10725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2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'Abril 2024 '!$C$22:$F$22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2-4967-955E-27CCEE23ED5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'Abril 2024 '!$C$23:$F$23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2-4967-955E-27CCEE23ED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379072"/>
        <c:axId val="53380608"/>
      </c:barChart>
      <c:catAx>
        <c:axId val="5337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380608"/>
        <c:crosses val="autoZero"/>
        <c:auto val="1"/>
        <c:lblAlgn val="ctr"/>
        <c:lblOffset val="100"/>
        <c:noMultiLvlLbl val="0"/>
      </c:catAx>
      <c:valAx>
        <c:axId val="5338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3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'Abril 2024 '!$H$22:$L$22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4A84-8C56-64D90C3C8D2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'Abril 2024 '!$H$23:$L$23</c:f>
              <c:numCache>
                <c:formatCode>0%</c:formatCode>
                <c:ptCount val="5"/>
                <c:pt idx="0">
                  <c:v>0.375</c:v>
                </c:pt>
                <c:pt idx="1">
                  <c:v>0.125</c:v>
                </c:pt>
                <c:pt idx="2">
                  <c:v>0.375</c:v>
                </c:pt>
                <c:pt idx="3">
                  <c:v>0.125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7-4A84-8C56-64D90C3C8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3506048"/>
        <c:axId val="53507584"/>
      </c:barChart>
      <c:catAx>
        <c:axId val="5350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507584"/>
        <c:crosses val="autoZero"/>
        <c:auto val="1"/>
        <c:lblAlgn val="ctr"/>
        <c:lblOffset val="100"/>
        <c:noMultiLvlLbl val="0"/>
      </c:catAx>
      <c:valAx>
        <c:axId val="5350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5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2024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E-4262-8692-6E28761F493E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2024 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E-4262-8692-6E28761F49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5088"/>
        <c:axId val="53466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2024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 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56E-4262-8692-6E28761F493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6E-4262-8692-6E28761F493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6E-4262-8692-6E28761F493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6E-4262-8692-6E28761F493E}"/>
                  </c:ext>
                </c:extLst>
              </c15:ser>
            </c15:filteredBarSeries>
          </c:ext>
        </c:extLst>
      </c:barChart>
      <c:catAx>
        <c:axId val="534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66624"/>
        <c:crosses val="autoZero"/>
        <c:auto val="1"/>
        <c:lblAlgn val="ctr"/>
        <c:lblOffset val="100"/>
        <c:noMultiLvlLbl val="0"/>
      </c:catAx>
      <c:valAx>
        <c:axId val="53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6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2024 '!$I$96:$I$100</c:f>
              <c:numCache>
                <c:formatCode>General</c:formatCode>
                <c:ptCount val="5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1-40AF-9AE8-427729A8B917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2024 '!$J$96:$J$100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1-40AF-9AE8-427729A8B9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522432"/>
        <c:axId val="53523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2024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 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E1-40AF-9AE8-427729A8B91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E1-40AF-9AE8-427729A8B91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E1-40AF-9AE8-427729A8B917}"/>
                  </c:ext>
                </c:extLst>
              </c15:ser>
            </c15:filteredBarSeries>
          </c:ext>
        </c:extLst>
      </c:barChart>
      <c:catAx>
        <c:axId val="5352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523968"/>
        <c:crosses val="autoZero"/>
        <c:auto val="1"/>
        <c:lblAlgn val="ctr"/>
        <c:lblOffset val="100"/>
        <c:noMultiLvlLbl val="0"/>
      </c:catAx>
      <c:valAx>
        <c:axId val="535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52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'Abril 2024 '!$I$155:$I$158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9-45E2-BB75-809C839BD45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'Abril 2024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9-45E2-BB75-809C839BD4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0805888"/>
        <c:axId val="80807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2024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 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A9-45E2-BB75-809C839BD45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A9-45E2-BB75-809C839BD45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A9-45E2-BB75-809C839BD451}"/>
                  </c:ext>
                </c:extLst>
              </c15:ser>
            </c15:filteredBarSeries>
          </c:ext>
        </c:extLst>
      </c:barChart>
      <c:catAx>
        <c:axId val="808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807424"/>
        <c:crosses val="autoZero"/>
        <c:auto val="1"/>
        <c:lblAlgn val="ctr"/>
        <c:lblOffset val="100"/>
        <c:noMultiLvlLbl val="0"/>
      </c:catAx>
      <c:valAx>
        <c:axId val="808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8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'Abril 2024 '!$I$184:$I$187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3-4C76-800F-31A711894AD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'Abril 2024 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3-4C76-800F-31A711894A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02496"/>
        <c:axId val="81004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2024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 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3E3-4C76-800F-31A711894AD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E3-4C76-800F-31A711894AD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E3-4C76-800F-31A711894AD4}"/>
                  </c:ext>
                </c:extLst>
              </c15:ser>
            </c15:filteredBarSeries>
          </c:ext>
        </c:extLst>
      </c:barChart>
      <c:catAx>
        <c:axId val="810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04032"/>
        <c:crosses val="autoZero"/>
        <c:auto val="1"/>
        <c:lblAlgn val="ctr"/>
        <c:lblOffset val="100"/>
        <c:noMultiLvlLbl val="0"/>
      </c:catAx>
      <c:valAx>
        <c:axId val="810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2024 '!$I$211:$I$214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7-45F5-878F-17FD3A43FB13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2024 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7-45F5-878F-17FD3A43FB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31168"/>
        <c:axId val="81032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2024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 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57-45F5-878F-17FD3A43FB1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57-45F5-878F-17FD3A43FB1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2024 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57-45F5-878F-17FD3A43FB13}"/>
                  </c:ext>
                </c:extLst>
              </c15:ser>
            </c15:filteredBarSeries>
          </c:ext>
        </c:extLst>
      </c:barChart>
      <c:catAx>
        <c:axId val="810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32704"/>
        <c:crosses val="autoZero"/>
        <c:auto val="1"/>
        <c:lblAlgn val="ctr"/>
        <c:lblOffset val="100"/>
        <c:noMultiLvlLbl val="0"/>
      </c:catAx>
      <c:valAx>
        <c:axId val="810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2024 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'Abril 2024 '!$G$236:$G$240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9-47A8-8F6A-05E515DC3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1074432"/>
        <c:axId val="8108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'Abril 2024 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2024 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4E9-47A8-8F6A-05E515DC35E5}"/>
                  </c:ext>
                </c:extLst>
              </c15:ser>
            </c15:filteredBarSeries>
          </c:ext>
        </c:extLst>
      </c:barChart>
      <c:catAx>
        <c:axId val="8107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88512"/>
        <c:crosses val="autoZero"/>
        <c:auto val="1"/>
        <c:lblAlgn val="ctr"/>
        <c:lblOffset val="100"/>
        <c:noMultiLvlLbl val="0"/>
      </c:catAx>
      <c:valAx>
        <c:axId val="810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07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'Mayo 2024'!$C$22:$F$22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057-BFBB-86A6196085D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'Mayo 2024'!$C$23:$F$23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057-BFBB-86A6196085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'Mayo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F-423B-9935-10764140F70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'Mayo 2024'!$H$23:$L$23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F-423B-9935-10764140F7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1-43C0-B6C2-FC45847A4DE7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0.33333333333333331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1-43C0-B6C2-FC45847A4D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EC1-43C0-B6C2-FC45847A4DE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EC1-43C0-B6C2-FC45847A4DE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EC1-43C0-B6C2-FC45847A4DE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EC1-43C0-B6C2-FC45847A4DE7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2024'!$I$96:$I$100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5-4D0A-87F5-131E75FA7627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2024'!$J$96:$J$100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5-4D0A-87F5-131E75FA7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6A5-4D0A-87F5-131E75FA762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A5-4D0A-87F5-131E75FA762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6A5-4D0A-87F5-131E75FA7627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'Mayo 2024'!$I$155:$I$158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E-41CE-9D9F-B077BD1D850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'Mayo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E-41CE-9D9F-B077BD1D85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E2E-41CE-9D9F-B077BD1D850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2E-41CE-9D9F-B077BD1D850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E2E-41CE-9D9F-B077BD1D8501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'Mayo 2024'!$I$184:$I$187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4-4014-A335-CBE0BE2499E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'Mayo 2024'!$J$184:$J$187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4-4014-A335-CBE0BE2499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64-4014-A335-CBE0BE2499E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64-4014-A335-CBE0BE2499E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64-4014-A335-CBE0BE2499E4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2024'!$I$211:$I$214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1-496F-8A78-964B35199EAF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2024'!$J$211:$J$214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1-496F-8A78-964B35199E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0F1-496F-8A78-964B35199EA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F1-496F-8A78-964B35199EA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0F1-496F-8A78-964B35199EAF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'Mayo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'Mayo 2024'!$G$236:$G$240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C-4EB8-AD9A-D7C3B6CADE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4C-4EB8-AD9A-D7C3B6CADEF2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'Junio 2024'!$C$22:$F$22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FD4-8184-6BF496B3EAB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'Junio 2024'!$C$23:$F$23</c:f>
              <c:numCache>
                <c:formatCode>0%</c:formatCode>
                <c:ptCount val="4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FD4-8184-6BF496B3EA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'Junio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E-4E70-83E7-7C25B67E97B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'Junio 2024'!$H$23:$L$23</c:f>
              <c:numCache>
                <c:formatCode>0%</c:formatCode>
                <c:ptCount val="5"/>
                <c:pt idx="0">
                  <c:v>0.2</c:v>
                </c:pt>
                <c:pt idx="1">
                  <c:v>0.6</c:v>
                </c:pt>
                <c:pt idx="2">
                  <c:v>0</c:v>
                </c:pt>
                <c:pt idx="3">
                  <c:v>0.2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E-4E70-83E7-7C25B67E97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2024'!$J$44:$J$59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5-4428-8D0D-3C13A3283C87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2024'!$K$44:$K$59</c:f>
              <c:numCache>
                <c:formatCode>0%</c:formatCode>
                <c:ptCount val="16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5-4428-8D0D-3C13A3283C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F35-4428-8D0D-3C13A3283C8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F35-4428-8D0D-3C13A3283C8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35-4428-8D0D-3C13A3283C8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F35-4428-8D0D-3C13A3283C87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2024'!$I$96:$I$100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3-46EB-817A-7CA4B5D63A4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2024'!$J$96:$J$100</c:f>
              <c:numCache>
                <c:formatCode>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3-46EB-817A-7CA4B5D63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6C3-46EB-817A-7CA4B5D63A4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C3-46EB-817A-7CA4B5D63A4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C3-46EB-817A-7CA4B5D63A4A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'Junio 2024'!$I$155:$I$158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C-46DC-9657-C547BE70173A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'Junio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C-46DC-9657-C547BE701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2C-46DC-9657-C547BE70173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2C-46DC-9657-C547BE70173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2C-46DC-9657-C547BE70173A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'Junio 2024'!$I$184:$I$187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D-4299-97DB-F9F73E34BE9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'Junio 2024'!$J$184:$J$187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D-4299-97DB-F9F73E34BE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2D-4299-97DB-F9F73E34BE9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2D-4299-97DB-F9F73E34BE9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2D-4299-97DB-F9F73E34BE96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2024'!$I$211:$I$214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9-43C2-B962-CB4BD9DD5E7F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2024'!$J$211:$J$214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9-43C2-B962-CB4BD9DD5E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DD9-43C2-B962-CB4BD9DD5E7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D9-43C2-B962-CB4BD9DD5E7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DD9-43C2-B962-CB4BD9DD5E7F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'Junio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3-4A63-842C-BCDE59D51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'Junio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8A3-4A63-842C-BCDE59D51D86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'Julio 2024'!$C$22:$F$22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1-412E-BD0F-B19731AE12E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'Julio 2024'!$C$23:$F$23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1-412E-BD0F-B19731AE12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'Julio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4-4109-AEEE-801FC073844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'Julio 2024'!$H$23:$L$23</c:f>
              <c:numCache>
                <c:formatCode>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4-4109-AEEE-801FC07384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29C-B3CC-1B78C514F1D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3-429C-B3CC-1B78C514F1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D3-429C-B3CC-1B78C514F1D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D3-429C-B3CC-1B78C514F1D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D3-429C-B3CC-1B78C514F1D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D3-429C-B3CC-1B78C514F1DB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2024'!$I$96:$I$100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E-47C5-B6B6-DA7A2BDA9E08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2024'!$J$96:$J$100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E-47C5-B6B6-DA7A2BDA9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CE-47C5-B6B6-DA7A2BDA9E0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CE-47C5-B6B6-DA7A2BDA9E0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CE-47C5-B6B6-DA7A2BDA9E08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'Julio 2024'!$I$155:$I$158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1-4696-9E06-6AD4213D06B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'Julio 2024'!$J$155:$J$158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1-4696-9E06-6AD4213D06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71-4696-9E06-6AD4213D06B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71-4696-9E06-6AD4213D06B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71-4696-9E06-6AD4213D06B5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'Julio 2024'!$I$184:$I$187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7-41DE-8B92-2C57A6B7993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'Julio 2024'!$J$184:$J$187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7-41DE-8B92-2C57A6B799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8E7-41DE-8B92-2C57A6B799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E7-41DE-8B92-2C57A6B799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8E7-41DE-8B92-2C57A6B79935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2024'!$I$211:$I$214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5-4A6A-9098-A5A40EE1573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2024'!$J$211:$J$214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5-4A6A-9098-A5A40EE157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A35-4A6A-9098-A5A40EE1573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A35-4A6A-9098-A5A40EE1573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A35-4A6A-9098-A5A40EE1573D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'Julio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5-4088-85EE-353CC4120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'Julio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'Julio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3A5-4088-85EE-353CC4120BE3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'Agosto 2024'!$C$22:$F$22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4-46B4-93C4-1CC3AA9B54B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'Agosto 2024'!$C$23:$F$23</c:f>
              <c:numCache>
                <c:formatCode>0%</c:formatCode>
                <c:ptCount val="4"/>
                <c:pt idx="0">
                  <c:v>0.84615384615384615</c:v>
                </c:pt>
                <c:pt idx="1">
                  <c:v>0</c:v>
                </c:pt>
                <c:pt idx="2">
                  <c:v>0.15384615384615385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4-46B4-93C4-1CC3AA9B54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'Agosto 2024'!$H$22:$L$22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6-4675-9E72-0A13730E027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'Agosto 2024'!$H$23:$L$23</c:f>
              <c:numCache>
                <c:formatCode>0%</c:formatCode>
                <c:ptCount val="5"/>
                <c:pt idx="0">
                  <c:v>0.30769230769230771</c:v>
                </c:pt>
                <c:pt idx="1">
                  <c:v>0.15384615384615385</c:v>
                </c:pt>
                <c:pt idx="2">
                  <c:v>0</c:v>
                </c:pt>
                <c:pt idx="3">
                  <c:v>0.53846153846153844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6-4675-9E72-0A13730E02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C-452F-A8B7-D24961130946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0.69230769230769229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7.6923076923076927E-2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C-452F-A8B7-D249611309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7AC-452F-A8B7-D2496113094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AC-452F-A8B7-D2496113094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AC-452F-A8B7-D2496113094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AC-452F-A8B7-D24961130946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2024'!$I$96:$I$100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E-40EE-8A4A-7FEAFD163460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2024'!$J$96:$J$100</c:f>
              <c:numCache>
                <c:formatCode>0%</c:formatCode>
                <c:ptCount val="5"/>
                <c:pt idx="0">
                  <c:v>0.15384615384615385</c:v>
                </c:pt>
                <c:pt idx="1">
                  <c:v>0.84615384615384615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E-40EE-8A4A-7FEAFD1634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54E-40EE-8A4A-7FEAFD16346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54E-40EE-8A4A-7FEAFD16346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54E-40EE-8A4A-7FEAFD163460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'Agosto 2024'!$I$155:$I$158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D-4C6E-8B9E-49C6441D77D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'Agosto 2024'!$J$155:$J$158</c:f>
              <c:numCache>
                <c:formatCode>0%</c:formatCode>
                <c:ptCount val="4"/>
                <c:pt idx="0">
                  <c:v>0.92307692307692313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D-4C6E-8B9E-49C6441D77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AD-4C6E-8B9E-49C6441D77D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AD-4C6E-8B9E-49C6441D77D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4AD-4C6E-8B9E-49C6441D77DD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'Agosto 2024'!$I$184:$I$187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0-4700-9E52-42A9762061A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'Agosto 2024'!$J$184:$J$187</c:f>
              <c:numCache>
                <c:formatCode>0%</c:formatCode>
                <c:ptCount val="4"/>
                <c:pt idx="0">
                  <c:v>0.30769230769230771</c:v>
                </c:pt>
                <c:pt idx="1">
                  <c:v>0</c:v>
                </c:pt>
                <c:pt idx="2">
                  <c:v>0.15384615384615385</c:v>
                </c:pt>
                <c:pt idx="3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0-4700-9E52-42A9762061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C10-4700-9E52-42A9762061A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10-4700-9E52-42A9762061A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10-4700-9E52-42A9762061AD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2024'!$I$211:$I$214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2-4732-BD28-77EB66F6B5D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2024'!$J$211:$J$214</c:f>
              <c:numCache>
                <c:formatCode>0%</c:formatCode>
                <c:ptCount val="4"/>
                <c:pt idx="0">
                  <c:v>0.84615384615384615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2-4732-BD28-77EB66F6B5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3D2-4732-BD28-77EB66F6B5D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3D2-4732-BD28-77EB66F6B5D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'Agosto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D2-4732-BD28-77EB66F6B5D5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'Agosto 2024'!$G$236:$G$240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F-48DA-9977-07622148D0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'Agosto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'Agosto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F-48DA-9977-07622148D009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'Septiembre 2024'!$C$22:$F$22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5B9-8B2D-B58E57D1792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'Septiembre 2024'!$C$23:$F$23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7-45B9-8B2D-B58E57D179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'Septiembre 2024'!$H$22:$L$22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A-4DAD-907F-D2E1D04AD3F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'Septiembre 2024'!$H$23:$L$23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A-4DAD-907F-D2E1D04AD3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C-4F38-832E-ECE7C042A16D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'Septiembre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C-4F38-832E-ECE7C042A1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'Septiembre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'Septiembre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C8C-4F38-832E-ECE7C042A16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8C-4F38-832E-ECE7C042A16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8C-4F38-832E-ECE7C042A16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8C-4F38-832E-ECE7C042A16D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2024'!$I$96:$I$100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A25-98FB-AD0360A9CC9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'Septiembre 2024'!$J$96:$J$100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A25-98FB-AD0360A9CC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'Septiembre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'Septiembre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9D-4A25-98FB-AD0360A9CC9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A9D-4A25-98FB-AD0360A9CC9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9D-4A25-98FB-AD0360A9CC95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'Septiembre 2024'!$I$155:$I$158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6-414C-B110-FF44A89EEA78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'Septiembre 2024'!$J$155:$J$158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6-414C-B110-FF44A89EEA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'Septiembre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'Septiembre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B6-414C-B110-FF44A89EEA7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B6-414C-B110-FF44A89EEA7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B6-414C-B110-FF44A89EEA78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'Septiembre 2024'!$I$184:$I$187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5-4DC6-B705-B182FB76C2F5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'Septiembre 2024'!$J$184:$J$187</c:f>
              <c:numCache>
                <c:formatCode>0%</c:formatCode>
                <c:ptCount val="4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5-4DC6-B705-B182FB76C2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'Septiembre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'Septiembre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C35-4DC6-B705-B182FB76C2F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C35-4DC6-B705-B182FB76C2F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35-4DC6-B705-B182FB76C2F5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2024'!$I$211:$I$214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6-4AD4-A28E-0A5E6E252DE7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'Septiembre 2024'!$J$211:$J$214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6-4AD4-A28E-0A5E6E252D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'Septiembre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'Septiembre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0F6-4AD4-A28E-0A5E6E252DE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F6-4AD4-A28E-0A5E6E252DE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'Septiembre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F6-4AD4-A28E-0A5E6E252DE7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'Septiembre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'Septiembre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D-42B6-8BAC-C66362C023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'Septiembre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'Septiembre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CD-42B6-8BAC-C66362C023CE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'Otubre 2024'!$C$22:$F$22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D-43A2-BAF0-A8ACC3FCF44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'Otubre 2024'!$C$23:$F$23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D-43A2-BAF0-A8ACC3FCF4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'Otubre 2024'!$H$22:$L$22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B43-8315-EC63558E4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'Otubre 2024'!$H$23:$L$23</c:f>
              <c:numCache>
                <c:formatCode>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B43-8315-EC63558E49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'Otubre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C-483A-9EBE-A6FFF2E0B935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'Otubre 2024'!$K$44:$K$59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C-483A-9EBE-A6FFF2E0B9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'Otubre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'Otubre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0FC-483A-9EBE-A6FFF2E0B9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0FC-483A-9EBE-A6FFF2E0B93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0FC-483A-9EBE-A6FFF2E0B9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0FC-483A-9EBE-A6FFF2E0B935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'Otubre 2024'!$I$96:$I$100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2-4C57-AD4B-5958550FF9E6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'Otubre 2024'!$J$96:$J$100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2-4C57-AD4B-5958550FF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'Otubre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'Otubre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942-4C57-AD4B-5958550FF9E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42-4C57-AD4B-5958550FF9E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42-4C57-AD4B-5958550FF9E6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'Otubre 2024'!$I$155:$I$158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9-4A69-81E8-78602A5E6C8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'Otubre 2024'!$J$155:$J$158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9-4A69-81E8-78602A5E6C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'Otubre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'Otubre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009-4A69-81E8-78602A5E6C8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09-4A69-81E8-78602A5E6C8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009-4A69-81E8-78602A5E6C89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'Otubre 2024'!$I$184:$I$187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A-4733-AD54-D285BDB16D1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'Otubre 2024'!$J$184:$J$187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A-4733-AD54-D285BDB16D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'Otubre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'Otubre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E9A-4733-AD54-D285BDB16D1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E9A-4733-AD54-D285BDB16D1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E9A-4733-AD54-D285BDB16D11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'Otubre 2024'!$I$211:$I$214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A-409B-AF01-C3FB0EB6EBC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'Otubre 2024'!$J$211:$J$214</c:f>
              <c:numCache>
                <c:formatCode>0%</c:formatCode>
                <c:ptCount val="4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A-409B-AF01-C3FB0EB6EB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'Otubre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'Otubre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F2A-409B-AF01-C3FB0EB6EBC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2A-409B-AF01-C3FB0EB6EBC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'Otubre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2A-409B-AF01-C3FB0EB6EBC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'Otubre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'Otubre 2024'!$G$236:$G$240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426-8EC8-8736FFB929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'Otubre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'Otubre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175-4426-8EC8-8736FFB929F2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'NOV 2024'!$C$22:$F$22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A-48C7-AEBA-11380EDE79F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'NOV 2024'!$C$23:$F$23</c:f>
              <c:numCache>
                <c:formatCode>0%</c:formatCode>
                <c:ptCount val="4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A-48C7-AEBA-11380EDE79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'NOV 2024'!$H$22:$L$22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9-42DD-A047-3F62F44926A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'NOV 2024'!$H$23:$L$23</c:f>
              <c:numCache>
                <c:formatCode>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9-42DD-A047-3F62F44926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2024'!$J$44:$J$59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E-4A04-97F2-2001978F53D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2024'!$K$44:$K$59</c:f>
              <c:numCache>
                <c:formatCode>0%</c:formatCode>
                <c:ptCount val="16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E-4A04-97F2-2001978F53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2024'!$F$44:$F$59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DE-4A04-97F2-2001978F53D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DE-4A04-97F2-2001978F53D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DE-4A04-97F2-2001978F53D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DE-4A04-97F2-2001978F53D4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2024'!$I$96:$I$100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8-4F02-8EC0-EDC723FF0E2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2024'!$J$96:$J$100</c:f>
              <c:numCache>
                <c:formatCode>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8-4F02-8EC0-EDC723FF0E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2024'!$F$96:$F$100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E8-4F02-8EC0-EDC723FF0E2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E8-4F02-8EC0-EDC723FF0E2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E8-4F02-8EC0-EDC723FF0E24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'NOV 2024'!$I$155:$I$158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0-4400-B566-EBAA956F132E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'NOV 2024'!$J$155:$J$158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0-4400-B566-EBAA956F13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2024'!$F$155:$F$158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50-4400-B566-EBAA956F132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450-4400-B566-EBAA956F132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450-4400-B566-EBAA956F132E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'NOV 2024'!$I$184:$I$187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581-9FB6-6EC77ECA6FE1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'NOV 2024'!$J$184:$J$187</c:f>
              <c:numCache>
                <c:formatCode>0%</c:formatCode>
                <c:ptCount val="4"/>
                <c:pt idx="0">
                  <c:v>0.4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1-4581-9FB6-6EC77ECA6FE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2024'!$F$184:$F$187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331-4581-9FB6-6EC77ECA6FE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31-4581-9FB6-6EC77ECA6FE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331-4581-9FB6-6EC77ECA6FE1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2024'!$I$211:$I$214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5-4E45-A4D7-77267537BD88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2024'!$J$211:$J$214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5-4E45-A4D7-77267537BD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2024'!$F$211:$F$214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E25-4E45-A4D7-77267537BD8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E25-4E45-A4D7-77267537BD8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'NOV 2024'!$H$211:$H$214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E25-4E45-A4D7-77267537BD88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 2024'!$E$236:$E$240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'NOV 2024'!$G$236:$G$240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E-4402-B617-8DB37357F9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'NOV 2024'!$E$236:$E$240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'NOV 2024'!$F$236:$F$240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61E-4402-B617-8DB37357F9E9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'DIC 2024)'!$C$22:$F$22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1CD-847A-4E4677D4A00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2024)'!$C$21:$F$21</c:f>
              <c:strCache>
                <c:ptCount val="4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  <c:pt idx="3">
                  <c:v>TOTAL</c:v>
                </c:pt>
              </c:strCache>
            </c:strRef>
          </c:cat>
          <c:val>
            <c:numRef>
              <c:f>'DIC 2024)'!$C$23:$F$23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1CD-847A-4E4677D4A0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4624"/>
        <c:axId val="-1617552448"/>
      </c:barChart>
      <c:catAx>
        <c:axId val="-161755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448"/>
        <c:crosses val="autoZero"/>
        <c:auto val="1"/>
        <c:lblAlgn val="ctr"/>
        <c:lblOffset val="100"/>
        <c:noMultiLvlLbl val="0"/>
      </c:catAx>
      <c:valAx>
        <c:axId val="-16175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'DIC 2024)'!$H$22:$L$22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1-4B23-959A-3D2A4B7A5B5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2024)'!$H$21:$L$21</c:f>
              <c:strCache>
                <c:ptCount val="5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  <c:pt idx="4">
                  <c:v>TOTAL</c:v>
                </c:pt>
              </c:strCache>
            </c:strRef>
          </c:cat>
          <c:val>
            <c:numRef>
              <c:f>'DIC 2024)'!$H$23:$L$23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1-4B23-959A-3D2A4B7A5B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42112"/>
        <c:axId val="-1617556256"/>
      </c:barChart>
      <c:catAx>
        <c:axId val="-161754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6256"/>
        <c:crosses val="autoZero"/>
        <c:auto val="1"/>
        <c:lblAlgn val="ctr"/>
        <c:lblOffset val="100"/>
        <c:noMultiLvlLbl val="0"/>
      </c:catAx>
      <c:valAx>
        <c:axId val="-161755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RESPUESTAS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2024)'!$J$44:$J$59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B-468F-A744-BCF96E944026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2024)'!$K$44:$K$59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B-468F-A744-BCF96E9440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617541568"/>
        <c:axId val="-161755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2024)'!$E$44:$E$59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2024)'!$F$44:$F$59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DFB-468F-A744-BCF96E94402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2024)'!$G$44:$G$59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FB-468F-A744-BCF96E94402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2024)'!$H$44:$H$59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FB-468F-A744-BCF96E94402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2024)'!$E$44:$E$59</c15:sqref>
                        </c15:formulaRef>
                      </c:ext>
                    </c:extLst>
                    <c:strCache>
                      <c:ptCount val="16"/>
                      <c:pt idx="0">
                        <c:v>SE TIENE POR NO PRESENTADA ( NO CUMPLIÓ PREVENCIÓN)</c:v>
                      </c:pt>
                      <c:pt idx="1">
                        <c:v>NO CUMPLIO CON LOS EXTREMOS DEL ARTÍCULO 79 (REQUISITOS)</c:v>
                      </c:pt>
                      <c:pt idx="2">
                        <c:v>INCOMPETENCIA </c:v>
                      </c:pt>
                      <c:pt idx="3">
                        <c:v>NEGATIVA POR INEXISTENCIA</c:v>
                      </c:pt>
                      <c:pt idx="4">
                        <c:v>NEGATIVA CONFIDENCIAL E INEXISTENTE</c:v>
                      </c:pt>
                      <c:pt idx="5">
                        <c:v>AFIRMATIVO</c:v>
                      </c:pt>
                      <c:pt idx="6">
                        <c:v>AFIRMATIVO PARCIAL POR CONFIDENCIALIDAD </c:v>
                      </c:pt>
                      <c:pt idx="7">
                        <c:v>NEGATIVA POR CONFIDENCIALIDAD Y RESERVADA</c:v>
                      </c:pt>
                      <c:pt idx="8">
                        <c:v>AFIRMATIVO PARCIAL POR CONFIDENCIALIDAD E INEXISTENCIA</c:v>
                      </c:pt>
                      <c:pt idx="9">
                        <c:v>AFIRMATIVO PARCIAL POR CONFIDENCIALIDAD, RESERVA E INEXISTENCIA</c:v>
                      </c:pt>
                      <c:pt idx="10">
                        <c:v>AFIRMATIVO PARCIAL POR INEXISTENCIA</c:v>
                      </c:pt>
                      <c:pt idx="11">
                        <c:v>AFIRMATIVO PARCIAL POR RESERVA</c:v>
                      </c:pt>
                      <c:pt idx="12">
                        <c:v>AFIRMATIVO PARCIAL POR RESERVA Y CONFIDENCIALIDAD</c:v>
                      </c:pt>
                      <c:pt idx="13">
                        <c:v>AFIRMATIVO PARCIAL POR RESERVA E INEXISTENCIA</c:v>
                      </c:pt>
                      <c:pt idx="14">
                        <c:v>NEGATIVA  POR RESERVA</c:v>
                      </c:pt>
                      <c:pt idx="15">
                        <c:v>PREVENCIÓN ENTRAMITE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2024)'!$I$44:$I$59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DFB-468F-A744-BCF96E944026}"/>
                  </c:ext>
                </c:extLst>
              </c15:ser>
            </c15:filteredBarSeries>
          </c:ext>
        </c:extLst>
      </c:barChart>
      <c:catAx>
        <c:axId val="-1617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3536"/>
        <c:crosses val="autoZero"/>
        <c:auto val="1"/>
        <c:lblAlgn val="ctr"/>
        <c:lblOffset val="100"/>
        <c:noMultiLvlLbl val="0"/>
      </c:catAx>
      <c:valAx>
        <c:axId val="-16175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FORMATO SOLICITADO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2024)'!$I$96:$I$100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C-4A11-8370-33A27CA7C0DE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2024)'!$E$96:$E$100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2024)'!$J$96:$J$100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C-4A11-8370-33A27CA7C0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54080"/>
        <c:axId val="-161754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2024)'!$E$96:$E$100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2024)'!$F$96:$F$100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AAC-4A11-8370-33A27CA7C0D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2024)'!$G$96:$G$100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AAC-4A11-8370-33A27CA7C0D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2024)'!$E$96:$E$100</c15:sqref>
                        </c15:formulaRef>
                      </c:ext>
                    </c:extLst>
                    <c:strCache>
                      <c:ptCount val="5"/>
                      <c:pt idx="0">
                        <c:v>VIA CORREO ELECTRONICO</c:v>
                      </c:pt>
                      <c:pt idx="1">
                        <c:v>VÍA PNT</c:v>
                      </c:pt>
                      <c:pt idx="2">
                        <c:v>REPRODUCCIÓN DE DOCUMENTOS (COPIA SIMPLE, COPIA CERTIFICADA, PLANO SIMPLE Y PLANO CERTIFICADO)</c:v>
                      </c:pt>
                      <c:pt idx="3">
                        <c:v>FORMATO DIGITAL</c:v>
                      </c:pt>
                      <c:pt idx="4">
                        <c:v>CONSULTA DIRECTA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2024)'!$H$96:$H$100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AAC-4A11-8370-33A27CA7C0DE}"/>
                  </c:ext>
                </c:extLst>
              </c15:ser>
            </c15:filteredBarSeries>
          </c:ext>
        </c:extLst>
      </c:barChart>
      <c:catAx>
        <c:axId val="-16175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9184"/>
        <c:crosses val="autoZero"/>
        <c:auto val="1"/>
        <c:lblAlgn val="ctr"/>
        <c:lblOffset val="100"/>
        <c:noMultiLvlLbl val="0"/>
      </c:catAx>
      <c:valAx>
        <c:axId val="-161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'DIC 2024)'!$I$155:$I$158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2-4032-9771-2FBBC442A9B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'DIC 2024)'!$J$155:$J$158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2-4032-9771-2FBBC442A9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7552"/>
        <c:axId val="-161754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2024)'!$E$155:$E$158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2024)'!$F$155:$F$158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DF2-4032-9771-2FBBC442A9B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2024)'!$G$155:$G$158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DF2-4032-9771-2FBBC442A9B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2024)'!$E$155:$E$158</c15:sqref>
                        </c15:formulaRef>
                      </c:ext>
                    </c:extLst>
                    <c:strCache>
                      <c:ptCount val="4"/>
                      <c:pt idx="0">
                        <c:v>ORDINARIA</c:v>
                      </c:pt>
                      <c:pt idx="1">
                        <c:v>FUNDAMENTAL</c:v>
                      </c:pt>
                      <c:pt idx="2">
                        <c:v>RESERVADA</c:v>
                      </c:pt>
                      <c:pt idx="3">
                        <c:v>CONFIDENCIAL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2024)'!$H$155:$H$158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DF2-4032-9771-2FBBC442A9BB}"/>
                  </c:ext>
                </c:extLst>
              </c15:ser>
            </c15:filteredBarSeries>
          </c:ext>
        </c:extLst>
      </c:barChart>
      <c:catAx>
        <c:axId val="-16175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1024"/>
        <c:crosses val="autoZero"/>
        <c:auto val="1"/>
        <c:lblAlgn val="ctr"/>
        <c:lblOffset val="100"/>
        <c:noMultiLvlLbl val="0"/>
      </c:catAx>
      <c:valAx>
        <c:axId val="-16175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</a:t>
            </a:r>
            <a:r>
              <a:rPr lang="es-MX" baseline="0"/>
              <a:t> POR TEMÁTICA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'DIC 2024)'!$I$184:$I$187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7-481D-86F6-D7F50040CDD3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'DIC 2024)'!$J$184:$J$187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7-481D-86F6-D7F50040CD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6464"/>
        <c:axId val="-161755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2024)'!$E$184:$E$187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2024)'!$F$184:$F$187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57-481D-86F6-D7F50040CDD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2024)'!$G$184:$G$187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57-481D-86F6-D7F50040CDD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2024)'!$E$184:$E$187</c15:sqref>
                        </c15:formulaRef>
                      </c:ext>
                    </c:extLst>
                    <c:strCache>
                      <c:ptCount val="4"/>
                      <c:pt idx="0">
                        <c:v>ECONOMICA ADMINISTRATIVA</c:v>
                      </c:pt>
                      <c:pt idx="1">
                        <c:v>TRAMITE</c:v>
                      </c:pt>
                      <c:pt idx="2">
                        <c:v>SERV. PUB.</c:v>
                      </c:pt>
                      <c:pt idx="3">
                        <c:v>LEGAL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2024)'!$H$184:$H$187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57-481D-86F6-D7F50040CDD3}"/>
                  </c:ext>
                </c:extLst>
              </c15:ser>
            </c15:filteredBarSeries>
          </c:ext>
        </c:extLst>
      </c:barChart>
      <c:catAx>
        <c:axId val="-16175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5712"/>
        <c:crosses val="autoZero"/>
        <c:auto val="1"/>
        <c:lblAlgn val="ctr"/>
        <c:lblOffset val="100"/>
        <c:noMultiLvlLbl val="0"/>
      </c:catAx>
      <c:valAx>
        <c:axId val="-161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NOTIFICACIONES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2024)'!$I$211:$I$214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3-4F68-9D8F-A7E90A468409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2024)'!$E$211:$E$214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2024)'!$J$211:$J$214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3-4F68-9D8F-A7E90A4684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617544288"/>
        <c:axId val="-161754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2024)'!$E$211:$E$214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2024)'!$F$211:$F$214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AA3-4F68-9D8F-A7E90A46840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2024)'!$G$211:$G$214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AA3-4F68-9D8F-A7E90A46840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'DIC 2024)'!$E$211:$E$214</c15:sqref>
                        </c15:formulaRef>
                      </c:ext>
                    </c:extLst>
                    <c:strCache>
                      <c:ptCount val="4"/>
                      <c:pt idx="0">
                        <c:v>PNT</c:v>
                      </c:pt>
                      <c:pt idx="1">
                        <c:v>CORREO ELECTRONICO</c:v>
                      </c:pt>
                      <c:pt idx="2">
                        <c:v>NOTIFICACIÓN PERSONAL</c:v>
                      </c:pt>
                      <c:pt idx="3">
                        <c:v>LISTAS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'DIC 2024)'!$H$211:$H$214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AA3-4F68-9D8F-A7E90A468409}"/>
                  </c:ext>
                </c:extLst>
              </c15:ser>
            </c15:filteredBarSeries>
          </c:ext>
        </c:extLst>
      </c:barChart>
      <c:catAx>
        <c:axId val="-16175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3200"/>
        <c:crosses val="autoZero"/>
        <c:auto val="1"/>
        <c:lblAlgn val="ctr"/>
        <c:lblOffset val="100"/>
        <c:noMultiLvlLbl val="0"/>
      </c:catAx>
      <c:valAx>
        <c:axId val="-16175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 por 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'DIC 2024)'!$E$236:$E$240</c:f>
              <c:strCache>
                <c:ptCount val="5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  <c:pt idx="4">
                  <c:v>Órgano de Control Interno</c:v>
                </c:pt>
              </c:strCache>
            </c:strRef>
          </c:cat>
          <c:val>
            <c:numRef>
              <c:f>'DIC 2024)'!$G$236:$G$240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7E4-80CC-0E184A16A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617552992"/>
        <c:axId val="-161618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'DIC 2024)'!$E$236:$E$240</c15:sqref>
                        </c15:formulaRef>
                      </c:ext>
                    </c:extLst>
                    <c:strCache>
                      <c:ptCount val="5"/>
                      <c:pt idx="0">
                        <c:v>Unidad de Planeación </c:v>
                      </c:pt>
                      <c:pt idx="1">
                        <c:v>Unidad de Administración</c:v>
                      </c:pt>
                      <c:pt idx="2">
                        <c:v>Unidad de Programas para la Igualdad Sustantiva</c:v>
                      </c:pt>
                      <c:pt idx="3">
                        <c:v>Unidad Jurídica, Transparencia y Buenas Prácticas </c:v>
                      </c:pt>
                      <c:pt idx="4">
                        <c:v>Órgano de Control Interno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'DIC 2024)'!$F$236:$F$240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815-47E4-80CC-0E184A16A934}"/>
                  </c:ext>
                </c:extLst>
              </c15:ser>
            </c15:filteredBarSeries>
          </c:ext>
        </c:extLst>
      </c:barChart>
      <c:catAx>
        <c:axId val="-161755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6184624"/>
        <c:crosses val="autoZero"/>
        <c:auto val="1"/>
        <c:lblAlgn val="ctr"/>
        <c:lblOffset val="100"/>
        <c:noMultiLvlLbl val="0"/>
      </c:catAx>
      <c:valAx>
        <c:axId val="-16161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7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image" Target="../media/image2.png"/><Relationship Id="rId4" Type="http://schemas.openxmlformats.org/officeDocument/2006/relationships/chart" Target="../charts/chart28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10" Type="http://schemas.openxmlformats.org/officeDocument/2006/relationships/image" Target="../media/image2.png"/><Relationship Id="rId4" Type="http://schemas.openxmlformats.org/officeDocument/2006/relationships/chart" Target="../charts/chart36.xml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image" Target="../media/image2.png"/><Relationship Id="rId4" Type="http://schemas.openxmlformats.org/officeDocument/2006/relationships/chart" Target="../charts/chart44.xml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image" Target="../media/image2.png"/><Relationship Id="rId4" Type="http://schemas.openxmlformats.org/officeDocument/2006/relationships/chart" Target="../charts/chart52.xml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image" Target="../media/image2.png"/><Relationship Id="rId4" Type="http://schemas.openxmlformats.org/officeDocument/2006/relationships/chart" Target="../charts/chart60.xml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image" Target="../media/image2.png"/><Relationship Id="rId4" Type="http://schemas.openxmlformats.org/officeDocument/2006/relationships/chart" Target="../charts/chart68.xml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2.png"/><Relationship Id="rId4" Type="http://schemas.openxmlformats.org/officeDocument/2006/relationships/chart" Target="../charts/chart76.xml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image" Target="../media/image2.png"/><Relationship Id="rId4" Type="http://schemas.openxmlformats.org/officeDocument/2006/relationships/chart" Target="../charts/chart84.xml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10" Type="http://schemas.openxmlformats.org/officeDocument/2006/relationships/image" Target="../media/image2.png"/><Relationship Id="rId4" Type="http://schemas.openxmlformats.org/officeDocument/2006/relationships/chart" Target="../charts/chart9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25400</xdr:colOff>
      <xdr:row>3</xdr:row>
      <xdr:rowOff>12700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5461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603250</xdr:colOff>
      <xdr:row>3</xdr:row>
      <xdr:rowOff>21166</xdr:rowOff>
    </xdr:from>
    <xdr:ext cx="952500" cy="1033463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667" y="560916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6</xdr:row>
      <xdr:rowOff>158750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00075"/>
          <a:ext cx="5633085" cy="685800"/>
        </a:xfrm>
        <a:prstGeom prst="rect">
          <a:avLst/>
        </a:prstGeom>
        <a:ln/>
      </xdr:spPr>
    </xdr:pic>
    <xdr:clientData/>
  </xdr:twoCellAnchor>
  <xdr:oneCellAnchor>
    <xdr:from>
      <xdr:col>2</xdr:col>
      <xdr:colOff>533400</xdr:colOff>
      <xdr:row>2</xdr:row>
      <xdr:rowOff>177800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88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88900</xdr:colOff>
      <xdr:row>3</xdr:row>
      <xdr:rowOff>76200</xdr:rowOff>
    </xdr:from>
    <xdr:ext cx="952500" cy="1033463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6477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238125</xdr:colOff>
      <xdr:row>3</xdr:row>
      <xdr:rowOff>57150</xdr:rowOff>
    </xdr:from>
    <xdr:ext cx="5633085" cy="6731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048125" y="628650"/>
          <a:ext cx="5633085" cy="673100"/>
        </a:xfrm>
        <a:prstGeom prst="rect">
          <a:avLst/>
        </a:prstGeom>
        <a:ln/>
      </xdr:spPr>
    </xdr:pic>
    <xdr:clientData/>
  </xdr:oneCellAnchor>
  <xdr:oneCellAnchor>
    <xdr:from>
      <xdr:col>2</xdr:col>
      <xdr:colOff>0</xdr:colOff>
      <xdr:row>4</xdr:row>
      <xdr:rowOff>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38100</xdr:colOff>
      <xdr:row>3</xdr:row>
      <xdr:rowOff>139700</xdr:rowOff>
    </xdr:from>
    <xdr:ext cx="952500" cy="1033463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7112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6</xdr:row>
      <xdr:rowOff>158750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00075"/>
          <a:ext cx="5633085" cy="685800"/>
        </a:xfrm>
        <a:prstGeom prst="rect">
          <a:avLst/>
        </a:prstGeom>
        <a:ln/>
      </xdr:spPr>
    </xdr:pic>
    <xdr:clientData/>
  </xdr:twoCellAnchor>
  <xdr:oneCellAnchor>
    <xdr:from>
      <xdr:col>2</xdr:col>
      <xdr:colOff>101600</xdr:colOff>
      <xdr:row>3</xdr:row>
      <xdr:rowOff>38100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6096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514AC8-DFE3-4A9D-900C-C5E0757E5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D26C9C-057B-42F0-9F94-A683F6270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557F33-FAF8-488C-84E1-923E6F4CC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37E036-3B3F-43A9-A7DA-BA7C3B1BC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C58ED7E-ACF3-439E-B82F-EF3697E9E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1D9F204-300A-4C8B-AD29-FE8D5B18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A9AE9CD-EC45-46E3-AB76-BE6594B73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D2AC7FD-C424-4CF6-A2BC-F95B52421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C994C54B-48BF-4081-A756-2DE08A217E3A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1</xdr:col>
      <xdr:colOff>711200</xdr:colOff>
      <xdr:row>3</xdr:row>
      <xdr:rowOff>114300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16DAD04-96F9-44FD-86AB-5B0923C4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6858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1A8910-861F-4A22-BDFE-458D8849A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62F81E8-5B5A-4123-9C27-36DAC9171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0D9874-A441-46A5-8833-C7C01A334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A66998-209A-4E08-B287-2BF6529EB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EA148C-3D55-401C-8595-0D947FF3A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E349722-32EE-4096-B4FD-32692BE2C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AFD209D-A3A8-4682-B1D1-79DAB1271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F78677C-897C-4D2C-8FBD-A2D942430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FF802371-7920-4D57-8790-A92DD2248855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419100</xdr:colOff>
      <xdr:row>3</xdr:row>
      <xdr:rowOff>38100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B79194E-E4AB-41B6-96BA-E8F442D8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096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E4E36D-CDC2-4548-88D2-0316D6350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0D9D12-B626-4551-A765-A8C49A8E2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BB0284-9DBE-4EBA-B69E-641B77817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8E20D7-1DDC-46CB-98FB-192B1264A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2B39CC-6F4D-4B14-B3A7-8E98AFDD8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2A1BEB0-B66B-456E-8736-B7D612E0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B737F9B-1EEB-49CC-8888-686CFB244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2BF3070-DE1E-44F1-BD52-C930DEA13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7F2D64E9-48CA-4BDA-B9E1-A5094148EA83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660400</xdr:colOff>
      <xdr:row>2</xdr:row>
      <xdr:rowOff>114300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02B7C1C-3AAF-401B-8F70-24B5E94C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400" y="4953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A1ECAD-BB45-4F8A-8A8B-4A94D0285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06FF0B-33B0-4A5F-B234-B3AE609CF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2F882A-4CE2-42BE-85D7-3438F8805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EC4B248-E2C5-4A29-8C22-7FB909966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B041B96-C970-4FCB-B667-9D536E006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F3D338-BCCB-4C6F-9CFC-1FD92753A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EBAFAEB-FEFD-4464-BD4E-C8F579CF6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EE8E8C1-E8C9-4F27-8A73-A2AED494A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238125</xdr:colOff>
      <xdr:row>3</xdr:row>
      <xdr:rowOff>57150</xdr:rowOff>
    </xdr:from>
    <xdr:ext cx="5633085" cy="723900"/>
    <xdr:pic>
      <xdr:nvPicPr>
        <xdr:cNvPr id="11" name="image2.png">
          <a:extLst>
            <a:ext uri="{FF2B5EF4-FFF2-40B4-BE49-F238E27FC236}">
              <a16:creationId xmlns:a16="http://schemas.microsoft.com/office/drawing/2014/main" id="{1BC99DED-7610-4B71-914D-31B08FE66509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048125" y="628650"/>
          <a:ext cx="5633085" cy="723900"/>
        </a:xfrm>
        <a:prstGeom prst="rect">
          <a:avLst/>
        </a:prstGeom>
        <a:ln/>
      </xdr:spPr>
    </xdr:pic>
    <xdr:clientData/>
  </xdr:oneCellAnchor>
  <xdr:oneCellAnchor>
    <xdr:from>
      <xdr:col>2</xdr:col>
      <xdr:colOff>101600</xdr:colOff>
      <xdr:row>2</xdr:row>
      <xdr:rowOff>177800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27157C2-3778-4920-9916-14E1CA1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5588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8DA72C-9DEB-4B59-98C7-65882CCC1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41219F-2233-462A-AA43-68092BAF8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6BD1F12-EA00-4E06-9489-463410E68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38FE40C-8A4D-4D93-B174-8CB111CC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78EDD4F-217C-472D-8750-5AE1EADFD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C47817-AE19-4D3E-BEFF-15F016103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78F8286-E302-4369-92D4-5CAD9FC0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5250D0-FAFB-4375-88B0-E3EE83A0E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461010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7005935E-012A-4EBC-B8CB-AED20CF13FFB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457200</xdr:colOff>
      <xdr:row>3</xdr:row>
      <xdr:rowOff>38100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C59498A-082C-4522-96A0-9582EDCF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6096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2AE0BE-7765-4B3C-862C-E362DF752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D3CEA9D-CEF5-4053-9DD5-F112731AA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DA5713-D0E3-4B1D-8862-8BF5F818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4F6AF7-B26F-4E6F-A3CB-52E5BD199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427E8CA-0672-4E58-9100-100EAD569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61552A1-B95D-4B5F-8B8B-B7C26AC3C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428FC3B-5C99-47FE-B788-84671AF5B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69C249F-0A25-4E69-B831-71B62D5CC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376343</xdr:colOff>
      <xdr:row>7</xdr:row>
      <xdr:rowOff>19050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1FFFDC4B-A6F1-485E-BEA5-9232C8D693FB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4143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435093</xdr:colOff>
      <xdr:row>3</xdr:row>
      <xdr:rowOff>82316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74232B0-3AAC-4785-A51B-29F0AEC7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797" y="64676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6FFF97-F11C-486D-B75F-0FE7B2DB3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DEE139-EB73-4B15-9B23-AB30D7E79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8AB2B6-EC1D-476C-A096-CCD3C7CB2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D1B4A8C-A576-4CB2-B5AC-CE649D3CE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7C5F4B-0F2E-4755-811C-01448A6C1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9604590-196B-4071-B2E9-1F7D2149A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FB08383-BB76-4EFD-91E1-65612A4DB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CDA5193-C5D7-416B-B229-DE895C8A9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238125</xdr:colOff>
      <xdr:row>3</xdr:row>
      <xdr:rowOff>57150</xdr:rowOff>
    </xdr:from>
    <xdr:to>
      <xdr:col>12</xdr:col>
      <xdr:colOff>376343</xdr:colOff>
      <xdr:row>7</xdr:row>
      <xdr:rowOff>19050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03B7643B-C84E-4FEB-B73B-524E679D6485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5229225" y="628650"/>
          <a:ext cx="5634143" cy="723900"/>
        </a:xfrm>
        <a:prstGeom prst="rect">
          <a:avLst/>
        </a:prstGeom>
        <a:ln/>
      </xdr:spPr>
    </xdr:pic>
    <xdr:clientData/>
  </xdr:twoCellAnchor>
  <xdr:oneCellAnchor>
    <xdr:from>
      <xdr:col>2</xdr:col>
      <xdr:colOff>352778</xdr:colOff>
      <xdr:row>3</xdr:row>
      <xdr:rowOff>164630</xdr:rowOff>
    </xdr:from>
    <xdr:ext cx="952500" cy="1033463"/>
    <xdr:pic>
      <xdr:nvPicPr>
        <xdr:cNvPr id="11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0C49783-4AA4-4CCE-B7B5-3D8ADE1F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482" y="729074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614362</xdr:colOff>
      <xdr:row>24</xdr:row>
      <xdr:rowOff>157162</xdr:rowOff>
    </xdr:from>
    <xdr:to>
      <xdr:col>6</xdr:col>
      <xdr:colOff>195262</xdr:colOff>
      <xdr:row>39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7CE77F-82BD-4CEA-B413-CE6D759B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557212</xdr:colOff>
      <xdr:row>25</xdr:row>
      <xdr:rowOff>14287</xdr:rowOff>
    </xdr:from>
    <xdr:to>
      <xdr:col>12</xdr:col>
      <xdr:colOff>481012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FE0E57-BB2F-4428-8B27-1B1EEB1A8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61</xdr:row>
      <xdr:rowOff>161925</xdr:rowOff>
    </xdr:from>
    <xdr:to>
      <xdr:col>12</xdr:col>
      <xdr:colOff>723899</xdr:colOff>
      <xdr:row>86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9ED2AA-4FB0-4FDC-8A5C-241A5C08F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552449</xdr:colOff>
      <xdr:row>104</xdr:row>
      <xdr:rowOff>233362</xdr:rowOff>
    </xdr:from>
    <xdr:to>
      <xdr:col>10</xdr:col>
      <xdr:colOff>123824</xdr:colOff>
      <xdr:row>122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6065F8-7DD1-4003-AABC-8711BD264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314325</xdr:colOff>
      <xdr:row>160</xdr:row>
      <xdr:rowOff>114300</xdr:rowOff>
    </xdr:from>
    <xdr:to>
      <xdr:col>9</xdr:col>
      <xdr:colOff>271462</xdr:colOff>
      <xdr:row>174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DCD9A2-7183-4BFC-9DCD-6919877E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804861</xdr:colOff>
      <xdr:row>190</xdr:row>
      <xdr:rowOff>176211</xdr:rowOff>
    </xdr:from>
    <xdr:to>
      <xdr:col>10</xdr:col>
      <xdr:colOff>38099</xdr:colOff>
      <xdr:row>206</xdr:row>
      <xdr:rowOff>19049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1395E3-B9AF-4AF2-94EB-DA7058E70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876300</xdr:colOff>
      <xdr:row>217</xdr:row>
      <xdr:rowOff>190500</xdr:rowOff>
    </xdr:from>
    <xdr:to>
      <xdr:col>10</xdr:col>
      <xdr:colOff>314325</xdr:colOff>
      <xdr:row>231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90C1CC-46E8-4122-9E14-E0525CB04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842961</xdr:colOff>
      <xdr:row>245</xdr:row>
      <xdr:rowOff>42862</xdr:rowOff>
    </xdr:from>
    <xdr:to>
      <xdr:col>10</xdr:col>
      <xdr:colOff>714374</xdr:colOff>
      <xdr:row>261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CE5CBA8-D4A2-4A9C-810C-F85132A4D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238125</xdr:colOff>
      <xdr:row>3</xdr:row>
      <xdr:rowOff>57150</xdr:rowOff>
    </xdr:from>
    <xdr:ext cx="5641552" cy="714493"/>
    <xdr:pic>
      <xdr:nvPicPr>
        <xdr:cNvPr id="11" name="image2.png">
          <a:extLst>
            <a:ext uri="{FF2B5EF4-FFF2-40B4-BE49-F238E27FC236}">
              <a16:creationId xmlns:a16="http://schemas.microsoft.com/office/drawing/2014/main" id="{C63D469D-3292-4DED-89D1-E99F14BBEA85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048125" y="628650"/>
          <a:ext cx="5641552" cy="714493"/>
        </a:xfrm>
        <a:prstGeom prst="rect">
          <a:avLst/>
        </a:prstGeom>
        <a:ln/>
      </xdr:spPr>
    </xdr:pic>
    <xdr:clientData/>
  </xdr:oneCellAnchor>
  <xdr:oneCellAnchor>
    <xdr:from>
      <xdr:col>1</xdr:col>
      <xdr:colOff>729074</xdr:colOff>
      <xdr:row>3</xdr:row>
      <xdr:rowOff>105834</xdr:rowOff>
    </xdr:from>
    <xdr:ext cx="952500" cy="1033463"/>
    <xdr:pic>
      <xdr:nvPicPr>
        <xdr:cNvPr id="1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E1CA72A-9D8D-446D-9F22-F89B4021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426" y="670278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4"/>
  <sheetViews>
    <sheetView topLeftCell="A3" zoomScaleNormal="100" workbookViewId="0">
      <selection activeCell="P19" sqref="P19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ht="14.4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5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ht="14.4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ht="14.45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ht="14.45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ht="14.45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ht="14.45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ht="14.45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ht="14.45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ht="14.45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ht="14.45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36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ht="14.45" x14ac:dyDescent="0.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ht="14.45" x14ac:dyDescent="0.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ht="14.45" x14ac:dyDescent="0.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ht="14.45" x14ac:dyDescent="0.3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thickBot="1" x14ac:dyDescent="0.35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thickBot="1" x14ac:dyDescent="0.35">
      <c r="A22" s="1"/>
      <c r="B22" s="5"/>
      <c r="C22" s="15">
        <v>8</v>
      </c>
      <c r="D22" s="16">
        <v>0</v>
      </c>
      <c r="E22" s="16">
        <v>6</v>
      </c>
      <c r="F22" s="17">
        <f>SUM(C22:E22)</f>
        <v>14</v>
      </c>
      <c r="G22" s="18"/>
      <c r="H22" s="15">
        <v>8</v>
      </c>
      <c r="I22" s="15">
        <v>2</v>
      </c>
      <c r="J22" s="15">
        <v>1</v>
      </c>
      <c r="K22" s="15">
        <v>3</v>
      </c>
      <c r="L22" s="17">
        <f>SUM(H22:K22)</f>
        <v>14</v>
      </c>
      <c r="M22" s="5"/>
      <c r="N22" s="5"/>
      <c r="O22" s="5"/>
      <c r="P22" s="5"/>
      <c r="Q22" s="1"/>
    </row>
    <row r="23" spans="1:17" thickBot="1" x14ac:dyDescent="0.35">
      <c r="A23" s="1"/>
      <c r="B23" s="5"/>
      <c r="C23" s="19">
        <f>C22/F22</f>
        <v>0.5714285714285714</v>
      </c>
      <c r="D23" s="19">
        <f>D22/F22</f>
        <v>0</v>
      </c>
      <c r="E23" s="19">
        <f>E22/F22</f>
        <v>0.42857142857142855</v>
      </c>
      <c r="F23" s="20">
        <f>SUM(C23:E23)</f>
        <v>1</v>
      </c>
      <c r="G23" s="18"/>
      <c r="H23" s="21">
        <f>H22/L22</f>
        <v>0.5714285714285714</v>
      </c>
      <c r="I23" s="21">
        <f>I22/L22</f>
        <v>0.14285714285714285</v>
      </c>
      <c r="J23" s="21">
        <f>J22/L22</f>
        <v>7.1428571428571425E-2</v>
      </c>
      <c r="K23" s="21">
        <f>K22/L22</f>
        <v>0.21428571428571427</v>
      </c>
      <c r="L23" s="21">
        <f>SUM(H23:K23)</f>
        <v>0.99999999999999989</v>
      </c>
      <c r="M23" s="5"/>
      <c r="N23" s="5"/>
      <c r="O23" s="5"/>
      <c r="P23" s="5"/>
      <c r="Q23" s="1"/>
    </row>
    <row r="24" spans="1:17" ht="14.45" x14ac:dyDescent="0.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ht="14.45" x14ac:dyDescent="0.3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ht="14.45" x14ac:dyDescent="0.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ht="14.45" x14ac:dyDescent="0.3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ht="14.45" x14ac:dyDescent="0.3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11</v>
      </c>
      <c r="K47" s="21">
        <f>+J47/J61</f>
        <v>0.7857142857142857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3</v>
      </c>
      <c r="K49" s="21">
        <f>+J49/J61</f>
        <v>0.21428571428571427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14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35"/>
      <c r="L95" s="3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6</v>
      </c>
      <c r="J96" s="41">
        <f>+I96/I102</f>
        <v>0.42857142857142855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8</v>
      </c>
      <c r="J97" s="41">
        <f>+I97/I102</f>
        <v>0.5714285714285714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14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35"/>
      <c r="L105" s="3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35"/>
      <c r="L132" s="3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27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27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35"/>
      <c r="L137" s="3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2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2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35"/>
      <c r="L154" s="3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14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71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14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35"/>
      <c r="L183" s="3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10</v>
      </c>
      <c r="J184" s="79">
        <f>+I184/I189</f>
        <v>0.7142857142857143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2</v>
      </c>
      <c r="J186" s="80">
        <f>+I186/I189</f>
        <v>0.14285714285714285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0.14285714285714285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14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35"/>
      <c r="L210" s="3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8</v>
      </c>
      <c r="J211" s="79">
        <f>+I211/I216</f>
        <v>0.5714285714285714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6</v>
      </c>
      <c r="J212" s="79">
        <f>+I212/I216</f>
        <v>0.42857142857142855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89"/>
      <c r="H214" s="90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14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94" t="s">
        <v>28</v>
      </c>
      <c r="F237" s="95"/>
      <c r="G237" s="93">
        <v>10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2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14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4"/>
  <sheetViews>
    <sheetView topLeftCell="A3" zoomScaleNormal="100" workbookViewId="0">
      <selection activeCell="R11" sqref="R11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37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4</v>
      </c>
      <c r="F22" s="17">
        <f>SUM(C22:E22)</f>
        <v>6</v>
      </c>
      <c r="G22" s="18"/>
      <c r="H22" s="15">
        <v>1</v>
      </c>
      <c r="I22" s="15">
        <v>4</v>
      </c>
      <c r="J22" s="15">
        <v>0</v>
      </c>
      <c r="K22" s="15">
        <v>1</v>
      </c>
      <c r="L22" s="17">
        <f>SUM(H22:K22)</f>
        <v>6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0.33333333333333331</v>
      </c>
      <c r="D23" s="19">
        <f>D22/F22</f>
        <v>0</v>
      </c>
      <c r="E23" s="19">
        <f>E22/F22</f>
        <v>0.66666666666666663</v>
      </c>
      <c r="F23" s="20">
        <f>SUM(C23:E23)</f>
        <v>1</v>
      </c>
      <c r="G23" s="18"/>
      <c r="H23" s="21">
        <f>H22/L22</f>
        <v>0.16666666666666666</v>
      </c>
      <c r="I23" s="21">
        <f>I22/L22</f>
        <v>0.66666666666666663</v>
      </c>
      <c r="J23" s="21">
        <f>J22/L22</f>
        <v>0</v>
      </c>
      <c r="K23" s="21">
        <f>K22/L22</f>
        <v>0.16666666666666666</v>
      </c>
      <c r="L23" s="21">
        <f>SUM(H23:K23)</f>
        <v>0.99999999999999989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1</v>
      </c>
      <c r="K44" s="25">
        <f>+J44/J61</f>
        <v>0.16666666666666666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0.5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2</v>
      </c>
      <c r="K49" s="21">
        <f>+J49/J61</f>
        <v>0.33333333333333331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6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17"/>
      <c r="L95" s="117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4</v>
      </c>
      <c r="J96" s="41">
        <f>+I96/I102</f>
        <v>0.66666666666666663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2</v>
      </c>
      <c r="J97" s="41">
        <f>+I97/I102</f>
        <v>0.33333333333333331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6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17"/>
      <c r="L105" s="117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17"/>
      <c r="L132" s="117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11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11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17"/>
      <c r="L137" s="117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4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4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17"/>
      <c r="L154" s="117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6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16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6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17"/>
      <c r="L183" s="117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4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6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17"/>
      <c r="L210" s="117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2</v>
      </c>
      <c r="J211" s="79">
        <f>+I211/I216</f>
        <v>0.33333333333333331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4</v>
      </c>
      <c r="J212" s="79">
        <f>+I212/I216</f>
        <v>0.66666666666666663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12"/>
      <c r="H214" s="113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6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14" t="s">
        <v>28</v>
      </c>
      <c r="F237" s="115"/>
      <c r="G237" s="93">
        <v>4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6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84"/>
  <sheetViews>
    <sheetView topLeftCell="A2" zoomScale="80" zoomScaleNormal="80" workbookViewId="0">
      <selection activeCell="N22" sqref="N22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3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38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21" customHeight="1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4</v>
      </c>
      <c r="F22" s="17">
        <f>SUM(C22:E22)</f>
        <v>7</v>
      </c>
      <c r="G22" s="18"/>
      <c r="H22" s="15">
        <v>5</v>
      </c>
      <c r="I22" s="15">
        <v>0</v>
      </c>
      <c r="J22" s="15">
        <v>0</v>
      </c>
      <c r="K22" s="15">
        <v>2</v>
      </c>
      <c r="L22" s="17">
        <f>SUM(H22:K22)</f>
        <v>7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0.42857142857142855</v>
      </c>
      <c r="D23" s="19">
        <f>D22/F22</f>
        <v>0</v>
      </c>
      <c r="E23" s="19">
        <f>E22/F22</f>
        <v>0.5714285714285714</v>
      </c>
      <c r="F23" s="20">
        <f>SUM(C23:E23)</f>
        <v>1</v>
      </c>
      <c r="G23" s="18"/>
      <c r="H23" s="21">
        <f>H22/L22</f>
        <v>0.7142857142857143</v>
      </c>
      <c r="I23" s="21">
        <f>I22/L22</f>
        <v>0</v>
      </c>
      <c r="J23" s="21">
        <f>J22/L22</f>
        <v>0</v>
      </c>
      <c r="K23" s="21">
        <f>K22/L22</f>
        <v>0.2857142857142857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4</v>
      </c>
      <c r="K47" s="21">
        <f>+J47/J61</f>
        <v>0.5714285714285714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3</v>
      </c>
      <c r="K49" s="21">
        <f>+J49/J61</f>
        <v>0.42857142857142855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7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19"/>
      <c r="L95" s="119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4</v>
      </c>
      <c r="J96" s="41">
        <f>+I96/I102</f>
        <v>0.5714285714285714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0.42857142857142855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7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19"/>
      <c r="L105" s="119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19"/>
      <c r="L132" s="119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15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15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19"/>
      <c r="L137" s="119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19"/>
      <c r="L154" s="119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6</v>
      </c>
      <c r="J155" s="68">
        <f>+I155/I160</f>
        <v>0.8571428571428571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1</v>
      </c>
      <c r="J156" s="70">
        <f>+I156/I160</f>
        <v>0.14285714285714285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18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7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19"/>
      <c r="L183" s="119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5</v>
      </c>
      <c r="J184" s="79">
        <f>+I184/I189</f>
        <v>0.7142857142857143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0.14285714285714285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1</v>
      </c>
      <c r="J187" s="82">
        <f>+I187/I189</f>
        <v>0.14285714285714285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7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19"/>
      <c r="L210" s="119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0.42857142857142855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4</v>
      </c>
      <c r="J212" s="79">
        <f>+I212/I216</f>
        <v>0.5714285714285714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20"/>
      <c r="H214" s="121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7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22" t="s">
        <v>28</v>
      </c>
      <c r="F237" s="123"/>
      <c r="G237" s="93">
        <v>5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1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7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D95:J95"/>
    <mergeCell ref="E98:H98"/>
    <mergeCell ref="D105:J105"/>
    <mergeCell ref="E132:J132"/>
    <mergeCell ref="B13:O13"/>
    <mergeCell ref="B14:O14"/>
    <mergeCell ref="C20:F20"/>
    <mergeCell ref="H20:L20"/>
    <mergeCell ref="D43:K43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38:I138"/>
    <mergeCell ref="E157:H157"/>
    <mergeCell ref="E158:H158"/>
    <mergeCell ref="D183:J183"/>
    <mergeCell ref="E184:H184"/>
    <mergeCell ref="E239:F239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240:F240"/>
  </mergeCells>
  <pageMargins left="0.25" right="0.25" top="0.75" bottom="0.75" header="0.3" footer="0.3"/>
  <pageSetup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84"/>
  <sheetViews>
    <sheetView topLeftCell="A2" zoomScale="80" zoomScaleNormal="80" workbookViewId="0">
      <selection activeCell="Q13" sqref="Q13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39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0</v>
      </c>
      <c r="D22" s="16">
        <v>0</v>
      </c>
      <c r="E22" s="16">
        <v>8</v>
      </c>
      <c r="F22" s="17">
        <f>SUM(C22:E22)</f>
        <v>8</v>
      </c>
      <c r="G22" s="18"/>
      <c r="H22" s="15">
        <v>3</v>
      </c>
      <c r="I22" s="15">
        <v>1</v>
      </c>
      <c r="J22" s="15">
        <v>3</v>
      </c>
      <c r="K22" s="15">
        <v>1</v>
      </c>
      <c r="L22" s="17">
        <f>SUM(H22:K22)</f>
        <v>8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</v>
      </c>
      <c r="D23" s="19">
        <f>D22/F22</f>
        <v>0</v>
      </c>
      <c r="E23" s="19">
        <f>E22/F22</f>
        <v>1</v>
      </c>
      <c r="F23" s="20">
        <f>SUM(C23:E23)</f>
        <v>1</v>
      </c>
      <c r="G23" s="18"/>
      <c r="H23" s="21">
        <f>H22/L22</f>
        <v>0.375</v>
      </c>
      <c r="I23" s="21">
        <f>I22/L22</f>
        <v>0.125</v>
      </c>
      <c r="J23" s="21">
        <f>J22/L22</f>
        <v>0.375</v>
      </c>
      <c r="K23" s="21">
        <f>K22/L22</f>
        <v>0.125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4</v>
      </c>
      <c r="K47" s="21">
        <f>+J47/J61</f>
        <v>0.5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1</v>
      </c>
      <c r="K49" s="21">
        <f>+J49/J61</f>
        <v>0.125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3</v>
      </c>
      <c r="K54" s="21">
        <f>+J54/J61</f>
        <v>0.375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8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29"/>
      <c r="L95" s="129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8</v>
      </c>
      <c r="J96" s="41">
        <f>+I96/I102</f>
        <v>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0</v>
      </c>
      <c r="J97" s="41">
        <f>+I97/I102</f>
        <v>0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8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29"/>
      <c r="L105" s="129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29"/>
      <c r="L132" s="129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13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13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29"/>
      <c r="L137" s="129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3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3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29"/>
      <c r="L154" s="129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8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28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8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29"/>
      <c r="L183" s="129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8</v>
      </c>
      <c r="J184" s="79">
        <f>+I184/I189</f>
        <v>1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8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29"/>
      <c r="L210" s="129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0</v>
      </c>
      <c r="J211" s="79">
        <f>+I211/I216</f>
        <v>0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8</v>
      </c>
      <c r="J212" s="79">
        <f>+I212/I216</f>
        <v>1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24"/>
      <c r="H214" s="125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8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26" t="s">
        <v>28</v>
      </c>
      <c r="F237" s="127"/>
      <c r="G237" s="93">
        <v>8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0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8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CEAE-C120-409D-A9FD-FD01C538D351}">
  <sheetPr>
    <pageSetUpPr fitToPage="1"/>
  </sheetPr>
  <dimension ref="A1:Q284"/>
  <sheetViews>
    <sheetView topLeftCell="A2" zoomScale="80" zoomScaleNormal="80" workbookViewId="0">
      <selection activeCell="O34" sqref="O34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40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0</v>
      </c>
      <c r="F22" s="17">
        <f>SUM(C22:E22)</f>
        <v>3</v>
      </c>
      <c r="G22" s="18"/>
      <c r="H22" s="15">
        <v>1</v>
      </c>
      <c r="I22" s="15">
        <v>1</v>
      </c>
      <c r="J22" s="15">
        <v>0</v>
      </c>
      <c r="K22" s="15">
        <v>1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0.33333333333333331</v>
      </c>
      <c r="I23" s="21">
        <f>I22/L22</f>
        <v>0.33333333333333331</v>
      </c>
      <c r="J23" s="21">
        <f>J22/L22</f>
        <v>0</v>
      </c>
      <c r="K23" s="21">
        <f>K22/L22</f>
        <v>0.33333333333333331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2</v>
      </c>
      <c r="K47" s="21">
        <f>+J47/J61</f>
        <v>0.66666666666666663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1</v>
      </c>
      <c r="K54" s="21">
        <f>+J54/J61</f>
        <v>0.33333333333333331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31"/>
      <c r="L95" s="131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31"/>
      <c r="L105" s="131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31"/>
      <c r="L132" s="131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4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4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31"/>
      <c r="L137" s="131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1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1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31"/>
      <c r="L154" s="131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30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31"/>
      <c r="L183" s="131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0</v>
      </c>
      <c r="J184" s="79">
        <f>+I184/I189</f>
        <v>0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3</v>
      </c>
      <c r="J186" s="80">
        <f>+I186/I189</f>
        <v>1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31"/>
      <c r="L210" s="131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32"/>
      <c r="H214" s="133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2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34" t="s">
        <v>28</v>
      </c>
      <c r="F237" s="135"/>
      <c r="G237" s="93">
        <v>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1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37A9-47DA-48F3-8EBB-F32574B34D03}">
  <sheetPr>
    <pageSetUpPr fitToPage="1"/>
  </sheetPr>
  <dimension ref="A1:Q284"/>
  <sheetViews>
    <sheetView topLeftCell="A2" zoomScale="80" zoomScaleNormal="80" workbookViewId="0">
      <selection activeCell="V31" sqref="V31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41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4</v>
      </c>
      <c r="D22" s="16">
        <v>0</v>
      </c>
      <c r="E22" s="16">
        <v>1</v>
      </c>
      <c r="F22" s="17">
        <f>SUM(C22:E22)</f>
        <v>5</v>
      </c>
      <c r="G22" s="18"/>
      <c r="H22" s="15">
        <v>1</v>
      </c>
      <c r="I22" s="15">
        <v>3</v>
      </c>
      <c r="J22" s="15">
        <v>0</v>
      </c>
      <c r="K22" s="15">
        <v>1</v>
      </c>
      <c r="L22" s="17">
        <f>SUM(H22:K22)</f>
        <v>5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0.8</v>
      </c>
      <c r="D23" s="19">
        <f>D22/F22</f>
        <v>0</v>
      </c>
      <c r="E23" s="19">
        <f>E22/F22</f>
        <v>0.2</v>
      </c>
      <c r="F23" s="20">
        <f>SUM(C23:E23)</f>
        <v>1</v>
      </c>
      <c r="G23" s="18"/>
      <c r="H23" s="21">
        <f>H22/L22</f>
        <v>0.2</v>
      </c>
      <c r="I23" s="21">
        <f>I22/L22</f>
        <v>0.6</v>
      </c>
      <c r="J23" s="21">
        <f>J22/L22</f>
        <v>0</v>
      </c>
      <c r="K23" s="21">
        <f>K22/L22</f>
        <v>0.2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1</v>
      </c>
      <c r="K44" s="25">
        <f>+J44/J61</f>
        <v>0.2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1</v>
      </c>
      <c r="K46" s="21">
        <f>+J46/J61</f>
        <v>0.2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0.6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0</v>
      </c>
      <c r="K49" s="21">
        <f>+J49/J61</f>
        <v>0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5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41"/>
      <c r="L95" s="141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1</v>
      </c>
      <c r="J96" s="41">
        <f>+I96/I102</f>
        <v>0.2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4</v>
      </c>
      <c r="J97" s="41">
        <f>+I97/I102</f>
        <v>0.8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5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41"/>
      <c r="L105" s="141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41"/>
      <c r="L132" s="141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3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3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41"/>
      <c r="L137" s="141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4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4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41"/>
      <c r="L154" s="141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40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41"/>
      <c r="L183" s="141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0.33333333333333331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41"/>
      <c r="L210" s="141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4</v>
      </c>
      <c r="J211" s="79">
        <f>+I211/I216</f>
        <v>0.8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</v>
      </c>
      <c r="J212" s="79">
        <f>+I212/I216</f>
        <v>0.2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36"/>
      <c r="H214" s="137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5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38" t="s">
        <v>28</v>
      </c>
      <c r="F237" s="139"/>
      <c r="G237" s="93">
        <v>2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1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D0BB-729F-44EA-BA50-AA192AE9DCB4}">
  <sheetPr>
    <pageSetUpPr fitToPage="1"/>
  </sheetPr>
  <dimension ref="A1:Q284"/>
  <sheetViews>
    <sheetView topLeftCell="A2" zoomScale="80" zoomScaleNormal="80" workbookViewId="0">
      <selection activeCell="U15" sqref="U15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42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0</v>
      </c>
      <c r="F22" s="17">
        <f>SUM(C22:E22)</f>
        <v>2</v>
      </c>
      <c r="G22" s="18"/>
      <c r="H22" s="15">
        <v>1</v>
      </c>
      <c r="I22" s="15">
        <v>1</v>
      </c>
      <c r="J22" s="15">
        <v>0</v>
      </c>
      <c r="K22" s="15">
        <v>0</v>
      </c>
      <c r="L22" s="17">
        <f>SUM(H22:K22)</f>
        <v>2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0.5</v>
      </c>
      <c r="I23" s="21">
        <f>I22/L22</f>
        <v>0.5</v>
      </c>
      <c r="J23" s="21">
        <f>J22/L22</f>
        <v>0</v>
      </c>
      <c r="K23" s="21">
        <f>K22/L22</f>
        <v>0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0</v>
      </c>
      <c r="K47" s="21">
        <f>+J47/J61</f>
        <v>0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2</v>
      </c>
      <c r="K49" s="21">
        <f>+J49/J61</f>
        <v>1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2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43"/>
      <c r="L95" s="14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2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2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43"/>
      <c r="L105" s="14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43"/>
      <c r="L132" s="14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6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6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43"/>
      <c r="L137" s="14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43"/>
      <c r="L154" s="14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</v>
      </c>
      <c r="J155" s="68">
        <f>+I155/I160</f>
        <v>0.5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1</v>
      </c>
      <c r="J156" s="70">
        <f>+I156/I160</f>
        <v>0.5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42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2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43"/>
      <c r="L183" s="14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1</v>
      </c>
      <c r="J184" s="79">
        <f>+I184/I189</f>
        <v>0.5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0.5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2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43"/>
      <c r="L210" s="14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2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44"/>
      <c r="H214" s="145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2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46" t="s">
        <v>28</v>
      </c>
      <c r="F237" s="147"/>
      <c r="G237" s="93">
        <v>1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0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C947-4BC0-4191-B4E9-7C8EA27696DB}">
  <sheetPr>
    <pageSetUpPr fitToPage="1"/>
  </sheetPr>
  <dimension ref="A1:Q284"/>
  <sheetViews>
    <sheetView topLeftCell="A2" zoomScale="80" zoomScaleNormal="80" workbookViewId="0">
      <selection activeCell="X22" sqref="X22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43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11</v>
      </c>
      <c r="D22" s="16">
        <v>0</v>
      </c>
      <c r="E22" s="16">
        <v>2</v>
      </c>
      <c r="F22" s="17">
        <f>SUM(C22:E22)</f>
        <v>13</v>
      </c>
      <c r="G22" s="18"/>
      <c r="H22" s="15">
        <v>4</v>
      </c>
      <c r="I22" s="15">
        <v>2</v>
      </c>
      <c r="J22" s="15">
        <v>0</v>
      </c>
      <c r="K22" s="15">
        <v>7</v>
      </c>
      <c r="L22" s="17">
        <f>SUM(H22:K22)</f>
        <v>13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0.84615384615384615</v>
      </c>
      <c r="D23" s="19">
        <f>D22/F22</f>
        <v>0</v>
      </c>
      <c r="E23" s="19">
        <f>E22/F22</f>
        <v>0.15384615384615385</v>
      </c>
      <c r="F23" s="20">
        <f>SUM(C23:E23)</f>
        <v>1</v>
      </c>
      <c r="G23" s="18"/>
      <c r="H23" s="21">
        <f>H22/L22</f>
        <v>0.30769230769230771</v>
      </c>
      <c r="I23" s="21">
        <f>I22/L22</f>
        <v>0.15384615384615385</v>
      </c>
      <c r="J23" s="21">
        <f>J22/L22</f>
        <v>0</v>
      </c>
      <c r="K23" s="21">
        <f>K22/L22</f>
        <v>0.53846153846153844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1</v>
      </c>
      <c r="K46" s="21">
        <f>+J46/J61</f>
        <v>7.6923076923076927E-2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9</v>
      </c>
      <c r="K47" s="21">
        <f>+J47/J61</f>
        <v>0.69230769230769229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2</v>
      </c>
      <c r="K49" s="21">
        <f>+J49/J61</f>
        <v>0.15384615384615385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1</v>
      </c>
      <c r="K54" s="21">
        <f>+J54/J61</f>
        <v>7.6923076923076927E-2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13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53"/>
      <c r="L95" s="153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2</v>
      </c>
      <c r="J96" s="41">
        <f>+I96/I102</f>
        <v>0.15384615384615385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11</v>
      </c>
      <c r="J97" s="41">
        <f>+I97/I102</f>
        <v>0.84615384615384615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13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53"/>
      <c r="L105" s="153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53"/>
      <c r="L132" s="153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16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16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53"/>
      <c r="L137" s="153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2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2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53"/>
      <c r="L154" s="153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12</v>
      </c>
      <c r="J155" s="68">
        <f>+I155/I160</f>
        <v>0.92307692307692313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1</v>
      </c>
      <c r="J156" s="70">
        <f>+I156/I160</f>
        <v>7.6923076923076927E-2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52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13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53"/>
      <c r="L183" s="153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4</v>
      </c>
      <c r="J184" s="79">
        <f>+I184/I189</f>
        <v>0.30769230769230771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2</v>
      </c>
      <c r="J186" s="80">
        <f>+I186/I189</f>
        <v>0.15384615384615385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7</v>
      </c>
      <c r="J187" s="82">
        <f>+I187/I189</f>
        <v>0.53846153846153844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13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53"/>
      <c r="L210" s="153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11</v>
      </c>
      <c r="J211" s="79">
        <f>+I211/I216</f>
        <v>0.84615384615384615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2</v>
      </c>
      <c r="J212" s="79">
        <f>+I212/I216</f>
        <v>0.15384615384615385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48"/>
      <c r="H214" s="149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13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1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50" t="s">
        <v>28</v>
      </c>
      <c r="F237" s="151"/>
      <c r="G237" s="93">
        <v>4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8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13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E184:H184"/>
    <mergeCell ref="D183:J183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C698-0A2A-4870-9BC1-ADF685F486CC}">
  <sheetPr>
    <pageSetUpPr fitToPage="1"/>
  </sheetPr>
  <dimension ref="A1:Q284"/>
  <sheetViews>
    <sheetView topLeftCell="A2" zoomScale="80" zoomScaleNormal="80" workbookViewId="0">
      <selection activeCell="W17" sqref="W17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44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5</v>
      </c>
      <c r="D22" s="16">
        <v>0</v>
      </c>
      <c r="E22" s="16">
        <v>0</v>
      </c>
      <c r="F22" s="17">
        <f>SUM(C22:E22)</f>
        <v>5</v>
      </c>
      <c r="G22" s="18"/>
      <c r="H22" s="15">
        <v>1</v>
      </c>
      <c r="I22" s="15">
        <v>2</v>
      </c>
      <c r="J22" s="15">
        <v>1</v>
      </c>
      <c r="K22" s="15">
        <v>1</v>
      </c>
      <c r="L22" s="17">
        <f>SUM(H22:K22)</f>
        <v>5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0.2</v>
      </c>
      <c r="I23" s="21">
        <f>I22/L22</f>
        <v>0.4</v>
      </c>
      <c r="J23" s="21">
        <f>J22/L22</f>
        <v>0.2</v>
      </c>
      <c r="K23" s="21">
        <f>K22/L22</f>
        <v>0.2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3</v>
      </c>
      <c r="K47" s="21">
        <f>+J47/J61</f>
        <v>0.6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2</v>
      </c>
      <c r="K49" s="21">
        <f>+J49/J61</f>
        <v>0.4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5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55"/>
      <c r="L95" s="15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5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5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55"/>
      <c r="L105" s="15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55"/>
      <c r="L132" s="15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11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11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55"/>
      <c r="L137" s="15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55"/>
      <c r="L154" s="15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4</v>
      </c>
      <c r="J155" s="68">
        <f>+I155/I160</f>
        <v>0.8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1</v>
      </c>
      <c r="J156" s="70">
        <f>+I156/I160</f>
        <v>0.2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54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60">
        <f>SUM(I155:I158)</f>
        <v>5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55"/>
      <c r="L183" s="15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3</v>
      </c>
      <c r="J184" s="79">
        <f>+I184/I189</f>
        <v>0.6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2</v>
      </c>
      <c r="J186" s="80">
        <f>+I186/I189</f>
        <v>0.4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0</v>
      </c>
      <c r="J187" s="82">
        <f>+I187/I189</f>
        <v>0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5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55"/>
      <c r="L210" s="15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5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56"/>
      <c r="H214" s="157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5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58" t="s">
        <v>28</v>
      </c>
      <c r="F237" s="159"/>
      <c r="G237" s="93">
        <v>3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2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5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680B-1A5D-4BE8-9086-613993771152}">
  <sheetPr>
    <pageSetUpPr fitToPage="1"/>
  </sheetPr>
  <dimension ref="A1:Q284"/>
  <sheetViews>
    <sheetView zoomScale="81" zoomScaleNormal="70" workbookViewId="0">
      <selection activeCell="X14" sqref="X14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2.71093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2</v>
      </c>
      <c r="D22" s="16">
        <v>0</v>
      </c>
      <c r="E22" s="16">
        <v>1</v>
      </c>
      <c r="F22" s="17">
        <f>SUM(C22:E22)</f>
        <v>3</v>
      </c>
      <c r="G22" s="18"/>
      <c r="H22" s="15">
        <v>0</v>
      </c>
      <c r="I22" s="15">
        <v>2</v>
      </c>
      <c r="J22" s="15">
        <v>0</v>
      </c>
      <c r="K22" s="15">
        <v>1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0.66666666666666663</v>
      </c>
      <c r="D23" s="19">
        <f>D22/F22</f>
        <v>0</v>
      </c>
      <c r="E23" s="19">
        <f>E22/F22</f>
        <v>0.33333333333333331</v>
      </c>
      <c r="F23" s="20">
        <f>SUM(C23:E23)</f>
        <v>1</v>
      </c>
      <c r="G23" s="18"/>
      <c r="H23" s="21">
        <f>H22/L22</f>
        <v>0</v>
      </c>
      <c r="I23" s="21">
        <f>I22/L22</f>
        <v>0.66666666666666663</v>
      </c>
      <c r="J23" s="21">
        <f>J22/L22</f>
        <v>0</v>
      </c>
      <c r="K23" s="21">
        <f>K22/L22</f>
        <v>0.33333333333333331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1</v>
      </c>
      <c r="K46" s="21">
        <f>+J46/J61</f>
        <v>0.33333333333333331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0</v>
      </c>
      <c r="K47" s="21">
        <f>+J47/J61</f>
        <v>0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2</v>
      </c>
      <c r="K49" s="21">
        <f>+J49/J61</f>
        <v>0.66666666666666663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65"/>
      <c r="L95" s="165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1</v>
      </c>
      <c r="J96" s="41">
        <f>+I96/I102</f>
        <v>0.33333333333333331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2</v>
      </c>
      <c r="J97" s="41">
        <f>+I97/I102</f>
        <v>0.66666666666666663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65"/>
      <c r="L105" s="165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65"/>
      <c r="L132" s="165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10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10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65"/>
      <c r="L137" s="165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2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2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65"/>
      <c r="L154" s="165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64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172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65"/>
      <c r="L183" s="165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0</v>
      </c>
      <c r="J184" s="79">
        <f>+I184/I189</f>
        <v>0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0.33333333333333331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0.66666666666666663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65"/>
      <c r="L210" s="165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2</v>
      </c>
      <c r="J211" s="79">
        <f>+I211/I216</f>
        <v>0.66666666666666663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1</v>
      </c>
      <c r="J212" s="79">
        <f>+I212/I216</f>
        <v>0.33333333333333331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60"/>
      <c r="H214" s="161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62" t="s">
        <v>28</v>
      </c>
      <c r="F237" s="163"/>
      <c r="G237" s="93">
        <v>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3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</mergeCells>
  <pageMargins left="0.25" right="0.25" top="0.75" bottom="0.75" header="0.3" footer="0.3"/>
  <pageSetup scale="5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CFF4-3A4F-4FAC-8BB5-7B5ADD98B330}">
  <sheetPr>
    <pageSetUpPr fitToPage="1"/>
  </sheetPr>
  <dimension ref="A1:Q284"/>
  <sheetViews>
    <sheetView zoomScale="81" zoomScaleNormal="70" workbookViewId="0">
      <selection activeCell="P25" sqref="P25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2.71093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2</v>
      </c>
      <c r="F22" s="17">
        <f>SUM(C22:E22)</f>
        <v>5</v>
      </c>
      <c r="G22" s="18"/>
      <c r="H22" s="15">
        <v>3</v>
      </c>
      <c r="I22" s="15">
        <v>1</v>
      </c>
      <c r="J22" s="15">
        <v>0</v>
      </c>
      <c r="K22" s="15">
        <v>1</v>
      </c>
      <c r="L22" s="17">
        <f>SUM(H22:K22)</f>
        <v>5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0.6</v>
      </c>
      <c r="D23" s="19">
        <f>D22/F22</f>
        <v>0</v>
      </c>
      <c r="E23" s="19">
        <f>E22/F22</f>
        <v>0.4</v>
      </c>
      <c r="F23" s="20">
        <f>SUM(C23:E23)</f>
        <v>1</v>
      </c>
      <c r="G23" s="18"/>
      <c r="H23" s="21">
        <f>H22/L22</f>
        <v>0.6</v>
      </c>
      <c r="I23" s="21">
        <f>I22/L22</f>
        <v>0.2</v>
      </c>
      <c r="J23" s="21">
        <f>J22/L22</f>
        <v>0</v>
      </c>
      <c r="K23" s="21">
        <f>K22/L22</f>
        <v>0.2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1</v>
      </c>
      <c r="K44" s="25">
        <f>+J44/J61</f>
        <v>0.2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1</v>
      </c>
      <c r="K47" s="21">
        <f>+J47/J61</f>
        <v>0.2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3</v>
      </c>
      <c r="K49" s="21">
        <f>+J49/J61</f>
        <v>0.6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5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67"/>
      <c r="L95" s="167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2</v>
      </c>
      <c r="J96" s="41">
        <f>+I96/I102</f>
        <v>0.4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0.6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5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67"/>
      <c r="L105" s="167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67"/>
      <c r="L132" s="167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8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8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67"/>
      <c r="L137" s="167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3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3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1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1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67"/>
      <c r="L154" s="167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3</v>
      </c>
      <c r="J155" s="68">
        <f>+I155/I160</f>
        <v>0.6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2</v>
      </c>
      <c r="J156" s="70">
        <f>+I156/I160</f>
        <v>0.4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66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172">
        <f>SUM(I155:I158)</f>
        <v>5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67"/>
      <c r="L183" s="167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0.4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1</v>
      </c>
      <c r="J186" s="80">
        <f>+I186/I189</f>
        <v>0.2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2</v>
      </c>
      <c r="J187" s="82">
        <f>+I187/I189</f>
        <v>0.4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5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67"/>
      <c r="L210" s="167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0.6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2</v>
      </c>
      <c r="J212" s="79">
        <f>+I212/I216</f>
        <v>0.4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68"/>
      <c r="H214" s="169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5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1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70" t="s">
        <v>28</v>
      </c>
      <c r="F237" s="171"/>
      <c r="G237" s="93">
        <v>1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3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5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239:F239"/>
    <mergeCell ref="E240:F240"/>
    <mergeCell ref="E241:F241"/>
    <mergeCell ref="B243:O243"/>
    <mergeCell ref="E186:H186"/>
    <mergeCell ref="E187:H187"/>
    <mergeCell ref="D210:J210"/>
    <mergeCell ref="D235:G235"/>
    <mergeCell ref="E236:F236"/>
    <mergeCell ref="E238:F238"/>
  </mergeCells>
  <pageMargins left="0.25" right="0.25" top="0.75" bottom="0.75" header="0.3" footer="0.3"/>
  <pageSetup scale="53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89C2-B24E-4BE4-B885-8A9B0323D22B}">
  <sheetPr>
    <pageSetUpPr fitToPage="1"/>
  </sheetPr>
  <dimension ref="A1:Q284"/>
  <sheetViews>
    <sheetView tabSelected="1" zoomScale="81" zoomScaleNormal="70" workbookViewId="0">
      <selection activeCell="U18" sqref="U18"/>
    </sheetView>
  </sheetViews>
  <sheetFormatPr baseColWidth="10" defaultColWidth="11.42578125" defaultRowHeight="15" x14ac:dyDescent="0.25"/>
  <cols>
    <col min="3" max="3" width="15" customWidth="1"/>
    <col min="4" max="4" width="21.140625" customWidth="1"/>
    <col min="5" max="5" width="15.85546875" customWidth="1"/>
    <col min="8" max="8" width="12.7109375" customWidth="1"/>
    <col min="10" max="10" width="12.7109375" customWidth="1"/>
    <col min="11" max="11" width="13.140625" customWidth="1"/>
    <col min="12" max="12" width="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47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B20" s="5"/>
      <c r="C20" s="186" t="s">
        <v>1</v>
      </c>
      <c r="D20" s="187"/>
      <c r="E20" s="187"/>
      <c r="F20" s="188"/>
      <c r="G20" s="6"/>
      <c r="H20" s="186" t="s">
        <v>35</v>
      </c>
      <c r="I20" s="187"/>
      <c r="J20" s="187"/>
      <c r="K20" s="187"/>
      <c r="L20" s="188"/>
      <c r="M20" s="7"/>
      <c r="N20" s="7"/>
      <c r="O20" s="7"/>
      <c r="P20" s="5"/>
      <c r="Q20" s="1"/>
    </row>
    <row r="21" spans="1:17" s="14" customFormat="1" ht="15.75" thickBot="1" x14ac:dyDescent="0.3">
      <c r="A21" s="8"/>
      <c r="B21" s="9"/>
      <c r="C21" s="10" t="s">
        <v>31</v>
      </c>
      <c r="D21" s="11" t="s">
        <v>2</v>
      </c>
      <c r="E21" s="12" t="s">
        <v>3</v>
      </c>
      <c r="F21" s="10" t="s">
        <v>4</v>
      </c>
      <c r="G21" s="13"/>
      <c r="H21" s="12" t="s">
        <v>5</v>
      </c>
      <c r="I21" s="12" t="s">
        <v>6</v>
      </c>
      <c r="J21" s="10" t="s">
        <v>7</v>
      </c>
      <c r="K21" s="10" t="s">
        <v>8</v>
      </c>
      <c r="L21" s="10" t="s">
        <v>4</v>
      </c>
      <c r="M21" s="9"/>
      <c r="N21" s="9"/>
      <c r="O21" s="9"/>
      <c r="P21" s="5"/>
      <c r="Q21" s="8"/>
    </row>
    <row r="22" spans="1:17" ht="16.5" thickBot="1" x14ac:dyDescent="0.35">
      <c r="A22" s="1"/>
      <c r="B22" s="5"/>
      <c r="C22" s="15">
        <v>3</v>
      </c>
      <c r="D22" s="16">
        <v>0</v>
      </c>
      <c r="E22" s="16">
        <v>0</v>
      </c>
      <c r="F22" s="17">
        <f>SUM(C22:E22)</f>
        <v>3</v>
      </c>
      <c r="G22" s="18"/>
      <c r="H22" s="15">
        <v>1</v>
      </c>
      <c r="I22" s="15">
        <v>0</v>
      </c>
      <c r="J22" s="15">
        <v>0</v>
      </c>
      <c r="K22" s="15">
        <v>2</v>
      </c>
      <c r="L22" s="17">
        <f>SUM(H22:K22)</f>
        <v>3</v>
      </c>
      <c r="M22" s="5"/>
      <c r="N22" s="5"/>
      <c r="O22" s="5"/>
      <c r="P22" s="5"/>
      <c r="Q22" s="1"/>
    </row>
    <row r="23" spans="1:17" ht="16.5" thickBot="1" x14ac:dyDescent="0.35">
      <c r="A23" s="1"/>
      <c r="B23" s="5"/>
      <c r="C23" s="19">
        <f>C22/F22</f>
        <v>1</v>
      </c>
      <c r="D23" s="19">
        <f>D22/F22</f>
        <v>0</v>
      </c>
      <c r="E23" s="19">
        <f>E22/F22</f>
        <v>0</v>
      </c>
      <c r="F23" s="20">
        <f>SUM(C23:E23)</f>
        <v>1</v>
      </c>
      <c r="G23" s="18"/>
      <c r="H23" s="21">
        <f>H22/L22</f>
        <v>0.33333333333333331</v>
      </c>
      <c r="I23" s="21">
        <f>I22/L22</f>
        <v>0</v>
      </c>
      <c r="J23" s="21">
        <f>J22/L22</f>
        <v>0</v>
      </c>
      <c r="K23" s="21">
        <f>K22/L22</f>
        <v>0.66666666666666663</v>
      </c>
      <c r="L23" s="21">
        <f>SUM(H23:K23)</f>
        <v>1</v>
      </c>
      <c r="M23" s="5"/>
      <c r="N23" s="5"/>
      <c r="O23" s="5"/>
      <c r="P23" s="5"/>
      <c r="Q23" s="1"/>
    </row>
    <row r="24" spans="1:17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ht="15.75" thickBot="1" x14ac:dyDescent="0.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 x14ac:dyDescent="0.3">
      <c r="A43" s="1"/>
      <c r="B43" s="5"/>
      <c r="C43" s="5"/>
      <c r="D43" s="189" t="s">
        <v>9</v>
      </c>
      <c r="E43" s="190"/>
      <c r="F43" s="190"/>
      <c r="G43" s="190"/>
      <c r="H43" s="190"/>
      <c r="I43" s="190"/>
      <c r="J43" s="191"/>
      <c r="K43" s="192"/>
      <c r="L43" s="7"/>
      <c r="M43" s="7"/>
      <c r="N43" s="5"/>
      <c r="O43" s="5"/>
      <c r="P43" s="5"/>
      <c r="Q43" s="1"/>
    </row>
    <row r="44" spans="1:17" ht="16.5" thickBot="1" x14ac:dyDescent="0.35">
      <c r="A44" s="1"/>
      <c r="B44" s="5"/>
      <c r="C44" s="5"/>
      <c r="D44" s="22">
        <v>1</v>
      </c>
      <c r="E44" s="23" t="str">
        <f>+'[1]ACUM-MAYO'!A61</f>
        <v>SE TIENE POR NO PRESENTADA ( NO CUMPLIÓ PREVENCIÓN)</v>
      </c>
      <c r="F44" s="24"/>
      <c r="G44" s="24"/>
      <c r="H44" s="24"/>
      <c r="I44" s="24"/>
      <c r="J44" s="15">
        <v>0</v>
      </c>
      <c r="K44" s="25">
        <f>+J44/J61</f>
        <v>0</v>
      </c>
      <c r="L44" s="18"/>
      <c r="M44" s="102"/>
      <c r="N44" s="5"/>
      <c r="O44" s="5"/>
      <c r="P44" s="5"/>
      <c r="Q44" s="1"/>
    </row>
    <row r="45" spans="1:17" ht="16.5" thickBot="1" x14ac:dyDescent="0.35">
      <c r="A45" s="1"/>
      <c r="B45" s="5"/>
      <c r="C45" s="5"/>
      <c r="D45" s="15">
        <v>2</v>
      </c>
      <c r="E45" s="26" t="str">
        <f>+'[1]ACUM-MAYO'!A62</f>
        <v>NO CUMPLIO CON LOS EXTREMOS DEL ARTÍCULO 79 (REQUISITOS)</v>
      </c>
      <c r="F45" s="27"/>
      <c r="G45" s="27"/>
      <c r="H45" s="27"/>
      <c r="I45" s="27"/>
      <c r="J45" s="15">
        <v>0</v>
      </c>
      <c r="K45" s="21">
        <f>+J45/J61</f>
        <v>0</v>
      </c>
      <c r="L45" s="18"/>
      <c r="M45" s="102"/>
      <c r="N45" s="5"/>
      <c r="O45" s="5"/>
      <c r="P45" s="5"/>
      <c r="Q45" s="1"/>
    </row>
    <row r="46" spans="1:17" ht="16.5" thickBot="1" x14ac:dyDescent="0.35">
      <c r="A46" s="1"/>
      <c r="B46" s="5"/>
      <c r="C46" s="5"/>
      <c r="D46" s="15">
        <v>3</v>
      </c>
      <c r="E46" s="26" t="str">
        <f>+'[1]ACUM-MAYO'!A63</f>
        <v xml:space="preserve">INCOMPETENCIA </v>
      </c>
      <c r="F46" s="27"/>
      <c r="G46" s="27"/>
      <c r="H46" s="27"/>
      <c r="I46" s="27"/>
      <c r="J46" s="15">
        <v>0</v>
      </c>
      <c r="K46" s="21">
        <f>+J46/J61</f>
        <v>0</v>
      </c>
      <c r="L46" s="18"/>
      <c r="M46" s="102"/>
      <c r="N46" s="5"/>
      <c r="O46" s="5"/>
      <c r="P46" s="5"/>
      <c r="Q46" s="1"/>
    </row>
    <row r="47" spans="1:17" ht="16.5" thickBot="1" x14ac:dyDescent="0.35">
      <c r="A47" s="1"/>
      <c r="B47" s="5"/>
      <c r="C47" s="5"/>
      <c r="D47" s="15">
        <v>4</v>
      </c>
      <c r="E47" s="26" t="str">
        <f>+'[1]ACUM-MAYO'!A64</f>
        <v>NEGATIVA POR INEXISTENCIA</v>
      </c>
      <c r="F47" s="27"/>
      <c r="G47" s="27"/>
      <c r="H47" s="27"/>
      <c r="I47" s="27"/>
      <c r="J47" s="15">
        <v>2</v>
      </c>
      <c r="K47" s="21">
        <f>+J47/J61</f>
        <v>0.66666666666666663</v>
      </c>
      <c r="L47" s="18"/>
      <c r="M47" s="102"/>
      <c r="N47" s="105"/>
      <c r="O47" s="5"/>
      <c r="P47" s="5"/>
      <c r="Q47" s="1"/>
    </row>
    <row r="48" spans="1:17" ht="16.5" thickBot="1" x14ac:dyDescent="0.35">
      <c r="A48" s="1"/>
      <c r="B48" s="5"/>
      <c r="C48" s="5"/>
      <c r="D48" s="15">
        <v>5</v>
      </c>
      <c r="E48" s="26" t="str">
        <f>+'[1]ACUM-MAYO'!A65</f>
        <v>NEGATIVA CONFIDENCIAL E INEXISTENTE</v>
      </c>
      <c r="F48" s="27"/>
      <c r="G48" s="27"/>
      <c r="H48" s="27"/>
      <c r="I48" s="27"/>
      <c r="J48" s="15">
        <v>0</v>
      </c>
      <c r="K48" s="21">
        <f>+J48/J61</f>
        <v>0</v>
      </c>
      <c r="L48" s="18"/>
      <c r="M48" s="102"/>
      <c r="N48" s="5"/>
      <c r="O48" s="5"/>
      <c r="P48" s="5"/>
      <c r="Q48" s="1"/>
    </row>
    <row r="49" spans="1:17" ht="16.5" thickBot="1" x14ac:dyDescent="0.35">
      <c r="A49" s="1"/>
      <c r="B49" s="5"/>
      <c r="C49" s="5"/>
      <c r="D49" s="15">
        <v>6</v>
      </c>
      <c r="E49" s="26" t="str">
        <f>+'[1]ACUM-MAYO'!A66</f>
        <v>AFIRMATIVO</v>
      </c>
      <c r="F49" s="27"/>
      <c r="G49" s="27"/>
      <c r="H49" s="27"/>
      <c r="I49" s="27"/>
      <c r="J49" s="15">
        <v>1</v>
      </c>
      <c r="K49" s="21">
        <f>+J49/J61</f>
        <v>0.33333333333333331</v>
      </c>
      <c r="L49" s="18"/>
      <c r="M49" s="102"/>
      <c r="N49" s="5"/>
      <c r="O49" s="5"/>
      <c r="P49" s="5"/>
      <c r="Q49" s="1"/>
    </row>
    <row r="50" spans="1:17" ht="16.5" thickBot="1" x14ac:dyDescent="0.35">
      <c r="A50" s="1"/>
      <c r="B50" s="5"/>
      <c r="C50" s="5"/>
      <c r="D50" s="15">
        <v>7</v>
      </c>
      <c r="E50" s="26" t="str">
        <f>+'[1]ACUM-MAYO'!A67</f>
        <v xml:space="preserve">AFIRMATIVO PARCIAL POR CONFIDENCIALIDAD </v>
      </c>
      <c r="F50" s="27"/>
      <c r="G50" s="27"/>
      <c r="H50" s="27"/>
      <c r="I50" s="27"/>
      <c r="J50" s="15">
        <v>0</v>
      </c>
      <c r="K50" s="21">
        <f>+J50/J61</f>
        <v>0</v>
      </c>
      <c r="L50" s="18"/>
      <c r="M50" s="102"/>
      <c r="N50" s="5"/>
      <c r="O50" s="5"/>
      <c r="P50" s="5"/>
      <c r="Q50" s="1"/>
    </row>
    <row r="51" spans="1:17" ht="16.5" thickBot="1" x14ac:dyDescent="0.35">
      <c r="A51" s="1"/>
      <c r="B51" s="5"/>
      <c r="C51" s="5"/>
      <c r="D51" s="15">
        <v>8</v>
      </c>
      <c r="E51" s="26" t="str">
        <f>+'[1]ACUM-MAYO'!A68</f>
        <v>NEGATIVA POR CONFIDENCIALIDAD Y RESERVADA</v>
      </c>
      <c r="F51" s="28"/>
      <c r="G51" s="29"/>
      <c r="H51" s="29"/>
      <c r="I51" s="29"/>
      <c r="J51" s="15">
        <v>0</v>
      </c>
      <c r="K51" s="21">
        <f>+J51/J61</f>
        <v>0</v>
      </c>
      <c r="L51" s="18"/>
      <c r="M51" s="102"/>
      <c r="N51" s="5"/>
      <c r="O51" s="5"/>
      <c r="P51" s="5"/>
      <c r="Q51" s="1"/>
    </row>
    <row r="52" spans="1:17" ht="16.5" thickBot="1" x14ac:dyDescent="0.35">
      <c r="A52" s="1"/>
      <c r="B52" s="5"/>
      <c r="C52" s="5"/>
      <c r="D52" s="15">
        <v>9</v>
      </c>
      <c r="E52" s="26" t="str">
        <f>+'[1]ACUM-MAYO'!A69</f>
        <v>AFIRMATIVO PARCIAL POR CONFIDENCIALIDAD E INEXISTENCIA</v>
      </c>
      <c r="F52" s="30"/>
      <c r="G52" s="29"/>
      <c r="H52" s="29"/>
      <c r="I52" s="29"/>
      <c r="J52" s="15">
        <v>0</v>
      </c>
      <c r="K52" s="21">
        <f>+J52/J61</f>
        <v>0</v>
      </c>
      <c r="L52" s="18"/>
      <c r="M52" s="102"/>
      <c r="N52" s="5"/>
      <c r="O52" s="5"/>
      <c r="P52" s="5"/>
      <c r="Q52" s="1"/>
    </row>
    <row r="53" spans="1:17" ht="16.5" thickBot="1" x14ac:dyDescent="0.35">
      <c r="A53" s="1"/>
      <c r="B53" s="5"/>
      <c r="C53" s="5"/>
      <c r="D53" s="15">
        <v>10</v>
      </c>
      <c r="E53" s="26" t="str">
        <f>+'[1]ACUM-MAYO'!A70</f>
        <v>AFIRMATIVO PARCIAL POR CONFIDENCIALIDAD, RESERVA E INEXISTENCIA</v>
      </c>
      <c r="F53" s="28"/>
      <c r="G53" s="29"/>
      <c r="H53" s="29"/>
      <c r="I53" s="29"/>
      <c r="J53" s="15">
        <v>0</v>
      </c>
      <c r="K53" s="21">
        <f>+J53/J61</f>
        <v>0</v>
      </c>
      <c r="L53" s="18"/>
      <c r="M53" s="102"/>
      <c r="N53" s="5"/>
      <c r="O53" s="5"/>
      <c r="P53" s="5"/>
      <c r="Q53" s="1"/>
    </row>
    <row r="54" spans="1:17" ht="16.5" thickBot="1" x14ac:dyDescent="0.35">
      <c r="A54" s="1"/>
      <c r="B54" s="5"/>
      <c r="C54" s="5"/>
      <c r="D54" s="15">
        <v>11</v>
      </c>
      <c r="E54" s="26" t="str">
        <f>+'[1]ACUM-MAYO'!A71</f>
        <v>AFIRMATIVO PARCIAL POR INEXISTENCIA</v>
      </c>
      <c r="F54" s="28"/>
      <c r="G54" s="29"/>
      <c r="H54" s="29"/>
      <c r="I54" s="29"/>
      <c r="J54" s="15">
        <v>0</v>
      </c>
      <c r="K54" s="21">
        <f>+J54/J61</f>
        <v>0</v>
      </c>
      <c r="L54" s="18"/>
      <c r="M54" s="102"/>
      <c r="N54" s="5"/>
      <c r="O54" s="5"/>
      <c r="P54" s="5"/>
      <c r="Q54" s="1"/>
    </row>
    <row r="55" spans="1:17" ht="16.5" thickBot="1" x14ac:dyDescent="0.35">
      <c r="A55" s="1"/>
      <c r="B55" s="5"/>
      <c r="C55" s="5"/>
      <c r="D55" s="15">
        <v>12</v>
      </c>
      <c r="E55" s="26" t="str">
        <f>+'[1]ACUM-MAYO'!A72</f>
        <v>AFIRMATIVO PARCIAL POR RESERVA</v>
      </c>
      <c r="F55" s="27"/>
      <c r="G55" s="27"/>
      <c r="H55" s="27"/>
      <c r="I55" s="27"/>
      <c r="J55" s="15">
        <v>0</v>
      </c>
      <c r="K55" s="21">
        <f>+J55/J61</f>
        <v>0</v>
      </c>
      <c r="L55" s="18"/>
      <c r="M55" s="102"/>
      <c r="N55" s="5"/>
      <c r="O55" s="5"/>
      <c r="P55" s="5"/>
      <c r="Q55" s="1"/>
    </row>
    <row r="56" spans="1:17" ht="16.5" thickBot="1" x14ac:dyDescent="0.35">
      <c r="A56" s="1"/>
      <c r="B56" s="5"/>
      <c r="C56" s="5"/>
      <c r="D56" s="15">
        <v>13</v>
      </c>
      <c r="E56" s="26" t="str">
        <f>+'[1]ACUM-MAYO'!A73</f>
        <v>AFIRMATIVO PARCIAL POR RESERVA Y CONFIDENCIALIDAD</v>
      </c>
      <c r="F56" s="27"/>
      <c r="G56" s="27"/>
      <c r="H56" s="27"/>
      <c r="I56" s="27"/>
      <c r="J56" s="107">
        <v>0</v>
      </c>
      <c r="K56" s="21">
        <f>+J56/J61</f>
        <v>0</v>
      </c>
      <c r="L56" s="18"/>
      <c r="M56" s="102"/>
      <c r="N56" s="5"/>
      <c r="O56" s="5"/>
      <c r="P56" s="5"/>
      <c r="Q56" s="1"/>
    </row>
    <row r="57" spans="1:17" ht="16.5" thickBot="1" x14ac:dyDescent="0.35">
      <c r="A57" s="1"/>
      <c r="B57" s="5"/>
      <c r="C57" s="5"/>
      <c r="D57" s="15">
        <v>14</v>
      </c>
      <c r="E57" s="26" t="str">
        <f>+'[1]ACUM-MAYO'!A74</f>
        <v>AFIRMATIVO PARCIAL POR RESERVA E INEXISTENCIA</v>
      </c>
      <c r="F57" s="27"/>
      <c r="G57" s="27"/>
      <c r="H57" s="27"/>
      <c r="I57" s="27"/>
      <c r="J57" s="106">
        <v>0</v>
      </c>
      <c r="K57" s="21">
        <f>+J57/J61</f>
        <v>0</v>
      </c>
      <c r="L57" s="18"/>
      <c r="M57" s="102"/>
      <c r="N57" s="5"/>
      <c r="O57" s="5"/>
      <c r="P57" s="5"/>
      <c r="Q57" s="1"/>
    </row>
    <row r="58" spans="1:17" ht="16.5" thickBot="1" x14ac:dyDescent="0.35">
      <c r="A58" s="1"/>
      <c r="B58" s="5"/>
      <c r="C58" s="5"/>
      <c r="D58" s="15">
        <v>15</v>
      </c>
      <c r="E58" s="26" t="str">
        <f>+'[1]ACUM-MAYO'!A75</f>
        <v>NEGATIVA  POR RESERVA</v>
      </c>
      <c r="F58" s="27"/>
      <c r="G58" s="27"/>
      <c r="H58" s="27"/>
      <c r="I58" s="27"/>
      <c r="J58" s="15">
        <v>0</v>
      </c>
      <c r="K58" s="21">
        <f>+J58/J61</f>
        <v>0</v>
      </c>
      <c r="L58" s="18"/>
      <c r="M58" s="102"/>
      <c r="N58" s="5"/>
      <c r="O58" s="5"/>
      <c r="P58" s="5"/>
      <c r="Q58" s="1"/>
    </row>
    <row r="59" spans="1:17" ht="16.5" thickBot="1" x14ac:dyDescent="0.35">
      <c r="A59" s="1"/>
      <c r="B59" s="5"/>
      <c r="C59" s="5"/>
      <c r="D59" s="15">
        <v>16</v>
      </c>
      <c r="E59" s="26" t="str">
        <f>+'[1]ACUM-MAYO'!A76</f>
        <v>PREVENCIÓN ENTRAMITE</v>
      </c>
      <c r="F59" s="27"/>
      <c r="G59" s="27"/>
      <c r="H59" s="27"/>
      <c r="I59" s="27"/>
      <c r="J59" s="22">
        <v>0</v>
      </c>
      <c r="K59" s="21">
        <f>+J59/J61</f>
        <v>0</v>
      </c>
      <c r="L59" s="18"/>
      <c r="M59" s="102"/>
      <c r="N59" s="5"/>
      <c r="O59" s="5"/>
      <c r="P59" s="5"/>
      <c r="Q59" s="1"/>
    </row>
    <row r="60" spans="1:17" s="33" customFormat="1" ht="16.5" thickBot="1" x14ac:dyDescent="0.3">
      <c r="A60" s="31"/>
      <c r="B60" s="32"/>
      <c r="C60" s="32"/>
      <c r="D60" s="32"/>
      <c r="E60" s="32"/>
      <c r="F60" s="32"/>
      <c r="G60" s="32"/>
      <c r="H60" s="32"/>
      <c r="I60" s="32"/>
      <c r="N60" s="32"/>
      <c r="O60" s="32"/>
      <c r="P60" s="32"/>
      <c r="Q60" s="31"/>
    </row>
    <row r="61" spans="1:17" ht="16.5" thickBot="1" x14ac:dyDescent="0.3">
      <c r="A61" s="1"/>
      <c r="B61" s="5"/>
      <c r="C61" s="5"/>
      <c r="D61" s="5"/>
      <c r="E61" s="5"/>
      <c r="F61" s="5"/>
      <c r="G61" s="5"/>
      <c r="H61" s="5"/>
      <c r="I61" s="5"/>
      <c r="J61" s="101">
        <f>SUM(J44:J59)</f>
        <v>3</v>
      </c>
      <c r="K61" s="34">
        <f>SUM(K44:K60)</f>
        <v>1</v>
      </c>
      <c r="L61" s="103"/>
      <c r="M61" s="104"/>
      <c r="N61" s="5"/>
      <c r="O61" s="5"/>
      <c r="P61" s="5"/>
      <c r="Q61" s="1"/>
    </row>
    <row r="62" spans="1:17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B95" s="5"/>
      <c r="C95" s="5"/>
      <c r="D95" s="193" t="s">
        <v>10</v>
      </c>
      <c r="E95" s="194"/>
      <c r="F95" s="194"/>
      <c r="G95" s="194"/>
      <c r="H95" s="194"/>
      <c r="I95" s="194"/>
      <c r="J95" s="195"/>
      <c r="K95" s="178"/>
      <c r="L95" s="178"/>
      <c r="M95" s="5"/>
      <c r="N95" s="5"/>
      <c r="O95" s="5"/>
      <c r="P95" s="5"/>
      <c r="Q95" s="1"/>
    </row>
    <row r="96" spans="1:17" ht="15.75" customHeight="1" thickBot="1" x14ac:dyDescent="0.35">
      <c r="A96" s="1"/>
      <c r="B96" s="5"/>
      <c r="C96" s="5"/>
      <c r="D96" s="36">
        <v>1</v>
      </c>
      <c r="E96" s="37" t="s">
        <v>11</v>
      </c>
      <c r="F96" s="38"/>
      <c r="G96" s="39"/>
      <c r="H96" s="39"/>
      <c r="I96" s="40">
        <v>0</v>
      </c>
      <c r="J96" s="41">
        <f>+I96/I102</f>
        <v>0</v>
      </c>
      <c r="K96" s="42"/>
      <c r="L96" s="42"/>
      <c r="M96" s="5"/>
      <c r="N96" s="5"/>
      <c r="O96" s="5"/>
      <c r="P96" s="5"/>
      <c r="Q96" s="1"/>
    </row>
    <row r="97" spans="1:17" ht="15.75" customHeight="1" thickBot="1" x14ac:dyDescent="0.35">
      <c r="A97" s="1"/>
      <c r="B97" s="5"/>
      <c r="C97" s="5"/>
      <c r="D97" s="36">
        <v>2</v>
      </c>
      <c r="E97" s="43" t="s">
        <v>32</v>
      </c>
      <c r="F97" s="44"/>
      <c r="G97" s="39"/>
      <c r="H97" s="39"/>
      <c r="I97" s="45">
        <v>3</v>
      </c>
      <c r="J97" s="41">
        <f>+I97/I102</f>
        <v>1</v>
      </c>
      <c r="K97" s="42"/>
      <c r="L97" s="42"/>
      <c r="M97" s="5"/>
      <c r="N97" s="5"/>
      <c r="O97" s="5"/>
      <c r="P97" s="5"/>
      <c r="Q97" s="1"/>
    </row>
    <row r="98" spans="1:17" ht="37.5" customHeight="1" thickBot="1" x14ac:dyDescent="0.35">
      <c r="A98" s="1"/>
      <c r="B98" s="5"/>
      <c r="C98" s="5"/>
      <c r="D98" s="36">
        <v>3</v>
      </c>
      <c r="E98" s="196" t="s">
        <v>12</v>
      </c>
      <c r="F98" s="197"/>
      <c r="G98" s="197"/>
      <c r="H98" s="198"/>
      <c r="I98" s="45">
        <v>0</v>
      </c>
      <c r="J98" s="41">
        <f>+I98/I102</f>
        <v>0</v>
      </c>
      <c r="K98" s="42"/>
      <c r="L98" s="42"/>
      <c r="M98" s="5"/>
      <c r="N98" s="5"/>
      <c r="O98" s="5"/>
      <c r="P98" s="5"/>
      <c r="Q98" s="1"/>
    </row>
    <row r="99" spans="1:17" ht="15.75" customHeight="1" thickBot="1" x14ac:dyDescent="0.35">
      <c r="A99" s="1"/>
      <c r="B99" s="5"/>
      <c r="C99" s="5"/>
      <c r="D99" s="36">
        <v>4</v>
      </c>
      <c r="E99" s="43" t="s">
        <v>13</v>
      </c>
      <c r="F99" s="44"/>
      <c r="G99" s="39"/>
      <c r="H99" s="39"/>
      <c r="I99" s="45">
        <v>0</v>
      </c>
      <c r="J99" s="41">
        <f>+I99/I102</f>
        <v>0</v>
      </c>
      <c r="K99" s="42"/>
      <c r="L99" s="42"/>
      <c r="M99" s="5"/>
      <c r="N99" s="5"/>
      <c r="O99" s="5"/>
      <c r="P99" s="5"/>
      <c r="Q99" s="1"/>
    </row>
    <row r="100" spans="1:17" ht="15.75" customHeight="1" thickBot="1" x14ac:dyDescent="0.35">
      <c r="A100" s="1"/>
      <c r="B100" s="5"/>
      <c r="C100" s="5"/>
      <c r="D100" s="46">
        <v>5</v>
      </c>
      <c r="E100" s="43" t="s">
        <v>14</v>
      </c>
      <c r="F100" s="44"/>
      <c r="G100" s="39"/>
      <c r="H100" s="39"/>
      <c r="I100" s="40">
        <v>0</v>
      </c>
      <c r="J100" s="47">
        <f>+I100/I102</f>
        <v>0</v>
      </c>
      <c r="K100" s="42"/>
      <c r="L100" s="42"/>
      <c r="M100" s="5"/>
      <c r="N100" s="5"/>
      <c r="O100" s="5"/>
      <c r="P100" s="5"/>
      <c r="Q100" s="1"/>
    </row>
    <row r="101" spans="1:17" ht="15.75" customHeight="1" thickBot="1" x14ac:dyDescent="0.35">
      <c r="A101" s="1"/>
      <c r="B101" s="5"/>
      <c r="C101" s="5"/>
      <c r="D101" s="48"/>
      <c r="E101" s="49"/>
      <c r="F101" s="49"/>
      <c r="G101" s="50"/>
      <c r="H101" s="49"/>
      <c r="I101" s="49"/>
      <c r="J101" s="49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B102" s="5"/>
      <c r="C102" s="5"/>
      <c r="D102" s="51"/>
      <c r="E102" s="51"/>
      <c r="F102" s="51"/>
      <c r="G102" s="52"/>
      <c r="H102" s="53" t="s">
        <v>4</v>
      </c>
      <c r="I102" s="54">
        <f>SUM(I96:I101)</f>
        <v>3</v>
      </c>
      <c r="J102" s="55">
        <f>SUM(J96:J101)</f>
        <v>1</v>
      </c>
      <c r="K102" s="56"/>
      <c r="L102" s="56"/>
      <c r="M102" s="5"/>
      <c r="N102" s="5"/>
      <c r="O102" s="5"/>
      <c r="P102" s="5"/>
      <c r="Q102" s="1"/>
    </row>
    <row r="103" spans="1:17" x14ac:dyDescent="0.25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33" customFormat="1" ht="15.75" x14ac:dyDescent="0.25">
      <c r="A104" s="31"/>
      <c r="B104" s="32"/>
      <c r="C104" s="32"/>
      <c r="D104" s="5"/>
      <c r="E104" s="5"/>
      <c r="F104" s="5"/>
      <c r="G104" s="5"/>
      <c r="H104" s="5"/>
      <c r="I104" s="5"/>
      <c r="J104" s="5"/>
      <c r="K104" s="5"/>
      <c r="L104" s="5"/>
      <c r="M104" s="32"/>
      <c r="N104" s="32"/>
      <c r="O104" s="32"/>
      <c r="P104" s="32"/>
      <c r="Q104" s="31"/>
    </row>
    <row r="105" spans="1:17" ht="18.75" x14ac:dyDescent="0.25">
      <c r="A105" s="1"/>
      <c r="B105" s="5"/>
      <c r="C105" s="5"/>
      <c r="D105" s="199"/>
      <c r="E105" s="199"/>
      <c r="F105" s="199"/>
      <c r="G105" s="199"/>
      <c r="H105" s="199"/>
      <c r="I105" s="199"/>
      <c r="J105" s="199"/>
      <c r="K105" s="178"/>
      <c r="L105" s="178"/>
      <c r="M105" s="5"/>
      <c r="N105" s="5"/>
      <c r="O105" s="5"/>
      <c r="P105" s="5"/>
      <c r="Q105" s="1"/>
    </row>
    <row r="106" spans="1:17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15</v>
      </c>
      <c r="P114" s="5"/>
      <c r="Q114" s="1"/>
    </row>
    <row r="115" spans="1:17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B132" s="5"/>
      <c r="C132" s="5"/>
      <c r="D132" s="5"/>
      <c r="E132" s="200" t="s">
        <v>16</v>
      </c>
      <c r="F132" s="201"/>
      <c r="G132" s="201"/>
      <c r="H132" s="201"/>
      <c r="I132" s="201"/>
      <c r="J132" s="202"/>
      <c r="K132" s="178"/>
      <c r="L132" s="178"/>
      <c r="M132" s="5"/>
      <c r="N132" s="5"/>
      <c r="O132" s="5"/>
      <c r="P132" s="5"/>
      <c r="Q132" s="1"/>
    </row>
    <row r="133" spans="1:17" ht="15.75" thickBot="1" x14ac:dyDescent="0.3">
      <c r="A133" s="1"/>
      <c r="B133" s="5"/>
      <c r="C133" s="5"/>
      <c r="D133" s="5"/>
      <c r="E133" s="179" t="s">
        <v>17</v>
      </c>
      <c r="F133" s="180"/>
      <c r="G133" s="180"/>
      <c r="H133" s="180"/>
      <c r="I133" s="181"/>
      <c r="J133" s="57">
        <v>137</v>
      </c>
      <c r="K133" s="58"/>
      <c r="L133" s="58"/>
      <c r="M133" s="5"/>
      <c r="N133" s="5"/>
      <c r="O133" s="5"/>
      <c r="P133" s="5"/>
      <c r="Q133" s="1"/>
    </row>
    <row r="134" spans="1:17" ht="19.5" customHeight="1" thickBot="1" x14ac:dyDescent="0.3">
      <c r="A134" s="1"/>
      <c r="B134" s="5"/>
      <c r="C134" s="5"/>
      <c r="D134" s="5"/>
      <c r="E134" s="5"/>
      <c r="F134" s="5"/>
      <c r="G134" s="5"/>
      <c r="H134" s="5"/>
      <c r="I134" s="59" t="s">
        <v>4</v>
      </c>
      <c r="J134" s="60">
        <f>SUM(J133)</f>
        <v>137</v>
      </c>
      <c r="K134" s="61"/>
      <c r="L134" s="61"/>
      <c r="M134" s="5"/>
      <c r="N134" s="5"/>
      <c r="O134" s="5"/>
      <c r="P134" s="5"/>
      <c r="Q134" s="1"/>
    </row>
    <row r="135" spans="1:17" ht="15.7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B137" s="5"/>
      <c r="C137" s="5"/>
      <c r="D137" s="5"/>
      <c r="E137" s="200" t="s">
        <v>18</v>
      </c>
      <c r="F137" s="201"/>
      <c r="G137" s="201"/>
      <c r="H137" s="201"/>
      <c r="I137" s="201"/>
      <c r="J137" s="202"/>
      <c r="K137" s="178"/>
      <c r="L137" s="178"/>
      <c r="M137" s="5"/>
      <c r="N137" s="5"/>
      <c r="O137" s="5"/>
      <c r="P137" s="5"/>
      <c r="Q137" s="1"/>
    </row>
    <row r="138" spans="1:17" ht="15.75" thickBot="1" x14ac:dyDescent="0.3">
      <c r="A138" s="1"/>
      <c r="B138" s="5"/>
      <c r="C138" s="5"/>
      <c r="D138" s="5"/>
      <c r="E138" s="179" t="s">
        <v>19</v>
      </c>
      <c r="F138" s="180"/>
      <c r="G138" s="180"/>
      <c r="H138" s="180"/>
      <c r="I138" s="181"/>
      <c r="J138" s="62">
        <v>4</v>
      </c>
      <c r="K138" s="63"/>
      <c r="L138" s="63"/>
      <c r="M138" s="5"/>
      <c r="N138" s="5"/>
      <c r="O138" s="5"/>
      <c r="P138" s="5"/>
      <c r="Q138" s="1"/>
    </row>
    <row r="139" spans="1:17" ht="19.5" customHeight="1" thickBot="1" x14ac:dyDescent="0.3">
      <c r="A139" s="1"/>
      <c r="B139" s="5"/>
      <c r="C139" s="5"/>
      <c r="D139" s="5"/>
      <c r="E139" s="5"/>
      <c r="F139" s="5"/>
      <c r="G139" s="5"/>
      <c r="H139" s="5"/>
      <c r="I139" s="59" t="s">
        <v>4</v>
      </c>
      <c r="J139" s="60">
        <f>SUM(J138)</f>
        <v>4</v>
      </c>
      <c r="K139" s="61"/>
      <c r="L139" s="61"/>
      <c r="M139" s="5"/>
      <c r="N139" s="5"/>
      <c r="O139" s="5"/>
      <c r="P139" s="5"/>
      <c r="Q139" s="1"/>
    </row>
    <row r="140" spans="1:17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B142" s="5"/>
      <c r="C142" s="5"/>
      <c r="D142" s="5"/>
      <c r="E142" s="206" t="s">
        <v>20</v>
      </c>
      <c r="F142" s="207"/>
      <c r="G142" s="207"/>
      <c r="H142" s="207"/>
      <c r="I142" s="207"/>
      <c r="J142" s="208"/>
      <c r="K142" s="64"/>
      <c r="L142" s="64"/>
      <c r="M142" s="5"/>
      <c r="N142" s="5"/>
      <c r="O142" s="5"/>
      <c r="P142" s="5"/>
      <c r="Q142" s="1"/>
    </row>
    <row r="143" spans="1:17" ht="15.75" thickBot="1" x14ac:dyDescent="0.3">
      <c r="A143" s="1"/>
      <c r="B143" s="5"/>
      <c r="C143" s="5"/>
      <c r="D143" s="5"/>
      <c r="E143" s="179" t="s">
        <v>21</v>
      </c>
      <c r="F143" s="180"/>
      <c r="G143" s="180"/>
      <c r="H143" s="180"/>
      <c r="I143" s="181"/>
      <c r="J143" s="62">
        <v>0</v>
      </c>
      <c r="K143" s="63"/>
      <c r="L143" s="63"/>
      <c r="M143" s="5"/>
      <c r="N143" s="5"/>
      <c r="O143" s="5"/>
      <c r="P143" s="5"/>
      <c r="Q143" s="1"/>
    </row>
    <row r="144" spans="1:17" ht="16.5" thickBot="1" x14ac:dyDescent="0.3">
      <c r="A144" s="1"/>
      <c r="B144" s="5"/>
      <c r="C144" s="5"/>
      <c r="D144" s="5"/>
      <c r="E144" s="5"/>
      <c r="F144" s="5"/>
      <c r="G144" s="5"/>
      <c r="H144" s="5"/>
      <c r="I144" s="59" t="s">
        <v>4</v>
      </c>
      <c r="J144" s="60">
        <f>SUM(J143)</f>
        <v>0</v>
      </c>
      <c r="K144" s="61"/>
      <c r="L144" s="61"/>
      <c r="M144" s="5"/>
      <c r="N144" s="5"/>
      <c r="O144" s="5"/>
      <c r="P144" s="5"/>
      <c r="Q144" s="1"/>
    </row>
    <row r="145" spans="1:17" ht="15.7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B147" s="5"/>
      <c r="C147" s="5"/>
      <c r="D147" s="5"/>
      <c r="E147" s="206" t="s">
        <v>22</v>
      </c>
      <c r="F147" s="207"/>
      <c r="G147" s="207"/>
      <c r="H147" s="207"/>
      <c r="I147" s="207"/>
      <c r="J147" s="208"/>
      <c r="K147" s="64"/>
      <c r="L147" s="64"/>
      <c r="M147" s="5"/>
      <c r="N147" s="5"/>
      <c r="O147" s="5"/>
      <c r="P147" s="5"/>
      <c r="Q147" s="1"/>
    </row>
    <row r="148" spans="1:17" ht="15.75" thickBot="1" x14ac:dyDescent="0.3">
      <c r="A148" s="1"/>
      <c r="B148" s="5"/>
      <c r="C148" s="5"/>
      <c r="D148" s="5"/>
      <c r="E148" s="179" t="s">
        <v>22</v>
      </c>
      <c r="F148" s="180"/>
      <c r="G148" s="180"/>
      <c r="H148" s="180"/>
      <c r="I148" s="181"/>
      <c r="J148" s="62">
        <v>0</v>
      </c>
      <c r="K148" s="63"/>
      <c r="L148" s="63"/>
      <c r="M148" s="5"/>
      <c r="N148" s="5"/>
      <c r="O148" s="5"/>
      <c r="P148" s="5"/>
      <c r="Q148" s="1"/>
    </row>
    <row r="149" spans="1:17" ht="16.5" thickBot="1" x14ac:dyDescent="0.3">
      <c r="A149" s="1"/>
      <c r="B149" s="5"/>
      <c r="C149" s="5"/>
      <c r="D149" s="5"/>
      <c r="E149" s="65"/>
      <c r="F149" s="65"/>
      <c r="G149" s="65"/>
      <c r="H149" s="65"/>
      <c r="I149" s="59" t="s">
        <v>4</v>
      </c>
      <c r="J149" s="60">
        <f>SUM(J148)</f>
        <v>0</v>
      </c>
      <c r="K149" s="61"/>
      <c r="L149" s="61"/>
      <c r="M149" s="5"/>
      <c r="N149" s="5"/>
      <c r="O149" s="5"/>
      <c r="P149" s="5"/>
      <c r="Q149" s="1"/>
    </row>
    <row r="150" spans="1:17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B154" s="5"/>
      <c r="C154" s="5"/>
      <c r="D154" s="200" t="s">
        <v>23</v>
      </c>
      <c r="E154" s="201"/>
      <c r="F154" s="201"/>
      <c r="G154" s="201"/>
      <c r="H154" s="201"/>
      <c r="I154" s="201"/>
      <c r="J154" s="202"/>
      <c r="K154" s="178"/>
      <c r="L154" s="178"/>
      <c r="M154" s="5"/>
      <c r="N154" s="5"/>
      <c r="O154" s="5"/>
      <c r="P154" s="5"/>
      <c r="Q154" s="1"/>
    </row>
    <row r="155" spans="1:17" ht="15.75" thickBot="1" x14ac:dyDescent="0.3">
      <c r="A155" s="1"/>
      <c r="B155" s="5"/>
      <c r="C155" s="5"/>
      <c r="D155" s="66">
        <v>1</v>
      </c>
      <c r="E155" s="203" t="str">
        <f>+'[1]ACUM-MAYO'!A162</f>
        <v>ORDINARIA</v>
      </c>
      <c r="F155" s="204"/>
      <c r="G155" s="204"/>
      <c r="H155" s="205"/>
      <c r="I155" s="67">
        <v>3</v>
      </c>
      <c r="J155" s="68">
        <f>+I155/I160</f>
        <v>1</v>
      </c>
      <c r="K155" s="69"/>
      <c r="L155" s="69"/>
      <c r="M155" s="5"/>
      <c r="N155" s="5"/>
      <c r="O155" s="5"/>
      <c r="P155" s="5"/>
      <c r="Q155" s="1"/>
    </row>
    <row r="156" spans="1:17" ht="19.5" customHeight="1" thickBot="1" x14ac:dyDescent="0.3">
      <c r="A156" s="1"/>
      <c r="B156" s="5"/>
      <c r="C156" s="5"/>
      <c r="D156" s="66">
        <v>2</v>
      </c>
      <c r="E156" s="203" t="str">
        <f>+'[1]ACUM-MAYO'!A163</f>
        <v>FUNDAMENTAL</v>
      </c>
      <c r="F156" s="204"/>
      <c r="G156" s="204"/>
      <c r="H156" s="205"/>
      <c r="I156" s="67">
        <v>0</v>
      </c>
      <c r="J156" s="70">
        <f>+I156/I160</f>
        <v>0</v>
      </c>
      <c r="K156" s="69"/>
      <c r="L156" s="69"/>
      <c r="M156" s="5"/>
      <c r="N156" s="5"/>
      <c r="O156" s="5"/>
      <c r="P156" s="5"/>
      <c r="Q156" s="1"/>
    </row>
    <row r="157" spans="1:17" ht="15.75" thickBot="1" x14ac:dyDescent="0.3">
      <c r="A157" s="1"/>
      <c r="B157" s="5"/>
      <c r="C157" s="5"/>
      <c r="D157" s="177">
        <v>4</v>
      </c>
      <c r="E157" s="203" t="str">
        <f>+'[1]ACUM-MAYO'!A165</f>
        <v>RESERVADA</v>
      </c>
      <c r="F157" s="204"/>
      <c r="G157" s="204"/>
      <c r="H157" s="205"/>
      <c r="I157" s="67">
        <v>0</v>
      </c>
      <c r="J157" s="70">
        <f>+I157/I160</f>
        <v>0</v>
      </c>
      <c r="K157" s="69"/>
      <c r="L157" s="69"/>
      <c r="M157" s="5"/>
      <c r="N157" s="5"/>
      <c r="O157" s="5"/>
      <c r="P157" s="5"/>
      <c r="Q157" s="1"/>
    </row>
    <row r="158" spans="1:17" ht="15.75" thickBot="1" x14ac:dyDescent="0.3">
      <c r="A158" s="1"/>
      <c r="B158" s="5"/>
      <c r="C158" s="5"/>
      <c r="D158" s="66">
        <v>3</v>
      </c>
      <c r="E158" s="203" t="s">
        <v>24</v>
      </c>
      <c r="F158" s="204"/>
      <c r="G158" s="204"/>
      <c r="H158" s="205"/>
      <c r="I158" s="67">
        <v>0</v>
      </c>
      <c r="J158" s="72">
        <f>+I158/I160</f>
        <v>0</v>
      </c>
      <c r="K158" s="69"/>
      <c r="L158" s="69"/>
      <c r="M158" s="5"/>
      <c r="N158" s="5"/>
      <c r="O158" s="5"/>
      <c r="P158" s="5"/>
      <c r="Q158" s="1"/>
    </row>
    <row r="159" spans="1:17" ht="15.75" thickBot="1" x14ac:dyDescent="0.3">
      <c r="A159" s="1"/>
      <c r="B159" s="5"/>
      <c r="C159" s="5"/>
      <c r="D159" s="5"/>
      <c r="E159" s="5"/>
      <c r="F159" s="5"/>
      <c r="G159" s="5"/>
      <c r="H159" s="5"/>
      <c r="I159" s="58"/>
      <c r="J159" s="73"/>
      <c r="K159" s="73"/>
      <c r="L159" s="73"/>
      <c r="M159" s="5"/>
      <c r="N159" s="5"/>
      <c r="O159" s="5"/>
      <c r="P159" s="5"/>
      <c r="Q159" s="1"/>
    </row>
    <row r="160" spans="1:17" ht="16.5" thickBot="1" x14ac:dyDescent="0.3">
      <c r="A160" s="1"/>
      <c r="B160" s="5"/>
      <c r="C160" s="5"/>
      <c r="D160" s="32"/>
      <c r="E160" s="74"/>
      <c r="F160" s="74"/>
      <c r="G160" s="74"/>
      <c r="H160" s="75" t="s">
        <v>4</v>
      </c>
      <c r="I160" s="172">
        <f>SUM(I155:I158)</f>
        <v>3</v>
      </c>
      <c r="J160" s="76">
        <f>SUM(J155:J158)</f>
        <v>1</v>
      </c>
      <c r="K160" s="77"/>
      <c r="L160" s="77"/>
      <c r="M160" s="5"/>
      <c r="N160" s="5"/>
      <c r="O160" s="5"/>
      <c r="P160" s="5"/>
      <c r="Q160" s="1"/>
    </row>
    <row r="161" spans="1:17" x14ac:dyDescent="0.25">
      <c r="A161" s="1"/>
      <c r="B161" s="5"/>
      <c r="C161" s="5"/>
      <c r="D161" s="5"/>
      <c r="E161" s="5"/>
      <c r="F161" s="5"/>
      <c r="G161" s="5"/>
      <c r="H161" s="78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33" customFormat="1" ht="15.75" x14ac:dyDescent="0.25">
      <c r="A162" s="31"/>
      <c r="B162" s="32"/>
      <c r="C162" s="32"/>
      <c r="D162" s="5"/>
      <c r="E162" s="5"/>
      <c r="F162" s="5"/>
      <c r="G162" s="5"/>
      <c r="H162" s="78"/>
      <c r="I162" s="5"/>
      <c r="J162" s="5"/>
      <c r="K162" s="5"/>
      <c r="L162" s="5"/>
      <c r="M162" s="32"/>
      <c r="N162" s="32"/>
      <c r="O162" s="32"/>
      <c r="P162" s="32"/>
      <c r="Q162" s="31"/>
    </row>
    <row r="163" spans="1:17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B164" s="5"/>
      <c r="C164" s="5"/>
      <c r="D164" s="5"/>
      <c r="E164" s="5"/>
      <c r="F164" s="5"/>
      <c r="G164" s="5"/>
      <c r="H164" s="78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B165" s="5"/>
      <c r="C165" s="5"/>
      <c r="D165" s="5"/>
      <c r="E165" s="5"/>
      <c r="F165" s="5"/>
      <c r="G165" s="5"/>
      <c r="H165" s="78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B166" s="5"/>
      <c r="C166" s="5"/>
      <c r="D166" s="5"/>
      <c r="E166" s="5"/>
      <c r="F166" s="5"/>
      <c r="G166" s="5"/>
      <c r="H166" s="78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B167" s="5"/>
      <c r="C167" s="5"/>
      <c r="D167" s="5"/>
      <c r="E167" s="5"/>
      <c r="F167" s="5"/>
      <c r="G167" s="5"/>
      <c r="H167" s="78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B168" s="5"/>
      <c r="C168" s="5"/>
      <c r="D168" s="5"/>
      <c r="E168" s="5"/>
      <c r="F168" s="5"/>
      <c r="G168" s="5"/>
      <c r="H168" s="78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B169" s="5"/>
      <c r="C169" s="5"/>
      <c r="D169" s="5"/>
      <c r="E169" s="5"/>
      <c r="F169" s="5"/>
      <c r="G169" s="5"/>
      <c r="H169" s="78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B170" s="5"/>
      <c r="C170" s="5"/>
      <c r="D170" s="5"/>
      <c r="E170" s="5"/>
      <c r="F170" s="5"/>
      <c r="G170" s="5"/>
      <c r="H170" s="78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B171" s="5"/>
      <c r="C171" s="5"/>
      <c r="D171" s="5"/>
      <c r="E171" s="5"/>
      <c r="F171" s="5"/>
      <c r="G171" s="5"/>
      <c r="H171" s="78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B172" s="5"/>
      <c r="C172" s="5"/>
      <c r="D172" s="5"/>
      <c r="E172" s="5"/>
      <c r="F172" s="5"/>
      <c r="G172" s="5"/>
      <c r="H172" s="78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B173" s="5"/>
      <c r="C173" s="5"/>
      <c r="D173" s="5"/>
      <c r="E173" s="5"/>
      <c r="F173" s="5"/>
      <c r="G173" s="5"/>
      <c r="H173" s="78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B174" s="5"/>
      <c r="C174" s="5"/>
      <c r="D174" s="5"/>
      <c r="E174" s="5"/>
      <c r="F174" s="5"/>
      <c r="G174" s="5"/>
      <c r="H174" s="78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B175" s="5"/>
      <c r="C175" s="5"/>
      <c r="D175" s="5"/>
      <c r="E175" s="5"/>
      <c r="F175" s="5"/>
      <c r="G175" s="5"/>
      <c r="H175" s="78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B176" s="5"/>
      <c r="C176" s="5"/>
      <c r="D176" s="5"/>
      <c r="E176" s="5"/>
      <c r="F176" s="5"/>
      <c r="G176" s="5"/>
      <c r="H176" s="78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B177" s="5"/>
      <c r="C177" s="5"/>
      <c r="D177" s="5"/>
      <c r="E177" s="5"/>
      <c r="F177" s="5"/>
      <c r="G177" s="5"/>
      <c r="H177" s="78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B178" s="5"/>
      <c r="C178" s="5"/>
      <c r="D178" s="5"/>
      <c r="E178" s="5"/>
      <c r="F178" s="5"/>
      <c r="G178" s="5"/>
      <c r="H178" s="78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B179" s="5"/>
      <c r="C179" s="5"/>
      <c r="D179" s="5"/>
      <c r="E179" s="5"/>
      <c r="F179" s="5"/>
      <c r="G179" s="5"/>
      <c r="H179" s="78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B180" s="5"/>
      <c r="C180" s="5"/>
      <c r="D180" s="5"/>
      <c r="E180" s="5"/>
      <c r="F180" s="5"/>
      <c r="G180" s="5"/>
      <c r="H180" s="78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B181" s="5"/>
      <c r="C181" s="5"/>
      <c r="D181" s="5"/>
      <c r="E181" s="5"/>
      <c r="F181" s="5"/>
      <c r="G181" s="5"/>
      <c r="H181" s="78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B182" s="5"/>
      <c r="C182" s="5"/>
      <c r="D182" s="5"/>
      <c r="E182" s="5"/>
      <c r="F182" s="5"/>
      <c r="G182" s="5"/>
      <c r="H182" s="78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B183" s="5"/>
      <c r="C183" s="5"/>
      <c r="D183" s="200" t="s">
        <v>25</v>
      </c>
      <c r="E183" s="201"/>
      <c r="F183" s="201"/>
      <c r="G183" s="201"/>
      <c r="H183" s="201"/>
      <c r="I183" s="201"/>
      <c r="J183" s="202"/>
      <c r="K183" s="178"/>
      <c r="L183" s="178"/>
      <c r="M183" s="5"/>
      <c r="N183" s="5"/>
      <c r="O183" s="5"/>
      <c r="P183" s="5"/>
      <c r="Q183" s="1"/>
    </row>
    <row r="184" spans="1:17" ht="21.75" customHeight="1" thickBot="1" x14ac:dyDescent="0.3">
      <c r="A184" s="1"/>
      <c r="B184" s="5"/>
      <c r="C184" s="5"/>
      <c r="D184" s="66">
        <v>1</v>
      </c>
      <c r="E184" s="203" t="str">
        <f>+'[1]ACUM-MAYO'!A173</f>
        <v>ECONOMICA ADMINISTRATIVA</v>
      </c>
      <c r="F184" s="204"/>
      <c r="G184" s="204"/>
      <c r="H184" s="205"/>
      <c r="I184" s="67">
        <v>2</v>
      </c>
      <c r="J184" s="79">
        <f>+I184/I189</f>
        <v>0.66666666666666663</v>
      </c>
      <c r="K184" s="42"/>
      <c r="L184" s="42"/>
      <c r="M184" s="5"/>
      <c r="N184" s="5"/>
      <c r="O184" s="5"/>
      <c r="P184" s="5"/>
      <c r="Q184" s="1"/>
    </row>
    <row r="185" spans="1:17" ht="21" customHeight="1" thickBot="1" x14ac:dyDescent="0.3">
      <c r="A185" s="1"/>
      <c r="B185" s="5"/>
      <c r="C185" s="5"/>
      <c r="D185" s="66">
        <v>2</v>
      </c>
      <c r="E185" s="203" t="str">
        <f>+'[1]ACUM-MAYO'!A174</f>
        <v>TRAMITE</v>
      </c>
      <c r="F185" s="204"/>
      <c r="G185" s="204"/>
      <c r="H185" s="205"/>
      <c r="I185" s="67">
        <v>0</v>
      </c>
      <c r="J185" s="80">
        <f>+I185/I189</f>
        <v>0</v>
      </c>
      <c r="K185" s="42"/>
      <c r="L185" s="42"/>
      <c r="M185" s="5"/>
      <c r="N185" s="5"/>
      <c r="O185" s="5"/>
      <c r="P185" s="5"/>
      <c r="Q185" s="1"/>
    </row>
    <row r="186" spans="1:17" ht="21.75" customHeight="1" thickBot="1" x14ac:dyDescent="0.3">
      <c r="A186" s="1"/>
      <c r="B186" s="5"/>
      <c r="C186" s="5"/>
      <c r="D186" s="66">
        <v>3</v>
      </c>
      <c r="E186" s="203" t="str">
        <f>+'[1]ACUM-MAYO'!A175</f>
        <v>SERV. PUB.</v>
      </c>
      <c r="F186" s="204"/>
      <c r="G186" s="204"/>
      <c r="H186" s="205"/>
      <c r="I186" s="81">
        <v>0</v>
      </c>
      <c r="J186" s="80">
        <f>+I186/I189</f>
        <v>0</v>
      </c>
      <c r="K186" s="42"/>
      <c r="L186" s="42"/>
      <c r="M186" s="5"/>
      <c r="N186" s="5"/>
      <c r="O186" s="5"/>
      <c r="P186" s="5"/>
      <c r="Q186" s="1"/>
    </row>
    <row r="187" spans="1:17" ht="21" customHeight="1" thickBot="1" x14ac:dyDescent="0.3">
      <c r="A187" s="1"/>
      <c r="B187" s="5"/>
      <c r="C187" s="5"/>
      <c r="D187" s="66">
        <v>4</v>
      </c>
      <c r="E187" s="203" t="str">
        <f>+'[1]ACUM-MAYO'!A176</f>
        <v>LEGAL</v>
      </c>
      <c r="F187" s="204"/>
      <c r="G187" s="204"/>
      <c r="H187" s="205"/>
      <c r="I187" s="67">
        <v>1</v>
      </c>
      <c r="J187" s="82">
        <f>+I187/I189</f>
        <v>0.33333333333333331</v>
      </c>
      <c r="K187" s="42"/>
      <c r="L187" s="42"/>
      <c r="M187" s="5"/>
      <c r="N187" s="5"/>
      <c r="O187" s="5"/>
      <c r="P187" s="5"/>
      <c r="Q187" s="1"/>
    </row>
    <row r="188" spans="1:17" ht="15.75" customHeight="1" thickBot="1" x14ac:dyDescent="0.3">
      <c r="A188" s="1"/>
      <c r="B188" s="5"/>
      <c r="C188" s="5"/>
      <c r="D188" s="63"/>
      <c r="E188" s="83"/>
      <c r="F188" s="83"/>
      <c r="G188" s="83"/>
      <c r="H188" s="83"/>
      <c r="I188" s="83"/>
      <c r="J188" s="83"/>
      <c r="K188" s="83"/>
      <c r="L188" s="83"/>
      <c r="M188" s="5"/>
      <c r="N188" s="5"/>
      <c r="O188" s="5"/>
      <c r="P188" s="5"/>
      <c r="Q188" s="1"/>
    </row>
    <row r="189" spans="1:17" ht="16.5" thickBot="1" x14ac:dyDescent="0.3">
      <c r="A189" s="1"/>
      <c r="B189" s="5"/>
      <c r="C189" s="5"/>
      <c r="D189" s="32"/>
      <c r="E189" s="32"/>
      <c r="F189" s="32"/>
      <c r="G189" s="32"/>
      <c r="H189" s="75" t="s">
        <v>4</v>
      </c>
      <c r="I189" s="60">
        <f>SUM(I184:I187)</f>
        <v>3</v>
      </c>
      <c r="J189" s="84">
        <f>SUM(J184:J187)</f>
        <v>1</v>
      </c>
      <c r="K189" s="56"/>
      <c r="L189" s="56"/>
      <c r="M189" s="5"/>
      <c r="N189" s="5"/>
      <c r="O189" s="5"/>
      <c r="P189" s="5"/>
      <c r="Q189" s="1"/>
    </row>
    <row r="190" spans="1:17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83"/>
      <c r="N190" s="5"/>
      <c r="O190" s="5"/>
      <c r="P190" s="5"/>
      <c r="Q190" s="1"/>
    </row>
    <row r="191" spans="1:17" s="33" customFormat="1" ht="15.75" x14ac:dyDescent="0.25">
      <c r="A191" s="31"/>
      <c r="B191" s="32"/>
      <c r="C191" s="32"/>
      <c r="D191" s="5"/>
      <c r="E191" s="5"/>
      <c r="F191" s="5"/>
      <c r="G191" s="5"/>
      <c r="H191" s="5"/>
      <c r="I191" s="5"/>
      <c r="J191" s="5"/>
      <c r="K191" s="5"/>
      <c r="L191" s="5"/>
      <c r="M191" s="32"/>
      <c r="N191" s="32"/>
      <c r="O191" s="32"/>
      <c r="P191" s="32"/>
      <c r="Q191" s="31"/>
    </row>
    <row r="192" spans="1:17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B206" s="5"/>
      <c r="C206" s="5"/>
      <c r="D206" s="83"/>
      <c r="E206" s="83"/>
      <c r="F206" s="83"/>
      <c r="G206" s="85"/>
      <c r="H206" s="78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B207" s="5"/>
      <c r="C207" s="5"/>
      <c r="D207" s="83"/>
      <c r="E207" s="83"/>
      <c r="F207" s="83"/>
      <c r="G207" s="85"/>
      <c r="H207" s="78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B208" s="5"/>
      <c r="C208" s="5"/>
      <c r="D208" s="83"/>
      <c r="E208" s="83"/>
      <c r="F208" s="83"/>
      <c r="G208" s="85"/>
      <c r="H208" s="78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B209" s="5"/>
      <c r="C209" s="5"/>
      <c r="D209" s="83"/>
      <c r="E209" s="83"/>
      <c r="F209" s="83"/>
      <c r="G209" s="85"/>
      <c r="H209" s="78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B210" s="5"/>
      <c r="C210" s="5"/>
      <c r="D210" s="200" t="s">
        <v>26</v>
      </c>
      <c r="E210" s="201"/>
      <c r="F210" s="201"/>
      <c r="G210" s="201"/>
      <c r="H210" s="201"/>
      <c r="I210" s="201"/>
      <c r="J210" s="202"/>
      <c r="K210" s="178"/>
      <c r="L210" s="178"/>
      <c r="M210" s="5"/>
      <c r="N210" s="5"/>
      <c r="O210" s="5"/>
      <c r="P210" s="5"/>
      <c r="Q210" s="1"/>
    </row>
    <row r="211" spans="1:17" ht="21.75" customHeight="1" thickBot="1" x14ac:dyDescent="0.3">
      <c r="A211" s="1"/>
      <c r="B211" s="5"/>
      <c r="C211" s="5"/>
      <c r="D211" s="66">
        <v>1</v>
      </c>
      <c r="E211" s="86" t="s">
        <v>31</v>
      </c>
      <c r="F211" s="87"/>
      <c r="G211" s="87"/>
      <c r="H211" s="88"/>
      <c r="I211" s="67">
        <v>3</v>
      </c>
      <c r="J211" s="79">
        <f>+I211/I216</f>
        <v>1</v>
      </c>
      <c r="K211" s="42"/>
      <c r="L211" s="42"/>
      <c r="M211" s="5"/>
      <c r="N211" s="5"/>
      <c r="O211" s="5"/>
      <c r="P211" s="5"/>
      <c r="Q211" s="1"/>
    </row>
    <row r="212" spans="1:17" ht="21" customHeight="1" thickBot="1" x14ac:dyDescent="0.3">
      <c r="A212" s="1"/>
      <c r="B212" s="5"/>
      <c r="C212" s="5"/>
      <c r="D212" s="66">
        <v>2</v>
      </c>
      <c r="E212" s="86" t="str">
        <f>+'[1]ACUM-MAYO'!A187</f>
        <v>CORREO ELECTRONICO</v>
      </c>
      <c r="F212" s="87"/>
      <c r="G212" s="87"/>
      <c r="H212" s="88"/>
      <c r="I212" s="67">
        <v>0</v>
      </c>
      <c r="J212" s="79">
        <f>+I212/I216</f>
        <v>0</v>
      </c>
      <c r="K212" s="42"/>
      <c r="L212" s="42"/>
      <c r="M212" s="5"/>
      <c r="N212" s="5"/>
      <c r="O212" s="5"/>
      <c r="P212" s="5"/>
      <c r="Q212" s="1"/>
    </row>
    <row r="213" spans="1:17" ht="21" customHeight="1" thickBot="1" x14ac:dyDescent="0.3">
      <c r="A213" s="1"/>
      <c r="B213" s="5"/>
      <c r="C213" s="5"/>
      <c r="D213" s="66">
        <v>3</v>
      </c>
      <c r="E213" s="86" t="str">
        <f>+'[1]ACUM-MAYO'!A188</f>
        <v>NOTIFICACIÓN PERSONAL</v>
      </c>
      <c r="F213" s="87"/>
      <c r="G213" s="87"/>
      <c r="H213" s="88"/>
      <c r="I213" s="67">
        <v>0</v>
      </c>
      <c r="J213" s="79">
        <f>+I213/I216</f>
        <v>0</v>
      </c>
      <c r="K213" s="42"/>
      <c r="L213" s="42"/>
      <c r="M213" s="5"/>
      <c r="N213" s="5"/>
      <c r="O213" s="5"/>
      <c r="P213" s="5"/>
      <c r="Q213" s="1"/>
    </row>
    <row r="214" spans="1:17" ht="21" customHeight="1" thickBot="1" x14ac:dyDescent="0.3">
      <c r="A214" s="1"/>
      <c r="B214" s="5"/>
      <c r="C214" s="5"/>
      <c r="D214" s="66">
        <v>4</v>
      </c>
      <c r="E214" s="86" t="str">
        <f>+'[1]ACUM-MAYO'!A189</f>
        <v>LISTAS</v>
      </c>
      <c r="F214" s="87"/>
      <c r="G214" s="173"/>
      <c r="H214" s="174"/>
      <c r="I214" s="67">
        <v>0</v>
      </c>
      <c r="J214" s="79">
        <f>+I214/I216</f>
        <v>0</v>
      </c>
      <c r="K214" s="42"/>
      <c r="L214" s="42"/>
      <c r="M214" s="5"/>
      <c r="N214" s="91"/>
      <c r="O214" s="5"/>
      <c r="P214" s="5"/>
      <c r="Q214" s="1"/>
    </row>
    <row r="215" spans="1:17" ht="15.75" customHeight="1" thickBot="1" x14ac:dyDescent="0.3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91"/>
      <c r="O215" s="5"/>
      <c r="P215" s="5"/>
      <c r="Q215" s="1"/>
    </row>
    <row r="216" spans="1:17" ht="15.75" customHeight="1" thickBot="1" x14ac:dyDescent="0.3">
      <c r="A216" s="1"/>
      <c r="B216" s="5"/>
      <c r="C216" s="5"/>
      <c r="D216" s="32"/>
      <c r="E216" s="74"/>
      <c r="F216" s="74"/>
      <c r="G216" s="74"/>
      <c r="H216" s="75" t="s">
        <v>4</v>
      </c>
      <c r="I216" s="60">
        <f>SUM(I211:I214)</f>
        <v>3</v>
      </c>
      <c r="J216" s="84">
        <f>SUM(J211:J215)</f>
        <v>1</v>
      </c>
      <c r="K216" s="56"/>
      <c r="L216" s="56"/>
      <c r="M216" s="5"/>
      <c r="N216" s="5"/>
      <c r="O216" s="5"/>
      <c r="P216" s="5"/>
      <c r="Q216" s="1"/>
    </row>
    <row r="217" spans="1:17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33" customFormat="1" ht="15.75" x14ac:dyDescent="0.25">
      <c r="A218" s="31"/>
      <c r="B218" s="32"/>
      <c r="C218" s="32"/>
      <c r="D218" s="5"/>
      <c r="E218" s="5"/>
      <c r="F218" s="5"/>
      <c r="G218" s="5"/>
      <c r="H218" s="5"/>
      <c r="I218" s="5"/>
      <c r="J218" s="5"/>
      <c r="K218" s="5"/>
      <c r="L218" s="5"/>
      <c r="M218" s="32"/>
      <c r="N218" s="32"/>
      <c r="O218" s="32"/>
      <c r="P218" s="32"/>
      <c r="Q218" s="31"/>
    </row>
    <row r="219" spans="1:17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ht="15.75" thickBot="1" x14ac:dyDescent="0.3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ht="19.5" thickBot="1" x14ac:dyDescent="0.3">
      <c r="A235" s="1"/>
      <c r="B235" s="5"/>
      <c r="C235" s="5"/>
      <c r="D235" s="217" t="s">
        <v>34</v>
      </c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20.25" customHeight="1" thickBot="1" x14ac:dyDescent="0.3">
      <c r="A236" s="1"/>
      <c r="B236" s="5"/>
      <c r="C236" s="5"/>
      <c r="D236" s="92">
        <v>1</v>
      </c>
      <c r="E236" s="220" t="s">
        <v>27</v>
      </c>
      <c r="F236" s="221"/>
      <c r="G236" s="93">
        <v>0</v>
      </c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25.5" customHeight="1" thickBot="1" x14ac:dyDescent="0.3">
      <c r="A237" s="1"/>
      <c r="B237" s="5"/>
      <c r="C237" s="5"/>
      <c r="D237" s="92">
        <v>2</v>
      </c>
      <c r="E237" s="175" t="s">
        <v>28</v>
      </c>
      <c r="F237" s="176"/>
      <c r="G237" s="93">
        <v>0</v>
      </c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7.75" customHeight="1" thickBot="1" x14ac:dyDescent="0.3">
      <c r="A238" s="1"/>
      <c r="B238" s="5"/>
      <c r="C238" s="5"/>
      <c r="D238" s="92">
        <v>3</v>
      </c>
      <c r="E238" s="220" t="s">
        <v>29</v>
      </c>
      <c r="F238" s="221"/>
      <c r="G238" s="96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B239" s="5"/>
      <c r="C239" s="97"/>
      <c r="D239" s="108">
        <v>4</v>
      </c>
      <c r="E239" s="209" t="s">
        <v>30</v>
      </c>
      <c r="F239" s="210"/>
      <c r="G239" s="109">
        <v>3</v>
      </c>
      <c r="H239" s="5"/>
      <c r="I239" s="5"/>
      <c r="J239" s="5"/>
      <c r="K239" s="5"/>
      <c r="L239" s="5"/>
      <c r="M239" s="5"/>
      <c r="N239" s="5"/>
      <c r="O239" s="5"/>
      <c r="P239" s="1"/>
      <c r="Q239" s="98"/>
    </row>
    <row r="240" spans="1:17" ht="21.75" customHeight="1" thickBot="1" x14ac:dyDescent="0.3">
      <c r="A240" s="1"/>
      <c r="B240" s="5"/>
      <c r="C240" s="97"/>
      <c r="D240" s="92">
        <v>5</v>
      </c>
      <c r="E240" s="211" t="s">
        <v>33</v>
      </c>
      <c r="F240" s="212"/>
      <c r="G240" s="111">
        <v>0</v>
      </c>
      <c r="H240" s="5"/>
      <c r="I240" s="5"/>
      <c r="J240" s="5"/>
      <c r="K240" s="5"/>
      <c r="L240" s="5"/>
      <c r="M240" s="5"/>
      <c r="N240" s="5"/>
      <c r="O240" s="5"/>
      <c r="P240" s="1"/>
      <c r="Q240" s="98"/>
    </row>
    <row r="241" spans="1:17" ht="15.75" customHeight="1" thickBot="1" x14ac:dyDescent="0.3">
      <c r="A241" s="1"/>
      <c r="B241" s="5"/>
      <c r="C241" s="97"/>
      <c r="D241" s="5"/>
      <c r="E241" s="213" t="s">
        <v>4</v>
      </c>
      <c r="F241" s="214"/>
      <c r="G241" s="110">
        <f>SUM(G236:G240)</f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98"/>
    </row>
    <row r="242" spans="1:17" ht="15.75" customHeight="1" thickBot="1" x14ac:dyDescent="0.3">
      <c r="A242" s="1"/>
      <c r="B242" s="5"/>
      <c r="C242" s="9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98"/>
    </row>
    <row r="243" spans="1:17" ht="15.75" customHeight="1" thickBot="1" x14ac:dyDescent="0.3">
      <c r="A243" s="1"/>
      <c r="B243" s="215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1"/>
      <c r="Q243" s="98"/>
    </row>
    <row r="244" spans="1:17" ht="15.75" customHeight="1" x14ac:dyDescent="0.25">
      <c r="A244" s="1"/>
      <c r="B244" s="5"/>
      <c r="C244" s="9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98"/>
    </row>
    <row r="245" spans="1:17" ht="15.75" customHeight="1" x14ac:dyDescent="0.25">
      <c r="A245" s="1"/>
      <c r="B245" s="5"/>
      <c r="C245" s="9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98"/>
    </row>
    <row r="246" spans="1:17" ht="15.75" customHeight="1" x14ac:dyDescent="0.25">
      <c r="A246" s="1"/>
      <c r="B246" s="5"/>
      <c r="C246" s="9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98"/>
    </row>
    <row r="247" spans="1:17" ht="15.75" customHeight="1" x14ac:dyDescent="0.25">
      <c r="A247" s="1"/>
      <c r="B247" s="5"/>
      <c r="C247" s="97"/>
      <c r="D247" s="5"/>
      <c r="E247" s="5"/>
      <c r="F247" s="5"/>
      <c r="G247" s="5"/>
      <c r="H247" s="33"/>
      <c r="I247" s="32"/>
      <c r="J247" s="32"/>
      <c r="K247" s="32"/>
      <c r="L247" s="32"/>
      <c r="M247" s="5"/>
      <c r="N247" s="5"/>
      <c r="O247" s="5"/>
      <c r="P247" s="1"/>
      <c r="Q247" s="98"/>
    </row>
    <row r="248" spans="1:17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1"/>
    </row>
    <row r="249" spans="1:17" s="33" customFormat="1" ht="15.75" x14ac:dyDescent="0.25">
      <c r="A249" s="31"/>
      <c r="B249" s="32"/>
      <c r="C249" s="32"/>
      <c r="D249" s="5"/>
      <c r="E249" s="5"/>
      <c r="F249" s="5"/>
      <c r="G249" s="5"/>
      <c r="H249" s="5"/>
      <c r="I249" s="5"/>
      <c r="J249" s="5"/>
      <c r="K249" s="5"/>
      <c r="L249" s="5"/>
      <c r="M249" s="32"/>
      <c r="N249" s="32"/>
      <c r="O249" s="32"/>
      <c r="P249" s="32"/>
      <c r="Q249" s="31"/>
    </row>
    <row r="250" spans="1:17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1"/>
    </row>
    <row r="251" spans="1:17" ht="15.75" thickBot="1" x14ac:dyDescent="0.3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24" customHeight="1" thickBot="1" x14ac:dyDescent="0.3">
      <c r="A252" s="1"/>
      <c r="B252" s="5"/>
      <c r="P252" s="99"/>
      <c r="Q252" s="100"/>
    </row>
    <row r="253" spans="1:17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1"/>
    </row>
    <row r="254" spans="1:17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B259" s="5"/>
      <c r="C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B260" s="5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B261" s="5"/>
      <c r="C261" s="5"/>
      <c r="D261" s="1"/>
      <c r="E261" s="1"/>
      <c r="F261" s="1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B262" s="5"/>
      <c r="C262" s="5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B263" s="5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B264" s="5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B265" s="5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B266" s="5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B267" s="5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B268" s="5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B269" s="5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B270" s="5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B271" s="5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B272" s="5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B273" s="5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B274" s="5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B275" s="5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B276" s="5"/>
      <c r="C276" s="5"/>
      <c r="M276" s="5"/>
      <c r="N276" s="5"/>
      <c r="O276" s="5"/>
      <c r="P276" s="5"/>
      <c r="Q276" s="1"/>
    </row>
    <row r="277" spans="1:17" x14ac:dyDescent="0.25">
      <c r="A277" s="1"/>
      <c r="B277" s="5"/>
      <c r="C277" s="5"/>
      <c r="M277" s="5"/>
      <c r="N277" s="5"/>
      <c r="O277" s="5"/>
      <c r="P277" s="5"/>
      <c r="Q277" s="1"/>
    </row>
    <row r="278" spans="1:17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</row>
    <row r="279" spans="1:17" x14ac:dyDescent="0.25">
      <c r="A279" s="9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98"/>
    </row>
    <row r="280" spans="1:17" x14ac:dyDescent="0.25">
      <c r="A280" s="9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98"/>
    </row>
    <row r="281" spans="1:17" x14ac:dyDescent="0.25">
      <c r="A281" s="9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98"/>
    </row>
    <row r="282" spans="1:17" x14ac:dyDescent="0.25">
      <c r="A282" s="9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98"/>
    </row>
    <row r="283" spans="1:17" x14ac:dyDescent="0.25">
      <c r="A283" s="9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98"/>
    </row>
    <row r="284" spans="1:17" x14ac:dyDescent="0.2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</sheetData>
  <mergeCells count="34">
    <mergeCell ref="E241:F241"/>
    <mergeCell ref="B243:O243"/>
    <mergeCell ref="E186:H186"/>
    <mergeCell ref="E187:H187"/>
    <mergeCell ref="D210:J210"/>
    <mergeCell ref="D235:G235"/>
    <mergeCell ref="E236:F236"/>
    <mergeCell ref="E238:F238"/>
    <mergeCell ref="E157:H157"/>
    <mergeCell ref="E158:H158"/>
    <mergeCell ref="D183:J183"/>
    <mergeCell ref="E184:H184"/>
    <mergeCell ref="E239:F239"/>
    <mergeCell ref="E240:F240"/>
    <mergeCell ref="E133:I133"/>
    <mergeCell ref="E137:J137"/>
    <mergeCell ref="E185:H185"/>
    <mergeCell ref="E142:J142"/>
    <mergeCell ref="E143:I143"/>
    <mergeCell ref="E147:J147"/>
    <mergeCell ref="E148:I148"/>
    <mergeCell ref="D154:J154"/>
    <mergeCell ref="E155:H155"/>
    <mergeCell ref="E156:H156"/>
    <mergeCell ref="E138:I138"/>
    <mergeCell ref="B13:O13"/>
    <mergeCell ref="B14:O14"/>
    <mergeCell ref="C20:F20"/>
    <mergeCell ref="H20:L20"/>
    <mergeCell ref="D43:K43"/>
    <mergeCell ref="D95:J95"/>
    <mergeCell ref="E98:H98"/>
    <mergeCell ref="D105:J105"/>
    <mergeCell ref="E132:J132"/>
  </mergeCells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 </vt:lpstr>
      <vt:lpstr>Mayo 2024</vt:lpstr>
      <vt:lpstr>Junio 2024</vt:lpstr>
      <vt:lpstr>Julio 2024</vt:lpstr>
      <vt:lpstr>Agosto 2024</vt:lpstr>
      <vt:lpstr>Septiembre 2024</vt:lpstr>
      <vt:lpstr>Otubre 2024</vt:lpstr>
      <vt:lpstr>NOV 2024</vt:lpstr>
      <vt:lpstr>DIC 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Samuel  Marquez Limon</cp:lastModifiedBy>
  <cp:lastPrinted>2024-02-01T20:16:16Z</cp:lastPrinted>
  <dcterms:created xsi:type="dcterms:W3CDTF">2021-01-08T17:38:15Z</dcterms:created>
  <dcterms:modified xsi:type="dcterms:W3CDTF">2025-01-08T18:33:04Z</dcterms:modified>
</cp:coreProperties>
</file>