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. TRIM. PRESUPUESTAL\"/>
    </mc:Choice>
  </mc:AlternateContent>
  <xr:revisionPtr revIDLastSave="0" documentId="8_{A94D75FE-BB28-49B3-87C9-96EA5207867F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H15" i="4" l="1"/>
  <c r="I15" i="4"/>
  <c r="G11" i="4"/>
  <c r="G13" i="4" l="1"/>
  <c r="J11" i="4" l="1"/>
  <c r="E45" i="4" l="1"/>
  <c r="E43" i="4"/>
  <c r="E44" i="4"/>
  <c r="E42" i="4"/>
  <c r="E39" i="4"/>
  <c r="E35" i="4"/>
  <c r="E36" i="4"/>
  <c r="E37" i="4"/>
  <c r="E34" i="4"/>
  <c r="G21" i="4"/>
  <c r="J16" i="4"/>
  <c r="J15" i="4" s="1"/>
  <c r="G14" i="4"/>
  <c r="F37" i="4" l="1"/>
  <c r="F45" i="4"/>
  <c r="F39" i="4"/>
  <c r="F40" i="4"/>
  <c r="F42" i="4"/>
  <c r="F43" i="4"/>
  <c r="F44" i="4"/>
  <c r="F35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F41" i="4" s="1"/>
  <c r="E18" i="4"/>
  <c r="F15" i="4"/>
  <c r="F38" i="4" s="1"/>
  <c r="E15" i="4"/>
  <c r="E41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I18" i="4"/>
  <c r="H18" i="4"/>
  <c r="H26" i="4" s="1"/>
  <c r="G20" i="4"/>
  <c r="G19" i="4"/>
  <c r="G18" i="4" s="1"/>
  <c r="G17" i="4"/>
  <c r="G16" i="4"/>
  <c r="G15" i="4" s="1"/>
  <c r="G12" i="4"/>
  <c r="G38" i="4" l="1"/>
  <c r="E46" i="4"/>
  <c r="G46" i="4" s="1"/>
  <c r="H46" i="4"/>
  <c r="I46" i="4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J26" i="4" s="1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<sst xmlns="http://schemas.openxmlformats.org/spreadsheetml/2006/main" count="76" uniqueCount="43">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</sst>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F48" zoomScaleNormal="100" workbookViewId="0">
      <selection activeCell="H23" sqref="H23:I23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1"/>
      <c r="C2" s="112"/>
      <c r="D2" s="112"/>
      <c r="E2" s="112"/>
      <c r="F2" s="112"/>
      <c r="G2" s="112"/>
      <c r="H2" s="112"/>
      <c r="I2" s="112"/>
      <c r="J2" s="113"/>
      <c r="K2" s="6"/>
      <c r="L2" s="6"/>
      <c r="M2" s="6"/>
      <c r="N2" s="6"/>
    </row>
    <row r="3" spans="1:14" s="3" customFormat="1" ht="12.75" x14ac:dyDescent="0.2">
      <c r="A3" s="2"/>
      <c r="B3" s="117" t="s">
        <v>28</v>
      </c>
      <c r="C3" s="118"/>
      <c r="D3" s="118"/>
      <c r="E3" s="118"/>
      <c r="F3" s="118"/>
      <c r="G3" s="118"/>
      <c r="H3" s="118"/>
      <c r="I3" s="118"/>
      <c r="J3" s="119"/>
      <c r="K3" s="6"/>
      <c r="L3" s="6"/>
      <c r="M3" s="6"/>
      <c r="N3" s="6"/>
    </row>
    <row r="4" spans="1:14" s="3" customFormat="1" ht="12.75" x14ac:dyDescent="0.2">
      <c r="A4" s="2"/>
      <c r="B4" s="114" t="s">
        <v>0</v>
      </c>
      <c r="C4" s="115"/>
      <c r="D4" s="115"/>
      <c r="E4" s="115"/>
      <c r="F4" s="115"/>
      <c r="G4" s="115"/>
      <c r="H4" s="115"/>
      <c r="I4" s="115"/>
      <c r="J4" s="116"/>
      <c r="K4" s="6"/>
      <c r="L4" s="6"/>
      <c r="M4" s="6"/>
      <c r="N4" s="6"/>
    </row>
    <row r="5" spans="1:14" s="3" customFormat="1" ht="12.75" x14ac:dyDescent="0.2">
      <c r="A5" s="2"/>
      <c r="B5" s="117" t="s">
        <v>42</v>
      </c>
      <c r="C5" s="118"/>
      <c r="D5" s="118"/>
      <c r="E5" s="118"/>
      <c r="F5" s="118"/>
      <c r="G5" s="118"/>
      <c r="H5" s="118"/>
      <c r="I5" s="118"/>
      <c r="J5" s="119"/>
      <c r="K5" s="6"/>
      <c r="L5" s="6"/>
      <c r="M5" s="6"/>
      <c r="N5" s="6"/>
    </row>
    <row r="6" spans="1:14" s="3" customFormat="1" ht="12.75" x14ac:dyDescent="0.2">
      <c r="A6" s="2"/>
      <c r="B6" s="120" t="s">
        <v>29</v>
      </c>
      <c r="C6" s="121"/>
      <c r="D6" s="121"/>
      <c r="E6" s="121"/>
      <c r="F6" s="121"/>
      <c r="G6" s="121"/>
      <c r="H6" s="121"/>
      <c r="I6" s="121"/>
      <c r="J6" s="122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8" t="s">
        <v>1</v>
      </c>
      <c r="C8" s="110"/>
      <c r="D8" s="110"/>
      <c r="E8" s="97" t="s">
        <v>2</v>
      </c>
      <c r="F8" s="97"/>
      <c r="G8" s="97"/>
      <c r="H8" s="97"/>
      <c r="I8" s="97"/>
      <c r="J8" s="98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0"/>
      <c r="C9" s="110"/>
      <c r="D9" s="110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8"/>
      <c r="K9" s="6"/>
      <c r="L9" s="6"/>
      <c r="M9" s="6"/>
      <c r="N9" s="6"/>
    </row>
    <row r="10" spans="1:14" s="3" customFormat="1" ht="12.75" x14ac:dyDescent="0.2">
      <c r="A10" s="2"/>
      <c r="B10" s="110"/>
      <c r="C10" s="110"/>
      <c r="D10" s="110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07" t="s">
        <v>14</v>
      </c>
      <c r="C11" s="108"/>
      <c r="D11" s="109"/>
      <c r="E11" s="37">
        <v>3726503298</v>
      </c>
      <c r="F11" s="88">
        <v>-12417419.869999999</v>
      </c>
      <c r="G11" s="39">
        <f>E11+F11</f>
        <v>3714085878.1300001</v>
      </c>
      <c r="H11" s="38">
        <v>3945939903.21</v>
      </c>
      <c r="I11" s="39">
        <v>3945939903.21</v>
      </c>
      <c r="J11" s="38">
        <f>I11-E11</f>
        <v>219436605.21000004</v>
      </c>
      <c r="K11" s="6"/>
      <c r="L11" s="6"/>
      <c r="M11" s="6"/>
      <c r="N11" s="6"/>
    </row>
    <row r="12" spans="1:14" s="3" customFormat="1" ht="12.75" x14ac:dyDescent="0.2">
      <c r="A12" s="2"/>
      <c r="B12" s="107" t="s">
        <v>15</v>
      </c>
      <c r="C12" s="108"/>
      <c r="D12" s="109"/>
      <c r="E12" s="37">
        <v>0</v>
      </c>
      <c r="F12" s="38">
        <v>0</v>
      </c>
      <c r="G12" s="39">
        <f t="shared" ref="G12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07" t="s">
        <v>16</v>
      </c>
      <c r="C13" s="108"/>
      <c r="D13" s="109"/>
      <c r="E13" s="67">
        <v>112877806</v>
      </c>
      <c r="F13" s="68">
        <v>124699623.75</v>
      </c>
      <c r="G13" s="67">
        <f>E13+F13</f>
        <v>237577429.75</v>
      </c>
      <c r="H13" s="68">
        <v>233127804.97</v>
      </c>
      <c r="I13" s="67">
        <v>233127804.97</v>
      </c>
      <c r="J13" s="38">
        <f t="shared" si="1"/>
        <v>120249998.97</v>
      </c>
      <c r="K13" s="6"/>
      <c r="L13" s="6"/>
      <c r="M13" s="6"/>
      <c r="N13" s="6"/>
    </row>
    <row r="14" spans="1:14" s="3" customFormat="1" ht="12.75" x14ac:dyDescent="0.2">
      <c r="A14" s="2"/>
      <c r="B14" s="107" t="s">
        <v>17</v>
      </c>
      <c r="C14" s="108"/>
      <c r="D14" s="109"/>
      <c r="E14" s="67">
        <v>851792487</v>
      </c>
      <c r="F14" s="68">
        <v>0</v>
      </c>
      <c r="G14" s="67">
        <f>E14+F14</f>
        <v>851792487</v>
      </c>
      <c r="H14" s="68">
        <v>914056644.73999989</v>
      </c>
      <c r="I14" s="67">
        <v>914056644.73999989</v>
      </c>
      <c r="J14" s="38">
        <f t="shared" si="1"/>
        <v>62264157.73999989</v>
      </c>
      <c r="K14" s="6"/>
      <c r="L14" s="6"/>
      <c r="M14" s="6"/>
      <c r="N14" s="6"/>
    </row>
    <row r="15" spans="1:14" s="3" customFormat="1" ht="12.75" x14ac:dyDescent="0.2">
      <c r="A15" s="2"/>
      <c r="B15" s="107" t="s">
        <v>18</v>
      </c>
      <c r="C15" s="108"/>
      <c r="D15" s="109"/>
      <c r="E15" s="67">
        <f>SUM(E16:E17)</f>
        <v>195255541</v>
      </c>
      <c r="F15" s="68">
        <f>SUM(F16:F17)</f>
        <v>158587720.09</v>
      </c>
      <c r="G15" s="67">
        <f>SUM(G16:G17)</f>
        <v>353843261.09000003</v>
      </c>
      <c r="H15" s="68">
        <f>SUM(H16)</f>
        <v>557765774.15999997</v>
      </c>
      <c r="I15" s="68">
        <f>SUM(I16)</f>
        <v>557765774.15999997</v>
      </c>
      <c r="J15" s="38">
        <f>SUM(J16:J17)</f>
        <v>362510233.15999997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2" t="s">
        <v>19</v>
      </c>
      <c r="D16" s="93"/>
      <c r="E16" s="42">
        <v>195255541</v>
      </c>
      <c r="F16" s="43">
        <v>158587720.09</v>
      </c>
      <c r="G16" s="44">
        <f>E16+F16</f>
        <v>353843261.09000003</v>
      </c>
      <c r="H16" s="43">
        <v>557765774.15999997</v>
      </c>
      <c r="I16" s="44">
        <v>557765774.15999997</v>
      </c>
      <c r="J16" s="43">
        <f t="shared" si="1"/>
        <v>362510233.15999997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2" t="s">
        <v>20</v>
      </c>
      <c r="D17" s="93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07" t="s">
        <v>21</v>
      </c>
      <c r="C18" s="108"/>
      <c r="D18" s="109"/>
      <c r="E18" s="40">
        <f>SUM(E19:E21)</f>
        <v>499453402</v>
      </c>
      <c r="F18" s="41">
        <f>SUM(F19:F21)</f>
        <v>0</v>
      </c>
      <c r="G18" s="39">
        <f>SUM(G19:G21)</f>
        <v>499453402</v>
      </c>
      <c r="H18" s="38">
        <f t="shared" ref="H18" si="2">SUM(H19:H21)</f>
        <v>558443456.08999991</v>
      </c>
      <c r="I18" s="39">
        <f>SUM(I19:I21)</f>
        <v>558443456.08999991</v>
      </c>
      <c r="J18" s="38">
        <f>SUM(J19:J21)</f>
        <v>58990054.089999959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2" t="s">
        <v>19</v>
      </c>
      <c r="D19" s="93"/>
      <c r="E19" s="69">
        <v>490171456.25</v>
      </c>
      <c r="F19" s="70">
        <v>0</v>
      </c>
      <c r="G19" s="69">
        <f>E19+F19</f>
        <v>490171456.25</v>
      </c>
      <c r="H19" s="71">
        <v>557771193.41999996</v>
      </c>
      <c r="I19" s="71">
        <v>557771193.41999996</v>
      </c>
      <c r="J19" s="43">
        <f>I19-E19</f>
        <v>67599737.169999957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2" t="s">
        <v>20</v>
      </c>
      <c r="D20" s="93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9281945.75</v>
      </c>
      <c r="F21" s="70">
        <v>0</v>
      </c>
      <c r="G21" s="69">
        <f t="shared" si="3"/>
        <v>9281945.75</v>
      </c>
      <c r="H21" s="71">
        <v>672262.67</v>
      </c>
      <c r="I21" s="69">
        <v>672262.67</v>
      </c>
      <c r="J21" s="43">
        <f t="shared" si="4"/>
        <v>-8609683.0800000001</v>
      </c>
      <c r="K21" s="6"/>
      <c r="L21" s="6"/>
      <c r="M21" s="6"/>
      <c r="N21" s="6"/>
    </row>
    <row r="22" spans="1:14" s="3" customFormat="1" ht="30.75" customHeight="1" x14ac:dyDescent="0.2">
      <c r="A22" s="2"/>
      <c r="B22" s="107" t="s">
        <v>30</v>
      </c>
      <c r="C22" s="108"/>
      <c r="D22" s="109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07" t="s">
        <v>31</v>
      </c>
      <c r="C23" s="108"/>
      <c r="D23" s="109"/>
      <c r="E23" s="37">
        <v>6159330040</v>
      </c>
      <c r="F23" s="38">
        <v>-135265332.22999999</v>
      </c>
      <c r="G23" s="39">
        <f>E23+F23</f>
        <v>6024064707.7700005</v>
      </c>
      <c r="H23" s="38">
        <v>6017833323.3400002</v>
      </c>
      <c r="I23" s="39">
        <v>6017833323.3400002</v>
      </c>
      <c r="J23" s="38">
        <f>I23-E23</f>
        <v>-141496716.65999985</v>
      </c>
      <c r="K23" s="6"/>
      <c r="L23" s="6"/>
      <c r="M23" s="6"/>
      <c r="N23" s="6"/>
    </row>
    <row r="24" spans="1:14" s="3" customFormat="1" ht="31.5" customHeight="1" x14ac:dyDescent="0.2">
      <c r="A24" s="2"/>
      <c r="B24" s="107" t="s">
        <v>32</v>
      </c>
      <c r="C24" s="108"/>
      <c r="D24" s="109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07" t="s">
        <v>22</v>
      </c>
      <c r="C25" s="108"/>
      <c r="D25" s="109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11545212574</v>
      </c>
      <c r="F26" s="50">
        <f>SUM(F11:F15,F18,F23:F25,H2,F22)</f>
        <v>135604591.74000004</v>
      </c>
      <c r="G26" s="51">
        <f>SUM(G11:G15,G18,G23:G25,I2,G22)</f>
        <v>11680817165.740002</v>
      </c>
      <c r="H26" s="50">
        <f>SUM(H11:H15,H18,H23:H25,J2,H22)</f>
        <v>12227166906.51</v>
      </c>
      <c r="I26" s="51">
        <f>SUM(I11:I15,I18,I23:I25,K2,I22)</f>
        <v>12227166906.51</v>
      </c>
      <c r="J26" s="105">
        <f>I26-E26</f>
        <v>681954332.51000023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03" t="s">
        <v>33</v>
      </c>
      <c r="I27" s="104"/>
      <c r="J27" s="106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8" t="s">
        <v>24</v>
      </c>
      <c r="C30" s="110"/>
      <c r="D30" s="110"/>
      <c r="E30" s="97" t="s">
        <v>2</v>
      </c>
      <c r="F30" s="97"/>
      <c r="G30" s="97"/>
      <c r="H30" s="97"/>
      <c r="I30" s="97"/>
      <c r="J30" s="98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0"/>
      <c r="C31" s="110"/>
      <c r="D31" s="110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8"/>
      <c r="K31" s="6"/>
      <c r="L31" s="6"/>
      <c r="M31" s="6"/>
      <c r="N31" s="6"/>
    </row>
    <row r="32" spans="1:14" s="3" customFormat="1" ht="12.75" x14ac:dyDescent="0.2">
      <c r="A32" s="2"/>
      <c r="B32" s="110"/>
      <c r="C32" s="110"/>
      <c r="D32" s="110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89" t="s">
        <v>34</v>
      </c>
      <c r="C33" s="90"/>
      <c r="D33" s="91"/>
      <c r="E33" s="41">
        <f t="shared" ref="E33:I33" si="7">SUM(E34:E38,E41,E45:E46)</f>
        <v>11545212574</v>
      </c>
      <c r="F33" s="41">
        <f t="shared" si="7"/>
        <v>78659548.050000012</v>
      </c>
      <c r="G33" s="41">
        <f t="shared" si="7"/>
        <v>11623872122.050001</v>
      </c>
      <c r="H33" s="41">
        <f t="shared" si="7"/>
        <v>12227166906.51</v>
      </c>
      <c r="I33" s="41">
        <f t="shared" si="7"/>
        <v>12227166906.51</v>
      </c>
      <c r="J33" s="41">
        <f>SUM(J34:J38,J41,J45:J46)</f>
        <v>681954332.50999999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2" t="s">
        <v>14</v>
      </c>
      <c r="D34" s="93"/>
      <c r="E34" s="66">
        <f>SUM(E11)</f>
        <v>3726503298</v>
      </c>
      <c r="F34" s="46">
        <f>SUM(F11)</f>
        <v>-12417419.869999999</v>
      </c>
      <c r="G34" s="47">
        <f>E34+F34</f>
        <v>3714085878.1300001</v>
      </c>
      <c r="H34" s="46">
        <f>SUM(H11)</f>
        <v>3945939903.21</v>
      </c>
      <c r="I34" s="46">
        <f>SUM(I11)</f>
        <v>3945939903.21</v>
      </c>
      <c r="J34" s="46">
        <f>I34-E34</f>
        <v>219436605.21000004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2" t="s">
        <v>15</v>
      </c>
      <c r="D35" s="93"/>
      <c r="E35" s="66">
        <f t="shared" ref="E35:E37" si="8">SUM(E12)</f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2" t="s">
        <v>16</v>
      </c>
      <c r="D36" s="93"/>
      <c r="E36" s="66">
        <f t="shared" si="8"/>
        <v>112877806</v>
      </c>
      <c r="F36" s="46">
        <v>67754580.060000002</v>
      </c>
      <c r="G36" s="77">
        <f t="shared" si="10"/>
        <v>180632386.06</v>
      </c>
      <c r="H36" s="46">
        <f t="shared" si="11"/>
        <v>233127804.97</v>
      </c>
      <c r="I36" s="46">
        <f t="shared" si="11"/>
        <v>233127804.97</v>
      </c>
      <c r="J36" s="46">
        <f t="shared" si="12"/>
        <v>120249998.97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99" t="s">
        <v>17</v>
      </c>
      <c r="D37" s="100"/>
      <c r="E37" s="66">
        <f t="shared" si="8"/>
        <v>851792487</v>
      </c>
      <c r="F37" s="82">
        <f t="shared" si="9"/>
        <v>0</v>
      </c>
      <c r="G37" s="81">
        <f t="shared" si="10"/>
        <v>851792487</v>
      </c>
      <c r="H37" s="46">
        <f t="shared" si="11"/>
        <v>914056644.73999989</v>
      </c>
      <c r="I37" s="46">
        <f t="shared" si="11"/>
        <v>914056644.73999989</v>
      </c>
      <c r="J37" s="82">
        <f t="shared" si="12"/>
        <v>62264157.73999989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01" t="s">
        <v>18</v>
      </c>
      <c r="D38" s="102"/>
      <c r="E38" s="84">
        <f>SUM(E39:E40)</f>
        <v>195255541</v>
      </c>
      <c r="F38" s="38">
        <f t="shared" si="9"/>
        <v>158587720.09</v>
      </c>
      <c r="G38" s="86">
        <f>SUM(G39:G40)</f>
        <v>353843261.09000003</v>
      </c>
      <c r="H38" s="85">
        <f t="shared" ref="H38:I38" si="13">SUM(H39:H40)</f>
        <v>557765774.15999997</v>
      </c>
      <c r="I38" s="86">
        <f t="shared" si="13"/>
        <v>557765774.15999997</v>
      </c>
      <c r="J38" s="87">
        <f>SUM(J39:J40)</f>
        <v>362510233.15999997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195255541</v>
      </c>
      <c r="F39" s="46">
        <f t="shared" si="9"/>
        <v>158587720.09</v>
      </c>
      <c r="G39" s="44">
        <f>+E39+F39</f>
        <v>353843261.09000003</v>
      </c>
      <c r="H39" s="43">
        <f t="shared" si="11"/>
        <v>557765774.15999997</v>
      </c>
      <c r="I39" s="43">
        <f t="shared" si="11"/>
        <v>557765774.15999997</v>
      </c>
      <c r="J39" s="43">
        <f t="shared" si="12"/>
        <v>362510233.15999997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2" t="s">
        <v>21</v>
      </c>
      <c r="D41" s="92"/>
      <c r="E41" s="64">
        <f>SUM(E42:E44)</f>
        <v>499453402</v>
      </c>
      <c r="F41" s="38">
        <f t="shared" si="9"/>
        <v>0</v>
      </c>
      <c r="G41" s="44">
        <f>SUM(G42:G44)</f>
        <v>499453402</v>
      </c>
      <c r="H41" s="43">
        <f t="shared" ref="H41:J41" si="14">SUM(H42:H44)</f>
        <v>558443456.08999991</v>
      </c>
      <c r="I41" s="44">
        <f t="shared" si="14"/>
        <v>558443456.08999991</v>
      </c>
      <c r="J41" s="43">
        <f t="shared" si="14"/>
        <v>58990054.089999959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490171456.25</v>
      </c>
      <c r="F42" s="46">
        <f t="shared" si="9"/>
        <v>0</v>
      </c>
      <c r="G42" s="44">
        <f>+E42+F42</f>
        <v>490171456.25</v>
      </c>
      <c r="H42" s="43">
        <f t="shared" ref="H42:I42" si="15">SUM(H19)</f>
        <v>557771193.41999996</v>
      </c>
      <c r="I42" s="43">
        <f t="shared" si="15"/>
        <v>557771193.41999996</v>
      </c>
      <c r="J42" s="43">
        <f t="shared" si="12"/>
        <v>67599737.169999957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9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2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9281945.75</v>
      </c>
      <c r="F44" s="46">
        <f t="shared" si="9"/>
        <v>0</v>
      </c>
      <c r="G44" s="44">
        <f t="shared" si="17"/>
        <v>9281945.75</v>
      </c>
      <c r="H44" s="43">
        <f t="shared" ref="H44:I44" si="19">SUM(H21)</f>
        <v>672262.67</v>
      </c>
      <c r="I44" s="43">
        <f t="shared" si="19"/>
        <v>672262.67</v>
      </c>
      <c r="J44" s="43">
        <f t="shared" si="12"/>
        <v>-8609683.0800000001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2" t="s">
        <v>31</v>
      </c>
      <c r="D45" s="92"/>
      <c r="E45" s="64">
        <f>SUM(E23)</f>
        <v>6159330040</v>
      </c>
      <c r="F45" s="46">
        <f>SUM(F23)</f>
        <v>-135265332.22999999</v>
      </c>
      <c r="G45" s="44">
        <f>+E45+F45</f>
        <v>6024064707.7700005</v>
      </c>
      <c r="H45" s="43">
        <f>SUM(H23)</f>
        <v>6017833323.3400002</v>
      </c>
      <c r="I45" s="43">
        <f>SUM(I23)</f>
        <v>6017833323.3400002</v>
      </c>
      <c r="J45" s="43">
        <f t="shared" si="12"/>
        <v>-141496716.65999985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2" t="s">
        <v>32</v>
      </c>
      <c r="D46" s="92"/>
      <c r="E46" s="63">
        <f>SUM(E24)</f>
        <v>0</v>
      </c>
      <c r="F46" s="46">
        <v>0</v>
      </c>
      <c r="G46" s="47">
        <f t="shared" ref="G46" si="20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94" t="s">
        <v>35</v>
      </c>
      <c r="C48" s="95"/>
      <c r="D48" s="96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2" t="s">
        <v>36</v>
      </c>
      <c r="D49" s="93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2" t="s">
        <v>30</v>
      </c>
      <c r="D50" s="93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2" t="s">
        <v>32</v>
      </c>
      <c r="D51" s="93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2" t="s">
        <v>22</v>
      </c>
      <c r="D54" s="93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11545212574</v>
      </c>
      <c r="F55" s="61">
        <f>SUM(F33+F48+F53)</f>
        <v>78659548.050000012</v>
      </c>
      <c r="G55" s="61">
        <f>SUM(G33+G48+G53)</f>
        <v>11623872122.050001</v>
      </c>
      <c r="H55" s="61">
        <f>SUM(H33+H48+H53)</f>
        <v>12227166906.51</v>
      </c>
      <c r="I55" s="62">
        <f>SUM(I33+I48+I53)</f>
        <v>12227166906.51</v>
      </c>
      <c r="J55" s="105">
        <f>I55-E55</f>
        <v>681954332.51000023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03" t="s">
        <v>33</v>
      </c>
      <c r="I56" s="104"/>
      <c r="J56" s="106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3" t="s">
        <v>37</v>
      </c>
      <c r="C58" s="123"/>
      <c r="D58" s="123"/>
      <c r="E58" s="123"/>
      <c r="F58" s="123"/>
      <c r="G58" s="123"/>
      <c r="H58" s="123"/>
      <c r="I58" s="123"/>
      <c r="J58" s="123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124"/>
      <c r="C75" s="124"/>
      <c r="D75" s="124"/>
      <c r="E75" s="124"/>
      <c r="F75" s="4"/>
      <c r="G75" s="5"/>
      <c r="H75" s="125"/>
      <c r="I75" s="125"/>
      <c r="J75" s="125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C49:D49"/>
    <mergeCell ref="C50:D50"/>
    <mergeCell ref="B58:J58"/>
    <mergeCell ref="B75:E75"/>
    <mergeCell ref="H75:J75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F38 F41 G23 J18 J15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2025-02-10T04:51:57Z</dcterms:modified>
</cp:coreProperties>
</file>