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2do. trim. Presupuestal\"/>
    </mc:Choice>
  </mc:AlternateContent>
  <xr:revisionPtr revIDLastSave="0" documentId="13_ncr:1_{0CD3A5F9-0960-412C-A195-82F38B4FC08C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F41" i="4" l="1"/>
  <c r="F38" i="4"/>
  <c r="F35" i="4"/>
  <c r="F36" i="4"/>
  <c r="F37" i="4"/>
  <c r="F39" i="4"/>
  <c r="F40" i="4"/>
  <c r="F42" i="4"/>
  <c r="F43" i="4"/>
  <c r="F44" i="4"/>
  <c r="F45" i="4"/>
  <c r="F46" i="4"/>
  <c r="H15" i="4" l="1"/>
  <c r="I15" i="4"/>
  <c r="G11" i="4"/>
  <c r="G13" i="4" l="1"/>
  <c r="J11" i="4" l="1"/>
  <c r="E45" i="4" l="1"/>
  <c r="E43" i="4"/>
  <c r="E44" i="4"/>
  <c r="E42" i="4"/>
  <c r="E39" i="4"/>
  <c r="E35" i="4"/>
  <c r="E36" i="4"/>
  <c r="E37" i="4"/>
  <c r="E34" i="4"/>
  <c r="G21" i="4"/>
  <c r="J16" i="4"/>
  <c r="J15" i="4" s="1"/>
  <c r="G14" i="4"/>
  <c r="F34" i="4" l="1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E18" i="4"/>
  <c r="F15" i="4"/>
  <c r="E15" i="4"/>
  <c r="E41" i="4"/>
  <c r="E38" i="4"/>
  <c r="G45" i="4" l="1"/>
  <c r="H38" i="4"/>
  <c r="I38" i="4"/>
  <c r="G43" i="4"/>
  <c r="G44" i="4"/>
  <c r="G42" i="4"/>
  <c r="H41" i="4"/>
  <c r="I41" i="4"/>
  <c r="G40" i="4"/>
  <c r="G39" i="4"/>
  <c r="G35" i="4"/>
  <c r="G36" i="4"/>
  <c r="G37" i="4"/>
  <c r="G34" i="4"/>
  <c r="I18" i="4"/>
  <c r="H18" i="4"/>
  <c r="H26" i="4" s="1"/>
  <c r="G20" i="4"/>
  <c r="G19" i="4"/>
  <c r="G18" i="4" s="1"/>
  <c r="G17" i="4"/>
  <c r="G16" i="4"/>
  <c r="G15" i="4" s="1"/>
  <c r="G12" i="4"/>
  <c r="G41" i="4" l="1"/>
  <c r="G38" i="4"/>
  <c r="E46" i="4"/>
  <c r="G46" i="4" s="1"/>
  <c r="H46" i="4"/>
  <c r="I46" i="4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<sst xmlns="http://schemas.openxmlformats.org/spreadsheetml/2006/main" count="76" uniqueCount="43">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</sst>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49" zoomScaleNormal="100" workbookViewId="0">
      <selection activeCell="G34" sqref="G34:G37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99"/>
      <c r="C2" s="100"/>
      <c r="D2" s="100"/>
      <c r="E2" s="100"/>
      <c r="F2" s="100"/>
      <c r="G2" s="100"/>
      <c r="H2" s="100"/>
      <c r="I2" s="100"/>
      <c r="J2" s="101"/>
      <c r="K2" s="6"/>
      <c r="L2" s="6"/>
      <c r="M2" s="6"/>
      <c r="N2" s="6"/>
    </row>
    <row r="3" spans="1:14" s="3" customFormat="1" ht="12.75" x14ac:dyDescent="0.2">
      <c r="A3" s="2"/>
      <c r="B3" s="105" t="s">
        <v>28</v>
      </c>
      <c r="C3" s="106"/>
      <c r="D3" s="106"/>
      <c r="E3" s="106"/>
      <c r="F3" s="106"/>
      <c r="G3" s="106"/>
      <c r="H3" s="106"/>
      <c r="I3" s="106"/>
      <c r="J3" s="107"/>
      <c r="K3" s="6"/>
      <c r="L3" s="6"/>
      <c r="M3" s="6"/>
      <c r="N3" s="6"/>
    </row>
    <row r="4" spans="1:14" s="3" customFormat="1" ht="12.75" x14ac:dyDescent="0.2">
      <c r="A4" s="2"/>
      <c r="B4" s="102" t="s">
        <v>0</v>
      </c>
      <c r="C4" s="103"/>
      <c r="D4" s="103"/>
      <c r="E4" s="103"/>
      <c r="F4" s="103"/>
      <c r="G4" s="103"/>
      <c r="H4" s="103"/>
      <c r="I4" s="103"/>
      <c r="J4" s="104"/>
      <c r="K4" s="6"/>
      <c r="L4" s="6"/>
      <c r="M4" s="6"/>
      <c r="N4" s="6"/>
    </row>
    <row r="5" spans="1:14" s="3" customFormat="1" ht="12.75" x14ac:dyDescent="0.2">
      <c r="A5" s="2"/>
      <c r="B5" s="105" t="s">
        <v>42</v>
      </c>
      <c r="C5" s="106"/>
      <c r="D5" s="106"/>
      <c r="E5" s="106"/>
      <c r="F5" s="106"/>
      <c r="G5" s="106"/>
      <c r="H5" s="106"/>
      <c r="I5" s="106"/>
      <c r="J5" s="107"/>
      <c r="K5" s="6"/>
      <c r="L5" s="6"/>
      <c r="M5" s="6"/>
      <c r="N5" s="6"/>
    </row>
    <row r="6" spans="1:14" s="3" customFormat="1" ht="12.75" x14ac:dyDescent="0.2">
      <c r="A6" s="2"/>
      <c r="B6" s="109" t="s">
        <v>29</v>
      </c>
      <c r="C6" s="110"/>
      <c r="D6" s="110"/>
      <c r="E6" s="110"/>
      <c r="F6" s="110"/>
      <c r="G6" s="110"/>
      <c r="H6" s="110"/>
      <c r="I6" s="110"/>
      <c r="J6" s="111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08"/>
      <c r="D8" s="108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08"/>
      <c r="C9" s="108"/>
      <c r="D9" s="108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08"/>
      <c r="C10" s="108"/>
      <c r="D10" s="108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94" t="s">
        <v>14</v>
      </c>
      <c r="C11" s="95"/>
      <c r="D11" s="96"/>
      <c r="E11" s="37">
        <v>4086112517</v>
      </c>
      <c r="F11" s="88">
        <v>-14059679.52</v>
      </c>
      <c r="G11" s="39">
        <f>E11+F11</f>
        <v>4072052837.48</v>
      </c>
      <c r="H11" s="38">
        <v>2855002399.3200002</v>
      </c>
      <c r="I11" s="39">
        <v>2855002399.3200002</v>
      </c>
      <c r="J11" s="38">
        <f>I11-E11</f>
        <v>-1231110117.6799998</v>
      </c>
      <c r="K11" s="6"/>
      <c r="L11" s="6"/>
      <c r="M11" s="6"/>
      <c r="N11" s="6"/>
    </row>
    <row r="12" spans="1:14" s="3" customFormat="1" ht="12.75" x14ac:dyDescent="0.2">
      <c r="A12" s="2"/>
      <c r="B12" s="94" t="s">
        <v>15</v>
      </c>
      <c r="C12" s="95"/>
      <c r="D12" s="96"/>
      <c r="E12" s="37">
        <v>0</v>
      </c>
      <c r="F12" s="38">
        <v>0</v>
      </c>
      <c r="G12" s="39">
        <f t="shared" ref="G12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94" t="s">
        <v>16</v>
      </c>
      <c r="C13" s="95"/>
      <c r="D13" s="96"/>
      <c r="E13" s="67">
        <v>132877806</v>
      </c>
      <c r="F13" s="68">
        <v>143695801.03999999</v>
      </c>
      <c r="G13" s="67">
        <f>E13+F13</f>
        <v>276573607.03999996</v>
      </c>
      <c r="H13" s="68">
        <v>17230259.579999998</v>
      </c>
      <c r="I13" s="67">
        <v>17230259.579999998</v>
      </c>
      <c r="J13" s="38">
        <f t="shared" si="1"/>
        <v>-115647546.42</v>
      </c>
      <c r="K13" s="6"/>
      <c r="L13" s="6"/>
      <c r="M13" s="6"/>
      <c r="N13" s="6"/>
    </row>
    <row r="14" spans="1:14" s="3" customFormat="1" ht="12.75" x14ac:dyDescent="0.2">
      <c r="A14" s="2"/>
      <c r="B14" s="94" t="s">
        <v>17</v>
      </c>
      <c r="C14" s="95"/>
      <c r="D14" s="96"/>
      <c r="E14" s="67">
        <v>956006628</v>
      </c>
      <c r="F14" s="68">
        <v>0</v>
      </c>
      <c r="G14" s="67">
        <f>E14+F14</f>
        <v>956006628</v>
      </c>
      <c r="H14" s="68">
        <v>561423984.98000002</v>
      </c>
      <c r="I14" s="67">
        <v>561423984.98000002</v>
      </c>
      <c r="J14" s="38">
        <f t="shared" si="1"/>
        <v>-394582643.01999998</v>
      </c>
      <c r="K14" s="6"/>
      <c r="L14" s="6"/>
      <c r="M14" s="6"/>
      <c r="N14" s="6"/>
    </row>
    <row r="15" spans="1:14" s="3" customFormat="1" ht="12.75" x14ac:dyDescent="0.2">
      <c r="A15" s="2"/>
      <c r="B15" s="94" t="s">
        <v>18</v>
      </c>
      <c r="C15" s="95"/>
      <c r="D15" s="96"/>
      <c r="E15" s="67">
        <f>SUM(E16:E17)</f>
        <v>422412157</v>
      </c>
      <c r="F15" s="68">
        <f>SUM(F16:F17)</f>
        <v>0</v>
      </c>
      <c r="G15" s="67">
        <f>SUM(G16:G17)</f>
        <v>422412157</v>
      </c>
      <c r="H15" s="68">
        <f>SUM(H16)</f>
        <v>181119057.72</v>
      </c>
      <c r="I15" s="68">
        <f>SUM(I16)</f>
        <v>181119057.72</v>
      </c>
      <c r="J15" s="38">
        <f>SUM(J16:J17)</f>
        <v>-241293099.28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89" t="s">
        <v>19</v>
      </c>
      <c r="D16" s="90"/>
      <c r="E16" s="42">
        <v>422412157</v>
      </c>
      <c r="F16" s="43">
        <v>0</v>
      </c>
      <c r="G16" s="44">
        <f>E16+F16</f>
        <v>422412157</v>
      </c>
      <c r="H16" s="43">
        <v>181119057.72</v>
      </c>
      <c r="I16" s="44">
        <v>181119057.72</v>
      </c>
      <c r="J16" s="43">
        <f t="shared" si="1"/>
        <v>-241293099.28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89" t="s">
        <v>20</v>
      </c>
      <c r="D17" s="90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94" t="s">
        <v>21</v>
      </c>
      <c r="C18" s="95"/>
      <c r="D18" s="96"/>
      <c r="E18" s="40">
        <f>SUM(E19:E21)</f>
        <v>432527737</v>
      </c>
      <c r="F18" s="41">
        <f>SUM(F19:F21)</f>
        <v>659335929.27999997</v>
      </c>
      <c r="G18" s="39">
        <f>SUM(G19:G21)</f>
        <v>1091863666.28</v>
      </c>
      <c r="H18" s="38">
        <f t="shared" ref="H18" si="2">SUM(H19:H21)</f>
        <v>695441170.39999998</v>
      </c>
      <c r="I18" s="39">
        <f>SUM(I19:I21)</f>
        <v>695441170.39999998</v>
      </c>
      <c r="J18" s="38">
        <f>SUM(J19:J21)</f>
        <v>262913433.40000001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89" t="s">
        <v>19</v>
      </c>
      <c r="D19" s="90"/>
      <c r="E19" s="69">
        <v>425689726</v>
      </c>
      <c r="F19" s="70">
        <v>659335929.27999997</v>
      </c>
      <c r="G19" s="69">
        <f>E19+F19</f>
        <v>1085025655.28</v>
      </c>
      <c r="H19" s="71">
        <v>694607610.73000002</v>
      </c>
      <c r="I19" s="71">
        <v>694607610.73000002</v>
      </c>
      <c r="J19" s="43">
        <f>I19-E19</f>
        <v>268917884.73000002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89" t="s">
        <v>20</v>
      </c>
      <c r="D20" s="90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6838011</v>
      </c>
      <c r="F21" s="70">
        <v>0</v>
      </c>
      <c r="G21" s="69">
        <f t="shared" si="3"/>
        <v>6838011</v>
      </c>
      <c r="H21" s="71">
        <v>833559.67</v>
      </c>
      <c r="I21" s="69">
        <v>833559.67</v>
      </c>
      <c r="J21" s="43">
        <f t="shared" si="4"/>
        <v>-6004451.3300000001</v>
      </c>
      <c r="K21" s="6"/>
      <c r="L21" s="6"/>
      <c r="M21" s="6"/>
      <c r="N21" s="6"/>
    </row>
    <row r="22" spans="1:14" s="3" customFormat="1" ht="30.75" customHeight="1" x14ac:dyDescent="0.2">
      <c r="A22" s="2"/>
      <c r="B22" s="94" t="s">
        <v>30</v>
      </c>
      <c r="C22" s="95"/>
      <c r="D22" s="96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94" t="s">
        <v>31</v>
      </c>
      <c r="C23" s="95"/>
      <c r="D23" s="96"/>
      <c r="E23" s="37">
        <v>6362296359</v>
      </c>
      <c r="F23" s="38">
        <v>36561020.149999999</v>
      </c>
      <c r="G23" s="39">
        <f>E23+F23</f>
        <v>6398857379.1499996</v>
      </c>
      <c r="H23" s="38">
        <v>3449463355.5599999</v>
      </c>
      <c r="I23" s="39">
        <v>3449463355.5599999</v>
      </c>
      <c r="J23" s="38">
        <f>I23-E23</f>
        <v>-2912833003.4400001</v>
      </c>
      <c r="K23" s="6"/>
      <c r="L23" s="6"/>
      <c r="M23" s="6"/>
      <c r="N23" s="6"/>
    </row>
    <row r="24" spans="1:14" s="3" customFormat="1" ht="31.5" customHeight="1" x14ac:dyDescent="0.2">
      <c r="A24" s="2"/>
      <c r="B24" s="94" t="s">
        <v>32</v>
      </c>
      <c r="C24" s="95"/>
      <c r="D24" s="96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94" t="s">
        <v>22</v>
      </c>
      <c r="C25" s="95"/>
      <c r="D25" s="96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12392233204</v>
      </c>
      <c r="F26" s="50">
        <f>SUM(F11:F15,F18,F23:F25,H2,F22)</f>
        <v>825533070.94999993</v>
      </c>
      <c r="G26" s="51">
        <f>SUM(G11:G15,G18,G23:G25,I2,G22)</f>
        <v>13217766274.950001</v>
      </c>
      <c r="H26" s="50">
        <f>SUM(H11:H15,H18,H23:H25,J2,H22)</f>
        <v>7759680227.5599995</v>
      </c>
      <c r="I26" s="51">
        <f>SUM(I11:I15,I18,I23:I25,K2,I22)</f>
        <v>7759680227.5599995</v>
      </c>
      <c r="J26" s="114">
        <f>I26-E26</f>
        <v>-4632552976.4400005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12" t="s">
        <v>33</v>
      </c>
      <c r="I27" s="113"/>
      <c r="J27" s="115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08"/>
      <c r="D30" s="108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08"/>
      <c r="C31" s="108"/>
      <c r="D31" s="108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08"/>
      <c r="C32" s="108"/>
      <c r="D32" s="108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16" t="s">
        <v>34</v>
      </c>
      <c r="C33" s="117"/>
      <c r="D33" s="118"/>
      <c r="E33" s="41">
        <f t="shared" ref="E33:I33" si="7">SUM(E34:E38,E41,E45:E46)</f>
        <v>12392233204</v>
      </c>
      <c r="F33" s="41">
        <f t="shared" si="7"/>
        <v>825533070.94999993</v>
      </c>
      <c r="G33" s="41">
        <f t="shared" si="7"/>
        <v>13217766274.949999</v>
      </c>
      <c r="H33" s="41">
        <f t="shared" si="7"/>
        <v>7759680227.5599995</v>
      </c>
      <c r="I33" s="41">
        <f t="shared" si="7"/>
        <v>7759680227.5599995</v>
      </c>
      <c r="J33" s="41">
        <f>SUM(J34:J38,J41,J45:J46)</f>
        <v>-4632552976.4399996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89" t="s">
        <v>14</v>
      </c>
      <c r="D34" s="90"/>
      <c r="E34" s="66">
        <f>SUM(E11)</f>
        <v>4086112517</v>
      </c>
      <c r="F34" s="46">
        <f>SUM(F11)</f>
        <v>-14059679.52</v>
      </c>
      <c r="G34" s="47">
        <f>E34+F34</f>
        <v>4072052837.48</v>
      </c>
      <c r="H34" s="46">
        <f>SUM(H11)</f>
        <v>2855002399.3200002</v>
      </c>
      <c r="I34" s="46">
        <f>SUM(I11)</f>
        <v>2855002399.3200002</v>
      </c>
      <c r="J34" s="46">
        <f>I34-E34</f>
        <v>-1231110117.6799998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89" t="s">
        <v>15</v>
      </c>
      <c r="D35" s="90"/>
      <c r="E35" s="66">
        <f t="shared" ref="E35:F37" si="8">SUM(E12)</f>
        <v>0</v>
      </c>
      <c r="F35" s="46">
        <f t="shared" si="8"/>
        <v>0</v>
      </c>
      <c r="G35" s="47">
        <f t="shared" ref="G35:G37" si="9">E35+F35</f>
        <v>0</v>
      </c>
      <c r="H35" s="46">
        <f t="shared" ref="H35:I39" si="10">SUM(H12)</f>
        <v>0</v>
      </c>
      <c r="I35" s="46">
        <f t="shared" si="10"/>
        <v>0</v>
      </c>
      <c r="J35" s="46">
        <f t="shared" ref="J35:J54" si="11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89" t="s">
        <v>16</v>
      </c>
      <c r="D36" s="90"/>
      <c r="E36" s="66">
        <f t="shared" si="8"/>
        <v>132877806</v>
      </c>
      <c r="F36" s="46">
        <f t="shared" si="8"/>
        <v>143695801.03999999</v>
      </c>
      <c r="G36" s="77">
        <f t="shared" si="9"/>
        <v>276573607.03999996</v>
      </c>
      <c r="H36" s="46">
        <f t="shared" si="10"/>
        <v>17230259.579999998</v>
      </c>
      <c r="I36" s="46">
        <f t="shared" si="10"/>
        <v>17230259.579999998</v>
      </c>
      <c r="J36" s="46">
        <f t="shared" si="11"/>
        <v>-115647546.42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122" t="s">
        <v>17</v>
      </c>
      <c r="D37" s="123"/>
      <c r="E37" s="66">
        <f t="shared" si="8"/>
        <v>956006628</v>
      </c>
      <c r="F37" s="82">
        <f t="shared" si="8"/>
        <v>0</v>
      </c>
      <c r="G37" s="81">
        <f t="shared" si="9"/>
        <v>956006628</v>
      </c>
      <c r="H37" s="46">
        <f t="shared" si="10"/>
        <v>561423984.98000002</v>
      </c>
      <c r="I37" s="46">
        <f t="shared" si="10"/>
        <v>561423984.98000002</v>
      </c>
      <c r="J37" s="82">
        <f t="shared" si="11"/>
        <v>-394582643.01999998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24" t="s">
        <v>18</v>
      </c>
      <c r="D38" s="125"/>
      <c r="E38" s="84">
        <f>SUM(E39:E40)</f>
        <v>422412157</v>
      </c>
      <c r="F38" s="84">
        <f>SUM(F39:F40)</f>
        <v>0</v>
      </c>
      <c r="G38" s="86">
        <f>SUM(G39:G40)</f>
        <v>422412157</v>
      </c>
      <c r="H38" s="85">
        <f t="shared" ref="H38:I38" si="12">SUM(H39:H40)</f>
        <v>181119057.72</v>
      </c>
      <c r="I38" s="86">
        <f t="shared" si="12"/>
        <v>181119057.72</v>
      </c>
      <c r="J38" s="87">
        <f>SUM(J39:J40)</f>
        <v>-241293099.28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422412157</v>
      </c>
      <c r="F39" s="46">
        <f t="shared" ref="F38:F46" si="13">SUM(F16)</f>
        <v>0</v>
      </c>
      <c r="G39" s="44">
        <f>+E39+F39</f>
        <v>422412157</v>
      </c>
      <c r="H39" s="43">
        <f t="shared" si="10"/>
        <v>181119057.72</v>
      </c>
      <c r="I39" s="43">
        <f t="shared" si="10"/>
        <v>181119057.72</v>
      </c>
      <c r="J39" s="43">
        <f t="shared" si="11"/>
        <v>-241293099.28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13"/>
        <v>0</v>
      </c>
      <c r="G40" s="44">
        <f>+E40+F40</f>
        <v>0</v>
      </c>
      <c r="H40" s="43">
        <v>0</v>
      </c>
      <c r="I40" s="44">
        <v>0</v>
      </c>
      <c r="J40" s="43">
        <f t="shared" si="11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89" t="s">
        <v>21</v>
      </c>
      <c r="D41" s="89"/>
      <c r="E41" s="64">
        <f>SUM(E42:E44)</f>
        <v>432527737</v>
      </c>
      <c r="F41" s="64">
        <f>SUM(F42:F44)</f>
        <v>659335929.27999997</v>
      </c>
      <c r="G41" s="44">
        <f>SUM(G42:G44)</f>
        <v>1091863666.28</v>
      </c>
      <c r="H41" s="43">
        <f t="shared" ref="H41:J41" si="14">SUM(H42:H44)</f>
        <v>695441170.39999998</v>
      </c>
      <c r="I41" s="44">
        <f t="shared" si="14"/>
        <v>695441170.39999998</v>
      </c>
      <c r="J41" s="43">
        <f t="shared" si="14"/>
        <v>262913433.40000001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425689726</v>
      </c>
      <c r="F42" s="46">
        <f t="shared" si="13"/>
        <v>659335929.27999997</v>
      </c>
      <c r="G42" s="44">
        <f>+E42+F42</f>
        <v>1085025655.28</v>
      </c>
      <c r="H42" s="43">
        <f t="shared" ref="H42:I42" si="15">SUM(H19)</f>
        <v>694607610.73000002</v>
      </c>
      <c r="I42" s="43">
        <f t="shared" si="15"/>
        <v>694607610.73000002</v>
      </c>
      <c r="J42" s="43">
        <f t="shared" si="11"/>
        <v>268917884.73000002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13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1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6838011</v>
      </c>
      <c r="F44" s="46">
        <f t="shared" si="13"/>
        <v>0</v>
      </c>
      <c r="G44" s="44">
        <f t="shared" si="17"/>
        <v>6838011</v>
      </c>
      <c r="H44" s="43">
        <f t="shared" ref="H44:I44" si="19">SUM(H21)</f>
        <v>833559.67</v>
      </c>
      <c r="I44" s="43">
        <f t="shared" si="19"/>
        <v>833559.67</v>
      </c>
      <c r="J44" s="43">
        <f t="shared" si="11"/>
        <v>-6004451.3300000001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89" t="s">
        <v>31</v>
      </c>
      <c r="D45" s="89"/>
      <c r="E45" s="64">
        <f>SUM(E23)</f>
        <v>6362296359</v>
      </c>
      <c r="F45" s="46">
        <f t="shared" si="13"/>
        <v>0</v>
      </c>
      <c r="G45" s="44">
        <f>+E45+F45</f>
        <v>6362296359</v>
      </c>
      <c r="H45" s="43">
        <f>SUM(H23)</f>
        <v>3449463355.5599999</v>
      </c>
      <c r="I45" s="43">
        <f>SUM(I23)</f>
        <v>3449463355.5599999</v>
      </c>
      <c r="J45" s="43">
        <f t="shared" si="11"/>
        <v>-2912833003.4400001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89" t="s">
        <v>32</v>
      </c>
      <c r="D46" s="89"/>
      <c r="E46" s="63">
        <f>SUM(E24)</f>
        <v>0</v>
      </c>
      <c r="F46" s="46">
        <f t="shared" si="13"/>
        <v>36561020.149999999</v>
      </c>
      <c r="G46" s="47">
        <f t="shared" ref="G46" si="20">SUM(E46+F46)</f>
        <v>36561020.149999999</v>
      </c>
      <c r="H46" s="46">
        <f>SUM(H24)</f>
        <v>0</v>
      </c>
      <c r="I46" s="47">
        <f>SUM(I24)</f>
        <v>0</v>
      </c>
      <c r="J46" s="46">
        <f t="shared" si="11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19" t="s">
        <v>35</v>
      </c>
      <c r="C48" s="120"/>
      <c r="D48" s="121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89" t="s">
        <v>36</v>
      </c>
      <c r="D49" s="90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1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89" t="s">
        <v>30</v>
      </c>
      <c r="D50" s="90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1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89" t="s">
        <v>32</v>
      </c>
      <c r="D51" s="90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1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89" t="s">
        <v>22</v>
      </c>
      <c r="D54" s="90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1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12392233204</v>
      </c>
      <c r="F55" s="61">
        <f>SUM(F33+F48+F53)</f>
        <v>825533070.94999993</v>
      </c>
      <c r="G55" s="61">
        <f>SUM(G33+G48+G53)</f>
        <v>13217766274.949999</v>
      </c>
      <c r="H55" s="61">
        <f>SUM(H33+H48+H53)</f>
        <v>7759680227.5599995</v>
      </c>
      <c r="I55" s="62">
        <f>SUM(I33+I48+I53)</f>
        <v>7759680227.5599995</v>
      </c>
      <c r="J55" s="114">
        <f>I55-E55</f>
        <v>-4632552976.4400005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12" t="s">
        <v>33</v>
      </c>
      <c r="I56" s="113"/>
      <c r="J56" s="115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91" t="s">
        <v>37</v>
      </c>
      <c r="C58" s="91"/>
      <c r="D58" s="91"/>
      <c r="E58" s="91"/>
      <c r="F58" s="91"/>
      <c r="G58" s="91"/>
      <c r="H58" s="91"/>
      <c r="I58" s="91"/>
      <c r="J58" s="91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92"/>
      <c r="C75" s="92"/>
      <c r="D75" s="92"/>
      <c r="E75" s="92"/>
      <c r="F75" s="4"/>
      <c r="G75" s="5"/>
      <c r="H75" s="93"/>
      <c r="I75" s="93"/>
      <c r="J75" s="93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G23 J18 J15 F41 G34:G37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2025-07-21T23:21:06Z</dcterms:modified>
</cp:coreProperties>
</file>