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ornelas\Desktop\"/>
    </mc:Choice>
  </mc:AlternateContent>
  <xr:revisionPtr revIDLastSave="0" documentId="8_{061C1717-CFD6-4A8E-9509-0ACF0A3BE38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AE" sheetId="4" r:id="rId1"/>
  </sheets>
  <definedNames>
    <definedName name="_xlnm._FilterDatabase" localSheetId="0" hidden="1">EAE!$B$9:$L$82</definedName>
    <definedName name="_xlnm.Print_Area" localSheetId="0">EAE!$A$1:$J$87</definedName>
    <definedName name="Cargo1" localSheetId="0">EAE!$C$86</definedName>
    <definedName name="Cargo2" localSheetId="0">EAE!$E$86</definedName>
    <definedName name="firma1" localSheetId="0">EAE!$C$84</definedName>
    <definedName name="firma2" localSheetId="0">EAE!$E$84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55" i="4" l="1"/>
  <c r="F54" i="4"/>
  <c r="E18" i="4" l="1"/>
  <c r="E58" i="4" l="1"/>
  <c r="G28" i="4"/>
  <c r="H28" i="4"/>
  <c r="F11" i="4" l="1"/>
  <c r="F12" i="4"/>
  <c r="F13" i="4"/>
  <c r="F14" i="4"/>
  <c r="F15" i="4"/>
  <c r="F16" i="4"/>
  <c r="F17" i="4"/>
  <c r="F19" i="4"/>
  <c r="F20" i="4"/>
  <c r="F21" i="4"/>
  <c r="F22" i="4"/>
  <c r="F23" i="4"/>
  <c r="F24" i="4"/>
  <c r="F25" i="4"/>
  <c r="F26" i="4"/>
  <c r="F27" i="4"/>
  <c r="F29" i="4"/>
  <c r="I29" i="4" s="1"/>
  <c r="F30" i="4"/>
  <c r="F31" i="4"/>
  <c r="F32" i="4"/>
  <c r="F33" i="4"/>
  <c r="F34" i="4"/>
  <c r="F35" i="4"/>
  <c r="F36" i="4"/>
  <c r="F37" i="4"/>
  <c r="F39" i="4"/>
  <c r="F40" i="4"/>
  <c r="I40" i="4" s="1"/>
  <c r="F41" i="4"/>
  <c r="I41" i="4" s="1"/>
  <c r="F42" i="4"/>
  <c r="I42" i="4" s="1"/>
  <c r="F44" i="4"/>
  <c r="I44" i="4" s="1"/>
  <c r="F46" i="4"/>
  <c r="I46" i="4" s="1"/>
  <c r="F49" i="4"/>
  <c r="F50" i="4"/>
  <c r="F51" i="4"/>
  <c r="F52" i="4"/>
  <c r="F53" i="4"/>
  <c r="F56" i="4"/>
  <c r="F57" i="4"/>
  <c r="G18" i="4" l="1"/>
  <c r="H18" i="4"/>
  <c r="F75" i="4" l="1"/>
  <c r="F76" i="4"/>
  <c r="F77" i="4"/>
  <c r="F78" i="4"/>
  <c r="F69" i="4" l="1"/>
  <c r="I69" i="4" s="1"/>
  <c r="I70" i="4"/>
  <c r="I71" i="4"/>
  <c r="I72" i="4"/>
  <c r="I73" i="4"/>
  <c r="F43" i="4" l="1"/>
  <c r="I43" i="4" s="1"/>
  <c r="F45" i="4"/>
  <c r="I45" i="4" s="1"/>
  <c r="F47" i="4"/>
  <c r="I47" i="4" s="1"/>
  <c r="F59" i="4"/>
  <c r="F60" i="4"/>
  <c r="F61" i="4"/>
  <c r="F63" i="4"/>
  <c r="F64" i="4"/>
  <c r="F65" i="4"/>
  <c r="F66" i="4"/>
  <c r="I66" i="4" s="1"/>
  <c r="F67" i="4"/>
  <c r="I67" i="4" s="1"/>
  <c r="F68" i="4"/>
  <c r="I68" i="4" s="1"/>
  <c r="I75" i="4"/>
  <c r="I76" i="4"/>
  <c r="I77" i="4"/>
  <c r="I78" i="4"/>
  <c r="F79" i="4"/>
  <c r="I79" i="4" s="1"/>
  <c r="F80" i="4"/>
  <c r="I80" i="4" s="1"/>
  <c r="F81" i="4"/>
  <c r="I81" i="4" s="1"/>
  <c r="I74" i="4" l="1"/>
  <c r="F62" i="4"/>
  <c r="F74" i="4"/>
  <c r="F58" i="4"/>
  <c r="F48" i="4"/>
  <c r="F38" i="4"/>
  <c r="F28" i="4"/>
  <c r="F18" i="4" l="1"/>
  <c r="F10" i="4"/>
  <c r="I59" i="4"/>
  <c r="F82" i="4" l="1"/>
  <c r="I11" i="4" l="1"/>
  <c r="I60" i="4" l="1"/>
  <c r="I50" i="4"/>
  <c r="I51" i="4"/>
  <c r="I52" i="4"/>
  <c r="I54" i="4"/>
  <c r="I55" i="4"/>
  <c r="I56" i="4"/>
  <c r="I57" i="4"/>
  <c r="I49" i="4"/>
  <c r="I39" i="4"/>
  <c r="I38" i="4" s="1"/>
  <c r="I30" i="4"/>
  <c r="I31" i="4"/>
  <c r="I32" i="4"/>
  <c r="I33" i="4"/>
  <c r="I34" i="4"/>
  <c r="I35" i="4"/>
  <c r="I36" i="4"/>
  <c r="I37" i="4"/>
  <c r="I20" i="4"/>
  <c r="I22" i="4"/>
  <c r="I23" i="4"/>
  <c r="I24" i="4"/>
  <c r="I25" i="4"/>
  <c r="I26" i="4"/>
  <c r="I27" i="4"/>
  <c r="I19" i="4"/>
  <c r="I12" i="4"/>
  <c r="I13" i="4"/>
  <c r="I14" i="4"/>
  <c r="I15" i="4"/>
  <c r="I16" i="4"/>
  <c r="I17" i="4"/>
  <c r="I10" i="4" l="1"/>
  <c r="I28" i="4"/>
  <c r="E74" i="4"/>
  <c r="G74" i="4"/>
  <c r="H74" i="4"/>
  <c r="D74" i="4"/>
  <c r="E62" i="4"/>
  <c r="G62" i="4"/>
  <c r="H62" i="4"/>
  <c r="D62" i="4"/>
  <c r="G58" i="4"/>
  <c r="H58" i="4"/>
  <c r="D58" i="4"/>
  <c r="E48" i="4"/>
  <c r="G48" i="4"/>
  <c r="H48" i="4"/>
  <c r="D48" i="4"/>
  <c r="E38" i="4"/>
  <c r="G38" i="4"/>
  <c r="H38" i="4"/>
  <c r="D38" i="4"/>
  <c r="E28" i="4"/>
  <c r="D28" i="4"/>
  <c r="D18" i="4"/>
  <c r="E10" i="4"/>
  <c r="G10" i="4"/>
  <c r="H10" i="4"/>
  <c r="D10" i="4"/>
  <c r="D82" i="4" l="1"/>
  <c r="G82" i="4"/>
  <c r="E82" i="4"/>
  <c r="H82" i="4"/>
  <c r="I21" i="4" l="1"/>
  <c r="I18" i="4" s="1"/>
  <c r="I53" i="4" l="1"/>
  <c r="I48" i="4" s="1"/>
  <c r="I65" i="4" l="1"/>
  <c r="I64" i="4"/>
  <c r="I61" i="4" l="1"/>
  <c r="I58" i="4" s="1"/>
  <c r="I63" i="4"/>
  <c r="I62" i="4" s="1"/>
  <c r="I82" i="4" l="1"/>
</calcChain>
</file>

<file path=xl/sharedStrings.xml><?xml version="1.0" encoding="utf-8"?>
<sst xmlns="http://schemas.openxmlformats.org/spreadsheetml/2006/main" count="87" uniqueCount="87">
  <si>
    <t>Concepto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</si>
  <si>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</si>
  <si>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</si>
  <si>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</si>
  <si>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</si>
  <si>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</si>
  <si>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</si>
  <si>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</si>
  <si>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</si>
  <si>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</si>
  <si>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</si>
  <si>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</si>
  <si>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</si>
  <si>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</si>
  <si>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</si>
  <si>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</si>
  <si>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</si>
  <si>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</si>
  <si>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</si>
  <si>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</si>
  <si>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</si>
  <si>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</si>
  <si>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</si>
  <si>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</si>
  <si>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</si>
  <si>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</si>
  <si>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</si>
  <si>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</si>
  <si>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</si>
  <si>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</si>
  <si>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</si>
  <si>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</si>
  <si>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</si>
  <si>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</si>
  <si>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</si>
  <si>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</si>
  <si>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</si>
  <si>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</si>
  <si>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</si>
  <si>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</si>
  <si>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</si>
  <si>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</si>
  <si>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</si>
  <si>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</si>
  <si>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</si>
  <si>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</si>
  <si>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</si>
  <si>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</si>
  <si>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</si>
  <si>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</si>
  <si>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</si>
  <si>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</si>
  <si>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</si>
  <si>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</si>
  <si>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</si>
  <si>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</si>
  <si>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</si>
  <si>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</si>
  <si>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</si>
  <si>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</si>
  <si>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</si>
  <si>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</si>
  <si>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</si>
  <si>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</si>
  <si>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</si>
  <si>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</si>
  <si>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</si>
  <si>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</si>
  <si>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</si>
  <si>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</si>
  <si>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</si>
  <si>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</si>
  <si>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</si>
  <si>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</si>
  <si>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</si>
  <si>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</si>
  <si>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</si>
  <si>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</si>
  <si>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</si>
  <si>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</si>
  <si>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</si>
  <si>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Gasto</t>
  </si>
  <si>
    <t>Egreso</t>
  </si>
  <si>
    <t>Municipio de Zapopan</t>
  </si>
  <si>
    <t>Estado Analítico del Ejercicio del Presupuesto de Egresos
Clasificación por Objeto del Gasto (Capítulo y Concepto)</t>
  </si>
  <si>
    <t>(Cifras en pesos )</t>
  </si>
  <si>
    <t xml:space="preserve">   Del 01 de Enero al 30 de Septiembre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</si>
</sst>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,##0_ ;[Red]\-#,##0\ "/>
    <numFmt numFmtId="165" formatCode="&quot;$&quot;#,##0.00"/>
    <numFmt numFmtId="166" formatCode="&quot;$&quot;#,##0.00_);\-&quot;$&quot;#,##0.00"/>
  </numFmts>
  <fonts count="1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9"/>
      <name val="Times New Roman"/>
      <family val="1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indexed="8"/>
      <name val="Calibri"/>
      <family val="2"/>
    </font>
    <font>
      <sz val="11"/>
      <name val="Calibri"/>
      <family val="2"/>
      <scheme val="minor"/>
    </font>
    <font>
      <sz val="12"/>
      <color theme="1"/>
      <name val="Arial Narrow"/>
      <family val="2"/>
    </font>
    <font>
      <sz val="12"/>
      <name val="Arial Narrow"/>
      <family val="2"/>
    </font>
    <font>
      <b/>
      <sz val="12"/>
      <color theme="1"/>
      <name val="Arial Narrow"/>
      <family val="2"/>
    </font>
    <font>
      <sz val="12"/>
      <color indexed="8"/>
      <name val="Arial Narrow"/>
      <family val="2"/>
    </font>
    <font>
      <b/>
      <sz val="12"/>
      <name val="Arial Narrow"/>
      <family val="2"/>
    </font>
    <font>
      <b/>
      <sz val="11"/>
      <color theme="1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11"/>
      <color indexed="8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0" fontId="4" fillId="0" borderId="0"/>
  </cellStyleXfs>
  <cellXfs count="76">
    <xf numFmtId="0" fontId="0" fillId="0" borderId="0" xfId="0"/>
    <xf numFmtId="0" fontId="6" fillId="0" borderId="0" xfId="0" applyFont="1"/>
    <xf numFmtId="0" fontId="7" fillId="0" borderId="0" xfId="0" applyFont="1"/>
    <xf numFmtId="0" fontId="8" fillId="0" borderId="0" xfId="0" applyFont="1"/>
    <xf numFmtId="0" fontId="10" fillId="0" borderId="0" xfId="0" applyFont="1" applyFill="1"/>
    <xf numFmtId="0" fontId="8" fillId="0" borderId="0" xfId="0" applyFont="1" applyFill="1"/>
    <xf numFmtId="0" fontId="11" fillId="0" borderId="0" xfId="0" applyFont="1" applyBorder="1" applyAlignment="1">
      <alignment horizontal="justify" vertical="center" wrapText="1"/>
    </xf>
    <xf numFmtId="164" fontId="11" fillId="0" borderId="0" xfId="0" applyNumberFormat="1" applyFont="1" applyBorder="1"/>
    <xf numFmtId="0" fontId="10" fillId="2" borderId="0" xfId="0" applyFont="1" applyFill="1" applyBorder="1" applyAlignment="1">
      <alignment horizontal="left"/>
    </xf>
    <xf numFmtId="0" fontId="8" fillId="2" borderId="0" xfId="0" applyFont="1" applyFill="1" applyBorder="1" applyAlignment="1">
      <alignment horizontal="left"/>
    </xf>
    <xf numFmtId="0" fontId="11" fillId="0" borderId="0" xfId="0" applyFont="1" applyBorder="1" applyAlignment="1">
      <alignment horizontal="center" vertical="top" wrapText="1"/>
    </xf>
    <xf numFmtId="0" fontId="0" fillId="3" borderId="0" xfId="0" applyFill="1"/>
    <xf numFmtId="166" fontId="11" fillId="0" borderId="0" xfId="0" applyNumberFormat="1" applyFont="1" applyBorder="1"/>
    <xf numFmtId="166" fontId="11" fillId="0" borderId="0" xfId="1" applyNumberFormat="1" applyFont="1" applyBorder="1"/>
    <xf numFmtId="0" fontId="11" fillId="0" borderId="0" xfId="0" applyFont="1" applyBorder="1" applyAlignment="1">
      <alignment horizontal="center" vertical="top" wrapText="1"/>
    </xf>
    <xf numFmtId="37" fontId="12" fillId="5" borderId="1" xfId="1" applyNumberFormat="1" applyFont="1" applyFill="1" applyBorder="1" applyAlignment="1" applyProtection="1">
      <alignment horizontal="center" vertical="center"/>
    </xf>
    <xf numFmtId="37" fontId="13" fillId="5" borderId="1" xfId="1" applyNumberFormat="1" applyFont="1" applyFill="1" applyBorder="1" applyAlignment="1" applyProtection="1">
      <alignment horizontal="center" vertical="center" wrapText="1"/>
    </xf>
    <xf numFmtId="37" fontId="12" fillId="5" borderId="6" xfId="1" applyNumberFormat="1" applyFont="1" applyFill="1" applyBorder="1" applyAlignment="1" applyProtection="1">
      <alignment horizontal="center" vertical="center"/>
    </xf>
    <xf numFmtId="37" fontId="13" fillId="5" borderId="14" xfId="1" applyNumberFormat="1" applyFont="1" applyFill="1" applyBorder="1" applyAlignment="1" applyProtection="1">
      <alignment horizontal="center" vertical="center"/>
    </xf>
    <xf numFmtId="37" fontId="12" fillId="5" borderId="12" xfId="1" applyNumberFormat="1" applyFont="1" applyFill="1" applyBorder="1" applyAlignment="1" applyProtection="1">
      <alignment horizontal="center" vertical="center"/>
    </xf>
    <xf numFmtId="37" fontId="12" fillId="5" borderId="14" xfId="1" applyNumberFormat="1" applyFont="1" applyFill="1" applyBorder="1" applyAlignment="1" applyProtection="1">
      <alignment horizontal="center" vertical="center"/>
    </xf>
    <xf numFmtId="165" fontId="13" fillId="4" borderId="12" xfId="0" applyNumberFormat="1" applyFont="1" applyFill="1" applyBorder="1" applyAlignment="1">
      <alignment horizontal="right" vertical="center"/>
    </xf>
    <xf numFmtId="165" fontId="13" fillId="4" borderId="14" xfId="0" applyNumberFormat="1" applyFont="1" applyFill="1" applyBorder="1" applyAlignment="1">
      <alignment horizontal="right" vertical="center"/>
    </xf>
    <xf numFmtId="0" fontId="14" fillId="0" borderId="2" xfId="0" applyFont="1" applyBorder="1" applyAlignment="1">
      <alignment horizontal="center" vertical="center" wrapText="1"/>
    </xf>
    <xf numFmtId="0" fontId="14" fillId="0" borderId="8" xfId="0" applyFont="1" applyBorder="1" applyAlignment="1">
      <alignment vertical="center" wrapText="1"/>
    </xf>
    <xf numFmtId="166" fontId="15" fillId="0" borderId="5" xfId="0" applyNumberFormat="1" applyFont="1" applyBorder="1" applyAlignment="1">
      <alignment horizontal="right" vertical="center"/>
    </xf>
    <xf numFmtId="165" fontId="14" fillId="0" borderId="5" xfId="0" applyNumberFormat="1" applyFont="1" applyBorder="1" applyAlignment="1">
      <alignment horizontal="right" vertical="center"/>
    </xf>
    <xf numFmtId="165" fontId="14" fillId="0" borderId="0" xfId="0" applyNumberFormat="1" applyFont="1" applyBorder="1" applyAlignment="1">
      <alignment horizontal="right" vertical="center"/>
    </xf>
    <xf numFmtId="165" fontId="13" fillId="4" borderId="0" xfId="0" applyNumberFormat="1" applyFont="1" applyFill="1" applyBorder="1" applyAlignment="1">
      <alignment horizontal="right" vertical="center"/>
    </xf>
    <xf numFmtId="165" fontId="13" fillId="4" borderId="5" xfId="0" applyNumberFormat="1" applyFont="1" applyFill="1" applyBorder="1" applyAlignment="1">
      <alignment horizontal="right" vertical="center"/>
    </xf>
    <xf numFmtId="165" fontId="14" fillId="0" borderId="5" xfId="0" applyNumberFormat="1" applyFont="1" applyFill="1" applyBorder="1" applyAlignment="1">
      <alignment horizontal="right" vertical="center"/>
    </xf>
    <xf numFmtId="165" fontId="14" fillId="0" borderId="5" xfId="1" applyNumberFormat="1" applyFont="1" applyBorder="1" applyAlignment="1">
      <alignment horizontal="right" vertical="center"/>
    </xf>
    <xf numFmtId="165" fontId="14" fillId="0" borderId="0" xfId="0" applyNumberFormat="1" applyFont="1" applyFill="1" applyBorder="1" applyAlignment="1">
      <alignment horizontal="right" vertical="center"/>
    </xf>
    <xf numFmtId="0" fontId="14" fillId="0" borderId="9" xfId="0" applyFont="1" applyBorder="1" applyAlignment="1">
      <alignment horizontal="center" vertical="center" wrapText="1"/>
    </xf>
    <xf numFmtId="0" fontId="14" fillId="0" borderId="10" xfId="0" applyFont="1" applyBorder="1" applyAlignment="1">
      <alignment vertical="center" wrapText="1"/>
    </xf>
    <xf numFmtId="165" fontId="14" fillId="0" borderId="13" xfId="0" applyNumberFormat="1" applyFont="1" applyBorder="1" applyAlignment="1">
      <alignment horizontal="right" vertical="center"/>
    </xf>
    <xf numFmtId="165" fontId="14" fillId="0" borderId="15" xfId="1" applyNumberFormat="1" applyFont="1" applyBorder="1" applyAlignment="1">
      <alignment horizontal="right" vertical="center"/>
    </xf>
    <xf numFmtId="165" fontId="14" fillId="0" borderId="15" xfId="0" applyNumberFormat="1" applyFont="1" applyBorder="1" applyAlignment="1">
      <alignment horizontal="right" vertical="center"/>
    </xf>
    <xf numFmtId="0" fontId="14" fillId="0" borderId="6" xfId="0" applyFont="1" applyBorder="1" applyAlignment="1">
      <alignment horizontal="center" vertical="center" wrapText="1"/>
    </xf>
    <xf numFmtId="0" fontId="14" fillId="0" borderId="7" xfId="0" applyFont="1" applyBorder="1" applyAlignment="1">
      <alignment vertical="center" wrapText="1"/>
    </xf>
    <xf numFmtId="165" fontId="14" fillId="0" borderId="14" xfId="0" applyNumberFormat="1" applyFont="1" applyBorder="1" applyAlignment="1">
      <alignment horizontal="right" vertical="center"/>
    </xf>
    <xf numFmtId="165" fontId="14" fillId="0" borderId="14" xfId="1" applyNumberFormat="1" applyFont="1" applyBorder="1" applyAlignment="1">
      <alignment horizontal="right" vertical="center"/>
    </xf>
    <xf numFmtId="165" fontId="14" fillId="0" borderId="12" xfId="0" applyNumberFormat="1" applyFont="1" applyBorder="1" applyAlignment="1">
      <alignment horizontal="right" vertical="center"/>
    </xf>
    <xf numFmtId="165" fontId="14" fillId="3" borderId="5" xfId="1" applyNumberFormat="1" applyFont="1" applyFill="1" applyBorder="1" applyAlignment="1">
      <alignment horizontal="right" vertical="center"/>
    </xf>
    <xf numFmtId="165" fontId="13" fillId="4" borderId="5" xfId="1" applyNumberFormat="1" applyFont="1" applyFill="1" applyBorder="1" applyAlignment="1">
      <alignment horizontal="right" vertical="center"/>
    </xf>
    <xf numFmtId="165" fontId="13" fillId="4" borderId="11" xfId="0" applyNumberFormat="1" applyFont="1" applyFill="1" applyBorder="1" applyAlignment="1">
      <alignment horizontal="right" vertical="center"/>
    </xf>
    <xf numFmtId="165" fontId="13" fillId="4" borderId="1" xfId="0" applyNumberFormat="1" applyFont="1" applyFill="1" applyBorder="1" applyAlignment="1">
      <alignment horizontal="right" vertical="center"/>
    </xf>
    <xf numFmtId="37" fontId="9" fillId="3" borderId="6" xfId="1" applyNumberFormat="1" applyFont="1" applyFill="1" applyBorder="1" applyAlignment="1" applyProtection="1">
      <alignment horizontal="center" vertical="center"/>
    </xf>
    <xf numFmtId="37" fontId="9" fillId="3" borderId="12" xfId="1" applyNumberFormat="1" applyFont="1" applyFill="1" applyBorder="1" applyAlignment="1" applyProtection="1">
      <alignment horizontal="center" vertical="center"/>
    </xf>
    <xf numFmtId="37" fontId="9" fillId="3" borderId="7" xfId="1" applyNumberFormat="1" applyFont="1" applyFill="1" applyBorder="1" applyAlignment="1" applyProtection="1">
      <alignment horizontal="center" vertical="center"/>
    </xf>
    <xf numFmtId="37" fontId="9" fillId="3" borderId="2" xfId="1" applyNumberFormat="1" applyFont="1" applyFill="1" applyBorder="1" applyAlignment="1" applyProtection="1">
      <alignment horizontal="center" vertical="center" wrapText="1"/>
      <protection locked="0"/>
    </xf>
    <xf numFmtId="37" fontId="9" fillId="3" borderId="0" xfId="1" applyNumberFormat="1" applyFont="1" applyFill="1" applyBorder="1" applyAlignment="1" applyProtection="1">
      <alignment horizontal="center" vertical="center"/>
      <protection locked="0"/>
    </xf>
    <xf numFmtId="37" fontId="9" fillId="3" borderId="8" xfId="1" applyNumberFormat="1" applyFont="1" applyFill="1" applyBorder="1" applyAlignment="1" applyProtection="1">
      <alignment horizontal="center" vertical="center"/>
      <protection locked="0"/>
    </xf>
    <xf numFmtId="37" fontId="9" fillId="3" borderId="9" xfId="1" applyNumberFormat="1" applyFont="1" applyFill="1" applyBorder="1" applyAlignment="1" applyProtection="1">
      <alignment horizontal="center" vertical="center"/>
    </xf>
    <xf numFmtId="37" fontId="9" fillId="3" borderId="13" xfId="1" applyNumberFormat="1" applyFont="1" applyFill="1" applyBorder="1" applyAlignment="1" applyProtection="1">
      <alignment horizontal="center" vertical="center"/>
    </xf>
    <xf numFmtId="37" fontId="9" fillId="3" borderId="10" xfId="1" applyNumberFormat="1" applyFont="1" applyFill="1" applyBorder="1" applyAlignment="1" applyProtection="1">
      <alignment horizontal="center" vertical="center"/>
    </xf>
    <xf numFmtId="37" fontId="12" fillId="5" borderId="1" xfId="1" applyNumberFormat="1" applyFont="1" applyFill="1" applyBorder="1" applyAlignment="1" applyProtection="1">
      <alignment horizontal="center" vertical="center"/>
    </xf>
    <xf numFmtId="37" fontId="12" fillId="5" borderId="1" xfId="1" applyNumberFormat="1" applyFont="1" applyFill="1" applyBorder="1" applyAlignment="1" applyProtection="1">
      <alignment horizontal="center" vertical="center" wrapText="1"/>
    </xf>
    <xf numFmtId="37" fontId="9" fillId="3" borderId="0" xfId="1" applyNumberFormat="1" applyFont="1" applyFill="1" applyBorder="1" applyAlignment="1" applyProtection="1">
      <alignment horizontal="center" vertical="center" wrapText="1"/>
      <protection locked="0"/>
    </xf>
    <xf numFmtId="37" fontId="9" fillId="3" borderId="8" xfId="1" applyNumberFormat="1" applyFont="1" applyFill="1" applyBorder="1" applyAlignment="1" applyProtection="1">
      <alignment horizontal="center" vertical="center" wrapText="1"/>
      <protection locked="0"/>
    </xf>
    <xf numFmtId="37" fontId="12" fillId="5" borderId="14" xfId="1" applyNumberFormat="1" applyFont="1" applyFill="1" applyBorder="1" applyAlignment="1" applyProtection="1">
      <alignment horizontal="center" vertical="center"/>
    </xf>
    <xf numFmtId="0" fontId="13" fillId="4" borderId="3" xfId="0" applyFont="1" applyFill="1" applyBorder="1" applyAlignment="1">
      <alignment horizontal="center" vertical="center" wrapText="1"/>
    </xf>
    <xf numFmtId="0" fontId="13" fillId="4" borderId="4" xfId="0" applyFont="1" applyFill="1" applyBorder="1" applyAlignment="1">
      <alignment horizontal="center" vertical="center" wrapText="1"/>
    </xf>
    <xf numFmtId="0" fontId="13" fillId="4" borderId="6" xfId="0" applyFont="1" applyFill="1" applyBorder="1" applyAlignment="1">
      <alignment horizontal="left" vertical="center" wrapText="1"/>
    </xf>
    <xf numFmtId="0" fontId="13" fillId="4" borderId="7" xfId="0" applyFont="1" applyFill="1" applyBorder="1" applyAlignment="1">
      <alignment horizontal="left" vertical="center" wrapText="1"/>
    </xf>
    <xf numFmtId="0" fontId="13" fillId="4" borderId="2" xfId="0" applyFont="1" applyFill="1" applyBorder="1" applyAlignment="1">
      <alignment horizontal="left" vertical="center" wrapText="1"/>
    </xf>
    <xf numFmtId="0" fontId="13" fillId="4" borderId="8" xfId="0" applyFont="1" applyFill="1" applyBorder="1" applyAlignment="1">
      <alignment horizontal="left" vertical="center" wrapText="1"/>
    </xf>
    <xf numFmtId="0" fontId="0" fillId="3" borderId="0" xfId="0" applyFill="1" applyBorder="1"/>
    <xf numFmtId="0" fontId="11" fillId="0" borderId="0" xfId="0" applyFont="1" applyBorder="1" applyAlignment="1">
      <alignment horizontal="center" vertical="center" wrapText="1"/>
    </xf>
    <xf numFmtId="43" fontId="11" fillId="0" borderId="0" xfId="1" applyFont="1" applyBorder="1" applyAlignment="1">
      <alignment horizontal="center" vertical="top" wrapText="1"/>
    </xf>
    <xf numFmtId="43" fontId="11" fillId="0" borderId="0" xfId="1" applyFont="1" applyBorder="1" applyAlignment="1">
      <alignment horizontal="center" vertical="top" wrapText="1"/>
    </xf>
    <xf numFmtId="0" fontId="7" fillId="0" borderId="0" xfId="0" applyFont="1" applyBorder="1"/>
    <xf numFmtId="0" fontId="8" fillId="0" borderId="0" xfId="0" applyFont="1" applyBorder="1"/>
    <xf numFmtId="0" fontId="5" fillId="3" borderId="0" xfId="0" applyFont="1" applyFill="1" applyBorder="1" applyAlignment="1">
      <alignment horizontal="left"/>
    </xf>
    <xf numFmtId="0" fontId="0" fillId="0" borderId="0" xfId="0" applyBorder="1"/>
    <xf numFmtId="0" fontId="6" fillId="0" borderId="0" xfId="0" applyFont="1" applyBorder="1"/>
  </cellXfs>
  <cellStyles count="5">
    <cellStyle name="Millares" xfId="1" builtinId="3"/>
    <cellStyle name="Millares 2" xfId="2" xr:uid="{00000000-0005-0000-0000-000001000000}"/>
    <cellStyle name="Normal" xfId="0" builtinId="0"/>
    <cellStyle name="Normal 2" xfId="3" xr:uid="{00000000-0005-0000-0000-000003000000}"/>
    <cellStyle name="Normal 9" xfId="4" xr:uid="{00000000-0005-0000-0000-000004000000}"/>
  </cellStyles>
  <dxfs count="0"/>
  <tableStyles count="0" defaultTableStyle="TableStyleMedium2" defaultPivotStyle="PivotStyleLight16"/>
  <colors>
    <mruColors>
      <color rgb="FFFF9933"/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46266</xdr:colOff>
      <xdr:row>1</xdr:row>
      <xdr:rowOff>39987</xdr:rowOff>
    </xdr:from>
    <xdr:to>
      <xdr:col>2</xdr:col>
      <xdr:colOff>1653668</xdr:colOff>
      <xdr:row>4</xdr:row>
      <xdr:rowOff>181624</xdr:rowOff>
    </xdr:to>
    <xdr:pic>
      <xdr:nvPicPr>
        <xdr:cNvPr id="3" name="3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5560" y="241693"/>
          <a:ext cx="2010814" cy="9596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1048576"/>
  <sheetViews>
    <sheetView showGridLines="0" tabSelected="1" topLeftCell="B40" zoomScale="85" zoomScaleNormal="85" zoomScaleSheetLayoutView="100" zoomScalePageLayoutView="90" workbookViewId="0">
      <selection activeCell="H85" sqref="H85"/>
    </sheetView>
  </sheetViews>
  <sheetFormatPr baseColWidth="10" defaultColWidth="0" defaultRowHeight="14.4" zeroHeight="1" x14ac:dyDescent="0.3"/>
  <cols>
    <col min="1" max="1" width="2.6640625" customWidth="1"/>
    <col min="2" max="2" width="6" customWidth="1"/>
    <col min="3" max="3" width="47.109375" customWidth="1"/>
    <col min="4" max="4" width="16.88671875" customWidth="1"/>
    <col min="5" max="5" width="14.109375" style="1" customWidth="1"/>
    <col min="6" max="6" width="16.33203125" customWidth="1"/>
    <col min="7" max="7" width="17.6640625" customWidth="1"/>
    <col min="8" max="8" width="15.88671875" customWidth="1"/>
    <col min="9" max="9" width="17.6640625" customWidth="1"/>
    <col min="10" max="10" width="4.6640625" style="11" customWidth="1"/>
    <col min="11" max="11" width="11.44140625" hidden="1" customWidth="1"/>
    <col min="12" max="12" width="11.44140625" hidden="1"/>
  </cols>
  <sheetData>
    <row r="1" spans="2:9" ht="15.6" x14ac:dyDescent="0.3">
      <c r="B1" s="2"/>
      <c r="C1" s="2"/>
      <c r="D1" s="2"/>
      <c r="E1" s="3"/>
      <c r="F1" s="2"/>
      <c r="G1" s="2"/>
      <c r="H1" s="2"/>
      <c r="I1" s="2"/>
    </row>
    <row r="2" spans="2:9" ht="15.6" x14ac:dyDescent="0.3">
      <c r="B2" s="47" t="s">
        <v>83</v>
      </c>
      <c r="C2" s="48"/>
      <c r="D2" s="48"/>
      <c r="E2" s="48"/>
      <c r="F2" s="48"/>
      <c r="G2" s="48"/>
      <c r="H2" s="48"/>
      <c r="I2" s="49"/>
    </row>
    <row r="3" spans="2:9" ht="33" customHeight="1" x14ac:dyDescent="0.3">
      <c r="B3" s="50" t="s">
        <v>84</v>
      </c>
      <c r="C3" s="51"/>
      <c r="D3" s="51"/>
      <c r="E3" s="51"/>
      <c r="F3" s="51"/>
      <c r="G3" s="51"/>
      <c r="H3" s="51"/>
      <c r="I3" s="52"/>
    </row>
    <row r="4" spans="2:9" ht="15.6" x14ac:dyDescent="0.3">
      <c r="B4" s="50" t="s">
        <v>86</v>
      </c>
      <c r="C4" s="58"/>
      <c r="D4" s="58"/>
      <c r="E4" s="58"/>
      <c r="F4" s="58"/>
      <c r="G4" s="58"/>
      <c r="H4" s="58"/>
      <c r="I4" s="59"/>
    </row>
    <row r="5" spans="2:9" ht="18.75" customHeight="1" x14ac:dyDescent="0.3">
      <c r="B5" s="53" t="s">
        <v>85</v>
      </c>
      <c r="C5" s="54"/>
      <c r="D5" s="54"/>
      <c r="E5" s="54"/>
      <c r="F5" s="54"/>
      <c r="G5" s="54"/>
      <c r="H5" s="54"/>
      <c r="I5" s="55"/>
    </row>
    <row r="6" spans="2:9" ht="15.6" x14ac:dyDescent="0.3">
      <c r="B6" s="4"/>
      <c r="C6" s="4"/>
      <c r="D6" s="4"/>
      <c r="E6" s="5"/>
      <c r="F6" s="4"/>
      <c r="G6" s="4"/>
      <c r="H6" s="4"/>
      <c r="I6" s="4"/>
    </row>
    <row r="7" spans="2:9" ht="16.5" customHeight="1" x14ac:dyDescent="0.3">
      <c r="B7" s="57" t="s">
        <v>0</v>
      </c>
      <c r="C7" s="56"/>
      <c r="D7" s="56" t="s">
        <v>82</v>
      </c>
      <c r="E7" s="56"/>
      <c r="F7" s="56"/>
      <c r="G7" s="56"/>
      <c r="H7" s="56"/>
      <c r="I7" s="57" t="s">
        <v>1</v>
      </c>
    </row>
    <row r="8" spans="2:9" ht="27.6" x14ac:dyDescent="0.3">
      <c r="B8" s="56"/>
      <c r="C8" s="56"/>
      <c r="D8" s="15" t="s">
        <v>2</v>
      </c>
      <c r="E8" s="16" t="s">
        <v>3</v>
      </c>
      <c r="F8" s="15" t="s">
        <v>4</v>
      </c>
      <c r="G8" s="15" t="s">
        <v>5</v>
      </c>
      <c r="H8" s="15" t="s">
        <v>6</v>
      </c>
      <c r="I8" s="57"/>
    </row>
    <row r="9" spans="2:9" x14ac:dyDescent="0.3">
      <c r="B9" s="60"/>
      <c r="C9" s="60"/>
      <c r="D9" s="17">
        <v>1</v>
      </c>
      <c r="E9" s="18">
        <v>2</v>
      </c>
      <c r="F9" s="19" t="s">
        <v>7</v>
      </c>
      <c r="G9" s="20">
        <v>4</v>
      </c>
      <c r="H9" s="19">
        <v>5</v>
      </c>
      <c r="I9" s="20" t="s">
        <v>8</v>
      </c>
    </row>
    <row r="10" spans="2:9" ht="20.25" customHeight="1" x14ac:dyDescent="0.3">
      <c r="B10" s="63" t="s">
        <v>9</v>
      </c>
      <c r="C10" s="64"/>
      <c r="D10" s="21">
        <f>SUM(D11:D17)</f>
        <v>4781531364.5300007</v>
      </c>
      <c r="E10" s="22">
        <f t="shared" ref="E10:H10" si="0">SUM(E11:E17)</f>
        <v>0</v>
      </c>
      <c r="F10" s="21">
        <f>SUM(F11:F17)</f>
        <v>4781531364.5299997</v>
      </c>
      <c r="G10" s="22">
        <f t="shared" si="0"/>
        <v>3325177030.7000003</v>
      </c>
      <c r="H10" s="21">
        <f t="shared" si="0"/>
        <v>3301664135.7200003</v>
      </c>
      <c r="I10" s="22">
        <f>SUM(I11:I17)</f>
        <v>1456354333.8299999</v>
      </c>
    </row>
    <row r="11" spans="2:9" x14ac:dyDescent="0.3">
      <c r="B11" s="23"/>
      <c r="C11" s="24" t="s">
        <v>10</v>
      </c>
      <c r="D11" s="25">
        <v>2405901552.0999999</v>
      </c>
      <c r="E11" s="25">
        <v>-10751549.65</v>
      </c>
      <c r="F11" s="26">
        <f>SUM(D11+E11)</f>
        <v>2395150002.4499998</v>
      </c>
      <c r="G11" s="26">
        <v>1519516674.0999999</v>
      </c>
      <c r="H11" s="27">
        <v>1519515457.6099999</v>
      </c>
      <c r="I11" s="26">
        <f>F11-G11</f>
        <v>875633328.3499999</v>
      </c>
    </row>
    <row r="12" spans="2:9" x14ac:dyDescent="0.3">
      <c r="B12" s="23"/>
      <c r="C12" s="24" t="s">
        <v>11</v>
      </c>
      <c r="D12" s="25">
        <v>283504332.82999998</v>
      </c>
      <c r="E12" s="25">
        <v>93559000</v>
      </c>
      <c r="F12" s="26">
        <f t="shared" ref="F12:F17" si="1">SUM(D12+E12)</f>
        <v>377063332.82999998</v>
      </c>
      <c r="G12" s="26">
        <v>342297304.67000002</v>
      </c>
      <c r="H12" s="27">
        <v>342297304.67000002</v>
      </c>
      <c r="I12" s="26">
        <f t="shared" ref="I12:I17" si="2">F12-G12</f>
        <v>34766028.159999967</v>
      </c>
    </row>
    <row r="13" spans="2:9" x14ac:dyDescent="0.3">
      <c r="B13" s="23"/>
      <c r="C13" s="24" t="s">
        <v>12</v>
      </c>
      <c r="D13" s="25">
        <v>420465118.58999997</v>
      </c>
      <c r="E13" s="25">
        <v>-200344596.56999999</v>
      </c>
      <c r="F13" s="26">
        <f t="shared" si="1"/>
        <v>220120522.01999998</v>
      </c>
      <c r="G13" s="26">
        <v>138264063.08000001</v>
      </c>
      <c r="H13" s="27">
        <v>138258893</v>
      </c>
      <c r="I13" s="26">
        <f t="shared" si="2"/>
        <v>81856458.939999968</v>
      </c>
    </row>
    <row r="14" spans="2:9" x14ac:dyDescent="0.3">
      <c r="B14" s="23"/>
      <c r="C14" s="24" t="s">
        <v>13</v>
      </c>
      <c r="D14" s="25">
        <v>788918986.70000005</v>
      </c>
      <c r="E14" s="25">
        <v>99617470.200000003</v>
      </c>
      <c r="F14" s="26">
        <f t="shared" si="1"/>
        <v>888536456.9000001</v>
      </c>
      <c r="G14" s="26">
        <v>599096674.99000001</v>
      </c>
      <c r="H14" s="27">
        <v>575590166.58000004</v>
      </c>
      <c r="I14" s="26">
        <f t="shared" si="2"/>
        <v>289439781.91000009</v>
      </c>
    </row>
    <row r="15" spans="2:9" x14ac:dyDescent="0.3">
      <c r="B15" s="23"/>
      <c r="C15" s="24" t="s">
        <v>14</v>
      </c>
      <c r="D15" s="25">
        <v>721260974.35000002</v>
      </c>
      <c r="E15" s="25">
        <v>86495936.480000004</v>
      </c>
      <c r="F15" s="26">
        <f t="shared" si="1"/>
        <v>807756910.83000004</v>
      </c>
      <c r="G15" s="26">
        <v>642003509.35000002</v>
      </c>
      <c r="H15" s="27">
        <v>642003509.35000002</v>
      </c>
      <c r="I15" s="26">
        <f t="shared" si="2"/>
        <v>165753401.48000002</v>
      </c>
    </row>
    <row r="16" spans="2:9" x14ac:dyDescent="0.3">
      <c r="B16" s="23"/>
      <c r="C16" s="24" t="s">
        <v>15</v>
      </c>
      <c r="D16" s="25">
        <v>100930200</v>
      </c>
      <c r="E16" s="25">
        <v>-100930200</v>
      </c>
      <c r="F16" s="26">
        <f t="shared" si="1"/>
        <v>0</v>
      </c>
      <c r="G16" s="26">
        <v>0</v>
      </c>
      <c r="H16" s="27">
        <v>0</v>
      </c>
      <c r="I16" s="26">
        <f t="shared" si="2"/>
        <v>0</v>
      </c>
    </row>
    <row r="17" spans="2:9" x14ac:dyDescent="0.3">
      <c r="B17" s="23"/>
      <c r="C17" s="24" t="s">
        <v>16</v>
      </c>
      <c r="D17" s="25">
        <v>60550199.960000001</v>
      </c>
      <c r="E17" s="25">
        <v>32353939.539999999</v>
      </c>
      <c r="F17" s="26">
        <f t="shared" si="1"/>
        <v>92904139.5</v>
      </c>
      <c r="G17" s="26">
        <v>83998804.510000005</v>
      </c>
      <c r="H17" s="27">
        <v>83998804.510000005</v>
      </c>
      <c r="I17" s="26">
        <f t="shared" si="2"/>
        <v>8905334.9899999946</v>
      </c>
    </row>
    <row r="18" spans="2:9" ht="20.25" customHeight="1" x14ac:dyDescent="0.3">
      <c r="B18" s="65" t="s">
        <v>17</v>
      </c>
      <c r="C18" s="66"/>
      <c r="D18" s="28">
        <f>SUM(D19:D27)</f>
        <v>893376269.14999998</v>
      </c>
      <c r="E18" s="29">
        <f>SUM(E19:E27)</f>
        <v>-63293724.829999998</v>
      </c>
      <c r="F18" s="28">
        <f>SUM(F19:F27)</f>
        <v>830082544.32000017</v>
      </c>
      <c r="G18" s="29">
        <f t="shared" ref="G18:H18" si="3">SUM(G19:G27)</f>
        <v>362534681.62</v>
      </c>
      <c r="H18" s="28">
        <f t="shared" si="3"/>
        <v>362534681.62</v>
      </c>
      <c r="I18" s="29">
        <f>SUM(I19:I27)</f>
        <v>467547862.69999993</v>
      </c>
    </row>
    <row r="19" spans="2:9" ht="27.6" x14ac:dyDescent="0.3">
      <c r="B19" s="23"/>
      <c r="C19" s="24" t="s">
        <v>18</v>
      </c>
      <c r="D19" s="26">
        <v>40921111.829999998</v>
      </c>
      <c r="E19" s="25">
        <v>-10805837.35</v>
      </c>
      <c r="F19" s="26">
        <f>SUM(D19+E19)</f>
        <v>30115274.479999997</v>
      </c>
      <c r="G19" s="26">
        <v>19152342.23</v>
      </c>
      <c r="H19" s="27">
        <v>19152342.23</v>
      </c>
      <c r="I19" s="26">
        <f>F19-G19</f>
        <v>10962932.249999996</v>
      </c>
    </row>
    <row r="20" spans="2:9" x14ac:dyDescent="0.3">
      <c r="B20" s="23"/>
      <c r="C20" s="24" t="s">
        <v>19</v>
      </c>
      <c r="D20" s="26">
        <v>13448423</v>
      </c>
      <c r="E20" s="25">
        <v>-572202.15</v>
      </c>
      <c r="F20" s="26">
        <f t="shared" ref="F20:F27" si="4">SUM(D20+E20)</f>
        <v>12876220.85</v>
      </c>
      <c r="G20" s="26">
        <v>7329894.3300000001</v>
      </c>
      <c r="H20" s="27">
        <v>7329894.3300000001</v>
      </c>
      <c r="I20" s="26">
        <f t="shared" ref="I20:I27" si="5">F20-G20</f>
        <v>5546326.5199999996</v>
      </c>
    </row>
    <row r="21" spans="2:9" ht="21" customHeight="1" x14ac:dyDescent="0.3">
      <c r="B21" s="23"/>
      <c r="C21" s="24" t="s">
        <v>20</v>
      </c>
      <c r="D21" s="30">
        <v>3053</v>
      </c>
      <c r="E21" s="25">
        <v>13717</v>
      </c>
      <c r="F21" s="26">
        <f t="shared" si="4"/>
        <v>16770</v>
      </c>
      <c r="G21" s="26">
        <v>16713.91</v>
      </c>
      <c r="H21" s="27">
        <v>16713.91</v>
      </c>
      <c r="I21" s="26">
        <f t="shared" si="5"/>
        <v>56.090000000000146</v>
      </c>
    </row>
    <row r="22" spans="2:9" ht="23.25" customHeight="1" x14ac:dyDescent="0.3">
      <c r="B22" s="23"/>
      <c r="C22" s="24" t="s">
        <v>21</v>
      </c>
      <c r="D22" s="31">
        <v>243826611</v>
      </c>
      <c r="E22" s="25">
        <v>5358633.9800000004</v>
      </c>
      <c r="F22" s="26">
        <f t="shared" si="4"/>
        <v>249185244.97999999</v>
      </c>
      <c r="G22" s="26">
        <v>80404075.829999998</v>
      </c>
      <c r="H22" s="27">
        <v>80404075.829999998</v>
      </c>
      <c r="I22" s="26">
        <f t="shared" si="5"/>
        <v>168781169.14999998</v>
      </c>
    </row>
    <row r="23" spans="2:9" ht="15" customHeight="1" x14ac:dyDescent="0.3">
      <c r="B23" s="23"/>
      <c r="C23" s="24" t="s">
        <v>22</v>
      </c>
      <c r="D23" s="26">
        <v>24698979</v>
      </c>
      <c r="E23" s="25">
        <v>4800104.92</v>
      </c>
      <c r="F23" s="26">
        <f t="shared" si="4"/>
        <v>29499083.920000002</v>
      </c>
      <c r="G23" s="30">
        <v>12964312.109999999</v>
      </c>
      <c r="H23" s="32">
        <v>12964312.109999999</v>
      </c>
      <c r="I23" s="26">
        <f t="shared" si="5"/>
        <v>16534771.810000002</v>
      </c>
    </row>
    <row r="24" spans="2:9" ht="20.25" customHeight="1" x14ac:dyDescent="0.3">
      <c r="B24" s="23"/>
      <c r="C24" s="24" t="s">
        <v>23</v>
      </c>
      <c r="D24" s="26">
        <v>383363000</v>
      </c>
      <c r="E24" s="25">
        <v>-47710296.399999999</v>
      </c>
      <c r="F24" s="26">
        <f t="shared" si="4"/>
        <v>335652703.60000002</v>
      </c>
      <c r="G24" s="26">
        <v>203050764.5</v>
      </c>
      <c r="H24" s="27">
        <v>203050764.5</v>
      </c>
      <c r="I24" s="26">
        <f t="shared" si="5"/>
        <v>132601939.10000002</v>
      </c>
    </row>
    <row r="25" spans="2:9" ht="22.5" customHeight="1" x14ac:dyDescent="0.3">
      <c r="B25" s="23"/>
      <c r="C25" s="24" t="s">
        <v>24</v>
      </c>
      <c r="D25" s="26">
        <v>94834101.620000005</v>
      </c>
      <c r="E25" s="25">
        <v>3323805.2199999993</v>
      </c>
      <c r="F25" s="26">
        <f t="shared" si="4"/>
        <v>98157906.840000004</v>
      </c>
      <c r="G25" s="26">
        <v>17412288.800000001</v>
      </c>
      <c r="H25" s="27">
        <v>17412288.800000001</v>
      </c>
      <c r="I25" s="26">
        <f t="shared" si="5"/>
        <v>80745618.040000007</v>
      </c>
    </row>
    <row r="26" spans="2:9" ht="20.25" customHeight="1" x14ac:dyDescent="0.3">
      <c r="B26" s="23"/>
      <c r="C26" s="24" t="s">
        <v>25</v>
      </c>
      <c r="D26" s="26">
        <v>4400000</v>
      </c>
      <c r="E26" s="25">
        <v>1833426.32</v>
      </c>
      <c r="F26" s="26">
        <f t="shared" si="4"/>
        <v>6233426.3200000003</v>
      </c>
      <c r="G26" s="26">
        <v>6194477.7999999998</v>
      </c>
      <c r="H26" s="27">
        <v>6194477.7999999998</v>
      </c>
      <c r="I26" s="26">
        <f t="shared" si="5"/>
        <v>38948.520000000484</v>
      </c>
    </row>
    <row r="27" spans="2:9" ht="20.25" customHeight="1" x14ac:dyDescent="0.3">
      <c r="B27" s="23"/>
      <c r="C27" s="24" t="s">
        <v>26</v>
      </c>
      <c r="D27" s="26">
        <v>87880989.700000003</v>
      </c>
      <c r="E27" s="25">
        <v>-19535076.370000001</v>
      </c>
      <c r="F27" s="26">
        <f t="shared" si="4"/>
        <v>68345913.329999998</v>
      </c>
      <c r="G27" s="26">
        <v>16009812.109999999</v>
      </c>
      <c r="H27" s="27">
        <v>16009812.109999999</v>
      </c>
      <c r="I27" s="26">
        <f t="shared" si="5"/>
        <v>52336101.219999999</v>
      </c>
    </row>
    <row r="28" spans="2:9" ht="20.25" customHeight="1" x14ac:dyDescent="0.3">
      <c r="B28" s="65" t="s">
        <v>27</v>
      </c>
      <c r="C28" s="66"/>
      <c r="D28" s="28">
        <f>SUM(D29:D37)</f>
        <v>2122898189.24</v>
      </c>
      <c r="E28" s="29">
        <f t="shared" ref="E28:H28" si="6">SUM(E29:E37)</f>
        <v>271888694.39999998</v>
      </c>
      <c r="F28" s="28">
        <f>SUM(F29:F37)</f>
        <v>2394786883.6399999</v>
      </c>
      <c r="G28" s="29">
        <f t="shared" si="6"/>
        <v>1285279520.02</v>
      </c>
      <c r="H28" s="28">
        <f t="shared" si="6"/>
        <v>1285255277.8599999</v>
      </c>
      <c r="I28" s="29">
        <f>SUM(I29:I37)</f>
        <v>1109507363.6200001</v>
      </c>
    </row>
    <row r="29" spans="2:9" ht="20.25" customHeight="1" x14ac:dyDescent="0.3">
      <c r="B29" s="23"/>
      <c r="C29" s="24" t="s">
        <v>28</v>
      </c>
      <c r="D29" s="27">
        <v>275106988.80000001</v>
      </c>
      <c r="E29" s="31">
        <v>-13801123.33</v>
      </c>
      <c r="F29" s="27">
        <f>SUM(D29+E29)</f>
        <v>261305865.47</v>
      </c>
      <c r="G29" s="26">
        <v>186239642.61000001</v>
      </c>
      <c r="H29" s="27">
        <v>186239642.61000001</v>
      </c>
      <c r="I29" s="26">
        <f>F29-G29</f>
        <v>75066222.859999985</v>
      </c>
    </row>
    <row r="30" spans="2:9" ht="20.25" customHeight="1" x14ac:dyDescent="0.3">
      <c r="B30" s="23"/>
      <c r="C30" s="24" t="s">
        <v>29</v>
      </c>
      <c r="D30" s="27">
        <v>240480786.55000001</v>
      </c>
      <c r="E30" s="31">
        <v>3558870.4</v>
      </c>
      <c r="F30" s="27">
        <f t="shared" ref="F30:F37" si="7">SUM(D30+E30)</f>
        <v>244039656.95000002</v>
      </c>
      <c r="G30" s="26">
        <v>148309449.81</v>
      </c>
      <c r="H30" s="27">
        <v>148309449.81</v>
      </c>
      <c r="I30" s="26">
        <f t="shared" ref="I30:I37" si="8">F30-G30</f>
        <v>95730207.140000015</v>
      </c>
    </row>
    <row r="31" spans="2:9" ht="16.5" customHeight="1" x14ac:dyDescent="0.3">
      <c r="B31" s="23"/>
      <c r="C31" s="24" t="s">
        <v>30</v>
      </c>
      <c r="D31" s="27">
        <v>464075338.58999997</v>
      </c>
      <c r="E31" s="31">
        <v>17708959.710000001</v>
      </c>
      <c r="F31" s="27">
        <f t="shared" si="7"/>
        <v>481784298.29999995</v>
      </c>
      <c r="G31" s="26">
        <v>147457145.61000001</v>
      </c>
      <c r="H31" s="27">
        <v>147457145.61000001</v>
      </c>
      <c r="I31" s="26">
        <f t="shared" si="8"/>
        <v>334327152.68999994</v>
      </c>
    </row>
    <row r="32" spans="2:9" ht="13.5" customHeight="1" x14ac:dyDescent="0.3">
      <c r="B32" s="33"/>
      <c r="C32" s="34" t="s">
        <v>31</v>
      </c>
      <c r="D32" s="35">
        <v>192230000</v>
      </c>
      <c r="E32" s="36">
        <v>34786555.599999994</v>
      </c>
      <c r="F32" s="35">
        <f t="shared" si="7"/>
        <v>227016555.59999999</v>
      </c>
      <c r="G32" s="37">
        <v>159516372.28</v>
      </c>
      <c r="H32" s="35">
        <v>159516372.28</v>
      </c>
      <c r="I32" s="37">
        <f t="shared" si="8"/>
        <v>67500183.319999993</v>
      </c>
    </row>
    <row r="33" spans="2:9" ht="27.6" x14ac:dyDescent="0.3">
      <c r="B33" s="38"/>
      <c r="C33" s="39" t="s">
        <v>32</v>
      </c>
      <c r="D33" s="40">
        <v>645427216.89999998</v>
      </c>
      <c r="E33" s="41">
        <v>43841666.969999999</v>
      </c>
      <c r="F33" s="40">
        <f t="shared" si="7"/>
        <v>689268883.87</v>
      </c>
      <c r="G33" s="40">
        <v>299303382.31999999</v>
      </c>
      <c r="H33" s="42">
        <v>299303382.31999999</v>
      </c>
      <c r="I33" s="40">
        <f t="shared" si="8"/>
        <v>389965501.55000001</v>
      </c>
    </row>
    <row r="34" spans="2:9" ht="20.25" customHeight="1" x14ac:dyDescent="0.3">
      <c r="B34" s="23"/>
      <c r="C34" s="24" t="s">
        <v>33</v>
      </c>
      <c r="D34" s="26">
        <v>65211696.100000001</v>
      </c>
      <c r="E34" s="31">
        <v>537032.22</v>
      </c>
      <c r="F34" s="26">
        <f t="shared" si="7"/>
        <v>65748728.32</v>
      </c>
      <c r="G34" s="26">
        <v>38555045.560000002</v>
      </c>
      <c r="H34" s="27">
        <v>38555045.560000002</v>
      </c>
      <c r="I34" s="26">
        <f t="shared" si="8"/>
        <v>27193682.759999998</v>
      </c>
    </row>
    <row r="35" spans="2:9" ht="20.25" customHeight="1" x14ac:dyDescent="0.3">
      <c r="B35" s="23"/>
      <c r="C35" s="24" t="s">
        <v>34</v>
      </c>
      <c r="D35" s="26">
        <v>3432500</v>
      </c>
      <c r="E35" s="31">
        <v>-295773.3</v>
      </c>
      <c r="F35" s="26">
        <f t="shared" si="7"/>
        <v>3136726.7</v>
      </c>
      <c r="G35" s="26">
        <v>830199.51</v>
      </c>
      <c r="H35" s="27">
        <v>830199.51</v>
      </c>
      <c r="I35" s="26">
        <f t="shared" si="8"/>
        <v>2306527.1900000004</v>
      </c>
    </row>
    <row r="36" spans="2:9" ht="20.25" customHeight="1" x14ac:dyDescent="0.3">
      <c r="B36" s="23"/>
      <c r="C36" s="24" t="s">
        <v>35</v>
      </c>
      <c r="D36" s="26">
        <v>144931162.30000001</v>
      </c>
      <c r="E36" s="31">
        <v>24794633.949999999</v>
      </c>
      <c r="F36" s="26">
        <f t="shared" si="7"/>
        <v>169725796.25</v>
      </c>
      <c r="G36" s="26">
        <v>95731099.819999993</v>
      </c>
      <c r="H36" s="27">
        <v>95731099.819999993</v>
      </c>
      <c r="I36" s="26">
        <f t="shared" si="8"/>
        <v>73994696.430000007</v>
      </c>
    </row>
    <row r="37" spans="2:9" ht="20.25" customHeight="1" x14ac:dyDescent="0.3">
      <c r="B37" s="23"/>
      <c r="C37" s="24" t="s">
        <v>36</v>
      </c>
      <c r="D37" s="26">
        <v>92002500</v>
      </c>
      <c r="E37" s="31">
        <v>160757872.18000001</v>
      </c>
      <c r="F37" s="26">
        <f t="shared" si="7"/>
        <v>252760372.18000001</v>
      </c>
      <c r="G37" s="26">
        <v>209337182.5</v>
      </c>
      <c r="H37" s="27">
        <v>209312940.34</v>
      </c>
      <c r="I37" s="26">
        <f t="shared" si="8"/>
        <v>43423189.680000007</v>
      </c>
    </row>
    <row r="38" spans="2:9" ht="27" customHeight="1" x14ac:dyDescent="0.3">
      <c r="B38" s="65" t="s">
        <v>37</v>
      </c>
      <c r="C38" s="66"/>
      <c r="D38" s="29">
        <f>SUM(D39:D47)</f>
        <v>2160537221.1999998</v>
      </c>
      <c r="E38" s="29">
        <f t="shared" ref="E38" si="9">SUM(E39:E47)</f>
        <v>167938818.91</v>
      </c>
      <c r="F38" s="29">
        <f>SUM(F39:F47)</f>
        <v>2328476040.1100001</v>
      </c>
      <c r="G38" s="29">
        <f>SUM(G39:G46)</f>
        <v>1769797621.8</v>
      </c>
      <c r="H38" s="28">
        <f>SUM(H39:H46)</f>
        <v>1768800121.8</v>
      </c>
      <c r="I38" s="29">
        <f>SUM(I39:I47)</f>
        <v>558678418.30999994</v>
      </c>
    </row>
    <row r="39" spans="2:9" ht="32.25" customHeight="1" x14ac:dyDescent="0.3">
      <c r="B39" s="23"/>
      <c r="C39" s="24" t="s">
        <v>38</v>
      </c>
      <c r="D39" s="26">
        <v>95645671</v>
      </c>
      <c r="E39" s="25">
        <v>25035932</v>
      </c>
      <c r="F39" s="26">
        <f>SUM(D39+E39)</f>
        <v>120681603</v>
      </c>
      <c r="G39" s="26">
        <v>120681603</v>
      </c>
      <c r="H39" s="27">
        <v>120681603</v>
      </c>
      <c r="I39" s="26">
        <f>F39-G39</f>
        <v>0</v>
      </c>
    </row>
    <row r="40" spans="2:9" ht="20.25" customHeight="1" x14ac:dyDescent="0.3">
      <c r="B40" s="23"/>
      <c r="C40" s="24" t="s">
        <v>39</v>
      </c>
      <c r="D40" s="26">
        <v>1592000000</v>
      </c>
      <c r="E40" s="25">
        <v>67098000</v>
      </c>
      <c r="F40" s="26">
        <f t="shared" ref="F40:F47" si="10">SUM(D40+E40)</f>
        <v>1659098000</v>
      </c>
      <c r="G40" s="26">
        <v>1237994389.22</v>
      </c>
      <c r="H40" s="27">
        <v>1237994389.22</v>
      </c>
      <c r="I40" s="26">
        <f t="shared" ref="I40:I47" si="11">F40-G40</f>
        <v>421103610.77999997</v>
      </c>
    </row>
    <row r="41" spans="2:9" ht="20.25" customHeight="1" x14ac:dyDescent="0.3">
      <c r="B41" s="23"/>
      <c r="C41" s="24" t="s">
        <v>40</v>
      </c>
      <c r="D41" s="26">
        <v>38500000</v>
      </c>
      <c r="E41" s="25">
        <v>2000000</v>
      </c>
      <c r="F41" s="26">
        <f t="shared" si="10"/>
        <v>40500000</v>
      </c>
      <c r="G41" s="26">
        <v>27242744</v>
      </c>
      <c r="H41" s="27">
        <v>27242744</v>
      </c>
      <c r="I41" s="26">
        <f t="shared" si="11"/>
        <v>13257256</v>
      </c>
    </row>
    <row r="42" spans="2:9" ht="20.25" customHeight="1" x14ac:dyDescent="0.3">
      <c r="B42" s="23"/>
      <c r="C42" s="24" t="s">
        <v>41</v>
      </c>
      <c r="D42" s="26">
        <v>246660801.19999999</v>
      </c>
      <c r="E42" s="25">
        <v>31848019.620000001</v>
      </c>
      <c r="F42" s="26">
        <f t="shared" si="10"/>
        <v>278508820.81999999</v>
      </c>
      <c r="G42" s="26">
        <v>204084689.81</v>
      </c>
      <c r="H42" s="27">
        <v>203087189.81</v>
      </c>
      <c r="I42" s="26">
        <f t="shared" si="11"/>
        <v>74424131.00999999</v>
      </c>
    </row>
    <row r="43" spans="2:9" ht="20.25" customHeight="1" x14ac:dyDescent="0.3">
      <c r="B43" s="23"/>
      <c r="C43" s="24" t="s">
        <v>42</v>
      </c>
      <c r="D43" s="26">
        <v>0</v>
      </c>
      <c r="E43" s="25"/>
      <c r="F43" s="26">
        <f t="shared" si="10"/>
        <v>0</v>
      </c>
      <c r="G43" s="26"/>
      <c r="H43" s="27"/>
      <c r="I43" s="26">
        <f t="shared" si="11"/>
        <v>0</v>
      </c>
    </row>
    <row r="44" spans="2:9" x14ac:dyDescent="0.3">
      <c r="B44" s="23"/>
      <c r="C44" s="24" t="s">
        <v>43</v>
      </c>
      <c r="D44" s="26">
        <v>27670986</v>
      </c>
      <c r="E44" s="25">
        <v>0</v>
      </c>
      <c r="F44" s="26">
        <f t="shared" si="10"/>
        <v>27670986</v>
      </c>
      <c r="G44" s="26">
        <v>19388556.27</v>
      </c>
      <c r="H44" s="27">
        <v>19388556.27</v>
      </c>
      <c r="I44" s="26">
        <f t="shared" si="11"/>
        <v>8282429.7300000004</v>
      </c>
    </row>
    <row r="45" spans="2:9" ht="20.25" customHeight="1" x14ac:dyDescent="0.3">
      <c r="B45" s="23"/>
      <c r="C45" s="24" t="s">
        <v>44</v>
      </c>
      <c r="D45" s="26">
        <v>0</v>
      </c>
      <c r="E45" s="25"/>
      <c r="F45" s="26">
        <f t="shared" si="10"/>
        <v>0</v>
      </c>
      <c r="G45" s="26"/>
      <c r="H45" s="27"/>
      <c r="I45" s="26">
        <f t="shared" si="11"/>
        <v>0</v>
      </c>
    </row>
    <row r="46" spans="2:9" ht="20.25" customHeight="1" x14ac:dyDescent="0.3">
      <c r="B46" s="23"/>
      <c r="C46" s="24" t="s">
        <v>45</v>
      </c>
      <c r="D46" s="26">
        <v>160059763</v>
      </c>
      <c r="E46" s="25">
        <v>41956867.289999999</v>
      </c>
      <c r="F46" s="26">
        <f t="shared" si="10"/>
        <v>202016630.28999999</v>
      </c>
      <c r="G46" s="26">
        <v>160405639.5</v>
      </c>
      <c r="H46" s="27">
        <v>160405639.5</v>
      </c>
      <c r="I46" s="26">
        <f t="shared" si="11"/>
        <v>41610990.789999992</v>
      </c>
    </row>
    <row r="47" spans="2:9" ht="20.25" customHeight="1" x14ac:dyDescent="0.3">
      <c r="B47" s="23"/>
      <c r="C47" s="24" t="s">
        <v>46</v>
      </c>
      <c r="D47" s="26">
        <v>0</v>
      </c>
      <c r="E47" s="31">
        <v>0</v>
      </c>
      <c r="F47" s="26">
        <f t="shared" si="10"/>
        <v>0</v>
      </c>
      <c r="G47" s="26">
        <v>0</v>
      </c>
      <c r="H47" s="27">
        <v>0</v>
      </c>
      <c r="I47" s="26">
        <f t="shared" si="11"/>
        <v>0</v>
      </c>
    </row>
    <row r="48" spans="2:9" ht="20.25" customHeight="1" x14ac:dyDescent="0.3">
      <c r="B48" s="65" t="s">
        <v>47</v>
      </c>
      <c r="C48" s="66"/>
      <c r="D48" s="29">
        <f>SUM(D49:D57)</f>
        <v>553041953.56999993</v>
      </c>
      <c r="E48" s="29">
        <f t="shared" ref="E48:H48" si="12">SUM(E49:E57)</f>
        <v>322846761.65999997</v>
      </c>
      <c r="F48" s="29">
        <f>SUM(F49:F57)</f>
        <v>875888715.23000002</v>
      </c>
      <c r="G48" s="29">
        <f t="shared" si="12"/>
        <v>403467613.60999995</v>
      </c>
      <c r="H48" s="28">
        <f t="shared" si="12"/>
        <v>310593520.03999996</v>
      </c>
      <c r="I48" s="29">
        <f>SUM(I49:I57)</f>
        <v>472421101.62</v>
      </c>
    </row>
    <row r="49" spans="2:9" ht="20.25" customHeight="1" x14ac:dyDescent="0.3">
      <c r="B49" s="23"/>
      <c r="C49" s="24" t="s">
        <v>48</v>
      </c>
      <c r="D49" s="26">
        <v>122089888.48999999</v>
      </c>
      <c r="E49" s="31">
        <v>54353707.789999999</v>
      </c>
      <c r="F49" s="26">
        <f>SUM(D49+E49)</f>
        <v>176443596.28</v>
      </c>
      <c r="G49" s="26">
        <v>68227640.060000002</v>
      </c>
      <c r="H49" s="27">
        <v>63014435.490000002</v>
      </c>
      <c r="I49" s="26">
        <f t="shared" ref="I49:I57" si="13">F49-G49</f>
        <v>108215956.22</v>
      </c>
    </row>
    <row r="50" spans="2:9" ht="20.25" customHeight="1" x14ac:dyDescent="0.3">
      <c r="B50" s="23"/>
      <c r="C50" s="24" t="s">
        <v>49</v>
      </c>
      <c r="D50" s="26">
        <v>7152976.0800000001</v>
      </c>
      <c r="E50" s="31">
        <v>1455918.53</v>
      </c>
      <c r="F50" s="26">
        <f t="shared" ref="F50:F57" si="14">SUM(D50+E50)</f>
        <v>8608894.6099999994</v>
      </c>
      <c r="G50" s="26">
        <v>3794836.86</v>
      </c>
      <c r="H50" s="27">
        <v>3030787.97</v>
      </c>
      <c r="I50" s="26">
        <f t="shared" si="13"/>
        <v>4814057.75</v>
      </c>
    </row>
    <row r="51" spans="2:9" ht="20.25" customHeight="1" x14ac:dyDescent="0.3">
      <c r="B51" s="23"/>
      <c r="C51" s="24" t="s">
        <v>50</v>
      </c>
      <c r="D51" s="26">
        <v>418000</v>
      </c>
      <c r="E51" s="31">
        <v>72794.19</v>
      </c>
      <c r="F51" s="26">
        <f t="shared" si="14"/>
        <v>490794.19</v>
      </c>
      <c r="G51" s="26">
        <v>273297.24</v>
      </c>
      <c r="H51" s="27">
        <v>273297.24</v>
      </c>
      <c r="I51" s="26">
        <f t="shared" si="13"/>
        <v>217496.95</v>
      </c>
    </row>
    <row r="52" spans="2:9" ht="20.25" customHeight="1" x14ac:dyDescent="0.3">
      <c r="B52" s="23"/>
      <c r="C52" s="24" t="s">
        <v>51</v>
      </c>
      <c r="D52" s="26">
        <v>267610000</v>
      </c>
      <c r="E52" s="43">
        <v>156738895.94999999</v>
      </c>
      <c r="F52" s="26">
        <f t="shared" si="14"/>
        <v>424348895.94999999</v>
      </c>
      <c r="G52" s="26">
        <v>234448099.24000001</v>
      </c>
      <c r="H52" s="27">
        <v>173321099.24000001</v>
      </c>
      <c r="I52" s="26">
        <f t="shared" si="13"/>
        <v>189900796.70999998</v>
      </c>
    </row>
    <row r="53" spans="2:9" ht="20.25" customHeight="1" x14ac:dyDescent="0.3">
      <c r="B53" s="23"/>
      <c r="C53" s="24" t="s">
        <v>52</v>
      </c>
      <c r="D53" s="26">
        <v>17700000</v>
      </c>
      <c r="E53" s="31">
        <v>6012824</v>
      </c>
      <c r="F53" s="26">
        <f t="shared" si="14"/>
        <v>23712824</v>
      </c>
      <c r="G53" s="26">
        <v>17839454.079999998</v>
      </c>
      <c r="H53" s="27">
        <v>17839454.079999998</v>
      </c>
      <c r="I53" s="26">
        <f t="shared" si="13"/>
        <v>5873369.9200000018</v>
      </c>
    </row>
    <row r="54" spans="2:9" ht="20.25" customHeight="1" x14ac:dyDescent="0.3">
      <c r="B54" s="23"/>
      <c r="C54" s="24" t="s">
        <v>53</v>
      </c>
      <c r="D54" s="26">
        <v>63078289</v>
      </c>
      <c r="E54" s="31">
        <v>79426632.670000002</v>
      </c>
      <c r="F54" s="26">
        <f t="shared" si="14"/>
        <v>142504921.67000002</v>
      </c>
      <c r="G54" s="26">
        <v>13315472.49</v>
      </c>
      <c r="H54" s="27">
        <v>7265632.3799999999</v>
      </c>
      <c r="I54" s="26">
        <f t="shared" si="13"/>
        <v>129189449.18000002</v>
      </c>
    </row>
    <row r="55" spans="2:9" ht="20.25" customHeight="1" x14ac:dyDescent="0.3">
      <c r="B55" s="23"/>
      <c r="C55" s="24" t="s">
        <v>54</v>
      </c>
      <c r="D55" s="26">
        <v>0</v>
      </c>
      <c r="E55" s="26"/>
      <c r="F55" s="26">
        <f t="shared" si="14"/>
        <v>0</v>
      </c>
      <c r="G55" s="26"/>
      <c r="H55" s="27"/>
      <c r="I55" s="26">
        <f t="shared" si="13"/>
        <v>0</v>
      </c>
    </row>
    <row r="56" spans="2:9" ht="20.25" customHeight="1" x14ac:dyDescent="0.3">
      <c r="B56" s="23"/>
      <c r="C56" s="24" t="s">
        <v>55</v>
      </c>
      <c r="D56" s="26">
        <v>0</v>
      </c>
      <c r="E56" s="31">
        <v>48530750.520000003</v>
      </c>
      <c r="F56" s="26">
        <f t="shared" si="14"/>
        <v>48530750.520000003</v>
      </c>
      <c r="G56" s="26">
        <v>26116308</v>
      </c>
      <c r="H56" s="27">
        <v>26116308</v>
      </c>
      <c r="I56" s="26">
        <f t="shared" si="13"/>
        <v>22414442.520000003</v>
      </c>
    </row>
    <row r="57" spans="2:9" ht="20.25" customHeight="1" x14ac:dyDescent="0.3">
      <c r="B57" s="23"/>
      <c r="C57" s="24" t="s">
        <v>56</v>
      </c>
      <c r="D57" s="26">
        <v>74992800</v>
      </c>
      <c r="E57" s="31">
        <v>-23744761.989999998</v>
      </c>
      <c r="F57" s="26">
        <f t="shared" si="14"/>
        <v>51248038.010000005</v>
      </c>
      <c r="G57" s="26">
        <v>39452505.640000001</v>
      </c>
      <c r="H57" s="27">
        <v>19732505.640000001</v>
      </c>
      <c r="I57" s="26">
        <f t="shared" si="13"/>
        <v>11795532.370000005</v>
      </c>
    </row>
    <row r="58" spans="2:9" ht="20.25" customHeight="1" x14ac:dyDescent="0.3">
      <c r="B58" s="65" t="s">
        <v>57</v>
      </c>
      <c r="C58" s="66"/>
      <c r="D58" s="29">
        <f>SUM(D59:D61)</f>
        <v>1665425890</v>
      </c>
      <c r="E58" s="29">
        <f t="shared" ref="E58:H58" si="15">SUM(E59:E61)</f>
        <v>236503465.69999999</v>
      </c>
      <c r="F58" s="29">
        <f>SUM(F59:F61)</f>
        <v>1901929355.7</v>
      </c>
      <c r="G58" s="29">
        <f t="shared" si="15"/>
        <v>807671957.76999998</v>
      </c>
      <c r="H58" s="28">
        <f t="shared" si="15"/>
        <v>807671957.76999998</v>
      </c>
      <c r="I58" s="29">
        <f>SUM(I59:I61)</f>
        <v>1094257397.9300001</v>
      </c>
    </row>
    <row r="59" spans="2:9" ht="20.25" customHeight="1" x14ac:dyDescent="0.3">
      <c r="B59" s="23"/>
      <c r="C59" s="24" t="s">
        <v>58</v>
      </c>
      <c r="D59" s="26">
        <v>1345325890</v>
      </c>
      <c r="E59" s="25">
        <v>231251480.22999999</v>
      </c>
      <c r="F59" s="26">
        <f>D59+E59</f>
        <v>1576577370.23</v>
      </c>
      <c r="G59" s="26">
        <v>677968273.50999999</v>
      </c>
      <c r="H59" s="27">
        <v>677968273.50999999</v>
      </c>
      <c r="I59" s="26">
        <f>F59-G59</f>
        <v>898609096.72000003</v>
      </c>
    </row>
    <row r="60" spans="2:9" ht="12" customHeight="1" x14ac:dyDescent="0.3">
      <c r="B60" s="23"/>
      <c r="C60" s="24" t="s">
        <v>59</v>
      </c>
      <c r="D60" s="26">
        <v>320100000</v>
      </c>
      <c r="E60" s="25">
        <v>5251985.47</v>
      </c>
      <c r="F60" s="26">
        <f>D60+E60</f>
        <v>325351985.47000003</v>
      </c>
      <c r="G60" s="26">
        <v>129703684.26000001</v>
      </c>
      <c r="H60" s="27">
        <v>129703684.26000001</v>
      </c>
      <c r="I60" s="26">
        <f>F60-G60</f>
        <v>195648301.21000004</v>
      </c>
    </row>
    <row r="61" spans="2:9" ht="20.25" customHeight="1" x14ac:dyDescent="0.3">
      <c r="B61" s="23"/>
      <c r="C61" s="24" t="s">
        <v>60</v>
      </c>
      <c r="D61" s="26">
        <v>0</v>
      </c>
      <c r="E61" s="31">
        <v>0</v>
      </c>
      <c r="F61" s="26">
        <f t="shared" ref="F61" si="16">D61+E61</f>
        <v>0</v>
      </c>
      <c r="G61" s="26">
        <v>0</v>
      </c>
      <c r="H61" s="27">
        <v>0</v>
      </c>
      <c r="I61" s="26">
        <f>F61-G61</f>
        <v>0</v>
      </c>
    </row>
    <row r="62" spans="2:9" ht="20.25" customHeight="1" x14ac:dyDescent="0.3">
      <c r="B62" s="65" t="s">
        <v>61</v>
      </c>
      <c r="C62" s="66"/>
      <c r="D62" s="28">
        <f>SUM(D63:D69)</f>
        <v>1000000</v>
      </c>
      <c r="E62" s="29">
        <f t="shared" ref="E62:I62" si="17">SUM(E63:E69)</f>
        <v>0</v>
      </c>
      <c r="F62" s="28">
        <f>SUM(F63:F69)</f>
        <v>1000000</v>
      </c>
      <c r="G62" s="29">
        <f t="shared" si="17"/>
        <v>0</v>
      </c>
      <c r="H62" s="28">
        <f t="shared" si="17"/>
        <v>0</v>
      </c>
      <c r="I62" s="29">
        <f t="shared" si="17"/>
        <v>1000000</v>
      </c>
    </row>
    <row r="63" spans="2:9" x14ac:dyDescent="0.3">
      <c r="B63" s="23"/>
      <c r="C63" s="24" t="s">
        <v>62</v>
      </c>
      <c r="D63" s="27">
        <v>0</v>
      </c>
      <c r="E63" s="31">
        <v>0</v>
      </c>
      <c r="F63" s="27">
        <f t="shared" ref="F63:F69" si="18">SUM(D63+E63)</f>
        <v>0</v>
      </c>
      <c r="G63" s="26">
        <v>0</v>
      </c>
      <c r="H63" s="27">
        <v>0</v>
      </c>
      <c r="I63" s="26">
        <f t="shared" ref="I63:I69" si="19">F63-G63</f>
        <v>0</v>
      </c>
    </row>
    <row r="64" spans="2:9" ht="20.25" customHeight="1" x14ac:dyDescent="0.3">
      <c r="B64" s="33"/>
      <c r="C64" s="34" t="s">
        <v>63</v>
      </c>
      <c r="D64" s="35">
        <v>0</v>
      </c>
      <c r="E64" s="36">
        <v>0</v>
      </c>
      <c r="F64" s="35">
        <f t="shared" si="18"/>
        <v>0</v>
      </c>
      <c r="G64" s="37">
        <v>0</v>
      </c>
      <c r="H64" s="35">
        <v>0</v>
      </c>
      <c r="I64" s="37">
        <f t="shared" si="19"/>
        <v>0</v>
      </c>
    </row>
    <row r="65" spans="2:9" ht="20.25" customHeight="1" x14ac:dyDescent="0.3">
      <c r="B65" s="38"/>
      <c r="C65" s="39" t="s">
        <v>64</v>
      </c>
      <c r="D65" s="42">
        <v>0</v>
      </c>
      <c r="E65" s="41">
        <v>0</v>
      </c>
      <c r="F65" s="42">
        <f t="shared" si="18"/>
        <v>0</v>
      </c>
      <c r="G65" s="40">
        <v>0</v>
      </c>
      <c r="H65" s="42">
        <v>0</v>
      </c>
      <c r="I65" s="40">
        <f t="shared" si="19"/>
        <v>0</v>
      </c>
    </row>
    <row r="66" spans="2:9" ht="20.25" customHeight="1" x14ac:dyDescent="0.3">
      <c r="B66" s="23"/>
      <c r="C66" s="24" t="s">
        <v>65</v>
      </c>
      <c r="D66" s="27">
        <v>0</v>
      </c>
      <c r="E66" s="31">
        <v>0</v>
      </c>
      <c r="F66" s="27">
        <f t="shared" si="18"/>
        <v>0</v>
      </c>
      <c r="G66" s="26">
        <v>0</v>
      </c>
      <c r="H66" s="27">
        <v>0</v>
      </c>
      <c r="I66" s="26">
        <f t="shared" si="19"/>
        <v>0</v>
      </c>
    </row>
    <row r="67" spans="2:9" x14ac:dyDescent="0.3">
      <c r="B67" s="23"/>
      <c r="C67" s="24" t="s">
        <v>66</v>
      </c>
      <c r="D67" s="27">
        <v>0</v>
      </c>
      <c r="E67" s="31">
        <v>0</v>
      </c>
      <c r="F67" s="27">
        <f t="shared" si="18"/>
        <v>0</v>
      </c>
      <c r="G67" s="26">
        <v>0</v>
      </c>
      <c r="H67" s="27">
        <v>0</v>
      </c>
      <c r="I67" s="26">
        <f t="shared" si="19"/>
        <v>0</v>
      </c>
    </row>
    <row r="68" spans="2:9" ht="20.25" customHeight="1" x14ac:dyDescent="0.3">
      <c r="B68" s="23"/>
      <c r="C68" s="24" t="s">
        <v>67</v>
      </c>
      <c r="D68" s="27">
        <v>0</v>
      </c>
      <c r="E68" s="31">
        <v>0</v>
      </c>
      <c r="F68" s="27">
        <f t="shared" si="18"/>
        <v>0</v>
      </c>
      <c r="G68" s="26">
        <v>0</v>
      </c>
      <c r="H68" s="27">
        <v>0</v>
      </c>
      <c r="I68" s="26">
        <f t="shared" si="19"/>
        <v>0</v>
      </c>
    </row>
    <row r="69" spans="2:9" x14ac:dyDescent="0.3">
      <c r="B69" s="23"/>
      <c r="C69" s="24" t="s">
        <v>68</v>
      </c>
      <c r="D69" s="27">
        <v>1000000</v>
      </c>
      <c r="E69" s="31">
        <v>0</v>
      </c>
      <c r="F69" s="27">
        <f t="shared" si="18"/>
        <v>1000000</v>
      </c>
      <c r="G69" s="26">
        <v>0</v>
      </c>
      <c r="H69" s="27">
        <v>0</v>
      </c>
      <c r="I69" s="26">
        <f t="shared" si="19"/>
        <v>1000000</v>
      </c>
    </row>
    <row r="70" spans="2:9" ht="20.25" customHeight="1" x14ac:dyDescent="0.3">
      <c r="B70" s="65" t="s">
        <v>69</v>
      </c>
      <c r="C70" s="66"/>
      <c r="D70" s="28">
        <v>0</v>
      </c>
      <c r="E70" s="44">
        <v>0</v>
      </c>
      <c r="F70" s="28">
        <v>0</v>
      </c>
      <c r="G70" s="29">
        <v>0</v>
      </c>
      <c r="H70" s="28">
        <v>0</v>
      </c>
      <c r="I70" s="29">
        <f>SUM(F70-G70)</f>
        <v>0</v>
      </c>
    </row>
    <row r="71" spans="2:9" ht="20.25" customHeight="1" x14ac:dyDescent="0.3">
      <c r="B71" s="23"/>
      <c r="C71" s="24" t="s">
        <v>70</v>
      </c>
      <c r="D71" s="27">
        <v>0</v>
      </c>
      <c r="E71" s="31">
        <v>0</v>
      </c>
      <c r="F71" s="27">
        <v>0</v>
      </c>
      <c r="G71" s="26">
        <v>0</v>
      </c>
      <c r="H71" s="27">
        <v>0</v>
      </c>
      <c r="I71" s="26">
        <f>SUM(F71-G71)</f>
        <v>0</v>
      </c>
    </row>
    <row r="72" spans="2:9" ht="20.25" customHeight="1" x14ac:dyDescent="0.3">
      <c r="B72" s="23"/>
      <c r="C72" s="24" t="s">
        <v>71</v>
      </c>
      <c r="D72" s="27">
        <v>0</v>
      </c>
      <c r="E72" s="31">
        <v>0</v>
      </c>
      <c r="F72" s="27">
        <v>0</v>
      </c>
      <c r="G72" s="26">
        <v>0</v>
      </c>
      <c r="H72" s="27">
        <v>0</v>
      </c>
      <c r="I72" s="26">
        <f>SUM(F72-G72)</f>
        <v>0</v>
      </c>
    </row>
    <row r="73" spans="2:9" ht="20.25" customHeight="1" x14ac:dyDescent="0.3">
      <c r="B73" s="23"/>
      <c r="C73" s="24" t="s">
        <v>72</v>
      </c>
      <c r="D73" s="27">
        <v>0</v>
      </c>
      <c r="E73" s="31">
        <v>0</v>
      </c>
      <c r="F73" s="27">
        <v>0</v>
      </c>
      <c r="G73" s="26">
        <v>0</v>
      </c>
      <c r="H73" s="27">
        <v>0</v>
      </c>
      <c r="I73" s="26">
        <f>SUM(F73-G73)</f>
        <v>0</v>
      </c>
    </row>
    <row r="74" spans="2:9" ht="20.25" customHeight="1" x14ac:dyDescent="0.3">
      <c r="B74" s="65" t="s">
        <v>73</v>
      </c>
      <c r="C74" s="66"/>
      <c r="D74" s="28">
        <f>SUM(D75:D81)</f>
        <v>214422316.31</v>
      </c>
      <c r="E74" s="29">
        <f t="shared" ref="E74:H74" si="20">SUM(E75:E81)</f>
        <v>2036437.2499999995</v>
      </c>
      <c r="F74" s="28">
        <f>SUM(F75:F81)</f>
        <v>216458753.55999997</v>
      </c>
      <c r="G74" s="29">
        <f t="shared" si="20"/>
        <v>149457691.60999998</v>
      </c>
      <c r="H74" s="28">
        <f t="shared" si="20"/>
        <v>149457691.60999998</v>
      </c>
      <c r="I74" s="29">
        <f>SUM(I75:I81)</f>
        <v>67001061.949999996</v>
      </c>
    </row>
    <row r="75" spans="2:9" ht="20.25" customHeight="1" x14ac:dyDescent="0.3">
      <c r="B75" s="23"/>
      <c r="C75" s="24" t="s">
        <v>74</v>
      </c>
      <c r="D75" s="27">
        <v>117011695.48999999</v>
      </c>
      <c r="E75" s="31">
        <v>8135393.4299999997</v>
      </c>
      <c r="F75" s="27">
        <f>SUM(D75+E75)</f>
        <v>125147088.91999999</v>
      </c>
      <c r="G75" s="26">
        <v>86044074.769999996</v>
      </c>
      <c r="H75" s="27">
        <v>86044074.769999996</v>
      </c>
      <c r="I75" s="26">
        <f t="shared" ref="I75:I81" si="21">F75-G75</f>
        <v>39103014.149999991</v>
      </c>
    </row>
    <row r="76" spans="2:9" ht="20.25" customHeight="1" x14ac:dyDescent="0.3">
      <c r="B76" s="23"/>
      <c r="C76" s="24" t="s">
        <v>75</v>
      </c>
      <c r="D76" s="27">
        <v>95980901.620000005</v>
      </c>
      <c r="E76" s="31">
        <v>-6227036.3300000001</v>
      </c>
      <c r="F76" s="27">
        <f t="shared" ref="F76:F81" si="22">SUM(D76+E76)</f>
        <v>89753865.290000007</v>
      </c>
      <c r="G76" s="26">
        <v>62002022.960000001</v>
      </c>
      <c r="H76" s="27">
        <v>62002022.960000001</v>
      </c>
      <c r="I76" s="26">
        <f t="shared" si="21"/>
        <v>27751842.330000006</v>
      </c>
    </row>
    <row r="77" spans="2:9" ht="20.25" customHeight="1" x14ac:dyDescent="0.3">
      <c r="B77" s="23"/>
      <c r="C77" s="24" t="s">
        <v>76</v>
      </c>
      <c r="D77" s="27">
        <v>0</v>
      </c>
      <c r="E77" s="31">
        <v>0</v>
      </c>
      <c r="F77" s="27">
        <f t="shared" si="22"/>
        <v>0</v>
      </c>
      <c r="G77" s="26"/>
      <c r="H77" s="27"/>
      <c r="I77" s="26">
        <f t="shared" si="21"/>
        <v>0</v>
      </c>
    </row>
    <row r="78" spans="2:9" ht="20.25" customHeight="1" x14ac:dyDescent="0.3">
      <c r="B78" s="23"/>
      <c r="C78" s="24" t="s">
        <v>77</v>
      </c>
      <c r="D78" s="27">
        <v>1429719.2</v>
      </c>
      <c r="E78" s="31">
        <v>0</v>
      </c>
      <c r="F78" s="27">
        <f t="shared" si="22"/>
        <v>1429719.2</v>
      </c>
      <c r="G78" s="26">
        <v>1288068.26</v>
      </c>
      <c r="H78" s="27">
        <v>1288068.26</v>
      </c>
      <c r="I78" s="26">
        <f t="shared" si="21"/>
        <v>141650.93999999994</v>
      </c>
    </row>
    <row r="79" spans="2:9" ht="20.25" customHeight="1" x14ac:dyDescent="0.3">
      <c r="B79" s="23"/>
      <c r="C79" s="24" t="s">
        <v>78</v>
      </c>
      <c r="D79" s="27">
        <v>0</v>
      </c>
      <c r="E79" s="31">
        <v>0</v>
      </c>
      <c r="F79" s="27">
        <f t="shared" si="22"/>
        <v>0</v>
      </c>
      <c r="G79" s="26">
        <v>0</v>
      </c>
      <c r="H79" s="27">
        <v>0</v>
      </c>
      <c r="I79" s="26">
        <f t="shared" si="21"/>
        <v>0</v>
      </c>
    </row>
    <row r="80" spans="2:9" ht="20.25" customHeight="1" x14ac:dyDescent="0.3">
      <c r="B80" s="23"/>
      <c r="C80" s="24" t="s">
        <v>79</v>
      </c>
      <c r="D80" s="27">
        <v>0</v>
      </c>
      <c r="E80" s="31">
        <v>0</v>
      </c>
      <c r="F80" s="27">
        <f t="shared" si="22"/>
        <v>0</v>
      </c>
      <c r="G80" s="26">
        <v>0</v>
      </c>
      <c r="H80" s="27">
        <v>0</v>
      </c>
      <c r="I80" s="26">
        <f t="shared" si="21"/>
        <v>0</v>
      </c>
    </row>
    <row r="81" spans="2:10" ht="20.25" customHeight="1" x14ac:dyDescent="0.3">
      <c r="B81" s="23"/>
      <c r="C81" s="24" t="s">
        <v>80</v>
      </c>
      <c r="D81" s="27">
        <v>0</v>
      </c>
      <c r="E81" s="31">
        <v>128080.15</v>
      </c>
      <c r="F81" s="27">
        <f t="shared" si="22"/>
        <v>128080.15</v>
      </c>
      <c r="G81" s="26">
        <v>123525.62</v>
      </c>
      <c r="H81" s="27">
        <v>123525.62</v>
      </c>
      <c r="I81" s="26">
        <f t="shared" si="21"/>
        <v>4554.5299999999988</v>
      </c>
    </row>
    <row r="82" spans="2:10" ht="20.25" customHeight="1" x14ac:dyDescent="0.3">
      <c r="B82" s="61" t="s">
        <v>81</v>
      </c>
      <c r="C82" s="62"/>
      <c r="D82" s="45">
        <f>SUM(D10+D18+D28+D38+D48+D58+D62+D70+D74)</f>
        <v>12392233203.999998</v>
      </c>
      <c r="E82" s="46">
        <f t="shared" ref="E82" si="23">SUM(E10+E18+E28+E38+E48+E58+E62+E70+E74)</f>
        <v>937920453.08999991</v>
      </c>
      <c r="F82" s="45">
        <f>SUM(F10+F18+F28+F38+F48+F58+F62+F70+F74)</f>
        <v>13330153657.09</v>
      </c>
      <c r="G82" s="46">
        <f>SUM(G10+G18+G28+G38+G48+G58+G62+G70+G74)</f>
        <v>8103386117.1300001</v>
      </c>
      <c r="H82" s="45">
        <f>SUM(H10+H18+H28+H38+H48+H58+H62+H70+H74)</f>
        <v>7985977386.4199991</v>
      </c>
      <c r="I82" s="46">
        <f>SUM(I10+I18+I28+I38+I48+I58+I62+I70+I74)</f>
        <v>5226767539.9599991</v>
      </c>
    </row>
    <row r="83" spans="2:10" ht="15" customHeight="1" x14ac:dyDescent="0.3">
      <c r="B83" s="6"/>
      <c r="C83" s="10"/>
      <c r="D83" s="12"/>
      <c r="E83" s="13"/>
      <c r="F83" s="12"/>
      <c r="G83" s="12"/>
      <c r="H83" s="12"/>
      <c r="I83" s="12"/>
    </row>
    <row r="84" spans="2:10" ht="63.75" customHeight="1" x14ac:dyDescent="0.3">
      <c r="B84" s="6"/>
      <c r="C84" s="6"/>
      <c r="D84" s="7"/>
      <c r="E84" s="7"/>
      <c r="F84" s="7"/>
      <c r="G84" s="7"/>
      <c r="H84" s="7"/>
      <c r="I84" s="7"/>
      <c r="J84" s="67"/>
    </row>
    <row r="85" spans="2:10" ht="31.5" customHeight="1" x14ac:dyDescent="0.3">
      <c r="B85" s="6"/>
      <c r="C85" s="68"/>
      <c r="D85" s="7"/>
      <c r="E85" s="69"/>
      <c r="F85" s="69"/>
      <c r="G85" s="69"/>
      <c r="H85" s="70"/>
      <c r="I85" s="7"/>
      <c r="J85" s="67"/>
    </row>
    <row r="86" spans="2:10" ht="15" customHeight="1" x14ac:dyDescent="0.3">
      <c r="B86" s="71"/>
      <c r="C86" s="14"/>
      <c r="D86" s="71"/>
      <c r="E86" s="72"/>
      <c r="F86" s="71"/>
      <c r="G86" s="71"/>
      <c r="H86" s="71"/>
      <c r="I86" s="71"/>
      <c r="J86" s="67"/>
    </row>
    <row r="87" spans="2:10" ht="15" customHeight="1" x14ac:dyDescent="0.3">
      <c r="B87" s="8"/>
      <c r="C87" s="8"/>
      <c r="D87" s="8"/>
      <c r="E87" s="9"/>
      <c r="F87" s="8"/>
      <c r="G87" s="8"/>
      <c r="H87" s="8"/>
      <c r="I87" s="8"/>
      <c r="J87" s="73"/>
    </row>
    <row r="88" spans="2:10" x14ac:dyDescent="0.3">
      <c r="B88" s="74"/>
      <c r="C88" s="74"/>
      <c r="D88" s="74"/>
      <c r="E88" s="75"/>
      <c r="F88" s="74"/>
      <c r="G88" s="74"/>
      <c r="H88" s="74"/>
      <c r="I88" s="74"/>
      <c r="J88" s="67"/>
    </row>
    <row r="89" spans="2:10" x14ac:dyDescent="0.3">
      <c r="B89" s="74"/>
      <c r="C89" s="74"/>
      <c r="D89" s="74"/>
      <c r="E89" s="75"/>
      <c r="F89" s="74"/>
      <c r="G89" s="74"/>
      <c r="H89" s="74"/>
      <c r="I89" s="74"/>
      <c r="J89" s="67"/>
    </row>
    <row r="90" spans="2:10" x14ac:dyDescent="0.3">
      <c r="B90" s="74"/>
      <c r="C90" s="74"/>
      <c r="D90" s="74"/>
      <c r="E90" s="75"/>
      <c r="F90" s="74"/>
      <c r="G90" s="74"/>
      <c r="H90" s="74"/>
      <c r="I90" s="74"/>
      <c r="J90" s="67"/>
    </row>
    <row r="91" spans="2:10" x14ac:dyDescent="0.3">
      <c r="B91" s="74"/>
      <c r="C91" s="74"/>
      <c r="D91" s="74"/>
      <c r="E91" s="75"/>
      <c r="F91" s="74"/>
      <c r="G91" s="74"/>
      <c r="H91" s="74"/>
      <c r="I91" s="74"/>
      <c r="J91" s="67"/>
    </row>
    <row r="92" spans="2:10" x14ac:dyDescent="0.3"/>
    <row r="93" spans="2:10" x14ac:dyDescent="0.3"/>
    <row r="94" spans="2:10" x14ac:dyDescent="0.3"/>
    <row r="95" spans="2:10" x14ac:dyDescent="0.3"/>
    <row r="1048576" x14ac:dyDescent="0.3"/>
  </sheetData>
  <mergeCells count="18">
    <mergeCell ref="B82:C82"/>
    <mergeCell ref="E85:G85"/>
    <mergeCell ref="B10:C10"/>
    <mergeCell ref="B18:C18"/>
    <mergeCell ref="B70:C70"/>
    <mergeCell ref="B74:C74"/>
    <mergeCell ref="B28:C28"/>
    <mergeCell ref="B38:C38"/>
    <mergeCell ref="B48:C48"/>
    <mergeCell ref="B58:C58"/>
    <mergeCell ref="B62:C62"/>
    <mergeCell ref="B2:I2"/>
    <mergeCell ref="B3:I3"/>
    <mergeCell ref="B5:I5"/>
    <mergeCell ref="D7:H7"/>
    <mergeCell ref="I7:I8"/>
    <mergeCell ref="B4:I4"/>
    <mergeCell ref="B7:C9"/>
  </mergeCells>
  <printOptions horizontalCentered="1"/>
  <pageMargins left="0.25" right="0.25" top="0.75" bottom="0.75" header="0.3" footer="0.3"/>
  <pageSetup scale="84" fitToHeight="0" orientation="landscape" r:id="rId1"/>
  <ignoredErrors>
    <ignoredError sqref="F18 F28:I28 F38 F48 I38 I48 I18" formula="1"/>
    <ignoredError sqref="G18:H18 G38:H38" formula="1" formulaRange="1"/>
    <ignoredError sqref="G62:H62 D62:F62 I62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5</vt:i4>
      </vt:variant>
    </vt:vector>
  </HeadingPairs>
  <TitlesOfParts>
    <vt:vector size="6" baseType="lpstr">
      <vt:lpstr>EAE</vt:lpstr>
      <vt:lpstr>EAE!Área_de_impresión</vt:lpstr>
      <vt:lpstr>EAE!Cargo1</vt:lpstr>
      <vt:lpstr>EAE!Cargo2</vt:lpstr>
      <vt:lpstr>EAE!firma1</vt:lpstr>
      <vt:lpstr>EAE!firma2</vt:lpstr>
    </vt:vector>
  </TitlesOfParts>
  <Company>Secretaria de Hacienda y Credito Publico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Gloria Bello</dc:creator>
  <cp:lastModifiedBy>Jose Eduardo Ornelas Delgadillo</cp:lastModifiedBy>
  <cp:revision/>
  <cp:lastPrinted>2025-07-16T16:40:00Z</cp:lastPrinted>
  <dcterms:created xsi:type="dcterms:W3CDTF">2014-09-04T16:46:21Z</dcterms:created>
  <dcterms:modified xsi:type="dcterms:W3CDTF">2025-10-23T22:40:04Z</dcterms:modified>
</cp:coreProperties>
</file>