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. presupuestal\"/>
    </mc:Choice>
  </mc:AlternateContent>
  <xr:revisionPtr revIDLastSave="0" documentId="13_ncr:1_{F4A94F9A-A48E-4A1F-A891-AA7BBF0CF2A3}" xr6:coauthVersionLast="47" xr6:coauthVersionMax="47" xr10:uidLastSave="{00000000-0000-0000-0000-000000000000}"/>
  <bookViews>
    <workbookView xWindow="390" yWindow="390" windowWidth="19710" windowHeight="13710" xr2:uid="{00000000-000D-0000-FFFF-FFFF00000000}"/>
  </bookViews>
  <sheets>
    <sheet name="EAE" sheetId="4" r:id="rId1"/>
  </sheets>
  <definedNames>
    <definedName name="_xlnm._FilterDatabase" localSheetId="0" hidden="1">EAE!$B$9:$L$82</definedName>
    <definedName name="Cargo1" localSheetId="0">EAE!$C$86</definedName>
    <definedName name="Cargo2" localSheetId="0">EAE!$E$86</definedName>
    <definedName name="firma1" localSheetId="0">EAE!$C$84</definedName>
    <definedName name="firma2" localSheetId="0">EAE!$E$84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4" l="1"/>
  <c r="F54" i="4"/>
  <c r="E18" i="4" l="1"/>
  <c r="E58" i="4" l="1"/>
  <c r="G28" i="4"/>
  <c r="H28" i="4"/>
  <c r="F11" i="4" l="1"/>
  <c r="F12" i="4"/>
  <c r="F13" i="4"/>
  <c r="F14" i="4"/>
  <c r="F15" i="4"/>
  <c r="F16" i="4"/>
  <c r="F17" i="4"/>
  <c r="F19" i="4"/>
  <c r="F20" i="4"/>
  <c r="F21" i="4"/>
  <c r="F22" i="4"/>
  <c r="I22" i="4" s="1"/>
  <c r="F23" i="4"/>
  <c r="F24" i="4"/>
  <c r="F25" i="4"/>
  <c r="F26" i="4"/>
  <c r="F27" i="4"/>
  <c r="F29" i="4"/>
  <c r="I29" i="4" s="1"/>
  <c r="F30" i="4"/>
  <c r="F31" i="4"/>
  <c r="F32" i="4"/>
  <c r="F33" i="4"/>
  <c r="F34" i="4"/>
  <c r="F35" i="4"/>
  <c r="F36" i="4"/>
  <c r="F37" i="4"/>
  <c r="F39" i="4"/>
  <c r="F40" i="4"/>
  <c r="I40" i="4" s="1"/>
  <c r="F41" i="4"/>
  <c r="I41" i="4" s="1"/>
  <c r="F42" i="4"/>
  <c r="I42" i="4" s="1"/>
  <c r="F44" i="4"/>
  <c r="I44" i="4" s="1"/>
  <c r="F46" i="4"/>
  <c r="I46" i="4" s="1"/>
  <c r="F49" i="4"/>
  <c r="F50" i="4"/>
  <c r="F51" i="4"/>
  <c r="F52" i="4"/>
  <c r="F53" i="4"/>
  <c r="F56" i="4"/>
  <c r="F57" i="4"/>
  <c r="G18" i="4" l="1"/>
  <c r="H18" i="4"/>
  <c r="F75" i="4" l="1"/>
  <c r="F76" i="4"/>
  <c r="F77" i="4"/>
  <c r="F78" i="4"/>
  <c r="F69" i="4" l="1"/>
  <c r="I69" i="4" s="1"/>
  <c r="I70" i="4"/>
  <c r="I71" i="4"/>
  <c r="I72" i="4"/>
  <c r="I73" i="4"/>
  <c r="F43" i="4" l="1"/>
  <c r="I43" i="4" s="1"/>
  <c r="F45" i="4"/>
  <c r="I45" i="4" s="1"/>
  <c r="F47" i="4"/>
  <c r="I47" i="4" s="1"/>
  <c r="F59" i="4"/>
  <c r="F60" i="4"/>
  <c r="F61" i="4"/>
  <c r="F63" i="4"/>
  <c r="F64" i="4"/>
  <c r="F65" i="4"/>
  <c r="F66" i="4"/>
  <c r="I66" i="4" s="1"/>
  <c r="F67" i="4"/>
  <c r="I67" i="4" s="1"/>
  <c r="F68" i="4"/>
  <c r="I68" i="4" s="1"/>
  <c r="I75" i="4"/>
  <c r="I76" i="4"/>
  <c r="I77" i="4"/>
  <c r="I78" i="4"/>
  <c r="F79" i="4"/>
  <c r="I79" i="4" s="1"/>
  <c r="F80" i="4"/>
  <c r="I80" i="4" s="1"/>
  <c r="F81" i="4"/>
  <c r="I81" i="4" s="1"/>
  <c r="I74" i="4" l="1"/>
  <c r="F62" i="4"/>
  <c r="F74" i="4"/>
  <c r="F58" i="4"/>
  <c r="F48" i="4"/>
  <c r="F38" i="4"/>
  <c r="F28" i="4"/>
  <c r="F18" i="4" l="1"/>
  <c r="F10" i="4"/>
  <c r="I59" i="4"/>
  <c r="F82" i="4" l="1"/>
  <c r="I11" i="4" l="1"/>
  <c r="I60" i="4" l="1"/>
  <c r="I50" i="4"/>
  <c r="I51" i="4"/>
  <c r="I52" i="4"/>
  <c r="I54" i="4"/>
  <c r="I55" i="4"/>
  <c r="I56" i="4"/>
  <c r="I57" i="4"/>
  <c r="I49" i="4"/>
  <c r="I39" i="4"/>
  <c r="I38" i="4" s="1"/>
  <c r="I30" i="4"/>
  <c r="I31" i="4"/>
  <c r="I32" i="4"/>
  <c r="I33" i="4"/>
  <c r="I34" i="4"/>
  <c r="I35" i="4"/>
  <c r="I36" i="4"/>
  <c r="I37" i="4"/>
  <c r="I20" i="4"/>
  <c r="I23" i="4"/>
  <c r="I24" i="4"/>
  <c r="I25" i="4"/>
  <c r="I26" i="4"/>
  <c r="I27" i="4"/>
  <c r="I19" i="4"/>
  <c r="I12" i="4"/>
  <c r="I13" i="4"/>
  <c r="I14" i="4"/>
  <c r="I15" i="4"/>
  <c r="I16" i="4"/>
  <c r="I17" i="4"/>
  <c r="I10" i="4" l="1"/>
  <c r="I28" i="4"/>
  <c r="E74" i="4"/>
  <c r="G74" i="4"/>
  <c r="H74" i="4"/>
  <c r="D74" i="4"/>
  <c r="E62" i="4"/>
  <c r="G62" i="4"/>
  <c r="H62" i="4"/>
  <c r="D62" i="4"/>
  <c r="G58" i="4"/>
  <c r="H58" i="4"/>
  <c r="D58" i="4"/>
  <c r="E48" i="4"/>
  <c r="G48" i="4"/>
  <c r="H48" i="4"/>
  <c r="D48" i="4"/>
  <c r="E38" i="4"/>
  <c r="G38" i="4"/>
  <c r="H38" i="4"/>
  <c r="D38" i="4"/>
  <c r="E28" i="4"/>
  <c r="E82" i="4" s="1"/>
  <c r="D28" i="4"/>
  <c r="D18" i="4"/>
  <c r="E10" i="4"/>
  <c r="G10" i="4"/>
  <c r="H10" i="4"/>
  <c r="D10" i="4"/>
  <c r="D82" i="4" l="1"/>
  <c r="G82" i="4"/>
  <c r="H82" i="4"/>
  <c r="I21" i="4" l="1"/>
  <c r="I18" i="4" s="1"/>
  <c r="I53" i="4" l="1"/>
  <c r="I48" i="4" s="1"/>
  <c r="I65" i="4" l="1"/>
  <c r="I64" i="4"/>
  <c r="I61" i="4" l="1"/>
  <c r="I58" i="4" s="1"/>
  <c r="I63" i="4"/>
  <c r="I62" i="4" s="1"/>
  <c r="I82" i="4" l="1"/>
</calcChain>
</file>

<file path=xl/sharedStrings.xml><?xml version="1.0" encoding="utf-8"?>
<sst xmlns="http://schemas.openxmlformats.org/spreadsheetml/2006/main" count="90" uniqueCount="90">
  <si>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</si>
  <si>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</si>
  <si>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</si>
  <si>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</si>
  <si>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</si>
  <si>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</si>
  <si>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</si>
  <si>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</si>
  <si>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</si>
  <si>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</si>
  <si>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</si>
  <si>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</si>
  <si>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</si>
  <si>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</si>
  <si>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</si>
  <si>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</si>
  <si>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</si>
  <si>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</si>
  <si>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</si>
  <si>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</si>
  <si>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</si>
  <si>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</si>
  <si>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</si>
  <si>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</si>
  <si>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</si>
  <si>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</si>
  <si>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</si>
  <si>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</si>
  <si>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</si>
  <si>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</si>
  <si>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</si>
  <si>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</si>
  <si>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</si>
  <si>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</si>
  <si>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</si>
  <si>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</si>
  <si>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</si>
  <si>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</si>
  <si>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</si>
  <si>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</si>
  <si>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</si>
  <si>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</si>
  <si>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</si>
  <si>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</si>
  <si>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</si>
  <si>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</si>
  <si>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</si>
  <si>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</si>
  <si>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</si>
  <si>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</si>
  <si>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</si>
  <si>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</si>
  <si>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</si>
  <si>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</si>
  <si>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</si>
  <si>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</si>
  <si>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</si>
  <si>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</si>
  <si>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</si>
  <si>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</si>
  <si>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</si>
  <si>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</si>
  <si>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</si>
  <si>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</si>
  <si>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</si>
  <si>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</si>
  <si>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</si>
  <si>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</si>
  <si>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</si>
  <si>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</si>
  <si>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</si>
  <si>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</si>
  <si>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</si>
  <si>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</si>
  <si>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</si>
  <si>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</si>
  <si>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</si>
  <si>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</si>
  <si>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</si>
  <si>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</si>
  <si>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</si>
  <si>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</si>
  <si>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Egreso</t>
  </si>
  <si>
    <t>Municipio de Zapopan</t>
  </si>
  <si>
    <t>Estado Analítico del Ejercicio del Presupuesto de Egresos
Clasificación por Objeto del Gasto (Capítulo y Concepto)</t>
  </si>
  <si>
    <t>Bajo protesta de decir verdad declaramos que los Estados Financieros y sus notas, son razonablemente correctos y son responsabilidad del emisor.</t>
  </si>
  <si>
    <t>DRA. ADRIANA ROMO LÓPEZ
TESORERO MUNICIPAL</t>
  </si>
  <si>
    <t xml:space="preserve">JUAN JOSÉ FRANGIE SAADE                                  PRESIDENTE MUNICIPAL </t>
  </si>
  <si>
    <t>(Cifras en pesos )</t>
  </si>
  <si>
    <t xml:space="preserve">   Del 01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</si>
</sst>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&quot;$&quot;#,##0.00"/>
    <numFmt numFmtId="166" formatCode="&quot;$&quot;#,##0.00_);\-&quot;$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7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Fill="1"/>
    <xf numFmtId="0" fontId="8" fillId="0" borderId="0" xfId="0" applyFont="1" applyFill="1"/>
    <xf numFmtId="0" fontId="11" fillId="0" borderId="0" xfId="0" applyFont="1" applyBorder="1" applyAlignment="1">
      <alignment horizontal="justify" vertical="center" wrapText="1"/>
    </xf>
    <xf numFmtId="164" fontId="11" fillId="0" borderId="0" xfId="0" applyNumberFormat="1" applyFont="1" applyBorder="1"/>
    <xf numFmtId="0" fontId="10" fillId="2" borderId="0" xfId="0" applyFont="1" applyFill="1" applyAlignment="1">
      <alignment horizontal="left"/>
    </xf>
    <xf numFmtId="0" fontId="10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top" wrapText="1"/>
    </xf>
    <xf numFmtId="0" fontId="0" fillId="3" borderId="0" xfId="0" applyFill="1"/>
    <xf numFmtId="0" fontId="5" fillId="3" borderId="0" xfId="0" applyFont="1" applyFill="1" applyAlignment="1">
      <alignment horizontal="left"/>
    </xf>
    <xf numFmtId="166" fontId="11" fillId="0" borderId="0" xfId="0" applyNumberFormat="1" applyFont="1" applyBorder="1"/>
    <xf numFmtId="166" fontId="11" fillId="0" borderId="0" xfId="1" applyNumberFormat="1" applyFont="1" applyBorder="1"/>
    <xf numFmtId="0" fontId="11" fillId="0" borderId="0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center" wrapText="1"/>
    </xf>
    <xf numFmtId="37" fontId="12" fillId="5" borderId="1" xfId="1" applyNumberFormat="1" applyFont="1" applyFill="1" applyBorder="1" applyAlignment="1" applyProtection="1">
      <alignment horizontal="center" vertical="center"/>
    </xf>
    <xf numFmtId="37" fontId="13" fillId="5" borderId="1" xfId="1" applyNumberFormat="1" applyFont="1" applyFill="1" applyBorder="1" applyAlignment="1" applyProtection="1">
      <alignment horizontal="center" vertical="center" wrapText="1"/>
    </xf>
    <xf numFmtId="37" fontId="12" fillId="5" borderId="6" xfId="1" applyNumberFormat="1" applyFont="1" applyFill="1" applyBorder="1" applyAlignment="1" applyProtection="1">
      <alignment horizontal="center" vertical="center"/>
    </xf>
    <xf numFmtId="37" fontId="13" fillId="5" borderId="14" xfId="1" applyNumberFormat="1" applyFont="1" applyFill="1" applyBorder="1" applyAlignment="1" applyProtection="1">
      <alignment horizontal="center" vertical="center"/>
    </xf>
    <xf numFmtId="37" fontId="12" fillId="5" borderId="12" xfId="1" applyNumberFormat="1" applyFont="1" applyFill="1" applyBorder="1" applyAlignment="1" applyProtection="1">
      <alignment horizontal="center" vertical="center"/>
    </xf>
    <xf numFmtId="37" fontId="12" fillId="5" borderId="14" xfId="1" applyNumberFormat="1" applyFont="1" applyFill="1" applyBorder="1" applyAlignment="1" applyProtection="1">
      <alignment horizontal="center" vertical="center"/>
    </xf>
    <xf numFmtId="165" fontId="13" fillId="4" borderId="12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166" fontId="15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165" fontId="13" fillId="4" borderId="0" xfId="0" applyNumberFormat="1" applyFont="1" applyFill="1" applyBorder="1" applyAlignment="1">
      <alignment horizontal="right" vertical="center"/>
    </xf>
    <xf numFmtId="165" fontId="13" fillId="4" borderId="5" xfId="0" applyNumberFormat="1" applyFont="1" applyFill="1" applyBorder="1" applyAlignment="1">
      <alignment horizontal="right" vertical="center"/>
    </xf>
    <xf numFmtId="165" fontId="14" fillId="0" borderId="5" xfId="0" applyNumberFormat="1" applyFont="1" applyFill="1" applyBorder="1" applyAlignment="1">
      <alignment horizontal="right" vertical="center"/>
    </xf>
    <xf numFmtId="165" fontId="14" fillId="0" borderId="5" xfId="1" applyNumberFormat="1" applyFont="1" applyBorder="1" applyAlignment="1">
      <alignment horizontal="right" vertical="center"/>
    </xf>
    <xf numFmtId="165" fontId="14" fillId="0" borderId="0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65" fontId="14" fillId="0" borderId="13" xfId="0" applyNumberFormat="1" applyFont="1" applyBorder="1" applyAlignment="1">
      <alignment horizontal="right" vertical="center"/>
    </xf>
    <xf numFmtId="165" fontId="14" fillId="0" borderId="15" xfId="1" applyNumberFormat="1" applyFont="1" applyBorder="1" applyAlignment="1">
      <alignment horizontal="right" vertical="center"/>
    </xf>
    <xf numFmtId="165" fontId="14" fillId="0" borderId="1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165" fontId="14" fillId="0" borderId="14" xfId="0" applyNumberFormat="1" applyFont="1" applyBorder="1" applyAlignment="1">
      <alignment horizontal="right" vertical="center"/>
    </xf>
    <xf numFmtId="165" fontId="14" fillId="0" borderId="14" xfId="1" applyNumberFormat="1" applyFont="1" applyBorder="1" applyAlignment="1">
      <alignment horizontal="right" vertical="center"/>
    </xf>
    <xf numFmtId="165" fontId="14" fillId="0" borderId="12" xfId="0" applyNumberFormat="1" applyFont="1" applyBorder="1" applyAlignment="1">
      <alignment horizontal="right" vertical="center"/>
    </xf>
    <xf numFmtId="165" fontId="14" fillId="3" borderId="5" xfId="1" applyNumberFormat="1" applyFont="1" applyFill="1" applyBorder="1" applyAlignment="1">
      <alignment horizontal="right" vertical="center"/>
    </xf>
    <xf numFmtId="165" fontId="13" fillId="4" borderId="5" xfId="1" applyNumberFormat="1" applyFont="1" applyFill="1" applyBorder="1" applyAlignment="1">
      <alignment horizontal="right" vertical="center"/>
    </xf>
    <xf numFmtId="165" fontId="13" fillId="4" borderId="11" xfId="0" applyNumberFormat="1" applyFont="1" applyFill="1" applyBorder="1" applyAlignment="1">
      <alignment horizontal="right" vertical="center"/>
    </xf>
    <xf numFmtId="165" fontId="13" fillId="4" borderId="1" xfId="0" applyNumberFormat="1" applyFont="1" applyFill="1" applyBorder="1" applyAlignment="1">
      <alignment horizontal="right" vertical="center"/>
    </xf>
    <xf numFmtId="43" fontId="11" fillId="0" borderId="12" xfId="1" applyFont="1" applyBorder="1" applyAlignment="1">
      <alignment horizontal="center" vertical="top" wrapText="1"/>
    </xf>
    <xf numFmtId="37" fontId="9" fillId="3" borderId="6" xfId="1" applyNumberFormat="1" applyFont="1" applyFill="1" applyBorder="1" applyAlignment="1" applyProtection="1">
      <alignment horizontal="center" vertical="center"/>
    </xf>
    <xf numFmtId="37" fontId="9" fillId="3" borderId="12" xfId="1" applyNumberFormat="1" applyFont="1" applyFill="1" applyBorder="1" applyAlignment="1" applyProtection="1">
      <alignment horizontal="center" vertical="center"/>
    </xf>
    <xf numFmtId="37" fontId="9" fillId="3" borderId="7" xfId="1" applyNumberFormat="1" applyFont="1" applyFill="1" applyBorder="1" applyAlignment="1" applyProtection="1">
      <alignment horizontal="center" vertical="center"/>
    </xf>
    <xf numFmtId="37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37" fontId="9" fillId="3" borderId="0" xfId="1" applyNumberFormat="1" applyFont="1" applyFill="1" applyBorder="1" applyAlignment="1" applyProtection="1">
      <alignment horizontal="center" vertical="center"/>
      <protection locked="0"/>
    </xf>
    <xf numFmtId="37" fontId="9" fillId="3" borderId="8" xfId="1" applyNumberFormat="1" applyFont="1" applyFill="1" applyBorder="1" applyAlignment="1" applyProtection="1">
      <alignment horizontal="center" vertical="center"/>
      <protection locked="0"/>
    </xf>
    <xf numFmtId="37" fontId="9" fillId="3" borderId="9" xfId="1" applyNumberFormat="1" applyFont="1" applyFill="1" applyBorder="1" applyAlignment="1" applyProtection="1">
      <alignment horizontal="center" vertical="center"/>
    </xf>
    <xf numFmtId="37" fontId="9" fillId="3" borderId="13" xfId="1" applyNumberFormat="1" applyFont="1" applyFill="1" applyBorder="1" applyAlignment="1" applyProtection="1">
      <alignment horizontal="center" vertical="center"/>
    </xf>
    <xf numFmtId="37" fontId="9" fillId="3" borderId="10" xfId="1" applyNumberFormat="1" applyFont="1" applyFill="1" applyBorder="1" applyAlignment="1" applyProtection="1">
      <alignment horizontal="center" vertical="center"/>
    </xf>
    <xf numFmtId="37" fontId="12" fillId="5" borderId="1" xfId="1" applyNumberFormat="1" applyFont="1" applyFill="1" applyBorder="1" applyAlignment="1" applyProtection="1">
      <alignment horizontal="center" vertical="center"/>
    </xf>
    <xf numFmtId="37" fontId="12" fillId="5" borderId="1" xfId="1" applyNumberFormat="1" applyFont="1" applyFill="1" applyBorder="1" applyAlignment="1" applyProtection="1">
      <alignment horizontal="center" vertical="center" wrapText="1"/>
    </xf>
    <xf numFmtId="37" fontId="9" fillId="3" borderId="0" xfId="1" applyNumberFormat="1" applyFont="1" applyFill="1" applyBorder="1" applyAlignment="1" applyProtection="1">
      <alignment horizontal="center" vertical="center" wrapText="1"/>
      <protection locked="0"/>
    </xf>
    <xf numFmtId="37" fontId="9" fillId="3" borderId="8" xfId="1" applyNumberFormat="1" applyFont="1" applyFill="1" applyBorder="1" applyAlignment="1" applyProtection="1">
      <alignment horizontal="center" vertical="center" wrapText="1"/>
      <protection locked="0"/>
    </xf>
    <xf numFmtId="37" fontId="12" fillId="5" borderId="14" xfId="1" applyNumberFormat="1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43" fontId="11" fillId="0" borderId="12" xfId="1" applyFont="1" applyBorder="1" applyAlignment="1">
      <alignment horizontal="center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vertical="center" wrapText="1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9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46266</xdr:colOff>
      <xdr:row>1</xdr:row>
      <xdr:rowOff>39987</xdr:rowOff>
    </xdr:from>
    <xdr:to>
      <xdr:col>2</xdr:col>
      <xdr:colOff>1653668</xdr:colOff>
      <xdr:row>4</xdr:row>
      <xdr:rowOff>181624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60" y="241693"/>
          <a:ext cx="2010814" cy="959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048576"/>
  <sheetViews>
    <sheetView showGridLines="0" tabSelected="1" topLeftCell="A75" zoomScale="85" zoomScaleNormal="85" zoomScaleSheetLayoutView="100" zoomScalePageLayoutView="90" workbookViewId="0">
      <selection activeCell="A84" sqref="A84:XFD86"/>
    </sheetView>
  </sheetViews>
  <sheetFormatPr baseColWidth="10" defaultColWidth="0" defaultRowHeight="15" zeroHeight="1" x14ac:dyDescent="0.25"/>
  <cols>
    <col min="1" max="1" width="2.7109375" customWidth="1"/>
    <col min="2" max="2" width="6" customWidth="1"/>
    <col min="3" max="3" width="47.140625" customWidth="1"/>
    <col min="4" max="4" width="16.85546875" customWidth="1"/>
    <col min="5" max="5" width="14.140625" style="1" customWidth="1"/>
    <col min="6" max="6" width="16.28515625" customWidth="1"/>
    <col min="7" max="7" width="17.7109375" customWidth="1"/>
    <col min="8" max="8" width="15.85546875" customWidth="1"/>
    <col min="9" max="9" width="17.7109375" customWidth="1"/>
    <col min="10" max="10" width="4.7109375" style="12" customWidth="1"/>
    <col min="11" max="11" width="11.42578125" hidden="1" customWidth="1"/>
    <col min="12" max="12" width="11.42578125" hidden="1"/>
  </cols>
  <sheetData>
    <row r="1" spans="2:9" ht="15.75" x14ac:dyDescent="0.25">
      <c r="B1" s="2"/>
      <c r="C1" s="2"/>
      <c r="D1" s="2"/>
      <c r="E1" s="3"/>
      <c r="F1" s="2"/>
      <c r="G1" s="2"/>
      <c r="H1" s="2"/>
      <c r="I1" s="2"/>
    </row>
    <row r="2" spans="2:9" ht="15.75" x14ac:dyDescent="0.25">
      <c r="B2" s="51" t="s">
        <v>83</v>
      </c>
      <c r="C2" s="52"/>
      <c r="D2" s="52"/>
      <c r="E2" s="52"/>
      <c r="F2" s="52"/>
      <c r="G2" s="52"/>
      <c r="H2" s="52"/>
      <c r="I2" s="53"/>
    </row>
    <row r="3" spans="2:9" ht="33" customHeight="1" x14ac:dyDescent="0.25">
      <c r="B3" s="54" t="s">
        <v>84</v>
      </c>
      <c r="C3" s="55"/>
      <c r="D3" s="55"/>
      <c r="E3" s="55"/>
      <c r="F3" s="55"/>
      <c r="G3" s="55"/>
      <c r="H3" s="55"/>
      <c r="I3" s="56"/>
    </row>
    <row r="4" spans="2:9" ht="15.75" x14ac:dyDescent="0.25">
      <c r="B4" s="54" t="s">
        <v>89</v>
      </c>
      <c r="C4" s="62"/>
      <c r="D4" s="62"/>
      <c r="E4" s="62"/>
      <c r="F4" s="62"/>
      <c r="G4" s="62"/>
      <c r="H4" s="62"/>
      <c r="I4" s="63"/>
    </row>
    <row r="5" spans="2:9" ht="18.75" customHeight="1" x14ac:dyDescent="0.25">
      <c r="B5" s="57" t="s">
        <v>88</v>
      </c>
      <c r="C5" s="58"/>
      <c r="D5" s="58"/>
      <c r="E5" s="58"/>
      <c r="F5" s="58"/>
      <c r="G5" s="58"/>
      <c r="H5" s="58"/>
      <c r="I5" s="59"/>
    </row>
    <row r="6" spans="2:9" ht="15.75" x14ac:dyDescent="0.25">
      <c r="B6" s="4"/>
      <c r="C6" s="4"/>
      <c r="D6" s="4"/>
      <c r="E6" s="5"/>
      <c r="F6" s="4"/>
      <c r="G6" s="4"/>
      <c r="H6" s="4"/>
      <c r="I6" s="4"/>
    </row>
    <row r="7" spans="2:9" ht="16.5" customHeight="1" x14ac:dyDescent="0.25">
      <c r="B7" s="61" t="s">
        <v>0</v>
      </c>
      <c r="C7" s="60"/>
      <c r="D7" s="60" t="s">
        <v>82</v>
      </c>
      <c r="E7" s="60"/>
      <c r="F7" s="60"/>
      <c r="G7" s="60"/>
      <c r="H7" s="60"/>
      <c r="I7" s="61" t="s">
        <v>1</v>
      </c>
    </row>
    <row r="8" spans="2:9" ht="33" x14ac:dyDescent="0.25">
      <c r="B8" s="60"/>
      <c r="C8" s="60"/>
      <c r="D8" s="18" t="s">
        <v>2</v>
      </c>
      <c r="E8" s="19" t="s">
        <v>3</v>
      </c>
      <c r="F8" s="18" t="s">
        <v>4</v>
      </c>
      <c r="G8" s="18" t="s">
        <v>5</v>
      </c>
      <c r="H8" s="18" t="s">
        <v>6</v>
      </c>
      <c r="I8" s="61"/>
    </row>
    <row r="9" spans="2:9" ht="16.5" x14ac:dyDescent="0.25">
      <c r="B9" s="64"/>
      <c r="C9" s="64"/>
      <c r="D9" s="20">
        <v>1</v>
      </c>
      <c r="E9" s="21">
        <v>2</v>
      </c>
      <c r="F9" s="22" t="s">
        <v>7</v>
      </c>
      <c r="G9" s="23">
        <v>4</v>
      </c>
      <c r="H9" s="22">
        <v>5</v>
      </c>
      <c r="I9" s="23" t="s">
        <v>8</v>
      </c>
    </row>
    <row r="10" spans="2:9" ht="20.25" customHeight="1" x14ac:dyDescent="0.25">
      <c r="B10" s="68" t="s">
        <v>9</v>
      </c>
      <c r="C10" s="69"/>
      <c r="D10" s="24">
        <f>SUM(D11:D17)</f>
        <v>4781531364.5300007</v>
      </c>
      <c r="E10" s="25">
        <f t="shared" ref="E10:H10" si="0">SUM(E11:E17)</f>
        <v>135527355.84000003</v>
      </c>
      <c r="F10" s="24">
        <f>SUM(F11:F17)</f>
        <v>4917058720.3699999</v>
      </c>
      <c r="G10" s="25">
        <f t="shared" si="0"/>
        <v>4681322471.71</v>
      </c>
      <c r="H10" s="24">
        <f t="shared" si="0"/>
        <v>4681316085.1399994</v>
      </c>
      <c r="I10" s="25">
        <f>SUM(I11:I17)</f>
        <v>235736248.66000003</v>
      </c>
    </row>
    <row r="11" spans="2:9" ht="16.5" x14ac:dyDescent="0.25">
      <c r="B11" s="26"/>
      <c r="C11" s="27" t="s">
        <v>10</v>
      </c>
      <c r="D11" s="28">
        <v>2405901552.0999999</v>
      </c>
      <c r="E11" s="28">
        <v>-292345025.58999997</v>
      </c>
      <c r="F11" s="29">
        <f>SUM(D11+E11)</f>
        <v>2113556526.51</v>
      </c>
      <c r="G11" s="29">
        <v>2020468053.4100001</v>
      </c>
      <c r="H11" s="30">
        <v>2020466836.9200001</v>
      </c>
      <c r="I11" s="29">
        <f>F11-G11</f>
        <v>93088473.099999905</v>
      </c>
    </row>
    <row r="12" spans="2:9" ht="16.5" x14ac:dyDescent="0.25">
      <c r="B12" s="26"/>
      <c r="C12" s="27" t="s">
        <v>11</v>
      </c>
      <c r="D12" s="28">
        <v>283504332.82999998</v>
      </c>
      <c r="E12" s="28">
        <v>185147582.84999999</v>
      </c>
      <c r="F12" s="29">
        <f t="shared" ref="F12:F17" si="1">SUM(D12+E12)</f>
        <v>468651915.67999995</v>
      </c>
      <c r="G12" s="29">
        <v>468622339</v>
      </c>
      <c r="H12" s="30">
        <v>468622339</v>
      </c>
      <c r="I12" s="29">
        <f t="shared" ref="I12:I17" si="2">F12-G12</f>
        <v>29576.679999947548</v>
      </c>
    </row>
    <row r="13" spans="2:9" ht="16.5" x14ac:dyDescent="0.25">
      <c r="B13" s="26"/>
      <c r="C13" s="27" t="s">
        <v>12</v>
      </c>
      <c r="D13" s="28">
        <v>420465118.58999997</v>
      </c>
      <c r="E13" s="28">
        <v>16091782.109999999</v>
      </c>
      <c r="F13" s="29">
        <f t="shared" si="1"/>
        <v>436556900.69999999</v>
      </c>
      <c r="G13" s="29">
        <v>430825366.31999999</v>
      </c>
      <c r="H13" s="30">
        <v>430820196.24000001</v>
      </c>
      <c r="I13" s="29">
        <f t="shared" si="2"/>
        <v>5731534.3799999952</v>
      </c>
    </row>
    <row r="14" spans="2:9" ht="16.5" x14ac:dyDescent="0.25">
      <c r="B14" s="26"/>
      <c r="C14" s="27" t="s">
        <v>13</v>
      </c>
      <c r="D14" s="28">
        <v>788918986.70000005</v>
      </c>
      <c r="E14" s="28">
        <v>130270905.08</v>
      </c>
      <c r="F14" s="29">
        <f t="shared" si="1"/>
        <v>919189891.78000009</v>
      </c>
      <c r="G14" s="29">
        <v>805325470.65999997</v>
      </c>
      <c r="H14" s="30">
        <v>805325470.65999997</v>
      </c>
      <c r="I14" s="29">
        <f t="shared" si="2"/>
        <v>113864421.12000012</v>
      </c>
    </row>
    <row r="15" spans="2:9" ht="16.5" x14ac:dyDescent="0.25">
      <c r="B15" s="26"/>
      <c r="C15" s="27" t="s">
        <v>14</v>
      </c>
      <c r="D15" s="28">
        <v>721260974.35000002</v>
      </c>
      <c r="E15" s="28">
        <v>131631223.39</v>
      </c>
      <c r="F15" s="29">
        <f t="shared" si="1"/>
        <v>852892197.74000001</v>
      </c>
      <c r="G15" s="29">
        <v>830667764.05999994</v>
      </c>
      <c r="H15" s="30">
        <v>830667764.05999994</v>
      </c>
      <c r="I15" s="29">
        <f t="shared" si="2"/>
        <v>22224433.680000067</v>
      </c>
    </row>
    <row r="16" spans="2:9" ht="16.5" x14ac:dyDescent="0.25">
      <c r="B16" s="26"/>
      <c r="C16" s="27" t="s">
        <v>15</v>
      </c>
      <c r="D16" s="28">
        <v>100930200</v>
      </c>
      <c r="E16" s="28">
        <v>-100930200</v>
      </c>
      <c r="F16" s="29">
        <f t="shared" si="1"/>
        <v>0</v>
      </c>
      <c r="G16" s="29">
        <v>0</v>
      </c>
      <c r="H16" s="30">
        <v>0</v>
      </c>
      <c r="I16" s="29">
        <f t="shared" si="2"/>
        <v>0</v>
      </c>
    </row>
    <row r="17" spans="2:9" ht="16.5" x14ac:dyDescent="0.25">
      <c r="B17" s="26"/>
      <c r="C17" s="27" t="s">
        <v>16</v>
      </c>
      <c r="D17" s="28">
        <v>60550199.960000001</v>
      </c>
      <c r="E17" s="28">
        <v>65661088</v>
      </c>
      <c r="F17" s="29">
        <f t="shared" si="1"/>
        <v>126211287.96000001</v>
      </c>
      <c r="G17" s="29">
        <v>125413478.26000001</v>
      </c>
      <c r="H17" s="30">
        <v>125413478.26000001</v>
      </c>
      <c r="I17" s="29">
        <f t="shared" si="2"/>
        <v>797809.70000000298</v>
      </c>
    </row>
    <row r="18" spans="2:9" ht="20.25" customHeight="1" x14ac:dyDescent="0.25">
      <c r="B18" s="70" t="s">
        <v>17</v>
      </c>
      <c r="C18" s="71"/>
      <c r="D18" s="31">
        <f>SUM(D19:D27)</f>
        <v>893376269.14999998</v>
      </c>
      <c r="E18" s="32">
        <f>SUM(E19:E27)</f>
        <v>-117157241.56</v>
      </c>
      <c r="F18" s="31">
        <f>SUM(F19:F27)</f>
        <v>776219027.59000003</v>
      </c>
      <c r="G18" s="32">
        <f t="shared" ref="G18:H18" si="3">SUM(G19:G27)</f>
        <v>741118356.99000001</v>
      </c>
      <c r="H18" s="31">
        <f t="shared" si="3"/>
        <v>717201793.28000009</v>
      </c>
      <c r="I18" s="32">
        <f>SUM(I19:I27)</f>
        <v>35100670.600000039</v>
      </c>
    </row>
    <row r="19" spans="2:9" ht="33" x14ac:dyDescent="0.25">
      <c r="B19" s="26"/>
      <c r="C19" s="27" t="s">
        <v>18</v>
      </c>
      <c r="D19" s="29">
        <v>40921111.829999998</v>
      </c>
      <c r="E19" s="28">
        <v>-15826198.029999999</v>
      </c>
      <c r="F19" s="29">
        <f>SUM(D19+E19)</f>
        <v>25094913.799999997</v>
      </c>
      <c r="G19" s="29">
        <v>25051653.300000001</v>
      </c>
      <c r="H19" s="30">
        <v>22993024.5</v>
      </c>
      <c r="I19" s="29">
        <f>F19-G19</f>
        <v>43260.499999996275</v>
      </c>
    </row>
    <row r="20" spans="2:9" ht="16.5" x14ac:dyDescent="0.25">
      <c r="B20" s="26"/>
      <c r="C20" s="27" t="s">
        <v>19</v>
      </c>
      <c r="D20" s="29">
        <v>13448423</v>
      </c>
      <c r="E20" s="28">
        <v>-997539.78000000026</v>
      </c>
      <c r="F20" s="29">
        <f t="shared" ref="F20:F27" si="4">SUM(D20+E20)</f>
        <v>12450883.219999999</v>
      </c>
      <c r="G20" s="29">
        <v>11845094.43</v>
      </c>
      <c r="H20" s="30">
        <v>11203318.630000001</v>
      </c>
      <c r="I20" s="29">
        <f t="shared" ref="I20:I27" si="5">F20-G20</f>
        <v>605788.78999999911</v>
      </c>
    </row>
    <row r="21" spans="2:9" ht="21" customHeight="1" x14ac:dyDescent="0.25">
      <c r="B21" s="26"/>
      <c r="C21" s="27" t="s">
        <v>20</v>
      </c>
      <c r="D21" s="33">
        <v>3053</v>
      </c>
      <c r="E21" s="28">
        <v>13660.91</v>
      </c>
      <c r="F21" s="29">
        <f t="shared" si="4"/>
        <v>16713.91</v>
      </c>
      <c r="G21" s="29">
        <v>16713.91</v>
      </c>
      <c r="H21" s="30">
        <v>16713.91</v>
      </c>
      <c r="I21" s="29">
        <f t="shared" si="5"/>
        <v>0</v>
      </c>
    </row>
    <row r="22" spans="2:9" ht="23.25" customHeight="1" x14ac:dyDescent="0.25">
      <c r="B22" s="26"/>
      <c r="C22" s="27" t="s">
        <v>21</v>
      </c>
      <c r="D22" s="34">
        <v>243826611</v>
      </c>
      <c r="E22" s="28">
        <v>-24201507.260000002</v>
      </c>
      <c r="F22" s="29">
        <f t="shared" si="4"/>
        <v>219625103.74000001</v>
      </c>
      <c r="G22" s="29">
        <v>218184203.12</v>
      </c>
      <c r="H22" s="30">
        <v>216735990.55000001</v>
      </c>
      <c r="I22" s="29">
        <f>F22-G22</f>
        <v>1440900.6200000048</v>
      </c>
    </row>
    <row r="23" spans="2:9" ht="15" customHeight="1" x14ac:dyDescent="0.25">
      <c r="B23" s="26"/>
      <c r="C23" s="27" t="s">
        <v>22</v>
      </c>
      <c r="D23" s="29">
        <v>24698979</v>
      </c>
      <c r="E23" s="28">
        <v>1568726.16</v>
      </c>
      <c r="F23" s="29">
        <f t="shared" si="4"/>
        <v>26267705.16</v>
      </c>
      <c r="G23" s="33">
        <v>26168308.59</v>
      </c>
      <c r="H23" s="35">
        <v>25970115.149999999</v>
      </c>
      <c r="I23" s="29">
        <f t="shared" si="5"/>
        <v>99396.570000000298</v>
      </c>
    </row>
    <row r="24" spans="2:9" ht="20.25" customHeight="1" x14ac:dyDescent="0.25">
      <c r="B24" s="26"/>
      <c r="C24" s="27" t="s">
        <v>23</v>
      </c>
      <c r="D24" s="29">
        <v>383363000</v>
      </c>
      <c r="E24" s="28">
        <v>-49349681.619999997</v>
      </c>
      <c r="F24" s="29">
        <f t="shared" si="4"/>
        <v>334013318.38</v>
      </c>
      <c r="G24" s="29">
        <v>306541857.39999998</v>
      </c>
      <c r="H24" s="30">
        <v>295481119.63000005</v>
      </c>
      <c r="I24" s="29">
        <f t="shared" si="5"/>
        <v>27471460.980000019</v>
      </c>
    </row>
    <row r="25" spans="2:9" ht="22.5" customHeight="1" x14ac:dyDescent="0.25">
      <c r="B25" s="26"/>
      <c r="C25" s="27" t="s">
        <v>24</v>
      </c>
      <c r="D25" s="29">
        <v>94834101.620000005</v>
      </c>
      <c r="E25" s="28">
        <v>-3334098.38</v>
      </c>
      <c r="F25" s="29">
        <f t="shared" si="4"/>
        <v>91500003.24000001</v>
      </c>
      <c r="G25" s="29">
        <v>91182845.609999999</v>
      </c>
      <c r="H25" s="30">
        <v>90319581.890000001</v>
      </c>
      <c r="I25" s="29">
        <f t="shared" si="5"/>
        <v>317157.63000001013</v>
      </c>
    </row>
    <row r="26" spans="2:9" ht="20.25" customHeight="1" x14ac:dyDescent="0.25">
      <c r="B26" s="26"/>
      <c r="C26" s="27" t="s">
        <v>25</v>
      </c>
      <c r="D26" s="29">
        <v>4400000</v>
      </c>
      <c r="E26" s="28">
        <v>1794477.8</v>
      </c>
      <c r="F26" s="29">
        <f t="shared" si="4"/>
        <v>6194477.7999999998</v>
      </c>
      <c r="G26" s="29">
        <v>6194477.7999999998</v>
      </c>
      <c r="H26" s="30">
        <v>6194477.7999999998</v>
      </c>
      <c r="I26" s="29">
        <f t="shared" si="5"/>
        <v>0</v>
      </c>
    </row>
    <row r="27" spans="2:9" ht="20.25" customHeight="1" x14ac:dyDescent="0.25">
      <c r="B27" s="26"/>
      <c r="C27" s="27" t="s">
        <v>26</v>
      </c>
      <c r="D27" s="29">
        <v>87880989.700000003</v>
      </c>
      <c r="E27" s="28">
        <v>-26825081.359999999</v>
      </c>
      <c r="F27" s="29">
        <f t="shared" si="4"/>
        <v>61055908.340000004</v>
      </c>
      <c r="G27" s="29">
        <v>55933202.829999998</v>
      </c>
      <c r="H27" s="30">
        <v>48287451.219999999</v>
      </c>
      <c r="I27" s="29">
        <f t="shared" si="5"/>
        <v>5122705.5100000054</v>
      </c>
    </row>
    <row r="28" spans="2:9" ht="20.25" customHeight="1" x14ac:dyDescent="0.25">
      <c r="B28" s="70" t="s">
        <v>27</v>
      </c>
      <c r="C28" s="71"/>
      <c r="D28" s="31">
        <f>SUM(D29:D37)</f>
        <v>2122898189.24</v>
      </c>
      <c r="E28" s="32">
        <f t="shared" ref="E28:H28" si="6">SUM(E29:E37)</f>
        <v>95380376.310000017</v>
      </c>
      <c r="F28" s="31">
        <f>SUM(F29:F37)</f>
        <v>2218278565.5500002</v>
      </c>
      <c r="G28" s="32">
        <f t="shared" si="6"/>
        <v>2058030727.1500001</v>
      </c>
      <c r="H28" s="31">
        <f t="shared" si="6"/>
        <v>1959229272.23</v>
      </c>
      <c r="I28" s="32">
        <f>SUM(I29:I37)</f>
        <v>160247838.39999998</v>
      </c>
    </row>
    <row r="29" spans="2:9" ht="20.25" customHeight="1" x14ac:dyDescent="0.25">
      <c r="B29" s="26"/>
      <c r="C29" s="27" t="s">
        <v>28</v>
      </c>
      <c r="D29" s="30">
        <v>275106988.80000001</v>
      </c>
      <c r="E29" s="34">
        <v>-14255971.73</v>
      </c>
      <c r="F29" s="30">
        <f>SUM(D29+E29)</f>
        <v>260851017.07000002</v>
      </c>
      <c r="G29" s="29">
        <v>255939737.24000001</v>
      </c>
      <c r="H29" s="30">
        <v>255013674.27000001</v>
      </c>
      <c r="I29" s="29">
        <f>F29-G29</f>
        <v>4911279.8300000131</v>
      </c>
    </row>
    <row r="30" spans="2:9" ht="20.25" customHeight="1" x14ac:dyDescent="0.25">
      <c r="B30" s="26"/>
      <c r="C30" s="27" t="s">
        <v>29</v>
      </c>
      <c r="D30" s="30">
        <v>240480786.55000001</v>
      </c>
      <c r="E30" s="34">
        <v>-5952084.1799999997</v>
      </c>
      <c r="F30" s="30">
        <f t="shared" ref="F30:F37" si="7">SUM(D30+E30)</f>
        <v>234528702.37</v>
      </c>
      <c r="G30" s="29">
        <v>225125048.68000001</v>
      </c>
      <c r="H30" s="30">
        <v>214773328.97</v>
      </c>
      <c r="I30" s="29">
        <f t="shared" ref="I30:I37" si="8">F30-G30</f>
        <v>9403653.6899999976</v>
      </c>
    </row>
    <row r="31" spans="2:9" ht="16.5" customHeight="1" x14ac:dyDescent="0.25">
      <c r="B31" s="26"/>
      <c r="C31" s="27" t="s">
        <v>30</v>
      </c>
      <c r="D31" s="30">
        <v>464075338.58999997</v>
      </c>
      <c r="E31" s="34">
        <v>-124140312.66</v>
      </c>
      <c r="F31" s="30">
        <f t="shared" si="7"/>
        <v>339935025.92999995</v>
      </c>
      <c r="G31" s="29">
        <v>266661078.13</v>
      </c>
      <c r="H31" s="30">
        <v>261800706.13999999</v>
      </c>
      <c r="I31" s="29">
        <f t="shared" si="8"/>
        <v>73273947.799999952</v>
      </c>
    </row>
    <row r="32" spans="2:9" ht="13.5" customHeight="1" x14ac:dyDescent="0.25">
      <c r="B32" s="36"/>
      <c r="C32" s="37" t="s">
        <v>31</v>
      </c>
      <c r="D32" s="38">
        <v>192230000</v>
      </c>
      <c r="E32" s="39">
        <v>33200752.359999999</v>
      </c>
      <c r="F32" s="38">
        <f t="shared" si="7"/>
        <v>225430752.36000001</v>
      </c>
      <c r="G32" s="40">
        <v>223354910.38</v>
      </c>
      <c r="H32" s="38">
        <v>207491084.28999999</v>
      </c>
      <c r="I32" s="40">
        <f t="shared" si="8"/>
        <v>2075841.9800000191</v>
      </c>
    </row>
    <row r="33" spans="2:9" ht="33" x14ac:dyDescent="0.25">
      <c r="B33" s="41"/>
      <c r="C33" s="42" t="s">
        <v>32</v>
      </c>
      <c r="D33" s="43">
        <v>645427216.89999998</v>
      </c>
      <c r="E33" s="44">
        <v>50599962.590000004</v>
      </c>
      <c r="F33" s="43">
        <f t="shared" si="7"/>
        <v>696027179.49000001</v>
      </c>
      <c r="G33" s="43">
        <v>637995537.47000003</v>
      </c>
      <c r="H33" s="45">
        <v>578454723.61000001</v>
      </c>
      <c r="I33" s="43">
        <f t="shared" si="8"/>
        <v>58031642.019999981</v>
      </c>
    </row>
    <row r="34" spans="2:9" ht="20.25" customHeight="1" x14ac:dyDescent="0.25">
      <c r="B34" s="26"/>
      <c r="C34" s="27" t="s">
        <v>33</v>
      </c>
      <c r="D34" s="29">
        <v>65211696.100000001</v>
      </c>
      <c r="E34" s="34">
        <v>562290.42000000004</v>
      </c>
      <c r="F34" s="29">
        <f t="shared" si="7"/>
        <v>65773986.520000003</v>
      </c>
      <c r="G34" s="29">
        <v>65068498.380000003</v>
      </c>
      <c r="H34" s="30">
        <v>65068498.380000003</v>
      </c>
      <c r="I34" s="29">
        <f t="shared" si="8"/>
        <v>705488.1400000006</v>
      </c>
    </row>
    <row r="35" spans="2:9" ht="20.25" customHeight="1" x14ac:dyDescent="0.25">
      <c r="B35" s="26"/>
      <c r="C35" s="27" t="s">
        <v>34</v>
      </c>
      <c r="D35" s="29">
        <v>3432500</v>
      </c>
      <c r="E35" s="34">
        <v>-1322474.3700000001</v>
      </c>
      <c r="F35" s="29">
        <f t="shared" si="7"/>
        <v>2110025.63</v>
      </c>
      <c r="G35" s="29">
        <v>1707468.5</v>
      </c>
      <c r="H35" s="30">
        <v>1707468.5</v>
      </c>
      <c r="I35" s="29">
        <f t="shared" si="8"/>
        <v>402557.12999999989</v>
      </c>
    </row>
    <row r="36" spans="2:9" ht="20.25" customHeight="1" x14ac:dyDescent="0.25">
      <c r="B36" s="26"/>
      <c r="C36" s="27" t="s">
        <v>35</v>
      </c>
      <c r="D36" s="29">
        <v>144931162.30000001</v>
      </c>
      <c r="E36" s="34">
        <v>21296914.73</v>
      </c>
      <c r="F36" s="29">
        <f t="shared" si="7"/>
        <v>166228077.03</v>
      </c>
      <c r="G36" s="29">
        <v>163058851.08000001</v>
      </c>
      <c r="H36" s="30">
        <v>155836805.58000001</v>
      </c>
      <c r="I36" s="29">
        <f t="shared" si="8"/>
        <v>3169225.9499999881</v>
      </c>
    </row>
    <row r="37" spans="2:9" ht="20.25" customHeight="1" x14ac:dyDescent="0.25">
      <c r="B37" s="26"/>
      <c r="C37" s="27" t="s">
        <v>36</v>
      </c>
      <c r="D37" s="29">
        <v>92002500</v>
      </c>
      <c r="E37" s="34">
        <v>135391299.15000001</v>
      </c>
      <c r="F37" s="29">
        <f t="shared" si="7"/>
        <v>227393799.15000001</v>
      </c>
      <c r="G37" s="29">
        <v>219119597.28999999</v>
      </c>
      <c r="H37" s="30">
        <v>219082982.49000001</v>
      </c>
      <c r="I37" s="29">
        <f t="shared" si="8"/>
        <v>8274201.8600000143</v>
      </c>
    </row>
    <row r="38" spans="2:9" ht="27" customHeight="1" x14ac:dyDescent="0.25">
      <c r="B38" s="70" t="s">
        <v>37</v>
      </c>
      <c r="C38" s="71"/>
      <c r="D38" s="32">
        <f>SUM(D39:D47)</f>
        <v>2160537221.1999998</v>
      </c>
      <c r="E38" s="32">
        <f t="shared" ref="E38" si="9">SUM(E39:E47)</f>
        <v>300716994.06999999</v>
      </c>
      <c r="F38" s="32">
        <f>SUM(F39:F47)</f>
        <v>2461254215.27</v>
      </c>
      <c r="G38" s="32">
        <f>SUM(G39:G46)</f>
        <v>2456962697.2199998</v>
      </c>
      <c r="H38" s="31">
        <f>SUM(H39:H46)</f>
        <v>2451367880.1600003</v>
      </c>
      <c r="I38" s="32">
        <f>SUM(I39:I47)</f>
        <v>4291518.0499999523</v>
      </c>
    </row>
    <row r="39" spans="2:9" ht="32.25" customHeight="1" x14ac:dyDescent="0.25">
      <c r="B39" s="26"/>
      <c r="C39" s="27" t="s">
        <v>38</v>
      </c>
      <c r="D39" s="29">
        <v>95645671</v>
      </c>
      <c r="E39" s="28">
        <v>62664741</v>
      </c>
      <c r="F39" s="29">
        <f>SUM(D39+E39)</f>
        <v>158310412</v>
      </c>
      <c r="G39" s="29">
        <v>158310412</v>
      </c>
      <c r="H39" s="30">
        <v>158310412</v>
      </c>
      <c r="I39" s="29">
        <f>F39-G39</f>
        <v>0</v>
      </c>
    </row>
    <row r="40" spans="2:9" ht="20.25" customHeight="1" x14ac:dyDescent="0.25">
      <c r="B40" s="26"/>
      <c r="C40" s="27" t="s">
        <v>39</v>
      </c>
      <c r="D40" s="29">
        <v>1592000000</v>
      </c>
      <c r="E40" s="28">
        <v>112098000</v>
      </c>
      <c r="F40" s="29">
        <f t="shared" ref="F40:F47" si="10">SUM(D40+E40)</f>
        <v>1704098000</v>
      </c>
      <c r="G40" s="29">
        <v>1704049389.22</v>
      </c>
      <c r="H40" s="30">
        <v>1704049389.22</v>
      </c>
      <c r="I40" s="29">
        <f t="shared" ref="I40:I47" si="11">F40-G40</f>
        <v>48610.77999997139</v>
      </c>
    </row>
    <row r="41" spans="2:9" ht="20.25" customHeight="1" x14ac:dyDescent="0.25">
      <c r="B41" s="26"/>
      <c r="C41" s="27" t="s">
        <v>40</v>
      </c>
      <c r="D41" s="29">
        <v>38500000</v>
      </c>
      <c r="E41" s="28">
        <v>-2156976</v>
      </c>
      <c r="F41" s="29">
        <f t="shared" si="10"/>
        <v>36343024</v>
      </c>
      <c r="G41" s="29">
        <v>36343024</v>
      </c>
      <c r="H41" s="30">
        <v>36343024</v>
      </c>
      <c r="I41" s="29">
        <f t="shared" si="11"/>
        <v>0</v>
      </c>
    </row>
    <row r="42" spans="2:9" ht="20.25" customHeight="1" x14ac:dyDescent="0.25">
      <c r="B42" s="26"/>
      <c r="C42" s="27" t="s">
        <v>41</v>
      </c>
      <c r="D42" s="29">
        <v>246660801.19999999</v>
      </c>
      <c r="E42" s="28">
        <v>59775061.57</v>
      </c>
      <c r="F42" s="29">
        <f t="shared" si="10"/>
        <v>306435862.76999998</v>
      </c>
      <c r="G42" s="29">
        <v>303595929.20999998</v>
      </c>
      <c r="H42" s="30">
        <v>298743970.93000001</v>
      </c>
      <c r="I42" s="29">
        <f t="shared" si="11"/>
        <v>2839933.5600000024</v>
      </c>
    </row>
    <row r="43" spans="2:9" ht="20.25" customHeight="1" x14ac:dyDescent="0.25">
      <c r="B43" s="26"/>
      <c r="C43" s="27" t="s">
        <v>42</v>
      </c>
      <c r="D43" s="29">
        <v>0</v>
      </c>
      <c r="E43" s="28"/>
      <c r="F43" s="29">
        <f t="shared" si="10"/>
        <v>0</v>
      </c>
      <c r="G43" s="29"/>
      <c r="H43" s="30"/>
      <c r="I43" s="29">
        <f t="shared" si="11"/>
        <v>0</v>
      </c>
    </row>
    <row r="44" spans="2:9" ht="33" x14ac:dyDescent="0.25">
      <c r="B44" s="26"/>
      <c r="C44" s="27" t="s">
        <v>43</v>
      </c>
      <c r="D44" s="29">
        <v>27670986</v>
      </c>
      <c r="E44" s="28">
        <v>-2088363.14</v>
      </c>
      <c r="F44" s="29">
        <f>SUM(D44+E44)</f>
        <v>25582622.859999999</v>
      </c>
      <c r="G44" s="29">
        <v>25582622.859999999</v>
      </c>
      <c r="H44" s="30">
        <v>25582622.859999999</v>
      </c>
      <c r="I44" s="29">
        <f t="shared" si="11"/>
        <v>0</v>
      </c>
    </row>
    <row r="45" spans="2:9" ht="20.25" customHeight="1" x14ac:dyDescent="0.25">
      <c r="B45" s="26"/>
      <c r="C45" s="27" t="s">
        <v>44</v>
      </c>
      <c r="D45" s="29">
        <v>0</v>
      </c>
      <c r="E45" s="28"/>
      <c r="F45" s="29">
        <f>SUM(D45+E45)</f>
        <v>0</v>
      </c>
      <c r="G45" s="29"/>
      <c r="H45" s="30"/>
      <c r="I45" s="29">
        <f t="shared" si="11"/>
        <v>0</v>
      </c>
    </row>
    <row r="46" spans="2:9" ht="20.25" customHeight="1" x14ac:dyDescent="0.25">
      <c r="B46" s="26"/>
      <c r="C46" s="27" t="s">
        <v>45</v>
      </c>
      <c r="D46" s="29">
        <v>160059763</v>
      </c>
      <c r="E46" s="28">
        <v>70424530.640000001</v>
      </c>
      <c r="F46" s="29">
        <f t="shared" si="10"/>
        <v>230484293.63999999</v>
      </c>
      <c r="G46" s="29">
        <v>229081319.93000001</v>
      </c>
      <c r="H46" s="30">
        <v>228338461.15000001</v>
      </c>
      <c r="I46" s="29">
        <f t="shared" si="11"/>
        <v>1402973.7099999785</v>
      </c>
    </row>
    <row r="47" spans="2:9" ht="20.25" customHeight="1" x14ac:dyDescent="0.25">
      <c r="B47" s="26"/>
      <c r="C47" s="27" t="s">
        <v>46</v>
      </c>
      <c r="D47" s="29">
        <v>0</v>
      </c>
      <c r="E47" s="34">
        <v>0</v>
      </c>
      <c r="F47" s="29">
        <f t="shared" si="10"/>
        <v>0</v>
      </c>
      <c r="G47" s="29">
        <v>0</v>
      </c>
      <c r="H47" s="30">
        <v>0</v>
      </c>
      <c r="I47" s="29">
        <f t="shared" si="11"/>
        <v>0</v>
      </c>
    </row>
    <row r="48" spans="2:9" ht="20.25" customHeight="1" x14ac:dyDescent="0.25">
      <c r="B48" s="70" t="s">
        <v>47</v>
      </c>
      <c r="C48" s="71"/>
      <c r="D48" s="32">
        <f>SUM(D49:D57)</f>
        <v>553041953.56999993</v>
      </c>
      <c r="E48" s="32">
        <f t="shared" ref="E48:H48" si="12">SUM(E49:E57)</f>
        <v>469427190.93000001</v>
      </c>
      <c r="F48" s="32">
        <f>SUM(F49:F57)</f>
        <v>1022469144.5000001</v>
      </c>
      <c r="G48" s="32">
        <f t="shared" si="12"/>
        <v>920066633.91999996</v>
      </c>
      <c r="H48" s="31">
        <f t="shared" si="12"/>
        <v>613141357.89999998</v>
      </c>
      <c r="I48" s="32">
        <f>SUM(I49:I57)</f>
        <v>102402510.58000006</v>
      </c>
    </row>
    <row r="49" spans="2:9" ht="20.25" customHeight="1" x14ac:dyDescent="0.25">
      <c r="B49" s="26"/>
      <c r="C49" s="27" t="s">
        <v>48</v>
      </c>
      <c r="D49" s="29">
        <v>122089888.48999999</v>
      </c>
      <c r="E49" s="34">
        <v>34815262.109999999</v>
      </c>
      <c r="F49" s="29">
        <f>SUM(D49+E49)</f>
        <v>156905150.59999999</v>
      </c>
      <c r="G49" s="29">
        <v>156693552.56</v>
      </c>
      <c r="H49" s="30">
        <v>145420254.59</v>
      </c>
      <c r="I49" s="29">
        <f t="shared" ref="I49:I57" si="13">F49-G49</f>
        <v>211598.03999999166</v>
      </c>
    </row>
    <row r="50" spans="2:9" ht="20.25" customHeight="1" x14ac:dyDescent="0.25">
      <c r="B50" s="26"/>
      <c r="C50" s="27" t="s">
        <v>49</v>
      </c>
      <c r="D50" s="29">
        <v>7152976.0800000001</v>
      </c>
      <c r="E50" s="34">
        <v>-1185722.69</v>
      </c>
      <c r="F50" s="29">
        <f t="shared" ref="F50:F57" si="14">SUM(D50+E50)</f>
        <v>5967253.3900000006</v>
      </c>
      <c r="G50" s="29">
        <v>5961151.3099999996</v>
      </c>
      <c r="H50" s="30">
        <v>5383959.0700000003</v>
      </c>
      <c r="I50" s="29">
        <f t="shared" si="13"/>
        <v>6102.0800000010058</v>
      </c>
    </row>
    <row r="51" spans="2:9" ht="20.25" customHeight="1" x14ac:dyDescent="0.25">
      <c r="B51" s="26"/>
      <c r="C51" s="27" t="s">
        <v>50</v>
      </c>
      <c r="D51" s="29">
        <v>418000</v>
      </c>
      <c r="E51" s="34">
        <v>57789.45</v>
      </c>
      <c r="F51" s="29">
        <f t="shared" si="14"/>
        <v>475789.45</v>
      </c>
      <c r="G51" s="29">
        <v>475789.45</v>
      </c>
      <c r="H51" s="30">
        <v>277256.15000000002</v>
      </c>
      <c r="I51" s="29">
        <f t="shared" si="13"/>
        <v>0</v>
      </c>
    </row>
    <row r="52" spans="2:9" ht="20.25" customHeight="1" x14ac:dyDescent="0.25">
      <c r="B52" s="26"/>
      <c r="C52" s="27" t="s">
        <v>51</v>
      </c>
      <c r="D52" s="29">
        <v>267610000</v>
      </c>
      <c r="E52" s="46">
        <v>220212046.71000001</v>
      </c>
      <c r="F52" s="29">
        <f t="shared" si="14"/>
        <v>487822046.71000004</v>
      </c>
      <c r="G52" s="29">
        <v>487722286.58999997</v>
      </c>
      <c r="H52" s="30">
        <v>242612160.87</v>
      </c>
      <c r="I52" s="29">
        <f t="shared" si="13"/>
        <v>99760.120000064373</v>
      </c>
    </row>
    <row r="53" spans="2:9" ht="20.25" customHeight="1" x14ac:dyDescent="0.25">
      <c r="B53" s="26"/>
      <c r="C53" s="27" t="s">
        <v>52</v>
      </c>
      <c r="D53" s="29">
        <v>17700000</v>
      </c>
      <c r="E53" s="34">
        <v>5967062.0800000001</v>
      </c>
      <c r="F53" s="29">
        <f t="shared" si="14"/>
        <v>23667062.079999998</v>
      </c>
      <c r="G53" s="29">
        <v>23667062.079999998</v>
      </c>
      <c r="H53" s="30">
        <v>23667062.079999998</v>
      </c>
      <c r="I53" s="29">
        <f t="shared" si="13"/>
        <v>0</v>
      </c>
    </row>
    <row r="54" spans="2:9" ht="20.25" customHeight="1" x14ac:dyDescent="0.25">
      <c r="B54" s="26"/>
      <c r="C54" s="27" t="s">
        <v>53</v>
      </c>
      <c r="D54" s="29">
        <v>63078289</v>
      </c>
      <c r="E54" s="34">
        <v>110241605.64</v>
      </c>
      <c r="F54" s="29">
        <f t="shared" si="14"/>
        <v>173319894.63999999</v>
      </c>
      <c r="G54" s="29">
        <v>172099835.66999999</v>
      </c>
      <c r="H54" s="30">
        <v>124109440.87</v>
      </c>
      <c r="I54" s="29">
        <f t="shared" si="13"/>
        <v>1220058.9699999988</v>
      </c>
    </row>
    <row r="55" spans="2:9" ht="20.25" customHeight="1" x14ac:dyDescent="0.25">
      <c r="B55" s="26"/>
      <c r="C55" s="27" t="s">
        <v>54</v>
      </c>
      <c r="D55" s="29">
        <v>0</v>
      </c>
      <c r="E55" s="29"/>
      <c r="F55" s="29">
        <f t="shared" si="14"/>
        <v>0</v>
      </c>
      <c r="G55" s="29"/>
      <c r="H55" s="30"/>
      <c r="I55" s="29">
        <f t="shared" si="13"/>
        <v>0</v>
      </c>
    </row>
    <row r="56" spans="2:9" ht="20.25" customHeight="1" x14ac:dyDescent="0.25">
      <c r="B56" s="26"/>
      <c r="C56" s="27" t="s">
        <v>55</v>
      </c>
      <c r="D56" s="29">
        <v>0</v>
      </c>
      <c r="E56" s="34">
        <v>132584910</v>
      </c>
      <c r="F56" s="29">
        <f t="shared" si="14"/>
        <v>132584910</v>
      </c>
      <c r="G56" s="29">
        <v>31719918.629999999</v>
      </c>
      <c r="H56" s="30">
        <v>31719918.629999999</v>
      </c>
      <c r="I56" s="29">
        <f t="shared" si="13"/>
        <v>100864991.37</v>
      </c>
    </row>
    <row r="57" spans="2:9" ht="20.25" customHeight="1" x14ac:dyDescent="0.25">
      <c r="B57" s="26"/>
      <c r="C57" s="27" t="s">
        <v>56</v>
      </c>
      <c r="D57" s="29">
        <v>74992800</v>
      </c>
      <c r="E57" s="34">
        <v>-33265762.370000001</v>
      </c>
      <c r="F57" s="29">
        <f t="shared" si="14"/>
        <v>41727037.629999995</v>
      </c>
      <c r="G57" s="29">
        <v>41727037.630000003</v>
      </c>
      <c r="H57" s="30">
        <v>39951305.640000001</v>
      </c>
      <c r="I57" s="29">
        <f t="shared" si="13"/>
        <v>0</v>
      </c>
    </row>
    <row r="58" spans="2:9" ht="20.25" customHeight="1" x14ac:dyDescent="0.25">
      <c r="B58" s="70" t="s">
        <v>57</v>
      </c>
      <c r="C58" s="71"/>
      <c r="D58" s="32">
        <f>SUM(D59:D61)</f>
        <v>1665425890</v>
      </c>
      <c r="E58" s="32">
        <f t="shared" ref="E58:H58" si="15">SUM(E59:E61)</f>
        <v>299318945.90999997</v>
      </c>
      <c r="F58" s="32">
        <f>SUM(F59:F61)</f>
        <v>1964744835.9099998</v>
      </c>
      <c r="G58" s="32">
        <f t="shared" si="15"/>
        <v>1915612036.6499999</v>
      </c>
      <c r="H58" s="31">
        <f t="shared" si="15"/>
        <v>1837493005.6799998</v>
      </c>
      <c r="I58" s="32">
        <f>SUM(I59:I61)</f>
        <v>49132799.26000005</v>
      </c>
    </row>
    <row r="59" spans="2:9" ht="20.25" customHeight="1" x14ac:dyDescent="0.25">
      <c r="B59" s="26"/>
      <c r="C59" s="27" t="s">
        <v>58</v>
      </c>
      <c r="D59" s="29">
        <v>1345325890</v>
      </c>
      <c r="E59" s="28">
        <v>321405120.75999999</v>
      </c>
      <c r="F59" s="29">
        <f>D59+E59</f>
        <v>1666731010.76</v>
      </c>
      <c r="G59" s="29">
        <v>1617784630.8099999</v>
      </c>
      <c r="H59" s="30">
        <v>1546647035.54</v>
      </c>
      <c r="I59" s="29">
        <f>F59-G59</f>
        <v>48946379.950000048</v>
      </c>
    </row>
    <row r="60" spans="2:9" ht="12" customHeight="1" x14ac:dyDescent="0.25">
      <c r="B60" s="26"/>
      <c r="C60" s="27" t="s">
        <v>59</v>
      </c>
      <c r="D60" s="29">
        <v>320100000</v>
      </c>
      <c r="E60" s="28">
        <v>-22086174.850000001</v>
      </c>
      <c r="F60" s="29">
        <f>D60+E60</f>
        <v>298013825.14999998</v>
      </c>
      <c r="G60" s="29">
        <v>297827405.83999997</v>
      </c>
      <c r="H60" s="30">
        <v>290845970.13999999</v>
      </c>
      <c r="I60" s="29">
        <f>F60-G60</f>
        <v>186419.31000000238</v>
      </c>
    </row>
    <row r="61" spans="2:9" ht="20.25" customHeight="1" x14ac:dyDescent="0.25">
      <c r="B61" s="26"/>
      <c r="C61" s="27" t="s">
        <v>60</v>
      </c>
      <c r="D61" s="29">
        <v>0</v>
      </c>
      <c r="E61" s="34">
        <v>0</v>
      </c>
      <c r="F61" s="29">
        <f t="shared" ref="F61" si="16">D61+E61</f>
        <v>0</v>
      </c>
      <c r="G61" s="29">
        <v>0</v>
      </c>
      <c r="H61" s="30">
        <v>0</v>
      </c>
      <c r="I61" s="29">
        <f>F61-G61</f>
        <v>0</v>
      </c>
    </row>
    <row r="62" spans="2:9" ht="20.25" customHeight="1" x14ac:dyDescent="0.25">
      <c r="B62" s="70" t="s">
        <v>61</v>
      </c>
      <c r="C62" s="71"/>
      <c r="D62" s="31">
        <f>SUM(D63:D69)</f>
        <v>1000000</v>
      </c>
      <c r="E62" s="32">
        <f t="shared" ref="E62:I62" si="17">SUM(E63:E69)</f>
        <v>0</v>
      </c>
      <c r="F62" s="31">
        <f>SUM(F63:F69)</f>
        <v>1000000</v>
      </c>
      <c r="G62" s="32">
        <f t="shared" si="17"/>
        <v>0</v>
      </c>
      <c r="H62" s="31">
        <f t="shared" si="17"/>
        <v>0</v>
      </c>
      <c r="I62" s="32">
        <f t="shared" si="17"/>
        <v>1000000</v>
      </c>
    </row>
    <row r="63" spans="2:9" ht="16.5" x14ac:dyDescent="0.25">
      <c r="B63" s="26"/>
      <c r="C63" s="27" t="s">
        <v>62</v>
      </c>
      <c r="D63" s="30">
        <v>0</v>
      </c>
      <c r="E63" s="34">
        <v>0</v>
      </c>
      <c r="F63" s="30">
        <f t="shared" ref="F63:F69" si="18">SUM(D63+E63)</f>
        <v>0</v>
      </c>
      <c r="G63" s="29">
        <v>0</v>
      </c>
      <c r="H63" s="30">
        <v>0</v>
      </c>
      <c r="I63" s="29">
        <f t="shared" ref="I63:I69" si="19">F63-G63</f>
        <v>0</v>
      </c>
    </row>
    <row r="64" spans="2:9" ht="20.25" customHeight="1" x14ac:dyDescent="0.25">
      <c r="B64" s="36"/>
      <c r="C64" s="37" t="s">
        <v>63</v>
      </c>
      <c r="D64" s="38">
        <v>0</v>
      </c>
      <c r="E64" s="39">
        <v>0</v>
      </c>
      <c r="F64" s="38">
        <f t="shared" si="18"/>
        <v>0</v>
      </c>
      <c r="G64" s="40">
        <v>0</v>
      </c>
      <c r="H64" s="38">
        <v>0</v>
      </c>
      <c r="I64" s="40">
        <f t="shared" si="19"/>
        <v>0</v>
      </c>
    </row>
    <row r="65" spans="2:9" ht="20.25" customHeight="1" x14ac:dyDescent="0.25">
      <c r="B65" s="41"/>
      <c r="C65" s="42" t="s">
        <v>64</v>
      </c>
      <c r="D65" s="45">
        <v>0</v>
      </c>
      <c r="E65" s="44">
        <v>0</v>
      </c>
      <c r="F65" s="45">
        <f t="shared" si="18"/>
        <v>0</v>
      </c>
      <c r="G65" s="43">
        <v>0</v>
      </c>
      <c r="H65" s="45">
        <v>0</v>
      </c>
      <c r="I65" s="43">
        <f t="shared" si="19"/>
        <v>0</v>
      </c>
    </row>
    <row r="66" spans="2:9" ht="20.25" customHeight="1" x14ac:dyDescent="0.25">
      <c r="B66" s="26"/>
      <c r="C66" s="27" t="s">
        <v>65</v>
      </c>
      <c r="D66" s="30">
        <v>0</v>
      </c>
      <c r="E66" s="34">
        <v>0</v>
      </c>
      <c r="F66" s="30">
        <f t="shared" si="18"/>
        <v>0</v>
      </c>
      <c r="G66" s="29">
        <v>0</v>
      </c>
      <c r="H66" s="30">
        <v>0</v>
      </c>
      <c r="I66" s="29">
        <f t="shared" si="19"/>
        <v>0</v>
      </c>
    </row>
    <row r="67" spans="2:9" ht="16.5" x14ac:dyDescent="0.25">
      <c r="B67" s="26"/>
      <c r="C67" s="27" t="s">
        <v>66</v>
      </c>
      <c r="D67" s="30">
        <v>0</v>
      </c>
      <c r="E67" s="34">
        <v>0</v>
      </c>
      <c r="F67" s="30">
        <f t="shared" si="18"/>
        <v>0</v>
      </c>
      <c r="G67" s="29">
        <v>0</v>
      </c>
      <c r="H67" s="30">
        <v>0</v>
      </c>
      <c r="I67" s="29">
        <f t="shared" si="19"/>
        <v>0</v>
      </c>
    </row>
    <row r="68" spans="2:9" ht="20.25" customHeight="1" x14ac:dyDescent="0.25">
      <c r="B68" s="26"/>
      <c r="C68" s="27" t="s">
        <v>67</v>
      </c>
      <c r="D68" s="30">
        <v>0</v>
      </c>
      <c r="E68" s="34">
        <v>0</v>
      </c>
      <c r="F68" s="30">
        <f t="shared" si="18"/>
        <v>0</v>
      </c>
      <c r="G68" s="29">
        <v>0</v>
      </c>
      <c r="H68" s="30">
        <v>0</v>
      </c>
      <c r="I68" s="29">
        <f t="shared" si="19"/>
        <v>0</v>
      </c>
    </row>
    <row r="69" spans="2:9" ht="33" x14ac:dyDescent="0.25">
      <c r="B69" s="26"/>
      <c r="C69" s="27" t="s">
        <v>68</v>
      </c>
      <c r="D69" s="30">
        <v>1000000</v>
      </c>
      <c r="E69" s="34">
        <v>0</v>
      </c>
      <c r="F69" s="30">
        <f t="shared" si="18"/>
        <v>1000000</v>
      </c>
      <c r="G69" s="29">
        <v>0</v>
      </c>
      <c r="H69" s="30">
        <v>0</v>
      </c>
      <c r="I69" s="29">
        <f t="shared" si="19"/>
        <v>1000000</v>
      </c>
    </row>
    <row r="70" spans="2:9" ht="20.25" customHeight="1" x14ac:dyDescent="0.25">
      <c r="B70" s="70" t="s">
        <v>69</v>
      </c>
      <c r="C70" s="71"/>
      <c r="D70" s="31">
        <v>0</v>
      </c>
      <c r="E70" s="47">
        <v>0</v>
      </c>
      <c r="F70" s="31">
        <v>0</v>
      </c>
      <c r="G70" s="32">
        <v>0</v>
      </c>
      <c r="H70" s="31">
        <v>0</v>
      </c>
      <c r="I70" s="32">
        <f>SUM(F70-G70)</f>
        <v>0</v>
      </c>
    </row>
    <row r="71" spans="2:9" ht="20.25" customHeight="1" x14ac:dyDescent="0.25">
      <c r="B71" s="26"/>
      <c r="C71" s="27" t="s">
        <v>70</v>
      </c>
      <c r="D71" s="30">
        <v>0</v>
      </c>
      <c r="E71" s="34">
        <v>0</v>
      </c>
      <c r="F71" s="30">
        <v>0</v>
      </c>
      <c r="G71" s="29">
        <v>0</v>
      </c>
      <c r="H71" s="30">
        <v>0</v>
      </c>
      <c r="I71" s="29">
        <f>SUM(F71-G71)</f>
        <v>0</v>
      </c>
    </row>
    <row r="72" spans="2:9" ht="20.25" customHeight="1" x14ac:dyDescent="0.25">
      <c r="B72" s="26"/>
      <c r="C72" s="27" t="s">
        <v>71</v>
      </c>
      <c r="D72" s="30">
        <v>0</v>
      </c>
      <c r="E72" s="34">
        <v>0</v>
      </c>
      <c r="F72" s="30">
        <v>0</v>
      </c>
      <c r="G72" s="29">
        <v>0</v>
      </c>
      <c r="H72" s="30">
        <v>0</v>
      </c>
      <c r="I72" s="29">
        <f>SUM(F72-G72)</f>
        <v>0</v>
      </c>
    </row>
    <row r="73" spans="2:9" ht="20.25" customHeight="1" x14ac:dyDescent="0.25">
      <c r="B73" s="26"/>
      <c r="C73" s="27" t="s">
        <v>72</v>
      </c>
      <c r="D73" s="30">
        <v>0</v>
      </c>
      <c r="E73" s="34">
        <v>0</v>
      </c>
      <c r="F73" s="30">
        <v>0</v>
      </c>
      <c r="G73" s="29">
        <v>0</v>
      </c>
      <c r="H73" s="30">
        <v>0</v>
      </c>
      <c r="I73" s="29">
        <f>SUM(F73-G73)</f>
        <v>0</v>
      </c>
    </row>
    <row r="74" spans="2:9" ht="20.25" customHeight="1" x14ac:dyDescent="0.25">
      <c r="B74" s="70" t="s">
        <v>73</v>
      </c>
      <c r="C74" s="71"/>
      <c r="D74" s="31">
        <f>SUM(D75:D81)</f>
        <v>214422316.31</v>
      </c>
      <c r="E74" s="32">
        <f t="shared" ref="E74:H74" si="20">SUM(E75:E81)</f>
        <v>-15025843.529999999</v>
      </c>
      <c r="F74" s="31">
        <f>SUM(F75:F81)</f>
        <v>199396472.78000003</v>
      </c>
      <c r="G74" s="32">
        <f t="shared" si="20"/>
        <v>197001002.39000002</v>
      </c>
      <c r="H74" s="31">
        <f t="shared" si="20"/>
        <v>197001002.39000002</v>
      </c>
      <c r="I74" s="32">
        <f>SUM(I75:I81)</f>
        <v>2395470.3900000006</v>
      </c>
    </row>
    <row r="75" spans="2:9" ht="20.25" customHeight="1" x14ac:dyDescent="0.25">
      <c r="B75" s="26"/>
      <c r="C75" s="27" t="s">
        <v>74</v>
      </c>
      <c r="D75" s="30">
        <v>117011695.48999999</v>
      </c>
      <c r="E75" s="34">
        <v>2395470.39</v>
      </c>
      <c r="F75" s="30">
        <f>SUM(D75+E75)</f>
        <v>119407165.88</v>
      </c>
      <c r="G75" s="29">
        <v>117011695.48999999</v>
      </c>
      <c r="H75" s="30">
        <v>117011695.48999999</v>
      </c>
      <c r="I75" s="29">
        <f t="shared" ref="I75:I81" si="21">F75-G75</f>
        <v>2395470.3900000006</v>
      </c>
    </row>
    <row r="76" spans="2:9" ht="20.25" customHeight="1" x14ac:dyDescent="0.25">
      <c r="B76" s="26"/>
      <c r="C76" s="27" t="s">
        <v>75</v>
      </c>
      <c r="D76" s="30">
        <v>95980901.620000005</v>
      </c>
      <c r="E76" s="34">
        <v>-17484810.199999999</v>
      </c>
      <c r="F76" s="30">
        <f t="shared" ref="F76:F81" si="22">SUM(D76+E76)</f>
        <v>78496091.420000002</v>
      </c>
      <c r="G76" s="29">
        <v>78496091.420000002</v>
      </c>
      <c r="H76" s="30">
        <v>78496091.420000002</v>
      </c>
      <c r="I76" s="29">
        <f t="shared" si="21"/>
        <v>0</v>
      </c>
    </row>
    <row r="77" spans="2:9" ht="20.25" customHeight="1" x14ac:dyDescent="0.25">
      <c r="B77" s="26"/>
      <c r="C77" s="27" t="s">
        <v>76</v>
      </c>
      <c r="D77" s="30">
        <v>0</v>
      </c>
      <c r="E77" s="34"/>
      <c r="F77" s="30">
        <f t="shared" si="22"/>
        <v>0</v>
      </c>
      <c r="G77" s="29"/>
      <c r="H77" s="30"/>
      <c r="I77" s="29">
        <f t="shared" si="21"/>
        <v>0</v>
      </c>
    </row>
    <row r="78" spans="2:9" ht="20.25" customHeight="1" x14ac:dyDescent="0.25">
      <c r="B78" s="26"/>
      <c r="C78" s="27" t="s">
        <v>77</v>
      </c>
      <c r="D78" s="30">
        <v>1429719.2</v>
      </c>
      <c r="E78" s="34">
        <v>-60029.34</v>
      </c>
      <c r="F78" s="30">
        <f t="shared" si="22"/>
        <v>1369689.8599999999</v>
      </c>
      <c r="G78" s="29">
        <v>1369689.86</v>
      </c>
      <c r="H78" s="30">
        <v>1369689.86</v>
      </c>
      <c r="I78" s="29">
        <f t="shared" si="21"/>
        <v>0</v>
      </c>
    </row>
    <row r="79" spans="2:9" ht="20.25" customHeight="1" x14ac:dyDescent="0.25">
      <c r="B79" s="26"/>
      <c r="C79" s="27" t="s">
        <v>78</v>
      </c>
      <c r="D79" s="30">
        <v>0</v>
      </c>
      <c r="E79" s="34">
        <v>0</v>
      </c>
      <c r="F79" s="30">
        <f t="shared" si="22"/>
        <v>0</v>
      </c>
      <c r="G79" s="29">
        <v>0</v>
      </c>
      <c r="H79" s="30">
        <v>0</v>
      </c>
      <c r="I79" s="29">
        <f t="shared" si="21"/>
        <v>0</v>
      </c>
    </row>
    <row r="80" spans="2:9" ht="20.25" customHeight="1" x14ac:dyDescent="0.25">
      <c r="B80" s="26"/>
      <c r="C80" s="27" t="s">
        <v>79</v>
      </c>
      <c r="D80" s="30">
        <v>0</v>
      </c>
      <c r="E80" s="34">
        <v>0</v>
      </c>
      <c r="F80" s="30">
        <f t="shared" si="22"/>
        <v>0</v>
      </c>
      <c r="G80" s="29">
        <v>0</v>
      </c>
      <c r="H80" s="30">
        <v>0</v>
      </c>
      <c r="I80" s="29">
        <f t="shared" si="21"/>
        <v>0</v>
      </c>
    </row>
    <row r="81" spans="2:10" ht="20.25" customHeight="1" x14ac:dyDescent="0.25">
      <c r="B81" s="26"/>
      <c r="C81" s="27" t="s">
        <v>80</v>
      </c>
      <c r="D81" s="30">
        <v>0</v>
      </c>
      <c r="E81" s="34">
        <v>123525.62</v>
      </c>
      <c r="F81" s="30">
        <f t="shared" si="22"/>
        <v>123525.62</v>
      </c>
      <c r="G81" s="29">
        <v>123525.62</v>
      </c>
      <c r="H81" s="30">
        <v>123525.62</v>
      </c>
      <c r="I81" s="29">
        <f t="shared" si="21"/>
        <v>0</v>
      </c>
    </row>
    <row r="82" spans="2:10" ht="20.25" customHeight="1" x14ac:dyDescent="0.25">
      <c r="B82" s="65" t="s">
        <v>81</v>
      </c>
      <c r="C82" s="66"/>
      <c r="D82" s="48">
        <f t="shared" ref="D82:I82" si="23">SUM(D10+D18+D28+D38+D48+D58+D62+D70+D74)</f>
        <v>12392233203.999998</v>
      </c>
      <c r="E82" s="49">
        <f t="shared" si="23"/>
        <v>1168187777.97</v>
      </c>
      <c r="F82" s="48">
        <f t="shared" si="23"/>
        <v>13560420981.970001</v>
      </c>
      <c r="G82" s="49">
        <f t="shared" si="23"/>
        <v>12970113926.029999</v>
      </c>
      <c r="H82" s="48">
        <f t="shared" si="23"/>
        <v>12456750396.779999</v>
      </c>
      <c r="I82" s="49">
        <f t="shared" si="23"/>
        <v>590307055.94000018</v>
      </c>
    </row>
    <row r="83" spans="2:10" ht="15" customHeight="1" x14ac:dyDescent="0.25">
      <c r="B83" s="6"/>
      <c r="C83" s="11"/>
      <c r="D83" s="14"/>
      <c r="E83" s="15"/>
      <c r="F83" s="14"/>
      <c r="G83" s="14"/>
      <c r="H83" s="14"/>
      <c r="I83" s="14"/>
    </row>
    <row r="84" spans="2:10" ht="63.75" hidden="1" customHeight="1" x14ac:dyDescent="0.25">
      <c r="B84" s="6"/>
      <c r="C84" s="6"/>
      <c r="D84" s="7"/>
      <c r="E84" s="7"/>
      <c r="F84" s="7"/>
      <c r="G84" s="7"/>
      <c r="H84" s="7"/>
      <c r="I84" s="7"/>
    </row>
    <row r="85" spans="2:10" ht="31.5" hidden="1" customHeight="1" x14ac:dyDescent="0.25">
      <c r="B85" s="6"/>
      <c r="C85" s="17" t="s">
        <v>87</v>
      </c>
      <c r="D85" s="7"/>
      <c r="E85" s="67" t="s">
        <v>86</v>
      </c>
      <c r="F85" s="67"/>
      <c r="G85" s="67"/>
      <c r="H85" s="50"/>
      <c r="I85" s="7"/>
    </row>
    <row r="86" spans="2:10" ht="15" hidden="1" customHeight="1" x14ac:dyDescent="0.25">
      <c r="B86" s="2"/>
      <c r="C86" s="16"/>
      <c r="D86" s="2"/>
      <c r="E86" s="3"/>
      <c r="F86" s="2"/>
      <c r="G86" s="2"/>
      <c r="H86" s="2"/>
      <c r="I86" s="2"/>
    </row>
    <row r="87" spans="2:10" ht="15" customHeight="1" x14ac:dyDescent="0.25">
      <c r="B87" s="8" t="s">
        <v>85</v>
      </c>
      <c r="C87" s="9"/>
      <c r="D87" s="9"/>
      <c r="E87" s="10"/>
      <c r="F87" s="9"/>
      <c r="G87" s="9"/>
      <c r="H87" s="9"/>
      <c r="I87" s="8"/>
      <c r="J87" s="13"/>
    </row>
    <row r="88" spans="2:10" x14ac:dyDescent="0.25"/>
    <row r="89" spans="2:10" x14ac:dyDescent="0.25"/>
    <row r="90" spans="2:10" x14ac:dyDescent="0.25"/>
    <row r="91" spans="2:10" x14ac:dyDescent="0.25"/>
    <row r="92" spans="2:10" x14ac:dyDescent="0.25"/>
    <row r="93" spans="2:10" x14ac:dyDescent="0.25"/>
    <row r="94" spans="2:10" x14ac:dyDescent="0.25"/>
    <row r="95" spans="2:10" x14ac:dyDescent="0.25"/>
    <row r="1048576" x14ac:dyDescent="0.25"/>
  </sheetData>
  <mergeCells count="18">
    <mergeCell ref="B82:C82"/>
    <mergeCell ref="E85:G85"/>
    <mergeCell ref="B10:C10"/>
    <mergeCell ref="B18:C18"/>
    <mergeCell ref="B70:C70"/>
    <mergeCell ref="B74:C74"/>
    <mergeCell ref="B28:C28"/>
    <mergeCell ref="B38:C38"/>
    <mergeCell ref="B48:C48"/>
    <mergeCell ref="B58:C58"/>
    <mergeCell ref="B62:C62"/>
    <mergeCell ref="B2:I2"/>
    <mergeCell ref="B3:I3"/>
    <mergeCell ref="B5:I5"/>
    <mergeCell ref="D7:H7"/>
    <mergeCell ref="I7:I8"/>
    <mergeCell ref="B4:I4"/>
    <mergeCell ref="B7:C9"/>
  </mergeCells>
  <printOptions horizontalCentered="1"/>
  <pageMargins left="0.7" right="0.7" top="0.75" bottom="0.75" header="0.3" footer="0.3"/>
  <pageSetup scale="76" fitToHeight="0" orientation="landscape" r:id="rId1"/>
  <ignoredErrors>
    <ignoredError sqref="F18 F28:I28 F38 F48 I38 I48 I18" formula="1"/>
    <ignoredError sqref="G18:H18 G38:H38" formula="1" formulaRange="1"/>
    <ignoredError sqref="G62:H62 D62:F62 I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EAE</vt:lpstr>
      <vt:lpstr>EAE!Cargo1</vt:lpstr>
      <vt:lpstr>EAE!Cargo2</vt:lpstr>
      <vt:lpstr>EAE!firma1</vt:lpstr>
      <vt:lpstr>EAE!firma2</vt:lpstr>
    </vt:vector>
  </TitlesOfParts>
  <Company>Secretaria de Hacienda y Credito Publico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Claudia Gloria Bello</cp:lastModifiedBy>
  <cp:revision/>
  <cp:lastPrinted>2026-02-04T16:55:18Z</cp:lastPrinted>
  <dcterms:created xsi:type="dcterms:W3CDTF">2014-09-04T16:46:21Z</dcterms:created>
  <dcterms:modified xsi:type="dcterms:W3CDTF">2026-02-10T16:20:36Z</dcterms:modified>
</cp:coreProperties>
</file>