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4to trim. ley de disciplina financiera\"/>
    </mc:Choice>
  </mc:AlternateContent>
  <xr:revisionPtr revIDLastSave="0" documentId="13_ncr:1_{49281C11-C50E-4AD7-86FE-3F8C9F4BD0B9}" xr6:coauthVersionLast="47" xr6:coauthVersionMax="47" xr10:uidLastSave="{00000000-0000-0000-0000-000000000000}"/>
  <bookViews>
    <workbookView xWindow="1080" yWindow="1080" windowWidth="19710" windowHeight="13710" xr2:uid="{00000000-000D-0000-FFFF-FFFF00000000}"/>
  </bookViews>
  <sheets>
    <sheet name="INGRESOS LDF" sheetId="2" r:id="rId1"/>
  </sheets>
  <definedNames>
    <definedName name="_xlnm.Print_Area" localSheetId="0">'INGRESOS LDF'!$A$1:$K$78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0" i="2" l="1"/>
  <c r="G35" i="2"/>
  <c r="G34" i="2"/>
  <c r="G33" i="2"/>
  <c r="G32" i="2"/>
  <c r="G31" i="2"/>
  <c r="G30" i="2"/>
  <c r="G29" i="2"/>
  <c r="G28" i="2"/>
  <c r="G27" i="2"/>
  <c r="G26" i="2"/>
  <c r="G25" i="2"/>
  <c r="I36" i="2"/>
  <c r="I15" i="2"/>
  <c r="F45" i="2"/>
  <c r="H54" i="2" l="1"/>
  <c r="I54" i="2"/>
  <c r="J74" i="2" l="1"/>
  <c r="I73" i="2"/>
  <c r="I75" i="2" s="1"/>
  <c r="H73" i="2"/>
  <c r="H75" i="2" s="1"/>
  <c r="F73" i="2"/>
  <c r="F75" i="2" s="1"/>
  <c r="E73" i="2"/>
  <c r="E75" i="2" s="1"/>
  <c r="J68" i="2"/>
  <c r="G68" i="2"/>
  <c r="G73" i="2" s="1"/>
  <c r="G75" i="2" s="1"/>
  <c r="J67" i="2"/>
  <c r="I67" i="2"/>
  <c r="H67" i="2"/>
  <c r="G67" i="2"/>
  <c r="F67" i="2"/>
  <c r="E67" i="2"/>
  <c r="G63" i="2"/>
  <c r="G62" i="2"/>
  <c r="G61" i="2"/>
  <c r="G60" i="2"/>
  <c r="J58" i="2"/>
  <c r="G58" i="2"/>
  <c r="J57" i="2"/>
  <c r="G57" i="2"/>
  <c r="J56" i="2"/>
  <c r="G56" i="2"/>
  <c r="J55" i="2"/>
  <c r="G55" i="2"/>
  <c r="J54" i="2"/>
  <c r="G54" i="2"/>
  <c r="F54" i="2"/>
  <c r="F65" i="2" s="1"/>
  <c r="E54" i="2"/>
  <c r="J53" i="2"/>
  <c r="G53" i="2"/>
  <c r="J52" i="2"/>
  <c r="G52" i="2"/>
  <c r="J51" i="2"/>
  <c r="G51" i="2"/>
  <c r="J50" i="2"/>
  <c r="G50" i="2"/>
  <c r="J49" i="2"/>
  <c r="G49" i="2"/>
  <c r="J48" i="2"/>
  <c r="G48" i="2"/>
  <c r="G45" i="2" s="1"/>
  <c r="J47" i="2"/>
  <c r="G47" i="2"/>
  <c r="J46" i="2"/>
  <c r="G46" i="2"/>
  <c r="I45" i="2"/>
  <c r="J45" i="2" s="1"/>
  <c r="H45" i="2"/>
  <c r="E45" i="2"/>
  <c r="E65" i="2" s="1"/>
  <c r="J38" i="2"/>
  <c r="G38" i="2"/>
  <c r="J37" i="2"/>
  <c r="G37" i="2"/>
  <c r="G36" i="2" s="1"/>
  <c r="J36" i="2"/>
  <c r="H36" i="2"/>
  <c r="F36" i="2"/>
  <c r="F40" i="2" s="1"/>
  <c r="E36" i="2"/>
  <c r="J35" i="2"/>
  <c r="I34" i="2"/>
  <c r="H34" i="2"/>
  <c r="F34" i="2"/>
  <c r="E34" i="2"/>
  <c r="E27" i="2" s="1"/>
  <c r="E40" i="2" s="1"/>
  <c r="J33" i="2"/>
  <c r="J32" i="2"/>
  <c r="J31" i="2"/>
  <c r="J30" i="2"/>
  <c r="J29" i="2"/>
  <c r="J28" i="2"/>
  <c r="J27" i="2"/>
  <c r="H27" i="2"/>
  <c r="F27" i="2"/>
  <c r="J26" i="2"/>
  <c r="J25" i="2"/>
  <c r="J24" i="2"/>
  <c r="G24" i="2"/>
  <c r="J23" i="2"/>
  <c r="G23" i="2"/>
  <c r="J22" i="2"/>
  <c r="G22" i="2"/>
  <c r="J21" i="2"/>
  <c r="G21" i="2"/>
  <c r="J20" i="2"/>
  <c r="G20" i="2"/>
  <c r="J19" i="2"/>
  <c r="G19" i="2"/>
  <c r="J18" i="2"/>
  <c r="G18" i="2"/>
  <c r="J17" i="2"/>
  <c r="G17" i="2"/>
  <c r="J16" i="2"/>
  <c r="G16" i="2"/>
  <c r="G15" i="2" s="1"/>
  <c r="H15" i="2"/>
  <c r="F15" i="2"/>
  <c r="E15" i="2"/>
  <c r="J14" i="2"/>
  <c r="G14" i="2"/>
  <c r="J13" i="2"/>
  <c r="G13" i="2"/>
  <c r="J12" i="2"/>
  <c r="G12" i="2"/>
  <c r="J11" i="2"/>
  <c r="G11" i="2"/>
  <c r="J10" i="2"/>
  <c r="G10" i="2"/>
  <c r="J9" i="2"/>
  <c r="G9" i="2"/>
  <c r="J8" i="2"/>
  <c r="G8" i="2"/>
  <c r="G65" i="2" l="1"/>
  <c r="F70" i="2"/>
  <c r="H65" i="2"/>
  <c r="J40" i="2"/>
  <c r="J42" i="2" s="1"/>
  <c r="H40" i="2"/>
  <c r="I65" i="2"/>
  <c r="J65" i="2" s="1"/>
  <c r="G40" i="2"/>
  <c r="E70" i="2"/>
  <c r="J75" i="2"/>
  <c r="J15" i="2"/>
  <c r="J73" i="2"/>
  <c r="J34" i="2"/>
  <c r="G70" i="2" l="1"/>
  <c r="H70" i="2"/>
  <c r="I70" i="2"/>
  <c r="J70" i="2" s="1"/>
  <c r="J60" i="2" l="1"/>
  <c r="J62" i="2"/>
  <c r="G59" i="2"/>
  <c r="J61" i="2"/>
  <c r="J59" i="2"/>
  <c r="E59" i="2"/>
  <c r="F59" i="2"/>
</calcChain>
</file>

<file path=xl/sharedStrings.xml><?xml version="1.0" encoding="utf-8"?>
<sst xmlns="http://schemas.openxmlformats.org/spreadsheetml/2006/main" count="75" uniqueCount="75">
  <si>
    <t>Estado Analítico de Ingresos Detallado – LDF</t>
  </si>
  <si>
    <t>Concepto</t>
  </si>
  <si>
    <t>Ingreso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</si>
  <si>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</si>
  <si>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</si>
  <si>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</si>
  <si>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</si>
  <si>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</si>
  <si>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</si>
  <si>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</si>
  <si>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</si>
  <si>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</si>
  <si>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</si>
  <si>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</si>
  <si>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</si>
  <si>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</si>
  <si>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</si>
  <si>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</si>
  <si>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</si>
  <si>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</si>
  <si>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</si>
  <si>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</si>
  <si>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</si>
  <si>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</si>
  <si>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</si>
  <si>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</si>
  <si>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</si>
  <si>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</si>
  <si>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</si>
  <si>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</si>
  <si>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</si>
  <si>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</si>
  <si>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</si>
  <si>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</si>
  <si>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</si>
  <si>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</si>
  <si>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</si>
  <si>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</si>
  <si>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</si>
  <si>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</si>
  <si>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</si>
  <si>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</si>
  <si>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</si>
  <si>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</si>
  <si>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</si>
  <si>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</si>
  <si>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</si>
  <si>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</si>
  <si>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</si>
  <si>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</si>
  <si>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</si>
  <si>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</si>
  <si>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</si>
  <si>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</si>
  <si>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</si>
  <si>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</si>
  <si>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</si>
  <si>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</si>
  <si>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</si>
  <si>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</si>
  <si>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</si>
  <si>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</si>
  <si>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</si>
  <si>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</si>
  <si>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</si>
  <si>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</si>
  <si>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</si>
  <si>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Municipio de Zapopan, Jalisco.</t>
  </si>
  <si>
    <t>(Cifras en Pesos)</t>
  </si>
  <si>
    <t>Estimado</t>
  </si>
  <si>
    <t>Diferencia</t>
  </si>
  <si>
    <t>Ampliaciones / (Reducciones)</t>
  </si>
  <si>
    <t>Bajo protesta de decir verdad declaramos que los Estados Financieros y sus notas, son razonablemente correctos y son responsabilidad del emisor.</t>
  </si>
  <si>
    <t>G. Ingresos por Venta de Bienes y Prestación Servicios</t>
  </si>
  <si>
    <t>Del 1 de Enero al 31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</si>
</sst>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  <numFmt numFmtId="164" formatCode="&quot;$&quot;#,##0.00_);\-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FAEE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3" fillId="2" borderId="0" xfId="0" applyFont="1" applyFill="1"/>
    <xf numFmtId="43" fontId="3" fillId="2" borderId="0" xfId="0" applyNumberFormat="1" applyFont="1" applyFill="1"/>
    <xf numFmtId="4" fontId="3" fillId="2" borderId="0" xfId="0" applyNumberFormat="1" applyFont="1" applyFill="1"/>
    <xf numFmtId="4" fontId="2" fillId="2" borderId="0" xfId="0" applyNumberFormat="1" applyFont="1" applyFill="1" applyAlignment="1">
      <alignment horizontal="right" vertical="center"/>
    </xf>
    <xf numFmtId="43" fontId="3" fillId="2" borderId="0" xfId="1" applyFont="1" applyFill="1"/>
    <xf numFmtId="0" fontId="3" fillId="2" borderId="0" xfId="0" applyFont="1" applyFill="1" applyAlignment="1">
      <alignment wrapText="1"/>
    </xf>
    <xf numFmtId="0" fontId="7" fillId="2" borderId="0" xfId="0" applyFont="1" applyFill="1" applyAlignment="1">
      <alignment horizontal="justify" vertical="center" wrapText="1"/>
    </xf>
    <xf numFmtId="0" fontId="7" fillId="2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6" fontId="7" fillId="2" borderId="3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horizontal="justify" vertical="center"/>
    </xf>
    <xf numFmtId="6" fontId="7" fillId="2" borderId="8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justify" vertical="center" wrapText="1"/>
    </xf>
    <xf numFmtId="6" fontId="7" fillId="2" borderId="10" xfId="0" applyNumberFormat="1" applyFont="1" applyFill="1" applyBorder="1" applyAlignment="1">
      <alignment horizontal="center" vertical="center"/>
    </xf>
    <xf numFmtId="6" fontId="7" fillId="2" borderId="12" xfId="0" applyNumberFormat="1" applyFont="1" applyFill="1" applyBorder="1" applyAlignment="1">
      <alignment horizontal="center" vertical="center"/>
    </xf>
    <xf numFmtId="6" fontId="7" fillId="2" borderId="4" xfId="0" applyNumberFormat="1" applyFont="1" applyFill="1" applyBorder="1" applyAlignment="1">
      <alignment vertical="center"/>
    </xf>
    <xf numFmtId="6" fontId="7" fillId="2" borderId="9" xfId="0" applyNumberFormat="1" applyFont="1" applyFill="1" applyBorder="1" applyAlignment="1">
      <alignment vertical="center"/>
    </xf>
    <xf numFmtId="8" fontId="7" fillId="2" borderId="0" xfId="0" applyNumberFormat="1" applyFont="1" applyFill="1" applyAlignment="1">
      <alignment horizontal="right" vertical="center"/>
    </xf>
    <xf numFmtId="8" fontId="7" fillId="2" borderId="11" xfId="0" applyNumberFormat="1" applyFont="1" applyFill="1" applyBorder="1" applyAlignment="1">
      <alignment horizontal="right" vertical="center"/>
    </xf>
    <xf numFmtId="8" fontId="7" fillId="2" borderId="6" xfId="0" applyNumberFormat="1" applyFont="1" applyFill="1" applyBorder="1" applyAlignment="1">
      <alignment horizontal="right" vertical="center"/>
    </xf>
    <xf numFmtId="8" fontId="7" fillId="2" borderId="0" xfId="1" applyNumberFormat="1" applyFont="1" applyFill="1" applyBorder="1" applyAlignment="1">
      <alignment horizontal="right" vertical="center"/>
    </xf>
    <xf numFmtId="8" fontId="7" fillId="2" borderId="11" xfId="1" applyNumberFormat="1" applyFont="1" applyFill="1" applyBorder="1" applyAlignment="1">
      <alignment horizontal="right" vertical="center"/>
    </xf>
    <xf numFmtId="8" fontId="6" fillId="2" borderId="0" xfId="0" applyNumberFormat="1" applyFont="1" applyFill="1" applyAlignment="1">
      <alignment horizontal="right" vertical="center"/>
    </xf>
    <xf numFmtId="8" fontId="6" fillId="2" borderId="11" xfId="0" applyNumberFormat="1" applyFont="1" applyFill="1" applyBorder="1" applyAlignment="1">
      <alignment horizontal="right" vertical="center"/>
    </xf>
    <xf numFmtId="8" fontId="6" fillId="2" borderId="6" xfId="0" applyNumberFormat="1" applyFont="1" applyFill="1" applyBorder="1" applyAlignment="1">
      <alignment horizontal="right" vertical="center"/>
    </xf>
    <xf numFmtId="8" fontId="7" fillId="2" borderId="6" xfId="1" applyNumberFormat="1" applyFont="1" applyFill="1" applyBorder="1" applyAlignment="1">
      <alignment horizontal="right" vertical="center"/>
    </xf>
    <xf numFmtId="8" fontId="8" fillId="2" borderId="11" xfId="0" applyNumberFormat="1" applyFont="1" applyFill="1" applyBorder="1" applyAlignment="1">
      <alignment horizontal="right" vertical="top"/>
    </xf>
    <xf numFmtId="8" fontId="6" fillId="0" borderId="14" xfId="0" applyNumberFormat="1" applyFont="1" applyBorder="1" applyAlignment="1">
      <alignment horizontal="right" vertical="center"/>
    </xf>
    <xf numFmtId="8" fontId="6" fillId="0" borderId="1" xfId="0" applyNumberFormat="1" applyFont="1" applyBorder="1" applyAlignment="1">
      <alignment horizontal="right" vertical="center"/>
    </xf>
    <xf numFmtId="8" fontId="6" fillId="0" borderId="15" xfId="0" applyNumberFormat="1" applyFont="1" applyBorder="1" applyAlignment="1">
      <alignment horizontal="right" vertical="center"/>
    </xf>
    <xf numFmtId="0" fontId="7" fillId="2" borderId="0" xfId="0" applyFont="1" applyFill="1"/>
    <xf numFmtId="43" fontId="7" fillId="2" borderId="0" xfId="0" applyNumberFormat="1" applyFont="1" applyFill="1"/>
    <xf numFmtId="4" fontId="7" fillId="2" borderId="0" xfId="0" applyNumberFormat="1" applyFont="1" applyFill="1"/>
    <xf numFmtId="43" fontId="7" fillId="2" borderId="0" xfId="1" applyFont="1" applyFill="1"/>
    <xf numFmtId="0" fontId="7" fillId="2" borderId="0" xfId="0" applyFont="1" applyFill="1" applyAlignment="1">
      <alignment wrapText="1"/>
    </xf>
    <xf numFmtId="8" fontId="3" fillId="2" borderId="0" xfId="0" applyNumberFormat="1" applyFont="1" applyFill="1"/>
    <xf numFmtId="4" fontId="0" fillId="0" borderId="0" xfId="0" applyNumberFormat="1"/>
    <xf numFmtId="164" fontId="3" fillId="2" borderId="0" xfId="0" applyNumberFormat="1" applyFont="1" applyFill="1"/>
    <xf numFmtId="164" fontId="7" fillId="2" borderId="1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justify" vertical="center"/>
    </xf>
    <xf numFmtId="0" fontId="7" fillId="2" borderId="9" xfId="0" applyFont="1" applyFill="1" applyBorder="1" applyAlignment="1">
      <alignment horizontal="justify" vertical="center"/>
    </xf>
    <xf numFmtId="0" fontId="7" fillId="2" borderId="0" xfId="0" applyFont="1" applyFill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</cellXfs>
  <cellStyles count="10">
    <cellStyle name="Millares" xfId="1" builtinId="3"/>
    <cellStyle name="Millares 2" xfId="3" xr:uid="{00000000-0005-0000-0000-000001000000}"/>
    <cellStyle name="Millares 2 2" xfId="8" xr:uid="{00000000-0005-0000-0000-000002000000}"/>
    <cellStyle name="Millares 3" xfId="7" xr:uid="{00000000-0005-0000-0000-000003000000}"/>
    <cellStyle name="Normal" xfId="0" builtinId="0"/>
    <cellStyle name="Normal 2" xfId="2" xr:uid="{00000000-0005-0000-0000-000005000000}"/>
    <cellStyle name="Normal 3" xfId="5" xr:uid="{00000000-0005-0000-0000-000006000000}"/>
    <cellStyle name="Normal 4" xfId="6" xr:uid="{00000000-0005-0000-0000-000007000000}"/>
    <cellStyle name="Porcentaje 2" xfId="4" xr:uid="{00000000-0005-0000-0000-000008000000}"/>
    <cellStyle name="Porcentaje 2 2" xfId="9" xr:uid="{00000000-0005-0000-0000-000009000000}"/>
  </cellStyles>
  <dxfs count="0"/>
  <tableStyles count="0" defaultTableStyle="TableStyleMedium2" defaultPivotStyle="PivotStyleLight16"/>
  <colors>
    <mruColors>
      <color rgb="FFCFAE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0</xdr:row>
      <xdr:rowOff>66676</xdr:rowOff>
    </xdr:from>
    <xdr:to>
      <xdr:col>3</xdr:col>
      <xdr:colOff>1809194</xdr:colOff>
      <xdr:row>3</xdr:row>
      <xdr:rowOff>247651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66676"/>
          <a:ext cx="222829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0"/>
  <sheetViews>
    <sheetView tabSelected="1" topLeftCell="B1" zoomScale="73" zoomScaleNormal="73" workbookViewId="0">
      <selection activeCell="C12" sqref="C12:D12"/>
    </sheetView>
  </sheetViews>
  <sheetFormatPr baseColWidth="10" defaultColWidth="0" defaultRowHeight="12" zeroHeight="1" x14ac:dyDescent="0.2"/>
  <cols>
    <col min="1" max="1" width="2.28515625" style="1" customWidth="1"/>
    <col min="2" max="2" width="3.140625" style="1" customWidth="1"/>
    <col min="3" max="3" width="4.28515625" style="1" customWidth="1"/>
    <col min="4" max="4" width="38.5703125" style="6" customWidth="1"/>
    <col min="5" max="5" width="23.85546875" style="1" bestFit="1" customWidth="1"/>
    <col min="6" max="6" width="25" style="1" customWidth="1"/>
    <col min="7" max="7" width="23.42578125" style="1" bestFit="1" customWidth="1"/>
    <col min="8" max="8" width="27.28515625" style="1" customWidth="1"/>
    <col min="9" max="9" width="29.28515625" style="1" customWidth="1"/>
    <col min="10" max="10" width="24" style="1" bestFit="1" customWidth="1"/>
    <col min="11" max="11" width="5.42578125" style="1" customWidth="1"/>
    <col min="12" max="12" width="15.140625" style="1" hidden="1" customWidth="1"/>
    <col min="13" max="13" width="0" style="1" hidden="1" customWidth="1"/>
    <col min="14" max="16" width="15.140625" style="1" hidden="1" customWidth="1"/>
    <col min="17" max="16384" width="11.42578125" style="1" hidden="1"/>
  </cols>
  <sheetData>
    <row r="1" spans="1:11" ht="24.95" customHeight="1" x14ac:dyDescent="0.2">
      <c r="A1" s="35"/>
      <c r="B1" s="59" t="s">
        <v>67</v>
      </c>
      <c r="C1" s="60"/>
      <c r="D1" s="60"/>
      <c r="E1" s="60"/>
      <c r="F1" s="60"/>
      <c r="G1" s="60"/>
      <c r="H1" s="60"/>
      <c r="I1" s="60"/>
      <c r="J1" s="61"/>
      <c r="K1" s="35"/>
    </row>
    <row r="2" spans="1:11" ht="24.95" customHeight="1" x14ac:dyDescent="0.2">
      <c r="A2" s="35"/>
      <c r="B2" s="62" t="s">
        <v>0</v>
      </c>
      <c r="C2" s="63"/>
      <c r="D2" s="63"/>
      <c r="E2" s="63"/>
      <c r="F2" s="63"/>
      <c r="G2" s="63"/>
      <c r="H2" s="63"/>
      <c r="I2" s="63"/>
      <c r="J2" s="64"/>
      <c r="K2" s="35"/>
    </row>
    <row r="3" spans="1:11" ht="24.95" customHeight="1" x14ac:dyDescent="0.2">
      <c r="A3" s="35"/>
      <c r="B3" s="62" t="s">
        <v>74</v>
      </c>
      <c r="C3" s="63"/>
      <c r="D3" s="63"/>
      <c r="E3" s="63"/>
      <c r="F3" s="63"/>
      <c r="G3" s="63"/>
      <c r="H3" s="63"/>
      <c r="I3" s="63"/>
      <c r="J3" s="64"/>
      <c r="K3" s="35"/>
    </row>
    <row r="4" spans="1:11" ht="24.95" customHeight="1" x14ac:dyDescent="0.2">
      <c r="A4" s="35"/>
      <c r="B4" s="62" t="s">
        <v>68</v>
      </c>
      <c r="C4" s="63"/>
      <c r="D4" s="63"/>
      <c r="E4" s="63"/>
      <c r="F4" s="63"/>
      <c r="G4" s="63"/>
      <c r="H4" s="63"/>
      <c r="I4" s="63"/>
      <c r="J4" s="64"/>
      <c r="K4" s="35"/>
    </row>
    <row r="5" spans="1:11" ht="12.75" x14ac:dyDescent="0.2">
      <c r="A5" s="35"/>
      <c r="B5" s="66" t="s">
        <v>1</v>
      </c>
      <c r="C5" s="67"/>
      <c r="D5" s="68"/>
      <c r="E5" s="65" t="s">
        <v>2</v>
      </c>
      <c r="F5" s="65"/>
      <c r="G5" s="65"/>
      <c r="H5" s="65"/>
      <c r="I5" s="65"/>
      <c r="J5" s="65" t="s">
        <v>70</v>
      </c>
      <c r="K5" s="35"/>
    </row>
    <row r="6" spans="1:11" ht="25.5" x14ac:dyDescent="0.2">
      <c r="A6" s="35"/>
      <c r="B6" s="69"/>
      <c r="C6" s="70"/>
      <c r="D6" s="71"/>
      <c r="E6" s="9" t="s">
        <v>69</v>
      </c>
      <c r="F6" s="10" t="s">
        <v>71</v>
      </c>
      <c r="G6" s="9" t="s">
        <v>3</v>
      </c>
      <c r="H6" s="9" t="s">
        <v>4</v>
      </c>
      <c r="I6" s="9" t="s">
        <v>5</v>
      </c>
      <c r="J6" s="65"/>
      <c r="K6" s="35"/>
    </row>
    <row r="7" spans="1:11" ht="12.75" x14ac:dyDescent="0.2">
      <c r="A7" s="35"/>
      <c r="B7" s="56" t="s">
        <v>6</v>
      </c>
      <c r="C7" s="57"/>
      <c r="D7" s="58"/>
      <c r="E7" s="11"/>
      <c r="F7" s="18"/>
      <c r="G7" s="11"/>
      <c r="H7" s="18"/>
      <c r="I7" s="18"/>
      <c r="J7" s="20"/>
      <c r="K7" s="35"/>
    </row>
    <row r="8" spans="1:11" ht="12.75" x14ac:dyDescent="0.2">
      <c r="A8" s="35"/>
      <c r="B8" s="12"/>
      <c r="C8" s="53" t="s">
        <v>7</v>
      </c>
      <c r="D8" s="54"/>
      <c r="E8" s="22">
        <v>4086112517</v>
      </c>
      <c r="F8" s="23">
        <v>-27884916.57</v>
      </c>
      <c r="G8" s="22">
        <f t="shared" ref="G8:G14" si="0">E8+F8</f>
        <v>4058227600.4299998</v>
      </c>
      <c r="H8" s="23">
        <v>4179255039.54</v>
      </c>
      <c r="I8" s="23">
        <v>4179255039.54</v>
      </c>
      <c r="J8" s="24">
        <f t="shared" ref="J8:J38" si="1">SUM(I8-E8)</f>
        <v>93142522.539999962</v>
      </c>
      <c r="K8" s="35"/>
    </row>
    <row r="9" spans="1:11" ht="12.75" x14ac:dyDescent="0.2">
      <c r="A9" s="35"/>
      <c r="B9" s="12"/>
      <c r="C9" s="53" t="s">
        <v>8</v>
      </c>
      <c r="D9" s="54"/>
      <c r="E9" s="25">
        <v>0</v>
      </c>
      <c r="F9" s="23">
        <v>0</v>
      </c>
      <c r="G9" s="22">
        <f t="shared" si="0"/>
        <v>0</v>
      </c>
      <c r="H9" s="26">
        <v>0</v>
      </c>
      <c r="I9" s="26">
        <v>0</v>
      </c>
      <c r="J9" s="24">
        <f t="shared" si="1"/>
        <v>0</v>
      </c>
      <c r="K9" s="35"/>
    </row>
    <row r="10" spans="1:11" ht="12.75" x14ac:dyDescent="0.2">
      <c r="A10" s="35"/>
      <c r="B10" s="12"/>
      <c r="C10" s="53" t="s">
        <v>9</v>
      </c>
      <c r="D10" s="54"/>
      <c r="E10" s="22">
        <v>132877806</v>
      </c>
      <c r="F10" s="23">
        <v>136972327.78</v>
      </c>
      <c r="G10" s="22">
        <f t="shared" si="0"/>
        <v>269850133.77999997</v>
      </c>
      <c r="H10" s="23">
        <v>120750005.13</v>
      </c>
      <c r="I10" s="23">
        <v>120750005.13</v>
      </c>
      <c r="J10" s="24">
        <f t="shared" si="1"/>
        <v>-12127800.870000005</v>
      </c>
      <c r="K10" s="35"/>
    </row>
    <row r="11" spans="1:11" ht="12.75" x14ac:dyDescent="0.2">
      <c r="A11" s="35"/>
      <c r="B11" s="12"/>
      <c r="C11" s="53" t="s">
        <v>10</v>
      </c>
      <c r="D11" s="54"/>
      <c r="E11" s="22">
        <v>956006628</v>
      </c>
      <c r="F11" s="23">
        <v>131611919.45999999</v>
      </c>
      <c r="G11" s="22">
        <f t="shared" si="0"/>
        <v>1087618547.46</v>
      </c>
      <c r="H11" s="23">
        <v>1076685959.23</v>
      </c>
      <c r="I11" s="23">
        <v>1076685959.23</v>
      </c>
      <c r="J11" s="24">
        <f t="shared" si="1"/>
        <v>120679331.23000002</v>
      </c>
      <c r="K11" s="35"/>
    </row>
    <row r="12" spans="1:11" ht="12.75" x14ac:dyDescent="0.2">
      <c r="A12" s="35"/>
      <c r="B12" s="12"/>
      <c r="C12" s="53" t="s">
        <v>11</v>
      </c>
      <c r="D12" s="54"/>
      <c r="E12" s="22">
        <v>422412157</v>
      </c>
      <c r="F12" s="23">
        <v>0</v>
      </c>
      <c r="G12" s="22">
        <f t="shared" si="0"/>
        <v>422412157</v>
      </c>
      <c r="H12" s="23">
        <v>333120874.54000002</v>
      </c>
      <c r="I12" s="23">
        <v>333120874.54000002</v>
      </c>
      <c r="J12" s="24">
        <f t="shared" si="1"/>
        <v>-89291282.459999979</v>
      </c>
      <c r="K12" s="35"/>
    </row>
    <row r="13" spans="1:11" ht="12.75" x14ac:dyDescent="0.2">
      <c r="A13" s="35"/>
      <c r="B13" s="12"/>
      <c r="C13" s="53" t="s">
        <v>12</v>
      </c>
      <c r="D13" s="54"/>
      <c r="E13" s="22">
        <v>432527737</v>
      </c>
      <c r="F13" s="26">
        <v>659335929.27999997</v>
      </c>
      <c r="G13" s="22">
        <f t="shared" si="0"/>
        <v>1091863666.28</v>
      </c>
      <c r="H13" s="23">
        <v>764052166.11000001</v>
      </c>
      <c r="I13" s="23">
        <v>764052166.11000001</v>
      </c>
      <c r="J13" s="24">
        <f t="shared" si="1"/>
        <v>331524429.11000001</v>
      </c>
      <c r="K13" s="36"/>
    </row>
    <row r="14" spans="1:11" ht="30" customHeight="1" x14ac:dyDescent="0.2">
      <c r="A14" s="35"/>
      <c r="B14" s="12"/>
      <c r="C14" s="53" t="s">
        <v>73</v>
      </c>
      <c r="D14" s="54"/>
      <c r="E14" s="22">
        <v>0</v>
      </c>
      <c r="F14" s="23">
        <v>0</v>
      </c>
      <c r="G14" s="22">
        <f t="shared" si="0"/>
        <v>0</v>
      </c>
      <c r="H14" s="26">
        <v>0</v>
      </c>
      <c r="I14" s="26">
        <v>0</v>
      </c>
      <c r="J14" s="24">
        <f t="shared" si="1"/>
        <v>0</v>
      </c>
      <c r="K14" s="35"/>
    </row>
    <row r="15" spans="1:11" ht="12.75" x14ac:dyDescent="0.2">
      <c r="A15" s="35"/>
      <c r="B15" s="12"/>
      <c r="C15" s="53" t="s">
        <v>65</v>
      </c>
      <c r="D15" s="54"/>
      <c r="E15" s="22">
        <f>SUM(E16:E26)</f>
        <v>3878188906</v>
      </c>
      <c r="F15" s="22">
        <f>SUM(F16:F26)</f>
        <v>-15477809.439999999</v>
      </c>
      <c r="G15" s="22">
        <f>SUM(G16:G26)</f>
        <v>3862711096.5599999</v>
      </c>
      <c r="H15" s="23">
        <f>SUM(H16:H26)</f>
        <v>3877447034.6399999</v>
      </c>
      <c r="I15" s="23">
        <f>SUM(I16:I26)</f>
        <v>3877447034.54</v>
      </c>
      <c r="J15" s="24">
        <f t="shared" si="1"/>
        <v>-741871.46000003815</v>
      </c>
      <c r="K15" s="35"/>
    </row>
    <row r="16" spans="1:11" ht="12.75" x14ac:dyDescent="0.2">
      <c r="A16" s="35"/>
      <c r="B16" s="12"/>
      <c r="C16" s="8"/>
      <c r="D16" s="16" t="s">
        <v>13</v>
      </c>
      <c r="E16" s="22">
        <v>2402559967</v>
      </c>
      <c r="F16" s="23">
        <v>-15477809.439999999</v>
      </c>
      <c r="G16" s="22">
        <f>E16+F16</f>
        <v>2387082157.5599999</v>
      </c>
      <c r="H16" s="26">
        <v>2383391389.9899998</v>
      </c>
      <c r="I16" s="26">
        <v>2383391389.9899998</v>
      </c>
      <c r="J16" s="24">
        <f t="shared" si="1"/>
        <v>-19168577.010000229</v>
      </c>
      <c r="K16" s="35"/>
    </row>
    <row r="17" spans="1:11" ht="12.75" x14ac:dyDescent="0.2">
      <c r="A17" s="35"/>
      <c r="B17" s="12"/>
      <c r="C17" s="8"/>
      <c r="D17" s="16" t="s">
        <v>14</v>
      </c>
      <c r="E17" s="22">
        <v>392038659</v>
      </c>
      <c r="F17" s="23">
        <v>0</v>
      </c>
      <c r="G17" s="22">
        <f t="shared" ref="G17:G35" si="2">E17+F17</f>
        <v>392038659</v>
      </c>
      <c r="H17" s="26">
        <v>414909133.94999999</v>
      </c>
      <c r="I17" s="26">
        <v>414909133.85000002</v>
      </c>
      <c r="J17" s="24">
        <f t="shared" si="1"/>
        <v>22870474.850000024</v>
      </c>
      <c r="K17" s="35"/>
    </row>
    <row r="18" spans="1:11" ht="12.75" x14ac:dyDescent="0.2">
      <c r="A18" s="35"/>
      <c r="B18" s="12"/>
      <c r="C18" s="8"/>
      <c r="D18" s="16" t="s">
        <v>15</v>
      </c>
      <c r="E18" s="22">
        <v>275238230</v>
      </c>
      <c r="F18" s="23">
        <v>0</v>
      </c>
      <c r="G18" s="22">
        <f t="shared" si="2"/>
        <v>275238230</v>
      </c>
      <c r="H18" s="26">
        <v>271198231.88999999</v>
      </c>
      <c r="I18" s="26">
        <v>271198231.88999999</v>
      </c>
      <c r="J18" s="24">
        <f t="shared" si="1"/>
        <v>-4039998.1100000143</v>
      </c>
      <c r="K18" s="35"/>
    </row>
    <row r="19" spans="1:11" ht="12.75" x14ac:dyDescent="0.2">
      <c r="A19" s="35"/>
      <c r="B19" s="12"/>
      <c r="C19" s="8"/>
      <c r="D19" s="16" t="s">
        <v>16</v>
      </c>
      <c r="E19" s="22">
        <v>0</v>
      </c>
      <c r="F19" s="23">
        <v>0</v>
      </c>
      <c r="G19" s="22">
        <f t="shared" si="2"/>
        <v>0</v>
      </c>
      <c r="H19" s="26">
        <v>-337921.16</v>
      </c>
      <c r="I19" s="26">
        <v>-337921.16</v>
      </c>
      <c r="J19" s="24">
        <f t="shared" si="1"/>
        <v>-337921.16</v>
      </c>
      <c r="K19" s="35"/>
    </row>
    <row r="20" spans="1:11" ht="12.75" x14ac:dyDescent="0.2">
      <c r="A20" s="35"/>
      <c r="B20" s="12"/>
      <c r="C20" s="8"/>
      <c r="D20" s="16" t="s">
        <v>17</v>
      </c>
      <c r="E20" s="22">
        <v>0</v>
      </c>
      <c r="F20" s="23">
        <v>0</v>
      </c>
      <c r="G20" s="22">
        <f t="shared" si="2"/>
        <v>0</v>
      </c>
      <c r="H20" s="23">
        <v>0</v>
      </c>
      <c r="I20" s="23">
        <v>0</v>
      </c>
      <c r="J20" s="24">
        <f t="shared" si="1"/>
        <v>0</v>
      </c>
      <c r="K20" s="35"/>
    </row>
    <row r="21" spans="1:11" ht="20.25" customHeight="1" x14ac:dyDescent="0.2">
      <c r="A21" s="35"/>
      <c r="B21" s="12"/>
      <c r="C21" s="8"/>
      <c r="D21" s="16" t="s">
        <v>18</v>
      </c>
      <c r="E21" s="22">
        <v>71721629</v>
      </c>
      <c r="F21" s="23">
        <v>0</v>
      </c>
      <c r="G21" s="22">
        <f t="shared" si="2"/>
        <v>71721629</v>
      </c>
      <c r="H21" s="26">
        <v>53718869.799999997</v>
      </c>
      <c r="I21" s="26">
        <v>53718869.799999997</v>
      </c>
      <c r="J21" s="24">
        <f t="shared" si="1"/>
        <v>-18002759.200000003</v>
      </c>
      <c r="K21" s="35"/>
    </row>
    <row r="22" spans="1:11" ht="25.5" x14ac:dyDescent="0.2">
      <c r="A22" s="35"/>
      <c r="B22" s="12"/>
      <c r="C22" s="8"/>
      <c r="D22" s="16" t="s">
        <v>19</v>
      </c>
      <c r="E22" s="22">
        <v>0</v>
      </c>
      <c r="F22" s="23">
        <v>0</v>
      </c>
      <c r="G22" s="22">
        <f t="shared" si="2"/>
        <v>0</v>
      </c>
      <c r="H22" s="23">
        <v>0</v>
      </c>
      <c r="I22" s="23">
        <v>0</v>
      </c>
      <c r="J22" s="24">
        <f t="shared" si="1"/>
        <v>0</v>
      </c>
      <c r="K22" s="35"/>
    </row>
    <row r="23" spans="1:11" ht="12.75" x14ac:dyDescent="0.2">
      <c r="A23" s="35"/>
      <c r="B23" s="12"/>
      <c r="C23" s="8"/>
      <c r="D23" s="16" t="s">
        <v>20</v>
      </c>
      <c r="E23" s="22">
        <v>0</v>
      </c>
      <c r="F23" s="23">
        <v>0</v>
      </c>
      <c r="G23" s="22">
        <f t="shared" si="2"/>
        <v>0</v>
      </c>
      <c r="H23" s="23">
        <v>0</v>
      </c>
      <c r="I23" s="23">
        <v>0</v>
      </c>
      <c r="J23" s="24">
        <f t="shared" si="1"/>
        <v>0</v>
      </c>
      <c r="K23" s="35"/>
    </row>
    <row r="24" spans="1:11" ht="12.75" x14ac:dyDescent="0.2">
      <c r="A24" s="35"/>
      <c r="B24" s="12"/>
      <c r="C24" s="8"/>
      <c r="D24" s="16" t="s">
        <v>21</v>
      </c>
      <c r="E24" s="25">
        <v>57702441</v>
      </c>
      <c r="F24" s="23">
        <v>0</v>
      </c>
      <c r="G24" s="22">
        <f t="shared" si="2"/>
        <v>57702441</v>
      </c>
      <c r="H24" s="26">
        <v>42005247.850000001</v>
      </c>
      <c r="I24" s="26">
        <v>42005247.850000001</v>
      </c>
      <c r="J24" s="24">
        <f t="shared" si="1"/>
        <v>-15697193.149999999</v>
      </c>
      <c r="K24" s="35"/>
    </row>
    <row r="25" spans="1:11" ht="12.75" x14ac:dyDescent="0.2">
      <c r="A25" s="35"/>
      <c r="B25" s="12"/>
      <c r="C25" s="8"/>
      <c r="D25" s="16" t="s">
        <v>22</v>
      </c>
      <c r="E25" s="22">
        <v>678927980</v>
      </c>
      <c r="F25" s="23"/>
      <c r="G25" s="22">
        <f t="shared" si="2"/>
        <v>678927980</v>
      </c>
      <c r="H25" s="26">
        <v>712562082.32000005</v>
      </c>
      <c r="I25" s="26">
        <v>712562082.32000005</v>
      </c>
      <c r="J25" s="24">
        <f t="shared" si="1"/>
        <v>33634102.320000052</v>
      </c>
      <c r="K25" s="35"/>
    </row>
    <row r="26" spans="1:11" ht="24" customHeight="1" x14ac:dyDescent="0.2">
      <c r="A26" s="35"/>
      <c r="B26" s="12"/>
      <c r="C26" s="8"/>
      <c r="D26" s="16" t="s">
        <v>23</v>
      </c>
      <c r="E26" s="22">
        <v>0</v>
      </c>
      <c r="F26" s="23">
        <v>0</v>
      </c>
      <c r="G26" s="22">
        <f t="shared" si="2"/>
        <v>0</v>
      </c>
      <c r="H26" s="23">
        <v>0</v>
      </c>
      <c r="I26" s="23">
        <v>0</v>
      </c>
      <c r="J26" s="24">
        <f t="shared" si="1"/>
        <v>0</v>
      </c>
      <c r="K26" s="35"/>
    </row>
    <row r="27" spans="1:11" ht="12.75" x14ac:dyDescent="0.2">
      <c r="A27" s="35"/>
      <c r="B27" s="12"/>
      <c r="C27" s="53" t="s">
        <v>24</v>
      </c>
      <c r="D27" s="54"/>
      <c r="E27" s="22">
        <f>SUM(E28:E35)</f>
        <v>86641649</v>
      </c>
      <c r="F27" s="23">
        <f>SUM(F28:F33)</f>
        <v>0</v>
      </c>
      <c r="G27" s="22">
        <f t="shared" si="2"/>
        <v>86641649</v>
      </c>
      <c r="H27" s="23">
        <f>H28+H29+H30</f>
        <v>71905711.019999996</v>
      </c>
      <c r="I27" s="23">
        <v>71905711.019999996</v>
      </c>
      <c r="J27" s="24">
        <f t="shared" si="1"/>
        <v>-17286173.75</v>
      </c>
      <c r="K27" s="35"/>
    </row>
    <row r="28" spans="1:11" ht="12.75" x14ac:dyDescent="0.2">
      <c r="A28" s="35"/>
      <c r="B28" s="12"/>
      <c r="C28" s="8"/>
      <c r="D28" s="16" t="s">
        <v>25</v>
      </c>
      <c r="E28" s="22">
        <v>0</v>
      </c>
      <c r="F28" s="23">
        <v>0</v>
      </c>
      <c r="G28" s="22">
        <f t="shared" si="2"/>
        <v>0</v>
      </c>
      <c r="H28" s="26">
        <v>574.45000000000005</v>
      </c>
      <c r="I28" s="26">
        <v>574.45000000000005</v>
      </c>
      <c r="J28" s="24">
        <f t="shared" si="1"/>
        <v>574.45000000000005</v>
      </c>
      <c r="K28" s="35"/>
    </row>
    <row r="29" spans="1:11" ht="12.75" x14ac:dyDescent="0.2">
      <c r="A29" s="35"/>
      <c r="B29" s="12"/>
      <c r="C29" s="8"/>
      <c r="D29" s="16" t="s">
        <v>26</v>
      </c>
      <c r="E29" s="22">
        <v>76311054</v>
      </c>
      <c r="F29" s="43">
        <v>0</v>
      </c>
      <c r="G29" s="22">
        <f t="shared" si="2"/>
        <v>76311054</v>
      </c>
      <c r="H29" s="26">
        <v>10200943.08</v>
      </c>
      <c r="I29" s="26">
        <v>10200943.08</v>
      </c>
      <c r="J29" s="24">
        <f t="shared" si="1"/>
        <v>-66110110.920000002</v>
      </c>
      <c r="K29" s="35"/>
    </row>
    <row r="30" spans="1:11" ht="12.75" x14ac:dyDescent="0.2">
      <c r="A30" s="35"/>
      <c r="B30" s="12"/>
      <c r="C30" s="8"/>
      <c r="D30" s="16" t="s">
        <v>27</v>
      </c>
      <c r="E30" s="22">
        <v>10330595</v>
      </c>
      <c r="F30" s="23">
        <v>0</v>
      </c>
      <c r="G30" s="22">
        <f t="shared" si="2"/>
        <v>10330595</v>
      </c>
      <c r="H30" s="26">
        <v>61704193.490000002</v>
      </c>
      <c r="I30" s="26">
        <v>61704193.490000002</v>
      </c>
      <c r="J30" s="24">
        <f t="shared" si="1"/>
        <v>51373598.490000002</v>
      </c>
      <c r="K30" s="35"/>
    </row>
    <row r="31" spans="1:11" ht="25.5" x14ac:dyDescent="0.2">
      <c r="A31" s="35"/>
      <c r="B31" s="12"/>
      <c r="C31" s="8"/>
      <c r="D31" s="16" t="s">
        <v>28</v>
      </c>
      <c r="E31" s="22">
        <v>0</v>
      </c>
      <c r="F31" s="23">
        <v>0</v>
      </c>
      <c r="G31" s="22">
        <f t="shared" si="2"/>
        <v>0</v>
      </c>
      <c r="H31" s="23">
        <v>0</v>
      </c>
      <c r="I31" s="23">
        <v>0</v>
      </c>
      <c r="J31" s="24">
        <f t="shared" si="1"/>
        <v>0</v>
      </c>
      <c r="K31" s="35"/>
    </row>
    <row r="32" spans="1:11" ht="12.75" x14ac:dyDescent="0.2">
      <c r="A32" s="35"/>
      <c r="B32" s="12"/>
      <c r="C32" s="8"/>
      <c r="D32" s="16" t="s">
        <v>29</v>
      </c>
      <c r="E32" s="22">
        <v>0</v>
      </c>
      <c r="F32" s="23">
        <v>0</v>
      </c>
      <c r="G32" s="22">
        <f t="shared" si="2"/>
        <v>0</v>
      </c>
      <c r="H32" s="23">
        <v>0</v>
      </c>
      <c r="I32" s="23">
        <v>0</v>
      </c>
      <c r="J32" s="24">
        <f t="shared" si="1"/>
        <v>0</v>
      </c>
      <c r="K32" s="35"/>
    </row>
    <row r="33" spans="1:12" ht="12.75" x14ac:dyDescent="0.2">
      <c r="A33" s="35"/>
      <c r="B33" s="12"/>
      <c r="C33" s="53" t="s">
        <v>30</v>
      </c>
      <c r="D33" s="54"/>
      <c r="E33" s="22">
        <v>0</v>
      </c>
      <c r="F33" s="23">
        <v>0</v>
      </c>
      <c r="G33" s="22">
        <f t="shared" si="2"/>
        <v>0</v>
      </c>
      <c r="H33" s="23">
        <v>0</v>
      </c>
      <c r="I33" s="23">
        <v>0</v>
      </c>
      <c r="J33" s="24">
        <f t="shared" si="1"/>
        <v>0</v>
      </c>
      <c r="K33" s="35"/>
    </row>
    <row r="34" spans="1:12" ht="12.75" x14ac:dyDescent="0.2">
      <c r="A34" s="35"/>
      <c r="B34" s="12"/>
      <c r="C34" s="53" t="s">
        <v>31</v>
      </c>
      <c r="D34" s="54"/>
      <c r="E34" s="23">
        <f>+E35</f>
        <v>0</v>
      </c>
      <c r="F34" s="24">
        <f>SUM(F35)</f>
        <v>0</v>
      </c>
      <c r="G34" s="24">
        <f t="shared" si="2"/>
        <v>0</v>
      </c>
      <c r="H34" s="24">
        <f>+H35</f>
        <v>0</v>
      </c>
      <c r="I34" s="24">
        <f>+I35</f>
        <v>0</v>
      </c>
      <c r="J34" s="24">
        <f t="shared" si="1"/>
        <v>0</v>
      </c>
      <c r="K34" s="35"/>
    </row>
    <row r="35" spans="1:12" ht="12.75" x14ac:dyDescent="0.2">
      <c r="A35" s="35"/>
      <c r="B35" s="12"/>
      <c r="C35" s="8"/>
      <c r="D35" s="16" t="s">
        <v>32</v>
      </c>
      <c r="E35" s="22">
        <v>0</v>
      </c>
      <c r="F35" s="26">
        <v>0</v>
      </c>
      <c r="G35" s="22">
        <f t="shared" si="2"/>
        <v>0</v>
      </c>
      <c r="H35" s="23">
        <v>0</v>
      </c>
      <c r="I35" s="23">
        <v>0</v>
      </c>
      <c r="J35" s="24">
        <f t="shared" si="1"/>
        <v>0</v>
      </c>
      <c r="K35" s="35"/>
    </row>
    <row r="36" spans="1:12" ht="12.75" x14ac:dyDescent="0.2">
      <c r="A36" s="35"/>
      <c r="B36" s="12"/>
      <c r="C36" s="53" t="s">
        <v>33</v>
      </c>
      <c r="D36" s="54"/>
      <c r="E36" s="22">
        <f>SUM(E37:E38)</f>
        <v>783238222</v>
      </c>
      <c r="F36" s="23">
        <f>SUM(F37:F38)</f>
        <v>208362272.56</v>
      </c>
      <c r="G36" s="22">
        <f>SUM(G37:G38)</f>
        <v>991600494.55999994</v>
      </c>
      <c r="H36" s="23">
        <f>SUM(H37:H38)</f>
        <v>991600494.55999994</v>
      </c>
      <c r="I36" s="23">
        <f>SUM(I37:I38)</f>
        <v>991600494.55999994</v>
      </c>
      <c r="J36" s="24">
        <f t="shared" si="1"/>
        <v>208362272.55999994</v>
      </c>
      <c r="K36" s="35"/>
    </row>
    <row r="37" spans="1:12" ht="12.75" x14ac:dyDescent="0.2">
      <c r="A37" s="35"/>
      <c r="B37" s="12"/>
      <c r="C37" s="8"/>
      <c r="D37" s="16" t="s">
        <v>34</v>
      </c>
      <c r="E37" s="22">
        <v>783238222</v>
      </c>
      <c r="F37" s="23">
        <v>208362272.56</v>
      </c>
      <c r="G37" s="22">
        <f>E37+F37</f>
        <v>991600494.55999994</v>
      </c>
      <c r="H37" s="26">
        <v>991600494.55999994</v>
      </c>
      <c r="I37" s="26">
        <v>991600494.55999994</v>
      </c>
      <c r="J37" s="24">
        <f t="shared" si="1"/>
        <v>208362272.55999994</v>
      </c>
      <c r="K37" s="35"/>
    </row>
    <row r="38" spans="1:12" ht="12.75" x14ac:dyDescent="0.2">
      <c r="A38" s="35"/>
      <c r="B38" s="12"/>
      <c r="C38" s="8"/>
      <c r="D38" s="16" t="s">
        <v>35</v>
      </c>
      <c r="E38" s="22">
        <v>0</v>
      </c>
      <c r="F38" s="23">
        <v>0</v>
      </c>
      <c r="G38" s="22">
        <f>E38+F38</f>
        <v>0</v>
      </c>
      <c r="H38" s="23">
        <v>0</v>
      </c>
      <c r="I38" s="23">
        <v>0</v>
      </c>
      <c r="J38" s="24">
        <f t="shared" si="1"/>
        <v>0</v>
      </c>
      <c r="K38" s="35"/>
    </row>
    <row r="39" spans="1:12" ht="12.75" x14ac:dyDescent="0.2">
      <c r="A39" s="35"/>
      <c r="B39" s="13"/>
      <c r="C39" s="7"/>
      <c r="D39" s="17"/>
      <c r="E39" s="22"/>
      <c r="F39" s="23"/>
      <c r="G39" s="22"/>
      <c r="H39" s="23"/>
      <c r="I39" s="23"/>
      <c r="J39" s="24"/>
      <c r="K39" s="35"/>
    </row>
    <row r="40" spans="1:12" ht="12.75" x14ac:dyDescent="0.2">
      <c r="A40" s="35"/>
      <c r="B40" s="55" t="s">
        <v>66</v>
      </c>
      <c r="C40" s="44"/>
      <c r="D40" s="45"/>
      <c r="E40" s="27">
        <f>+E8+E9+E10+E11+E12+E13+E14+E15+E27+E33+E34+E36</f>
        <v>10778005622</v>
      </c>
      <c r="F40" s="28">
        <f>+F8+F9+F10+F11+F12+F13+F14+F15+F27+F33+F34+F36</f>
        <v>1092919723.0699999</v>
      </c>
      <c r="G40" s="27">
        <f>+G8+G9+G10+G11+G12+G13+G14+G15+G27+G33+G34+G36</f>
        <v>11870925345.07</v>
      </c>
      <c r="H40" s="28">
        <f>+H8+H9+H10+H11+H12+H13+H14+H15+H27+H33+H34+H36</f>
        <v>11414817284.769999</v>
      </c>
      <c r="I40" s="28">
        <f>+I8+I9+I10+I11+I12+I13+I14+I15+I27+I33+I34+I36</f>
        <v>11414817284.67</v>
      </c>
      <c r="J40" s="29">
        <f>SUM(I40-E40)</f>
        <v>636811662.67000008</v>
      </c>
      <c r="K40" s="35"/>
      <c r="L40" s="3"/>
    </row>
    <row r="41" spans="1:12" ht="12.75" x14ac:dyDescent="0.2">
      <c r="A41" s="35"/>
      <c r="B41" s="55"/>
      <c r="C41" s="44"/>
      <c r="D41" s="45"/>
      <c r="E41" s="27"/>
      <c r="F41" s="28"/>
      <c r="G41" s="27"/>
      <c r="H41" s="28"/>
      <c r="I41" s="28"/>
      <c r="J41" s="29"/>
      <c r="K41" s="37"/>
    </row>
    <row r="42" spans="1:12" ht="12.75" x14ac:dyDescent="0.2">
      <c r="A42" s="35"/>
      <c r="B42" s="55" t="s">
        <v>36</v>
      </c>
      <c r="C42" s="44"/>
      <c r="D42" s="45"/>
      <c r="E42" s="27"/>
      <c r="F42" s="28"/>
      <c r="G42" s="27"/>
      <c r="H42" s="28"/>
      <c r="I42" s="28"/>
      <c r="J42" s="29">
        <f>J40</f>
        <v>636811662.67000008</v>
      </c>
      <c r="K42" s="35"/>
    </row>
    <row r="43" spans="1:12" ht="12.75" x14ac:dyDescent="0.2">
      <c r="A43" s="35"/>
      <c r="B43" s="13"/>
      <c r="C43" s="7"/>
      <c r="D43" s="17"/>
      <c r="E43" s="22"/>
      <c r="F43" s="23"/>
      <c r="G43" s="22"/>
      <c r="H43" s="23"/>
      <c r="I43" s="23"/>
      <c r="J43" s="24"/>
      <c r="K43" s="35"/>
    </row>
    <row r="44" spans="1:12" ht="12.75" x14ac:dyDescent="0.2">
      <c r="A44" s="35"/>
      <c r="B44" s="55" t="s">
        <v>37</v>
      </c>
      <c r="C44" s="44"/>
      <c r="D44" s="45"/>
      <c r="E44" s="22"/>
      <c r="F44" s="23"/>
      <c r="G44" s="22"/>
      <c r="H44" s="23"/>
      <c r="I44" s="23"/>
      <c r="J44" s="24"/>
      <c r="K44" s="35"/>
    </row>
    <row r="45" spans="1:12" ht="12.75" x14ac:dyDescent="0.2">
      <c r="A45" s="35"/>
      <c r="B45" s="12"/>
      <c r="C45" s="53" t="s">
        <v>38</v>
      </c>
      <c r="D45" s="54"/>
      <c r="E45" s="22">
        <f>E46+E47+E48+E49+E50+E51+E52+E53</f>
        <v>1614227582</v>
      </c>
      <c r="F45" s="22">
        <f>F46+F47+F48+F49+F50+F51+F52+F53</f>
        <v>38383138.339999996</v>
      </c>
      <c r="G45" s="22">
        <f>SUM(G46:G53)</f>
        <v>1652610720.3400002</v>
      </c>
      <c r="H45" s="23">
        <f>SUM(H46:H53)</f>
        <v>1648589657.6900001</v>
      </c>
      <c r="I45" s="23">
        <f>SUM(I46:I53)</f>
        <v>1648589657.6900001</v>
      </c>
      <c r="J45" s="24">
        <f t="shared" ref="J45:J58" si="3">SUM(I45-E45)</f>
        <v>34362075.690000057</v>
      </c>
      <c r="K45" s="35"/>
      <c r="L45" s="2"/>
    </row>
    <row r="46" spans="1:12" ht="25.5" x14ac:dyDescent="0.2">
      <c r="A46" s="35"/>
      <c r="B46" s="12"/>
      <c r="C46" s="8"/>
      <c r="D46" s="16" t="s">
        <v>39</v>
      </c>
      <c r="E46" s="25">
        <v>0</v>
      </c>
      <c r="F46" s="23">
        <v>0</v>
      </c>
      <c r="G46" s="22">
        <f>E46+F46</f>
        <v>0</v>
      </c>
      <c r="H46" s="23">
        <v>0</v>
      </c>
      <c r="I46" s="23">
        <v>0</v>
      </c>
      <c r="J46" s="24">
        <f t="shared" si="3"/>
        <v>0</v>
      </c>
      <c r="K46" s="35"/>
    </row>
    <row r="47" spans="1:12" ht="25.5" x14ac:dyDescent="0.2">
      <c r="A47" s="35"/>
      <c r="B47" s="12"/>
      <c r="C47" s="8"/>
      <c r="D47" s="16" t="s">
        <v>40</v>
      </c>
      <c r="E47" s="25">
        <v>0</v>
      </c>
      <c r="F47" s="23">
        <v>0</v>
      </c>
      <c r="G47" s="22">
        <f t="shared" ref="G47:G53" si="4">E47+F47</f>
        <v>0</v>
      </c>
      <c r="H47" s="23">
        <v>0</v>
      </c>
      <c r="I47" s="23">
        <v>0</v>
      </c>
      <c r="J47" s="24">
        <f t="shared" si="3"/>
        <v>0</v>
      </c>
      <c r="K47" s="35"/>
    </row>
    <row r="48" spans="1:12" ht="25.5" x14ac:dyDescent="0.2">
      <c r="A48" s="35"/>
      <c r="B48" s="12"/>
      <c r="C48" s="8"/>
      <c r="D48" s="16" t="s">
        <v>41</v>
      </c>
      <c r="E48" s="25">
        <v>210861574</v>
      </c>
      <c r="F48" s="26">
        <v>-44027420.119999997</v>
      </c>
      <c r="G48" s="22">
        <f t="shared" si="4"/>
        <v>166834153.88</v>
      </c>
      <c r="H48" s="26">
        <v>166613561.78</v>
      </c>
      <c r="I48" s="26">
        <v>166613561.78</v>
      </c>
      <c r="J48" s="30">
        <f t="shared" si="3"/>
        <v>-44248012.219999999</v>
      </c>
      <c r="K48" s="36"/>
      <c r="L48" s="4"/>
    </row>
    <row r="49" spans="1:12" ht="51" x14ac:dyDescent="0.2">
      <c r="A49" s="35"/>
      <c r="B49" s="12"/>
      <c r="C49" s="8"/>
      <c r="D49" s="16" t="s">
        <v>42</v>
      </c>
      <c r="E49" s="25">
        <v>1403366008</v>
      </c>
      <c r="F49" s="26">
        <v>82410558.459999993</v>
      </c>
      <c r="G49" s="22">
        <f t="shared" si="4"/>
        <v>1485776566.46</v>
      </c>
      <c r="H49" s="26">
        <v>1481976095.9100001</v>
      </c>
      <c r="I49" s="26">
        <v>1481976095.9100001</v>
      </c>
      <c r="J49" s="30">
        <f t="shared" si="3"/>
        <v>78610087.910000086</v>
      </c>
      <c r="K49" s="38"/>
      <c r="L49" s="4"/>
    </row>
    <row r="50" spans="1:12" ht="12.75" x14ac:dyDescent="0.2">
      <c r="A50" s="35"/>
      <c r="B50" s="12"/>
      <c r="C50" s="8"/>
      <c r="D50" s="16" t="s">
        <v>43</v>
      </c>
      <c r="E50" s="25">
        <v>0</v>
      </c>
      <c r="F50" s="26">
        <v>0</v>
      </c>
      <c r="G50" s="22">
        <f t="shared" si="4"/>
        <v>0</v>
      </c>
      <c r="H50" s="26">
        <v>0</v>
      </c>
      <c r="I50" s="26">
        <v>0</v>
      </c>
      <c r="J50" s="30">
        <f t="shared" si="3"/>
        <v>0</v>
      </c>
      <c r="K50" s="36"/>
    </row>
    <row r="51" spans="1:12" ht="25.5" x14ac:dyDescent="0.2">
      <c r="A51" s="35"/>
      <c r="B51" s="12"/>
      <c r="C51" s="8"/>
      <c r="D51" s="16" t="s">
        <v>44</v>
      </c>
      <c r="E51" s="25">
        <v>0</v>
      </c>
      <c r="F51" s="26">
        <v>0</v>
      </c>
      <c r="G51" s="22">
        <f t="shared" si="4"/>
        <v>0</v>
      </c>
      <c r="H51" s="26">
        <v>0</v>
      </c>
      <c r="I51" s="26">
        <v>0</v>
      </c>
      <c r="J51" s="30">
        <f t="shared" si="3"/>
        <v>0</v>
      </c>
      <c r="K51" s="35"/>
    </row>
    <row r="52" spans="1:12" ht="38.25" x14ac:dyDescent="0.2">
      <c r="A52" s="35"/>
      <c r="B52" s="12"/>
      <c r="C52" s="8"/>
      <c r="D52" s="16" t="s">
        <v>45</v>
      </c>
      <c r="E52" s="25">
        <v>0</v>
      </c>
      <c r="F52" s="26">
        <v>0</v>
      </c>
      <c r="G52" s="22">
        <f t="shared" si="4"/>
        <v>0</v>
      </c>
      <c r="H52" s="26">
        <v>0</v>
      </c>
      <c r="I52" s="26">
        <v>0</v>
      </c>
      <c r="J52" s="30">
        <f t="shared" si="3"/>
        <v>0</v>
      </c>
      <c r="K52" s="35"/>
    </row>
    <row r="53" spans="1:12" ht="38.25" x14ac:dyDescent="0.2">
      <c r="A53" s="35"/>
      <c r="B53" s="12"/>
      <c r="C53" s="8"/>
      <c r="D53" s="16" t="s">
        <v>46</v>
      </c>
      <c r="E53" s="25">
        <v>0</v>
      </c>
      <c r="F53" s="26">
        <v>0</v>
      </c>
      <c r="G53" s="22">
        <f t="shared" si="4"/>
        <v>0</v>
      </c>
      <c r="H53" s="26">
        <v>0</v>
      </c>
      <c r="I53" s="26">
        <v>0</v>
      </c>
      <c r="J53" s="30">
        <f t="shared" si="3"/>
        <v>0</v>
      </c>
      <c r="K53" s="35"/>
    </row>
    <row r="54" spans="1:12" ht="12.75" x14ac:dyDescent="0.2">
      <c r="A54" s="35"/>
      <c r="B54" s="12"/>
      <c r="C54" s="53" t="s">
        <v>47</v>
      </c>
      <c r="D54" s="54"/>
      <c r="E54" s="25">
        <f>SUM(E55:E58)</f>
        <v>0</v>
      </c>
      <c r="F54" s="26">
        <f>+SUM(F55:F58)</f>
        <v>36884916.560000002</v>
      </c>
      <c r="G54" s="25">
        <f>SUM(G55:G58)</f>
        <v>36884916.560000002</v>
      </c>
      <c r="H54" s="26">
        <f>SUM(H55:H58)</f>
        <v>36772179.549999997</v>
      </c>
      <c r="I54" s="26">
        <f>SUM(I55:I58)</f>
        <v>36772179.549999997</v>
      </c>
      <c r="J54" s="30">
        <f t="shared" si="3"/>
        <v>36772179.549999997</v>
      </c>
      <c r="K54" s="35"/>
    </row>
    <row r="55" spans="1:12" ht="25.5" x14ac:dyDescent="0.2">
      <c r="A55" s="35"/>
      <c r="B55" s="12"/>
      <c r="C55" s="8"/>
      <c r="D55" s="16" t="s">
        <v>48</v>
      </c>
      <c r="E55" s="25">
        <v>0</v>
      </c>
      <c r="F55" s="26">
        <v>0</v>
      </c>
      <c r="G55" s="25">
        <f>E55+F55</f>
        <v>0</v>
      </c>
      <c r="H55" s="26">
        <v>0</v>
      </c>
      <c r="I55" s="26">
        <v>0</v>
      </c>
      <c r="J55" s="30">
        <f t="shared" si="3"/>
        <v>0</v>
      </c>
      <c r="K55" s="35"/>
    </row>
    <row r="56" spans="1:12" ht="12.75" x14ac:dyDescent="0.2">
      <c r="A56" s="35"/>
      <c r="B56" s="12"/>
      <c r="C56" s="8"/>
      <c r="D56" s="16" t="s">
        <v>49</v>
      </c>
      <c r="E56" s="25">
        <v>0</v>
      </c>
      <c r="F56" s="26">
        <v>0</v>
      </c>
      <c r="G56" s="25">
        <f>E56+F56</f>
        <v>0</v>
      </c>
      <c r="H56" s="26">
        <v>0</v>
      </c>
      <c r="I56" s="26">
        <v>0</v>
      </c>
      <c r="J56" s="30">
        <f t="shared" si="3"/>
        <v>0</v>
      </c>
      <c r="K56" s="35"/>
    </row>
    <row r="57" spans="1:12" ht="12.75" x14ac:dyDescent="0.2">
      <c r="A57" s="35"/>
      <c r="B57" s="12"/>
      <c r="C57" s="8"/>
      <c r="D57" s="16" t="s">
        <v>50</v>
      </c>
      <c r="E57" s="25">
        <v>0</v>
      </c>
      <c r="F57" s="26">
        <v>0</v>
      </c>
      <c r="G57" s="25">
        <f>E57+F57</f>
        <v>0</v>
      </c>
      <c r="H57" s="26">
        <v>0</v>
      </c>
      <c r="I57" s="26">
        <v>0</v>
      </c>
      <c r="J57" s="30">
        <f t="shared" si="3"/>
        <v>0</v>
      </c>
      <c r="K57" s="35"/>
    </row>
    <row r="58" spans="1:12" ht="12.75" x14ac:dyDescent="0.2">
      <c r="A58" s="35"/>
      <c r="B58" s="12"/>
      <c r="C58" s="8"/>
      <c r="D58" s="16" t="s">
        <v>51</v>
      </c>
      <c r="E58" s="25">
        <v>0</v>
      </c>
      <c r="F58" s="26">
        <v>36884916.560000002</v>
      </c>
      <c r="G58" s="25">
        <f>E58+F58</f>
        <v>36884916.560000002</v>
      </c>
      <c r="H58" s="26">
        <v>36772179.549999997</v>
      </c>
      <c r="I58" s="26">
        <v>36772179.549999997</v>
      </c>
      <c r="J58" s="30">
        <f t="shared" si="3"/>
        <v>36772179.549999997</v>
      </c>
      <c r="K58" s="35"/>
    </row>
    <row r="59" spans="1:12" ht="12.75" x14ac:dyDescent="0.2">
      <c r="A59" s="35"/>
      <c r="B59" s="12"/>
      <c r="C59" s="53" t="s">
        <v>52</v>
      </c>
      <c r="D59" s="54"/>
      <c r="E59" s="25">
        <f t="shared" ref="E59:J59" ca="1" si="5">SUM(E59:E61)</f>
        <v>0</v>
      </c>
      <c r="F59" s="26">
        <f t="shared" ca="1" si="5"/>
        <v>0</v>
      </c>
      <c r="G59" s="25">
        <f ca="1">SUM(G59:G61)</f>
        <v>0</v>
      </c>
      <c r="H59" s="26">
        <v>0</v>
      </c>
      <c r="I59" s="26">
        <v>0</v>
      </c>
      <c r="J59" s="30">
        <f t="shared" ca="1" si="5"/>
        <v>0</v>
      </c>
      <c r="K59" s="35"/>
    </row>
    <row r="60" spans="1:12" ht="25.5" x14ac:dyDescent="0.2">
      <c r="A60" s="35"/>
      <c r="B60" s="12"/>
      <c r="C60" s="8"/>
      <c r="D60" s="16" t="s">
        <v>53</v>
      </c>
      <c r="E60" s="25">
        <v>0</v>
      </c>
      <c r="F60" s="23">
        <v>0</v>
      </c>
      <c r="G60" s="22">
        <f>E60+F60</f>
        <v>0</v>
      </c>
      <c r="H60" s="23">
        <v>0</v>
      </c>
      <c r="I60" s="23">
        <v>0</v>
      </c>
      <c r="J60" s="24">
        <f ca="1">SUM(J60:J62)</f>
        <v>0</v>
      </c>
      <c r="K60" s="35"/>
    </row>
    <row r="61" spans="1:12" ht="12.75" x14ac:dyDescent="0.2">
      <c r="A61" s="35"/>
      <c r="B61" s="12"/>
      <c r="C61" s="8"/>
      <c r="D61" s="16" t="s">
        <v>54</v>
      </c>
      <c r="E61" s="25">
        <v>0</v>
      </c>
      <c r="F61" s="23">
        <v>0</v>
      </c>
      <c r="G61" s="22">
        <f>E61+F61</f>
        <v>0</v>
      </c>
      <c r="H61" s="23">
        <v>0</v>
      </c>
      <c r="I61" s="23">
        <v>0</v>
      </c>
      <c r="J61" s="24">
        <f ca="1">SUM(J61:J63)</f>
        <v>0</v>
      </c>
      <c r="K61" s="35"/>
    </row>
    <row r="62" spans="1:12" ht="28.5" customHeight="1" x14ac:dyDescent="0.2">
      <c r="A62" s="35"/>
      <c r="B62" s="12"/>
      <c r="C62" s="53" t="s">
        <v>55</v>
      </c>
      <c r="D62" s="54"/>
      <c r="E62" s="25">
        <v>0</v>
      </c>
      <c r="F62" s="26">
        <v>0</v>
      </c>
      <c r="G62" s="22">
        <f>E62+F62</f>
        <v>0</v>
      </c>
      <c r="H62" s="26">
        <v>0</v>
      </c>
      <c r="I62" s="26">
        <v>0</v>
      </c>
      <c r="J62" s="30">
        <f ca="1">SUM(J62:J64)</f>
        <v>0</v>
      </c>
      <c r="K62" s="35"/>
    </row>
    <row r="63" spans="1:12" ht="12.75" x14ac:dyDescent="0.2">
      <c r="A63" s="35"/>
      <c r="B63" s="12"/>
      <c r="C63" s="53" t="s">
        <v>56</v>
      </c>
      <c r="D63" s="54"/>
      <c r="E63" s="25">
        <v>0</v>
      </c>
      <c r="F63" s="26">
        <v>0</v>
      </c>
      <c r="G63" s="22">
        <f>E63+F63</f>
        <v>0</v>
      </c>
      <c r="H63" s="26">
        <v>0</v>
      </c>
      <c r="I63" s="26">
        <v>0</v>
      </c>
      <c r="J63" s="30">
        <v>0</v>
      </c>
      <c r="K63" s="36"/>
    </row>
    <row r="64" spans="1:12" ht="12.75" x14ac:dyDescent="0.2">
      <c r="A64" s="35"/>
      <c r="B64" s="13"/>
      <c r="C64" s="48"/>
      <c r="D64" s="49"/>
      <c r="E64" s="22"/>
      <c r="F64" s="23"/>
      <c r="G64" s="22"/>
      <c r="H64" s="23"/>
      <c r="I64" s="23"/>
      <c r="J64" s="24"/>
      <c r="K64" s="35"/>
    </row>
    <row r="65" spans="1:12" ht="12.75" x14ac:dyDescent="0.2">
      <c r="A65" s="35"/>
      <c r="B65" s="55" t="s">
        <v>57</v>
      </c>
      <c r="C65" s="44"/>
      <c r="D65" s="45"/>
      <c r="E65" s="27">
        <f>E45+E54+E62+E63</f>
        <v>1614227582</v>
      </c>
      <c r="F65" s="28">
        <f>F45+F54+F62+F63</f>
        <v>75268054.900000006</v>
      </c>
      <c r="G65" s="27">
        <f>G45+G54+G62+G63</f>
        <v>1689495636.9000001</v>
      </c>
      <c r="H65" s="28">
        <f>H45+H54+H62+H63</f>
        <v>1685361837.24</v>
      </c>
      <c r="I65" s="28">
        <f>I45+I54+I62+I63</f>
        <v>1685361837.24</v>
      </c>
      <c r="J65" s="29">
        <f>SUM(I65-E65)</f>
        <v>71134255.24000001</v>
      </c>
      <c r="K65" s="37"/>
    </row>
    <row r="66" spans="1:12" ht="12.75" x14ac:dyDescent="0.2">
      <c r="A66" s="35"/>
      <c r="B66" s="13"/>
      <c r="C66" s="48"/>
      <c r="D66" s="49"/>
      <c r="E66" s="22"/>
      <c r="F66" s="23"/>
      <c r="G66" s="22"/>
      <c r="H66" s="23"/>
      <c r="I66" s="23"/>
      <c r="J66" s="24"/>
      <c r="K66" s="35"/>
    </row>
    <row r="67" spans="1:12" ht="12.75" x14ac:dyDescent="0.2">
      <c r="A67" s="35"/>
      <c r="B67" s="55" t="s">
        <v>58</v>
      </c>
      <c r="C67" s="44"/>
      <c r="D67" s="45"/>
      <c r="E67" s="27">
        <f>E68</f>
        <v>0</v>
      </c>
      <c r="F67" s="28">
        <f>F68</f>
        <v>0</v>
      </c>
      <c r="G67" s="27">
        <f>G68</f>
        <v>0</v>
      </c>
      <c r="H67" s="28">
        <f>H68</f>
        <v>0</v>
      </c>
      <c r="I67" s="28">
        <f>I68</f>
        <v>0</v>
      </c>
      <c r="J67" s="29">
        <f>SUM(J68)</f>
        <v>0</v>
      </c>
      <c r="K67" s="35"/>
    </row>
    <row r="68" spans="1:12" ht="12.75" x14ac:dyDescent="0.2">
      <c r="A68" s="35"/>
      <c r="B68" s="12"/>
      <c r="C68" s="53" t="s">
        <v>59</v>
      </c>
      <c r="D68" s="54"/>
      <c r="E68" s="22">
        <v>0</v>
      </c>
      <c r="F68" s="23">
        <v>0</v>
      </c>
      <c r="G68" s="22">
        <f>E68+F68</f>
        <v>0</v>
      </c>
      <c r="H68" s="23">
        <v>0</v>
      </c>
      <c r="I68" s="23">
        <v>0</v>
      </c>
      <c r="J68" s="24">
        <f>SUM(I68-E68)</f>
        <v>0</v>
      </c>
      <c r="K68" s="35"/>
    </row>
    <row r="69" spans="1:12" ht="12.75" x14ac:dyDescent="0.2">
      <c r="A69" s="35"/>
      <c r="B69" s="13"/>
      <c r="C69" s="48"/>
      <c r="D69" s="49"/>
      <c r="E69" s="22"/>
      <c r="F69" s="23"/>
      <c r="G69" s="22"/>
      <c r="H69" s="23"/>
      <c r="I69" s="23"/>
      <c r="J69" s="24"/>
      <c r="K69" s="35"/>
    </row>
    <row r="70" spans="1:12" ht="12.75" x14ac:dyDescent="0.2">
      <c r="A70" s="35"/>
      <c r="B70" s="50" t="s">
        <v>60</v>
      </c>
      <c r="C70" s="51"/>
      <c r="D70" s="52"/>
      <c r="E70" s="32">
        <f>+E40+E65+E67</f>
        <v>12392233204</v>
      </c>
      <c r="F70" s="33">
        <f>+F40+F65+F67</f>
        <v>1168187777.97</v>
      </c>
      <c r="G70" s="32">
        <f>+G40+G65+G67</f>
        <v>13560420981.969999</v>
      </c>
      <c r="H70" s="33">
        <f>+H40+H65+H67</f>
        <v>13100179122.009998</v>
      </c>
      <c r="I70" s="33">
        <f>+I40+I65+I67</f>
        <v>13100179121.91</v>
      </c>
      <c r="J70" s="34">
        <f>SUM(I70-E70)</f>
        <v>707945917.90999985</v>
      </c>
      <c r="K70" s="38"/>
      <c r="L70" s="5"/>
    </row>
    <row r="71" spans="1:12" ht="12.75" x14ac:dyDescent="0.2">
      <c r="A71" s="35"/>
      <c r="B71" s="13"/>
      <c r="C71" s="48"/>
      <c r="D71" s="49"/>
      <c r="E71" s="22"/>
      <c r="F71" s="23"/>
      <c r="G71" s="22"/>
      <c r="H71" s="31"/>
      <c r="I71" s="31"/>
      <c r="J71" s="24"/>
      <c r="K71" s="35"/>
    </row>
    <row r="72" spans="1:12" ht="12.75" x14ac:dyDescent="0.2">
      <c r="A72" s="35"/>
      <c r="B72" s="12"/>
      <c r="C72" s="44" t="s">
        <v>61</v>
      </c>
      <c r="D72" s="45"/>
      <c r="E72" s="22"/>
      <c r="F72" s="23"/>
      <c r="G72" s="22"/>
      <c r="H72" s="23"/>
      <c r="I72" s="23"/>
      <c r="J72" s="24"/>
      <c r="K72" s="35"/>
    </row>
    <row r="73" spans="1:12" ht="24" customHeight="1" x14ac:dyDescent="0.2">
      <c r="A73" s="35"/>
      <c r="B73" s="12"/>
      <c r="C73" s="53" t="s">
        <v>62</v>
      </c>
      <c r="D73" s="54"/>
      <c r="E73" s="22">
        <f>E68</f>
        <v>0</v>
      </c>
      <c r="F73" s="23">
        <f>F68</f>
        <v>0</v>
      </c>
      <c r="G73" s="22">
        <f>G68</f>
        <v>0</v>
      </c>
      <c r="H73" s="23">
        <f>H68</f>
        <v>0</v>
      </c>
      <c r="I73" s="23">
        <f>I68</f>
        <v>0</v>
      </c>
      <c r="J73" s="24">
        <f>SUM(I73-E73)</f>
        <v>0</v>
      </c>
      <c r="K73" s="35"/>
    </row>
    <row r="74" spans="1:12" ht="27.75" customHeight="1" x14ac:dyDescent="0.2">
      <c r="A74" s="35"/>
      <c r="B74" s="12"/>
      <c r="C74" s="53" t="s">
        <v>63</v>
      </c>
      <c r="D74" s="54"/>
      <c r="E74" s="22">
        <v>0</v>
      </c>
      <c r="F74" s="23">
        <v>0</v>
      </c>
      <c r="G74" s="22">
        <v>0</v>
      </c>
      <c r="H74" s="23">
        <v>0</v>
      </c>
      <c r="I74" s="23">
        <v>0</v>
      </c>
      <c r="J74" s="24">
        <f>SUM(I74-E74)</f>
        <v>0</v>
      </c>
      <c r="K74" s="35"/>
    </row>
    <row r="75" spans="1:12" ht="12.75" x14ac:dyDescent="0.2">
      <c r="A75" s="35"/>
      <c r="B75" s="12"/>
      <c r="C75" s="44" t="s">
        <v>64</v>
      </c>
      <c r="D75" s="45"/>
      <c r="E75" s="27">
        <f>SUM(E73+E74)</f>
        <v>0</v>
      </c>
      <c r="F75" s="28">
        <f>SUM(F73+F74)</f>
        <v>0</v>
      </c>
      <c r="G75" s="27">
        <f>SUM(G73+G74)</f>
        <v>0</v>
      </c>
      <c r="H75" s="28">
        <f>SUM(H73+H74)</f>
        <v>0</v>
      </c>
      <c r="I75" s="28">
        <f>SUM(I73+I74)</f>
        <v>0</v>
      </c>
      <c r="J75" s="29">
        <f>SUM(I75-E75)</f>
        <v>0</v>
      </c>
      <c r="K75" s="35"/>
    </row>
    <row r="76" spans="1:12" ht="12.75" x14ac:dyDescent="0.2">
      <c r="A76" s="35"/>
      <c r="B76" s="14"/>
      <c r="C76" s="46"/>
      <c r="D76" s="47"/>
      <c r="E76" s="15"/>
      <c r="F76" s="19"/>
      <c r="G76" s="15"/>
      <c r="H76" s="19"/>
      <c r="I76" s="19"/>
      <c r="J76" s="21"/>
      <c r="K76" s="35"/>
    </row>
    <row r="77" spans="1:12" ht="12.75" x14ac:dyDescent="0.2">
      <c r="A77" s="35"/>
      <c r="B77" s="35"/>
      <c r="C77" s="35"/>
      <c r="D77" s="39"/>
      <c r="E77" s="35"/>
      <c r="F77" s="35"/>
      <c r="G77" s="35"/>
      <c r="H77" s="35"/>
      <c r="I77" s="35"/>
      <c r="J77" s="35"/>
      <c r="K77" s="35"/>
    </row>
    <row r="78" spans="1:12" ht="12.75" x14ac:dyDescent="0.2">
      <c r="A78" s="35"/>
      <c r="B78" s="35" t="s">
        <v>72</v>
      </c>
      <c r="C78" s="35"/>
      <c r="D78" s="39"/>
      <c r="E78" s="35"/>
      <c r="F78" s="35"/>
      <c r="G78" s="35"/>
      <c r="H78" s="35"/>
      <c r="I78" s="37"/>
      <c r="J78" s="35"/>
      <c r="K78" s="35"/>
    </row>
    <row r="79" spans="1:12" x14ac:dyDescent="0.2"/>
    <row r="80" spans="1:12" x14ac:dyDescent="0.2">
      <c r="E80" s="42"/>
      <c r="F80" s="42"/>
      <c r="G80" s="42"/>
      <c r="H80" s="42"/>
      <c r="I80" s="42"/>
    </row>
    <row r="81" spans="5:10" x14ac:dyDescent="0.2"/>
    <row r="82" spans="5:10" x14ac:dyDescent="0.2">
      <c r="E82" s="40"/>
      <c r="F82" s="40"/>
      <c r="G82" s="40"/>
      <c r="H82" s="40"/>
      <c r="I82" s="40"/>
    </row>
    <row r="83" spans="5:10" x14ac:dyDescent="0.2">
      <c r="E83" s="40"/>
      <c r="F83" s="40"/>
      <c r="G83" s="40"/>
      <c r="H83" s="40"/>
      <c r="I83" s="40"/>
      <c r="J83" s="40"/>
    </row>
    <row r="84" spans="5:10" x14ac:dyDescent="0.2">
      <c r="E84" s="40"/>
      <c r="F84" s="40"/>
      <c r="G84" s="40"/>
      <c r="H84" s="40"/>
      <c r="I84" s="40"/>
      <c r="J84" s="40"/>
    </row>
    <row r="85" spans="5:10" x14ac:dyDescent="0.2"/>
    <row r="86" spans="5:10" x14ac:dyDescent="0.2"/>
    <row r="87" spans="5:10" ht="15" x14ac:dyDescent="0.25">
      <c r="F87" s="41"/>
    </row>
    <row r="88" spans="5:10" x14ac:dyDescent="0.2">
      <c r="F88" s="40"/>
    </row>
    <row r="89" spans="5:10" x14ac:dyDescent="0.2"/>
    <row r="90" spans="5:10" x14ac:dyDescent="0.2"/>
  </sheetData>
  <mergeCells count="42">
    <mergeCell ref="B1:J1"/>
    <mergeCell ref="B2:J2"/>
    <mergeCell ref="B3:J3"/>
    <mergeCell ref="B4:J4"/>
    <mergeCell ref="E5:I5"/>
    <mergeCell ref="J5:J6"/>
    <mergeCell ref="B5:D6"/>
    <mergeCell ref="C15:D15"/>
    <mergeCell ref="B7:D7"/>
    <mergeCell ref="C8:D8"/>
    <mergeCell ref="C9:D9"/>
    <mergeCell ref="C10:D10"/>
    <mergeCell ref="C11:D11"/>
    <mergeCell ref="C12:D12"/>
    <mergeCell ref="C13:D13"/>
    <mergeCell ref="C14:D14"/>
    <mergeCell ref="C27:D27"/>
    <mergeCell ref="C33:D33"/>
    <mergeCell ref="C34:D34"/>
    <mergeCell ref="C36:D36"/>
    <mergeCell ref="B40:D40"/>
    <mergeCell ref="B41:D41"/>
    <mergeCell ref="C68:D68"/>
    <mergeCell ref="B42:D42"/>
    <mergeCell ref="B44:D44"/>
    <mergeCell ref="C45:D45"/>
    <mergeCell ref="C54:D54"/>
    <mergeCell ref="C59:D59"/>
    <mergeCell ref="C62:D62"/>
    <mergeCell ref="C63:D63"/>
    <mergeCell ref="C64:D64"/>
    <mergeCell ref="B65:D65"/>
    <mergeCell ref="C66:D66"/>
    <mergeCell ref="B67:D67"/>
    <mergeCell ref="C75:D75"/>
    <mergeCell ref="C76:D76"/>
    <mergeCell ref="C69:D69"/>
    <mergeCell ref="B70:D70"/>
    <mergeCell ref="C71:D71"/>
    <mergeCell ref="C72:D72"/>
    <mergeCell ref="C73:D73"/>
    <mergeCell ref="C74:D74"/>
  </mergeCells>
  <printOptions horizontalCentered="1"/>
  <pageMargins left="0.25" right="0.25" top="0.75" bottom="0.75" header="0.3" footer="0.3"/>
  <pageSetup scale="49" orientation="portrait" r:id="rId1"/>
  <rowBreaks count="1" manualBreakCount="1">
    <brk id="78" max="16383" man="1"/>
  </rowBreaks>
  <ignoredErrors>
    <ignoredError sqref="I54" formulaRange="1"/>
    <ignoredError sqref="F54:G54 F34" formula="1"/>
    <ignoredError sqref="F2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LDF</vt:lpstr>
      <vt:lpstr>'INGRESOS LDF'!Área_de_impresión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cp:lastPrinted>2026-02-06T21:40:40Z</cp:lastPrinted>
  <dcterms:created xsi:type="dcterms:W3CDTF">2019-07-25T14:09:56Z</dcterms:created>
  <dcterms:modified xsi:type="dcterms:W3CDTF">2026-02-06T21:40:44Z</dcterms:modified>
</cp:coreProperties>
</file>